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wyere\Documents\MMX\04-Observation Strategies\05-Strategies\Produced Documents\MIRS Observation Plan Example\1.3.1\"/>
    </mc:Choice>
  </mc:AlternateContent>
  <bookViews>
    <workbookView xWindow="0" yWindow="0" windowWidth="19155" windowHeight="6870"/>
  </bookViews>
  <sheets>
    <sheet name="Synthesis" sheetId="5" r:id="rId1"/>
    <sheet name="Input Models and Data" sheetId="17" r:id="rId2"/>
    <sheet name="MMX Trajectories used" sheetId="6" r:id="rId3"/>
    <sheet name="QSO-H Plan Margin 0s" sheetId="13" r:id="rId4"/>
    <sheet name="QSO-H Plan Margin 60s" sheetId="14" r:id="rId5"/>
    <sheet name="QSO-M Plan Margin 0s" sheetId="15" r:id="rId6"/>
    <sheet name="QSO-M Plan Margin 340s" sheetId="16" r:id="rId7"/>
    <sheet name="Deimos1A" sheetId="7" r:id="rId8"/>
    <sheet name="Deimos1B" sheetId="8" r:id="rId9"/>
    <sheet name="Deimos2A" sheetId="9" r:id="rId10"/>
    <sheet name="Deimos2B" sheetId="10" r:id="rId11"/>
    <sheet name="Mars QSO-H" sheetId="11" r:id="rId12"/>
    <sheet name="Mars QSO-M" sheetId="12" r:id="rId13"/>
    <sheet name="Feuil4" sheetId="4" r:id="rId14"/>
  </sheets>
  <externalReferences>
    <externalReference r:id="rId15"/>
    <externalReference r:id="rId16"/>
  </externalReferences>
  <definedNames>
    <definedName name="_xlnm._FilterDatabase" localSheetId="12" hidden="1">'Mars QSO-M'!$C$3:$C$64</definedName>
    <definedName name="_xlnm._FilterDatabase" localSheetId="3" hidden="1">'QSO-H Plan Margin 0s'!$C$1:$C$267</definedName>
    <definedName name="deimosCompression">[1]Models!$C$9</definedName>
    <definedName name="marsCompression">[1]Models!$C$10</definedName>
    <definedName name="phobosCompression">[1]Models!$C$8</definedName>
    <definedName name="quantumObsGlobalMapping">'[2]Data-Obs Budgets'!#REF!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5" l="1"/>
  <c r="C33" i="5"/>
  <c r="C36" i="5"/>
  <c r="D36" i="5"/>
  <c r="C17" i="5"/>
  <c r="D17" i="5"/>
  <c r="D14" i="5"/>
  <c r="C14" i="5"/>
  <c r="D35" i="5"/>
  <c r="C35" i="5"/>
  <c r="D34" i="5"/>
  <c r="C34" i="5"/>
  <c r="D31" i="5"/>
  <c r="D32" i="5"/>
  <c r="C32" i="5"/>
  <c r="C31" i="5"/>
  <c r="C180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C110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C89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C144" i="14"/>
  <c r="C256" i="13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D4" i="16"/>
  <c r="D4" i="15"/>
  <c r="D4" i="14"/>
  <c r="D4" i="13"/>
  <c r="C3" i="16"/>
  <c r="C3" i="15"/>
  <c r="C3" i="14"/>
  <c r="C3" i="13"/>
  <c r="C15" i="5" l="1"/>
  <c r="C16" i="5"/>
  <c r="D15" i="5" l="1"/>
  <c r="D16" i="5"/>
  <c r="C27" i="5" l="1"/>
  <c r="C26" i="5"/>
  <c r="D27" i="5"/>
  <c r="D26" i="5"/>
  <c r="D13" i="5" l="1"/>
  <c r="D12" i="5"/>
  <c r="C12" i="5"/>
  <c r="C8" i="5"/>
  <c r="C7" i="5"/>
  <c r="D8" i="5"/>
  <c r="D7" i="5"/>
  <c r="C13" i="5" l="1"/>
  <c r="H19" i="17" l="1"/>
  <c r="H18" i="17"/>
  <c r="H17" i="17"/>
  <c r="H16" i="17"/>
  <c r="H15" i="17"/>
  <c r="H14" i="17"/>
  <c r="H13" i="17"/>
  <c r="H12" i="17"/>
  <c r="D29" i="5" l="1"/>
  <c r="C29" i="5"/>
  <c r="D10" i="5"/>
  <c r="C10" i="5"/>
  <c r="E9" i="6"/>
  <c r="E8" i="6"/>
  <c r="E7" i="6"/>
  <c r="E6" i="6"/>
  <c r="E5" i="6"/>
  <c r="E4" i="6"/>
  <c r="E3" i="6"/>
  <c r="E2" i="6"/>
  <c r="D66" i="5"/>
  <c r="C66" i="5"/>
  <c r="D65" i="5"/>
  <c r="C65" i="5"/>
  <c r="D64" i="5"/>
  <c r="C64" i="5"/>
  <c r="D63" i="5"/>
  <c r="C63" i="5"/>
  <c r="D62" i="5"/>
  <c r="C62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G3" i="4" l="1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" i="4"/>
  <c r="H2" i="4" s="1"/>
</calcChain>
</file>

<file path=xl/comments1.xml><?xml version="1.0" encoding="utf-8"?>
<comments xmlns="http://schemas.openxmlformats.org/spreadsheetml/2006/main">
  <authors>
    <author>Eric Sawyer</author>
  </authors>
  <commentList>
    <comment ref="E3" authorId="0" shapeId="0">
      <text>
        <r>
          <rPr>
            <sz val="9"/>
            <color indexed="81"/>
            <rFont val="Tahoma"/>
            <family val="2"/>
          </rPr>
          <t>From document MMX-MIRS-0063-MIRS specific MissionAnalysisInputData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>From document MMX-MIRS-0063-MIRS specific MissionAnalysisInputData, considering 1 observation of each landing site candidate</t>
        </r>
      </text>
    </comment>
  </commentList>
</comments>
</file>

<file path=xl/sharedStrings.xml><?xml version="1.0" encoding="utf-8"?>
<sst xmlns="http://schemas.openxmlformats.org/spreadsheetml/2006/main" count="2194" uniqueCount="1065">
  <si>
    <t>s</t>
  </si>
  <si>
    <t>Margin for Orbit Error</t>
  </si>
  <si>
    <t>none</t>
  </si>
  <si>
    <t>Data</t>
  </si>
  <si>
    <t>Unit</t>
  </si>
  <si>
    <t>Value</t>
  </si>
  <si>
    <t>hours</t>
  </si>
  <si>
    <t>2025-10-22T13:19:25.000</t>
  </si>
  <si>
    <t>2025-10-23T09:19:39.000</t>
  </si>
  <si>
    <t>2025-10-23T09:33:29.000</t>
  </si>
  <si>
    <t>2025-10-23T12:45:06.000</t>
  </si>
  <si>
    <t>2025-10-23T12:59:47.000</t>
  </si>
  <si>
    <t>2025-10-23T13:14:31.000</t>
  </si>
  <si>
    <t>2025-10-23T16:19:57.000</t>
  </si>
  <si>
    <t>2025-10-23T20:04:57.000</t>
  </si>
  <si>
    <t>2025-10-23T21:12:19.000</t>
  </si>
  <si>
    <t>2025-10-23T23:49:34.000</t>
  </si>
  <si>
    <t>2025-10-24T08:12:05.000</t>
  </si>
  <si>
    <t>2025-10-24T11:09:31.000</t>
  </si>
  <si>
    <t>2025-10-24T14:54:37.000</t>
  </si>
  <si>
    <t>2025-10-24T15:32:21.000</t>
  </si>
  <si>
    <t>2025-10-24T18:39:37.000</t>
  </si>
  <si>
    <t>2025-10-24T22:24:35.000</t>
  </si>
  <si>
    <t>2025-10-24T22:41:29.000</t>
  </si>
  <si>
    <t>2025-10-25T09:56:03.000</t>
  </si>
  <si>
    <t>2025-10-25T11:42:43.000</t>
  </si>
  <si>
    <t>2025-10-25T13:23:00.000</t>
  </si>
  <si>
    <t>2025-10-25T15:48:45.000</t>
  </si>
  <si>
    <t>2025-10-26T11:07:24.000</t>
  </si>
  <si>
    <t>2025-10-26T11:34:16.000</t>
  </si>
  <si>
    <t>2025-10-26T11:50:06.000</t>
  </si>
  <si>
    <t>2025-10-26T15:11:03.000</t>
  </si>
  <si>
    <t>2025-10-26T19:56:37.000</t>
  </si>
  <si>
    <t>2025-10-27T18:24:54.000</t>
  </si>
  <si>
    <t>2025-10-29T23:28:53.000</t>
  </si>
  <si>
    <t>2025-10-21T14:48:51.416</t>
  </si>
  <si>
    <t>2025-10-22T09:39:53.275</t>
  </si>
  <si>
    <t>2025-10-23T08:50:21.000</t>
  </si>
  <si>
    <t>2025-10-23T09:00:04.000</t>
  </si>
  <si>
    <t>2025-10-23T09:09:52.000</t>
  </si>
  <si>
    <t>2025-10-23T12:16:34.000</t>
  </si>
  <si>
    <t>2025-10-23T12:35:22.000</t>
  </si>
  <si>
    <t>2025-10-23T16:25:57.259</t>
  </si>
  <si>
    <t>2025-10-23T16:36:13.250</t>
  </si>
  <si>
    <t>2025-10-23T16:46:20.585</t>
  </si>
  <si>
    <t>2025-10-23T17:00:30.109</t>
  </si>
  <si>
    <t>2025-10-23T17:10:52.696</t>
  </si>
  <si>
    <t>2025-10-23T17:19:59.453</t>
  </si>
  <si>
    <t>2025-10-23T20:10:50.521</t>
  </si>
  <si>
    <t>2025-10-23T20:26:14.035</t>
  </si>
  <si>
    <t>2025-10-23T20:41:30.906</t>
  </si>
  <si>
    <t>2025-10-23T20:52:04.887</t>
  </si>
  <si>
    <t>2025-10-23T23:57:29.213</t>
  </si>
  <si>
    <t>2025-10-24T00:52:21.100</t>
  </si>
  <si>
    <t>2025-10-24T01:05:20.242</t>
  </si>
  <si>
    <t>2025-10-24T08:49:45.079</t>
  </si>
  <si>
    <t>2025-10-24T11:26:42.000</t>
  </si>
  <si>
    <t>2025-10-24T12:17:20.223</t>
  </si>
  <si>
    <t>2025-10-24T12:27:55.363</t>
  </si>
  <si>
    <t>2025-10-24T15:47:02.851</t>
  </si>
  <si>
    <t>2025-10-24T16:12:27.918</t>
  </si>
  <si>
    <t>2025-10-24T16:33:49.329</t>
  </si>
  <si>
    <t>2025-10-24T19:00:25.136</t>
  </si>
  <si>
    <t>2025-10-24T19:02:30.243</t>
  </si>
  <si>
    <t>2025-10-24T19:07:27.388</t>
  </si>
  <si>
    <t>2025-10-24T19:47:32.614</t>
  </si>
  <si>
    <t>2025-10-24T20:21:48.119</t>
  </si>
  <si>
    <t>2025-10-24T23:53:17.000</t>
  </si>
  <si>
    <t>2025-10-25T00:06:03.735</t>
  </si>
  <si>
    <t>2025-10-25T00:17:40.311</t>
  </si>
  <si>
    <t>2025-10-25T08:01:35.632</t>
  </si>
  <si>
    <t>2025-10-25T09:40:25.683</t>
  </si>
  <si>
    <t>2025-10-25T10:52:41.418</t>
  </si>
  <si>
    <t>2025-10-25T13:39:12.235</t>
  </si>
  <si>
    <t>2025-10-25T13:42:12.160</t>
  </si>
  <si>
    <t>2025-10-25T14:55:39.489</t>
  </si>
  <si>
    <t>2025-10-25T15:10:37.098</t>
  </si>
  <si>
    <t>2025-10-25T15:24:37.051</t>
  </si>
  <si>
    <t>2025-10-25T17:19:53.637</t>
  </si>
  <si>
    <t>2025-10-25T19:16:32.130</t>
  </si>
  <si>
    <t>2025-10-25T19:20:26.725</t>
  </si>
  <si>
    <t>2025-10-25T19:35:09.081</t>
  </si>
  <si>
    <t>2025-10-25T20:50:20.000</t>
  </si>
  <si>
    <t>2025-10-25T21:04:02.000</t>
  </si>
  <si>
    <t>2025-10-25T21:05:11.656</t>
  </si>
  <si>
    <t>2025-10-25T22:54:22.259</t>
  </si>
  <si>
    <t>2025-10-25T23:20:33.819</t>
  </si>
  <si>
    <t>2025-10-25T23:30:41.666</t>
  </si>
  <si>
    <t>2025-10-26T08:38:48.964</t>
  </si>
  <si>
    <t>2025-10-26T10:29:13.000</t>
  </si>
  <si>
    <t>2025-10-26T10:43:06.802</t>
  </si>
  <si>
    <t>2025-10-26T10:56:03.847</t>
  </si>
  <si>
    <t>2025-10-26T12:19:06.030</t>
  </si>
  <si>
    <t>2025-10-26T12:22:08.182</t>
  </si>
  <si>
    <t>2025-10-26T14:51:43.546</t>
  </si>
  <si>
    <t>2025-10-26T17:59:40.663</t>
  </si>
  <si>
    <t>2025-10-26T18:13:20.138</t>
  </si>
  <si>
    <t>2025-10-26T18:34:52.079</t>
  </si>
  <si>
    <t>2025-10-26T18:45:04.821</t>
  </si>
  <si>
    <t>2025-10-26T19:00:48.874</t>
  </si>
  <si>
    <t>2025-10-26T19:16:06.459</t>
  </si>
  <si>
    <t>2025-10-26T22:23:58.919</t>
  </si>
  <si>
    <t>2025-10-26T22:37:49.590</t>
  </si>
  <si>
    <t>2025-10-26T22:48:23.822</t>
  </si>
  <si>
    <t>2025-10-26T22:57:54.093</t>
  </si>
  <si>
    <t>2025-10-27T06:42:44.749</t>
  </si>
  <si>
    <t>2025-10-27T09:53:53.000</t>
  </si>
  <si>
    <t>2025-10-27T10:48:52.837</t>
  </si>
  <si>
    <t>2025-10-27T10:58:19.646</t>
  </si>
  <si>
    <t>2025-10-27T13:28:28.965</t>
  </si>
  <si>
    <t>2025-10-27T14:23:06.000</t>
  </si>
  <si>
    <t>2025-10-27T21:19:41.233</t>
  </si>
  <si>
    <t>2025-10-27T21:39:59.932</t>
  </si>
  <si>
    <t>2025-10-27T21:57:02.829</t>
  </si>
  <si>
    <t>2025-10-27T21:58:28.707</t>
  </si>
  <si>
    <t>2025-10-28T05:40:55.284</t>
  </si>
  <si>
    <t>2025-10-28T09:20:28.402</t>
  </si>
  <si>
    <t>2025-10-28T12:25:22.807</t>
  </si>
  <si>
    <t>2025-10-28T13:04:19.034</t>
  </si>
  <si>
    <t>2025-10-28T13:20:18.571</t>
  </si>
  <si>
    <t>2025-10-28T16:50:35.566</t>
  </si>
  <si>
    <t>2025-10-29T04:34:36.926</t>
  </si>
  <si>
    <t>2025-10-29T04:42:52.956</t>
  </si>
  <si>
    <t>2025-10-29T12:08:21.000</t>
  </si>
  <si>
    <t>2025-10-29T12:18:30.069</t>
  </si>
  <si>
    <t>2025-10-29T19:53:32.280</t>
  </si>
  <si>
    <t>2025-10-25T21:21:34.000</t>
  </si>
  <si>
    <t>2025-10-28T09:55:05.000</t>
  </si>
  <si>
    <t>2025-10-30T11:06:03.000</t>
  </si>
  <si>
    <t>2025-10-30T14:52:06.000</t>
  </si>
  <si>
    <t>2025-10-28T17:25:06.000</t>
  </si>
  <si>
    <t>2025-10-21T07:16:24.887</t>
  </si>
  <si>
    <t>2025-10-21T07:18:53.935</t>
  </si>
  <si>
    <t>2025-10-21T14:49:39.657</t>
  </si>
  <si>
    <t>2025-10-21T14:52:15.000</t>
  </si>
  <si>
    <t>2025-10-21T14:58:30.043</t>
  </si>
  <si>
    <t>2025-10-22T09:40:11.833</t>
  </si>
  <si>
    <t>2025-10-22T13:21:58.680</t>
  </si>
  <si>
    <t>2025-10-22T13:26:59.291</t>
  </si>
  <si>
    <t>2025-10-22T13:31:28.669</t>
  </si>
  <si>
    <t>2025-10-22T17:14:33.000</t>
  </si>
  <si>
    <t>2025-10-22T17:14:51.305</t>
  </si>
  <si>
    <t>2025-10-22T21:00:01.000</t>
  </si>
  <si>
    <t>2025-10-22T21:00:56.320</t>
  </si>
  <si>
    <t>2025-10-23T08:11:00.196</t>
  </si>
  <si>
    <t>2025-10-23T08:12:48.238</t>
  </si>
  <si>
    <t>2025-10-23T08:50:47.178</t>
  </si>
  <si>
    <t>2025-10-23T09:01:04.106</t>
  </si>
  <si>
    <t>2025-10-23T09:11:17.238</t>
  </si>
  <si>
    <t>2025-10-23T09:25:26.134</t>
  </si>
  <si>
    <t>2025-10-23T09:45:06.066</t>
  </si>
  <si>
    <t>2025-10-23T11:57:41.031</t>
  </si>
  <si>
    <t>2025-10-23T12:01:16.362</t>
  </si>
  <si>
    <t>2025-10-23T12:21:29.017</t>
  </si>
  <si>
    <t>2025-10-23T12:35:49.873</t>
  </si>
  <si>
    <t>2025-10-23T12:51:11.555</t>
  </si>
  <si>
    <t>2025-10-23T13:06:25.328</t>
  </si>
  <si>
    <t>2025-10-23T13:31:36.776</t>
  </si>
  <si>
    <t>2025-10-23T15:40:54.353</t>
  </si>
  <si>
    <t>2025-10-23T15:41:02.642</t>
  </si>
  <si>
    <t>2025-10-23T16:25:16.984</t>
  </si>
  <si>
    <t>2025-10-23T16:35:05.261</t>
  </si>
  <si>
    <t>2025-10-23T16:44:44.388</t>
  </si>
  <si>
    <t>2025-10-23T16:54:25.698</t>
  </si>
  <si>
    <t>2025-10-23T16:57:06.708</t>
  </si>
  <si>
    <t>2025-10-23T16:57:55.545</t>
  </si>
  <si>
    <t>2025-10-23T17:08:04.768</t>
  </si>
  <si>
    <t>2025-10-23T17:17:12.176</t>
  </si>
  <si>
    <t>2025-10-23T17:29:50.584</t>
  </si>
  <si>
    <t>2025-10-23T20:10:14.157</t>
  </si>
  <si>
    <t>2025-10-23T20:15:31.119</t>
  </si>
  <si>
    <t>2025-10-23T20:34:31.504</t>
  </si>
  <si>
    <t>2025-10-23T20:37:17.481</t>
  </si>
  <si>
    <t>2025-10-23T20:38:49.951</t>
  </si>
  <si>
    <t>2025-10-23T20:49:23.390</t>
  </si>
  <si>
    <t>2025-10-23T21:01:49.586</t>
  </si>
  <si>
    <t>2025-10-23T21:17:29.499</t>
  </si>
  <si>
    <t>2025-10-23T23:33:57.072</t>
  </si>
  <si>
    <t>2025-10-23T23:34:39.779</t>
  </si>
  <si>
    <t>2025-10-23T23:54:58.495</t>
  </si>
  <si>
    <t>2025-10-24T00:24:43.892</t>
  </si>
  <si>
    <t>2025-10-24T00:32:57.490</t>
  </si>
  <si>
    <t>2025-10-24T00:45:44.379</t>
  </si>
  <si>
    <t>2025-10-24T01:02:40.080</t>
  </si>
  <si>
    <t>2025-10-24T01:14:20.102</t>
  </si>
  <si>
    <t>2025-10-24T08:35:38.990</t>
  </si>
  <si>
    <t>2025-10-24T08:58:48.853</t>
  </si>
  <si>
    <t>2025-10-24T10:47:47.374</t>
  </si>
  <si>
    <t>2025-10-24T10:49:04.062</t>
  </si>
  <si>
    <t>2025-10-24T10:55:49.465</t>
  </si>
  <si>
    <t>2025-10-24T10:56:49.916</t>
  </si>
  <si>
    <t>2025-10-24T11:14:46.745</t>
  </si>
  <si>
    <t>2025-10-24T11:27:30.838</t>
  </si>
  <si>
    <t>2025-10-24T11:38:57.000</t>
  </si>
  <si>
    <t>2025-10-24T11:39:19.741</t>
  </si>
  <si>
    <t>2025-10-24T11:53:02.616</t>
  </si>
  <si>
    <t>2025-10-24T11:58:02.616</t>
  </si>
  <si>
    <t>2025-10-24T12:02:12.480</t>
  </si>
  <si>
    <t>2025-10-24T12:22:12.486</t>
  </si>
  <si>
    <t>2025-10-24T12:25:25.363</t>
  </si>
  <si>
    <t>2025-10-24T12:46:04.904</t>
  </si>
  <si>
    <t>2025-10-24T14:59:37.956</t>
  </si>
  <si>
    <t>2025-10-24T15:34:54.690</t>
  </si>
  <si>
    <t>2025-10-24T15:40:04.972</t>
  </si>
  <si>
    <t>2025-10-24T15:42:00.042</t>
  </si>
  <si>
    <t>2025-10-24T16:31:02.086</t>
  </si>
  <si>
    <t>2025-10-24T16:42:15.539</t>
  </si>
  <si>
    <t>2025-10-24T18:26:43.967</t>
  </si>
  <si>
    <t>2025-10-24T18:27:01.307</t>
  </si>
  <si>
    <t>2025-10-24T18:44:24.115</t>
  </si>
  <si>
    <t>2025-10-24T18:56:51.000</t>
  </si>
  <si>
    <t>2025-10-24T18:57:54.756</t>
  </si>
  <si>
    <t>2025-10-24T19:01:38.695</t>
  </si>
  <si>
    <t>2025-10-24T19:04:48.079</t>
  </si>
  <si>
    <t>2025-10-24T19:09:09.572</t>
  </si>
  <si>
    <t>2025-10-24T19:14:19.275</t>
  </si>
  <si>
    <t>2025-10-24T19:18:54.054</t>
  </si>
  <si>
    <t>2025-10-24T19:24:02.363</t>
  </si>
  <si>
    <t>2025-10-24T19:27:39.986</t>
  </si>
  <si>
    <t>2025-10-24T19:33:04.256</t>
  </si>
  <si>
    <t>2025-10-24T19:38:04.256</t>
  </si>
  <si>
    <t>2025-10-24T19:42:10.321</t>
  </si>
  <si>
    <t>2025-10-24T19:55:21.873</t>
  </si>
  <si>
    <t>2025-10-24T20:00:34.275</t>
  </si>
  <si>
    <t>2025-10-24T20:18:28.450</t>
  </si>
  <si>
    <t>2025-10-24T20:30:13.932</t>
  </si>
  <si>
    <t>2025-10-24T22:29:08.545</t>
  </si>
  <si>
    <t>2025-10-24T22:42:35.530</t>
  </si>
  <si>
    <t>2025-10-24T22:47:36.940</t>
  </si>
  <si>
    <t>2025-10-24T23:07:08.460</t>
  </si>
  <si>
    <t>2025-10-24T23:12:21.363</t>
  </si>
  <si>
    <t>2025-10-24T23:14:50.364</t>
  </si>
  <si>
    <t>2025-10-24T23:20:04.082</t>
  </si>
  <si>
    <t>2025-10-24T23:21:52.006</t>
  </si>
  <si>
    <t>2025-10-25T00:00:19.906</t>
  </si>
  <si>
    <t>2025-10-25T00:14:50.927</t>
  </si>
  <si>
    <t>2025-10-25T00:26:53.280</t>
  </si>
  <si>
    <t>2025-10-25T07:59:05.632</t>
  </si>
  <si>
    <t>2025-10-25T08:10:28.188</t>
  </si>
  <si>
    <t>2025-10-25T09:43:17.620</t>
  </si>
  <si>
    <t>2025-10-25T10:02:48.134</t>
  </si>
  <si>
    <t>2025-10-25T10:07:50.763</t>
  </si>
  <si>
    <t>2025-10-25T10:14:15.129</t>
  </si>
  <si>
    <t>2025-10-25T10:19:15.979</t>
  </si>
  <si>
    <t>2025-10-25T10:23:33.633</t>
  </si>
  <si>
    <t>2025-10-25T10:29:01.209</t>
  </si>
  <si>
    <t>2025-10-25T10:31:51.849</t>
  </si>
  <si>
    <t>2025-10-25T10:38:05.100</t>
  </si>
  <si>
    <t>2025-10-25T10:43:05.100</t>
  </si>
  <si>
    <t>2025-10-25T10:47:39.502</t>
  </si>
  <si>
    <t>2025-10-25T11:00:20.722</t>
  </si>
  <si>
    <t>2025-10-25T11:05:50.266</t>
  </si>
  <si>
    <t>2025-10-25T11:10:11.163</t>
  </si>
  <si>
    <t>2025-10-25T11:15:36.632</t>
  </si>
  <si>
    <t>2025-10-25T11:24:45.160</t>
  </si>
  <si>
    <t>2025-10-25T11:29:45.358</t>
  </si>
  <si>
    <t>2025-10-25T11:32:20.787</t>
  </si>
  <si>
    <t>2025-10-25T11:59:22.565</t>
  </si>
  <si>
    <t>2025-10-25T13:28:17.703</t>
  </si>
  <si>
    <t>2025-10-25T13:39:41.574</t>
  </si>
  <si>
    <t>2025-10-25T13:51:31.056</t>
  </si>
  <si>
    <t>2025-10-25T13:56:32.413</t>
  </si>
  <si>
    <t>2025-10-25T13:57:38.437</t>
  </si>
  <si>
    <t>2025-10-25T14:20:04.971</t>
  </si>
  <si>
    <t>2025-10-25T14:22:02.377</t>
  </si>
  <si>
    <t>2025-10-25T14:27:20.721</t>
  </si>
  <si>
    <t>2025-10-25T14:29:52.227</t>
  </si>
  <si>
    <t>2025-10-25T15:02:47.418</t>
  </si>
  <si>
    <t>2025-10-25T15:19:05.481</t>
  </si>
  <si>
    <t>2025-10-25T15:28:32.424</t>
  </si>
  <si>
    <t>2025-10-25T15:33:48.891</t>
  </si>
  <si>
    <t>2025-10-25T15:38:37.038</t>
  </si>
  <si>
    <t>2025-10-25T15:55:57.202</t>
  </si>
  <si>
    <t>2025-10-25T17:23:37.277</t>
  </si>
  <si>
    <t>2025-10-25T17:37:49.368</t>
  </si>
  <si>
    <t>2025-10-25T17:41:43.663</t>
  </si>
  <si>
    <t>2025-10-25T17:49:14.500</t>
  </si>
  <si>
    <t>2025-10-25T17:52:18.134</t>
  </si>
  <si>
    <t>2025-10-25T17:57:22.400</t>
  </si>
  <si>
    <t>2025-10-25T18:11:41.397</t>
  </si>
  <si>
    <t>2025-10-25T18:17:18.010</t>
  </si>
  <si>
    <t>2025-10-25T18:17:44.244</t>
  </si>
  <si>
    <t>2025-10-25T18:23:12.978</t>
  </si>
  <si>
    <t>2025-10-25T18:35:55.455</t>
  </si>
  <si>
    <t>2025-10-25T18:49:50.816</t>
  </si>
  <si>
    <t>2025-10-25T18:59:56.359</t>
  </si>
  <si>
    <t>2025-10-25T19:02:03.855</t>
  </si>
  <si>
    <t>2025-10-25T19:07:59.486</t>
  </si>
  <si>
    <t>2025-10-25T19:13:14.872</t>
  </si>
  <si>
    <t>2025-10-25T19:17:17.908</t>
  </si>
  <si>
    <t>2025-10-25T19:32:09.242</t>
  </si>
  <si>
    <t>2025-10-25T19:45:18.717</t>
  </si>
  <si>
    <t>2025-10-25T20:53:44.440</t>
  </si>
  <si>
    <t>2025-10-25T21:05:08.389</t>
  </si>
  <si>
    <t>2025-10-25T21:09:05.951</t>
  </si>
  <si>
    <t>2025-10-25T21:31:25.993</t>
  </si>
  <si>
    <t>2025-10-25T21:55:04.538</t>
  </si>
  <si>
    <t>2025-10-25T22:02:05.581</t>
  </si>
  <si>
    <t>2025-10-25T22:58:16.757</t>
  </si>
  <si>
    <t>2025-10-25T23:03:32.307</t>
  </si>
  <si>
    <t>2025-10-25T23:07:26.526</t>
  </si>
  <si>
    <t>2025-10-25T23:13:28.435</t>
  </si>
  <si>
    <t>2025-10-25T23:17:12.671</t>
  </si>
  <si>
    <t>2025-10-25T23:22:52.217</t>
  </si>
  <si>
    <t>2025-10-25T23:25:57.613</t>
  </si>
  <si>
    <t>2025-10-25T23:27:35.435</t>
  </si>
  <si>
    <t>2025-10-25T23:42:06.010</t>
  </si>
  <si>
    <t>2025-10-26T08:40:57.205</t>
  </si>
  <si>
    <t>2025-10-26T08:46:00.386</t>
  </si>
  <si>
    <t>2025-10-26T09:07:03.827</t>
  </si>
  <si>
    <t>2025-10-26T09:23:06.694</t>
  </si>
  <si>
    <t>2025-10-26T09:27:13.917</t>
  </si>
  <si>
    <t>2025-10-26T10:13:22.549</t>
  </si>
  <si>
    <t>2025-10-26T10:16:37.774</t>
  </si>
  <si>
    <t>2025-10-26T10:30:05.844</t>
  </si>
  <si>
    <t>2025-10-26T10:35:54.170</t>
  </si>
  <si>
    <t>2025-10-26T10:37:50.514</t>
  </si>
  <si>
    <t>2025-10-26T10:53:30.074</t>
  </si>
  <si>
    <t>2025-10-26T10:59:28.468</t>
  </si>
  <si>
    <t>2025-10-26T11:25:30.376</t>
  </si>
  <si>
    <t>2025-10-26T11:40:58.485</t>
  </si>
  <si>
    <t>2025-10-26T12:00:20.734</t>
  </si>
  <si>
    <t>2025-10-26T12:16:36.030</t>
  </si>
  <si>
    <t>2025-10-26T12:19:38.091</t>
  </si>
  <si>
    <t>2025-10-26T12:27:07.022</t>
  </si>
  <si>
    <t>2025-10-26T14:08:04.144</t>
  </si>
  <si>
    <t>2025-10-26T14:20:59.460</t>
  </si>
  <si>
    <t>2025-10-26T14:37:39.654</t>
  </si>
  <si>
    <t>2025-10-26T14:48:43.083</t>
  </si>
  <si>
    <t>2025-10-26T15:02:41.342</t>
  </si>
  <si>
    <t>2025-10-26T15:22:52.269</t>
  </si>
  <si>
    <t>2025-10-26T16:18:16.976</t>
  </si>
  <si>
    <t>2025-10-26T16:20:53.320</t>
  </si>
  <si>
    <t>2025-10-26T16:58:06.286</t>
  </si>
  <si>
    <t>2025-10-26T17:03:01.257</t>
  </si>
  <si>
    <t>2025-10-26T17:51:57.926</t>
  </si>
  <si>
    <t>2025-10-26T17:54:08.987</t>
  </si>
  <si>
    <t>2025-10-26T18:04:06.276</t>
  </si>
  <si>
    <t>2025-10-26T18:23:18.765</t>
  </si>
  <si>
    <t>2025-10-26T18:28:46.647</t>
  </si>
  <si>
    <t>2025-10-26T18:32:10.333</t>
  </si>
  <si>
    <t>2025-10-26T18:42:32.092</t>
  </si>
  <si>
    <t>2025-10-26T18:58:17.255</t>
  </si>
  <si>
    <t>2025-10-26T19:09:17.475</t>
  </si>
  <si>
    <t>2025-10-26T19:11:50.909</t>
  </si>
  <si>
    <t>2025-10-26T19:13:35.709</t>
  </si>
  <si>
    <t>2025-10-26T19:25:02.343</t>
  </si>
  <si>
    <t>2025-10-26T19:27:37.811</t>
  </si>
  <si>
    <t>2025-10-26T19:30:52.727</t>
  </si>
  <si>
    <t>2025-10-26T19:57:03.060</t>
  </si>
  <si>
    <t>2025-10-26T20:02:07.895</t>
  </si>
  <si>
    <t>2025-10-26T20:06:30.519</t>
  </si>
  <si>
    <t>2025-10-26T21:57:14.778</t>
  </si>
  <si>
    <t>2025-10-26T22:02:14.778</t>
  </si>
  <si>
    <t>2025-10-26T22:10:07.598</t>
  </si>
  <si>
    <t>2025-10-26T22:15:08.978</t>
  </si>
  <si>
    <t>2025-10-26T22:18:23.896</t>
  </si>
  <si>
    <t>2025-10-26T22:35:03.834</t>
  </si>
  <si>
    <t>2025-10-26T22:45:42.831</t>
  </si>
  <si>
    <t>2025-10-26T22:54:57.778</t>
  </si>
  <si>
    <t>2025-10-26T23:07:43.300</t>
  </si>
  <si>
    <t>2025-10-27T06:35:43.168</t>
  </si>
  <si>
    <t>2025-10-27T06:40:06.963</t>
  </si>
  <si>
    <t>2025-10-27T06:47:08.154</t>
  </si>
  <si>
    <t>2025-10-27T09:05:01.515</t>
  </si>
  <si>
    <t>2025-10-27T09:20:51.057</t>
  </si>
  <si>
    <t>2025-10-27T09:34:11.952</t>
  </si>
  <si>
    <t>2025-10-27T09:40:41.924</t>
  </si>
  <si>
    <t>2025-10-27T09:55:25.490</t>
  </si>
  <si>
    <t>2025-10-27T10:00:25.614</t>
  </si>
  <si>
    <t>2025-10-27T10:03:40.108</t>
  </si>
  <si>
    <t>2025-10-27T10:08:56.173</t>
  </si>
  <si>
    <t>2025-10-27T10:18:27.921</t>
  </si>
  <si>
    <t>2025-10-27T10:42:41.000</t>
  </si>
  <si>
    <t>2025-10-27T10:46:21.101</t>
  </si>
  <si>
    <t>2025-10-27T10:53:02.062</t>
  </si>
  <si>
    <t>2025-10-27T10:55:32.753</t>
  </si>
  <si>
    <t>2025-10-27T10:55:45.101</t>
  </si>
  <si>
    <t>2025-10-27T10:59:00.345</t>
  </si>
  <si>
    <t>2025-10-27T11:01:37.409</t>
  </si>
  <si>
    <t>2025-10-27T11:06:32.765</t>
  </si>
  <si>
    <t>2025-10-27T13:06:46.354</t>
  </si>
  <si>
    <t>2025-10-27T13:23:28.588</t>
  </si>
  <si>
    <t>2025-10-27T13:40:31.364</t>
  </si>
  <si>
    <t>2025-10-27T13:56:17.363</t>
  </si>
  <si>
    <t>2025-10-27T13:57:39.921</t>
  </si>
  <si>
    <t>2025-10-27T14:23:32.901</t>
  </si>
  <si>
    <t>2025-10-27T17:17:58.995</t>
  </si>
  <si>
    <t>2025-10-27T17:28:35.415</t>
  </si>
  <si>
    <t>2025-10-27T17:34:06.056</t>
  </si>
  <si>
    <t>2025-10-27T17:39:06.056</t>
  </si>
  <si>
    <t>2025-10-27T17:39:31.887</t>
  </si>
  <si>
    <t>2025-10-27T17:53:52.143</t>
  </si>
  <si>
    <t>2025-10-27T17:58:52.143</t>
  </si>
  <si>
    <t>2025-10-27T18:10:12.138</t>
  </si>
  <si>
    <t>2025-10-27T18:25:47.075</t>
  </si>
  <si>
    <t>2025-10-27T18:30:51.863</t>
  </si>
  <si>
    <t>2025-10-27T18:35:13.478</t>
  </si>
  <si>
    <t>2025-10-27T20:58:13.579</t>
  </si>
  <si>
    <t>2025-10-27T20:59:04.284</t>
  </si>
  <si>
    <t>2025-10-27T21:25:54.893</t>
  </si>
  <si>
    <t>2025-10-27T21:31:06.352</t>
  </si>
  <si>
    <t>2025-10-27T21:34:40.982</t>
  </si>
  <si>
    <t>2025-10-27T21:44:40.446</t>
  </si>
  <si>
    <t>2025-10-27T21:50:02.294</t>
  </si>
  <si>
    <t>2025-10-27T21:54:22.732</t>
  </si>
  <si>
    <t>2025-10-27T21:57:58.281</t>
  </si>
  <si>
    <t>2025-10-27T22:05:53.340</t>
  </si>
  <si>
    <t>2025-10-28T05:33:41.129</t>
  </si>
  <si>
    <t>2025-10-28T05:38:15.809</t>
  </si>
  <si>
    <t>2025-10-28T05:45:18.605</t>
  </si>
  <si>
    <t>2025-10-28T08:26:42.125</t>
  </si>
  <si>
    <t>2025-10-28T08:39:25.968</t>
  </si>
  <si>
    <t>2025-10-28T08:44:27.679</t>
  </si>
  <si>
    <t>2025-10-28T08:45:56.419</t>
  </si>
  <si>
    <t>2025-10-28T08:54:23.861</t>
  </si>
  <si>
    <t>2025-10-28T08:59:06.540</t>
  </si>
  <si>
    <t>2025-10-28T09:04:07.655</t>
  </si>
  <si>
    <t>2025-10-28T09:07:14.900</t>
  </si>
  <si>
    <t>2025-10-28T09:12:22.024</t>
  </si>
  <si>
    <t>2025-10-28T09:15:24.321</t>
  </si>
  <si>
    <t>2025-10-28T09:21:08.975</t>
  </si>
  <si>
    <t>2025-10-28T09:26:09.549</t>
  </si>
  <si>
    <t>2025-10-28T09:27:51.594</t>
  </si>
  <si>
    <t>2025-10-28T09:35:59.231</t>
  </si>
  <si>
    <t>2025-10-28T09:39:41.040</t>
  </si>
  <si>
    <t>2025-10-28T09:57:18.527</t>
  </si>
  <si>
    <t>2025-10-28T12:30:07.692</t>
  </si>
  <si>
    <t>2025-10-28T12:35:41.123</t>
  </si>
  <si>
    <t>2025-10-28T12:39:32.070</t>
  </si>
  <si>
    <t>2025-10-28T12:44:38.166</t>
  </si>
  <si>
    <t>2025-10-28T12:49:43.250</t>
  </si>
  <si>
    <t>2025-10-28T12:54:44.777</t>
  </si>
  <si>
    <t>2025-10-28T12:55:06.813</t>
  </si>
  <si>
    <t>2025-10-28T13:08:13.151</t>
  </si>
  <si>
    <t>2025-10-28T13:13:19.385</t>
  </si>
  <si>
    <t>2025-10-28T13:17:47.337</t>
  </si>
  <si>
    <t>2025-10-28T13:24:42.648</t>
  </si>
  <si>
    <t>2025-10-28T16:14:39.849</t>
  </si>
  <si>
    <t>2025-10-28T16:19:32.264</t>
  </si>
  <si>
    <t>2025-10-28T16:29:17.336</t>
  </si>
  <si>
    <t>2025-10-28T16:34:17.336</t>
  </si>
  <si>
    <t>2025-10-28T16:45:26.337</t>
  </si>
  <si>
    <t>2025-10-28T16:51:09.610</t>
  </si>
  <si>
    <t>2025-10-28T16:56:15.957</t>
  </si>
  <si>
    <t>2025-10-28T16:57:53.268</t>
  </si>
  <si>
    <t>2025-10-28T17:06:38.963</t>
  </si>
  <si>
    <t>2025-10-28T17:10:00.360</t>
  </si>
  <si>
    <t>2025-10-28T17:30:03.269</t>
  </si>
  <si>
    <t>2025-10-28T20:05:27.609</t>
  </si>
  <si>
    <t>2025-10-28T20:09:10.217</t>
  </si>
  <si>
    <t>2025-10-28T20:14:25.841</t>
  </si>
  <si>
    <t>2025-10-28T20:15:14.464</t>
  </si>
  <si>
    <t>2025-10-28T20:24:34.194</t>
  </si>
  <si>
    <t>2025-10-28T20:38:09.911</t>
  </si>
  <si>
    <t>2025-10-28T20:43:11.961</t>
  </si>
  <si>
    <t>2025-10-28T20:43:23.901</t>
  </si>
  <si>
    <t>2025-10-28T20:52:42.267</t>
  </si>
  <si>
    <t>2025-10-28T20:54:34.076</t>
  </si>
  <si>
    <t>2025-10-29T04:31:39.149</t>
  </si>
  <si>
    <t>2025-10-29T04:32:01.223</t>
  </si>
  <si>
    <t>2025-10-29T04:39:55.115</t>
  </si>
  <si>
    <t>2025-10-29T04:43:30.033</t>
  </si>
  <si>
    <t>2025-10-29T07:39:53.722</t>
  </si>
  <si>
    <t>2025-10-29T07:55:50.618</t>
  </si>
  <si>
    <t>2025-10-29T07:56:17.742</t>
  </si>
  <si>
    <t>2025-10-29T08:01:29.445</t>
  </si>
  <si>
    <t>2025-10-29T08:09:22.576</t>
  </si>
  <si>
    <t>2025-10-29T08:25:01.148</t>
  </si>
  <si>
    <t>2025-10-29T08:25:50.376</t>
  </si>
  <si>
    <t>2025-10-29T08:30:55.975</t>
  </si>
  <si>
    <t>2025-10-29T08:31:56.432</t>
  </si>
  <si>
    <t>2025-10-29T11:19:01.010</t>
  </si>
  <si>
    <t>2025-10-29T11:25:03.475</t>
  </si>
  <si>
    <t>2025-10-29T11:47:56.650</t>
  </si>
  <si>
    <t>2025-10-29T11:53:26.557</t>
  </si>
  <si>
    <t>2025-10-29T12:15:59.141</t>
  </si>
  <si>
    <t>2025-10-29T12:18:35.355</t>
  </si>
  <si>
    <t>2025-10-29T15:10:46.728</t>
  </si>
  <si>
    <t>2025-10-29T15:15:00.247</t>
  </si>
  <si>
    <t>2025-10-29T15:31:37.044</t>
  </si>
  <si>
    <t>2025-10-29T15:32:29.203</t>
  </si>
  <si>
    <t>2025-10-29T15:47:10.000</t>
  </si>
  <si>
    <t>2025-10-29T15:50:06.611</t>
  </si>
  <si>
    <t>2025-10-29T19:50:55.331</t>
  </si>
  <si>
    <t>2025-10-29T19:51:01.988</t>
  </si>
  <si>
    <t>2025-10-29T19:54:14.503</t>
  </si>
  <si>
    <t>2025-10-29T23:39:37.536</t>
  </si>
  <si>
    <t>2025-10-30T03:30:36.823</t>
  </si>
  <si>
    <t>2025-10-30T03:35:36.823</t>
  </si>
  <si>
    <t>2025-10-30T03:36:16.371</t>
  </si>
  <si>
    <t>2025-10-30T10:38:12.864</t>
  </si>
  <si>
    <t>2025-10-30T10:44:09.073</t>
  </si>
  <si>
    <t>2025-10-30T10:49:12.764</t>
  </si>
  <si>
    <t>2025-10-30T10:50:45.438</t>
  </si>
  <si>
    <t>2025-10-30T11:10:28.133</t>
  </si>
  <si>
    <t>2025-10-30T14:18:08.316</t>
  </si>
  <si>
    <t>2025-10-30T14:29:42.569</t>
  </si>
  <si>
    <t>2025-10-30T14:30:15.870</t>
  </si>
  <si>
    <t>2025-10-30T14:35:18.927</t>
  </si>
  <si>
    <t>2025-10-30T14:37:07.687</t>
  </si>
  <si>
    <t>2025-10-30T14:55:27.483</t>
  </si>
  <si>
    <t>2025-10-30T18:19:09.574</t>
  </si>
  <si>
    <t>2025-10-30T18:21:04.128</t>
  </si>
  <si>
    <t>2025-10-30T22:05:21.274</t>
  </si>
  <si>
    <t>2025-10-30T22:07:05.548</t>
  </si>
  <si>
    <t>2025-10-31T01:56:08.542</t>
  </si>
  <si>
    <t>2025-10-31T01:56:16.369</t>
  </si>
  <si>
    <t>2025-10-31T02:01:20.530</t>
  </si>
  <si>
    <t>2025-10-31T02:03:09.661</t>
  </si>
  <si>
    <t>2025-10-31T02:10:58.437</t>
  </si>
  <si>
    <t>2025-10-31T02:15:57.120</t>
  </si>
  <si>
    <t>2025-10-31T09:35:40.679</t>
  </si>
  <si>
    <t>2025-10-31T09:36:10.998</t>
  </si>
  <si>
    <t>2025-11-01T00:45:02.407</t>
  </si>
  <si>
    <t>2025-11-01T00:46:03.389</t>
  </si>
  <si>
    <t>2025-11-01T00:51:05.848</t>
  </si>
  <si>
    <t>2025-11-01T00:53:47.202</t>
  </si>
  <si>
    <t>2025-11-01T12:20:59.482</t>
  </si>
  <si>
    <t>2025-11-01T12:22:13.563</t>
  </si>
  <si>
    <t>2025-11-01T23:30:57.198</t>
  </si>
  <si>
    <t>2025-11-01T23:31:03.892</t>
  </si>
  <si>
    <t>Nb MIRS images</t>
  </si>
  <si>
    <t>Number of observations</t>
  </si>
  <si>
    <t>Number of observations with Cross-Track 0°</t>
  </si>
  <si>
    <t>Total Slew time</t>
  </si>
  <si>
    <t>Total MIRS Observation time</t>
  </si>
  <si>
    <t>Data Volume uncompressed</t>
  </si>
  <si>
    <t>Gbytes</t>
  </si>
  <si>
    <t>N/A</t>
  </si>
  <si>
    <t>QSO-H</t>
  </si>
  <si>
    <t>QSO-M</t>
  </si>
  <si>
    <t>Number of slots</t>
  </si>
  <si>
    <t>Min slot duration (hh:mm:ss)</t>
  </si>
  <si>
    <t>Average slot duration (hh:mm:ss)</t>
  </si>
  <si>
    <t>Max slot duration (hh:mm:ss)</t>
  </si>
  <si>
    <t>Total duration (h)</t>
  </si>
  <si>
    <t>QSO-LA</t>
  </si>
  <si>
    <t>QSO-LC</t>
  </si>
  <si>
    <t>Observation slot duration (hh:mm:ss)</t>
  </si>
  <si>
    <t>Phobos Observations during Vertical descent phase</t>
  </si>
  <si>
    <t>Rehearsal 1</t>
  </si>
  <si>
    <t>Touchdown 1</t>
  </si>
  <si>
    <t>Rehearsal 2</t>
  </si>
  <si>
    <t>Touchdown 2</t>
  </si>
  <si>
    <t>Total duration (hh:mm:ss)</t>
  </si>
  <si>
    <t>Deimos</t>
  </si>
  <si>
    <t>1A</t>
  </si>
  <si>
    <t>1B</t>
  </si>
  <si>
    <t>2A</t>
  </si>
  <si>
    <t>2B</t>
  </si>
  <si>
    <t>Mars Phase 1</t>
  </si>
  <si>
    <t>Trajectory</t>
  </si>
  <si>
    <t>MMX trajectory file</t>
  </si>
  <si>
    <t>Start Date</t>
  </si>
  <si>
    <t>End Date</t>
  </si>
  <si>
    <t>Duration
(days)</t>
  </si>
  <si>
    <t>QSO-M_20251115_20251214</t>
  </si>
  <si>
    <t>EMX-215010_MMX_QSO-L-A_33km_Sample</t>
  </si>
  <si>
    <t>QSO-L-C_20260601-20260701
QSO-L-C_20260701_20260715</t>
  </si>
  <si>
    <t>Deimos1A</t>
  </si>
  <si>
    <t>EMX-205151_MMX_Deimos_CASE-1-A</t>
  </si>
  <si>
    <t>Deimos1B</t>
  </si>
  <si>
    <t>EMX-205151_MMX_Deimos_CASE-1-B</t>
  </si>
  <si>
    <t>Deimos2A</t>
  </si>
  <si>
    <t>EMX-205151_MMX_Deimos_CASE-2-A</t>
  </si>
  <si>
    <t>Deimos2B</t>
  </si>
  <si>
    <t>EMX-205151_MMX_Deimos_CASE-2-B</t>
  </si>
  <si>
    <t>Synthesis</t>
  </si>
  <si>
    <t>Start</t>
  </si>
  <si>
    <t>End</t>
  </si>
  <si>
    <t>Duration</t>
  </si>
  <si>
    <t>Date</t>
  </si>
  <si>
    <t>2028-05-23T16:23:00.066</t>
  </si>
  <si>
    <t>2028-05-23T16:28:35.277</t>
  </si>
  <si>
    <t>2028-05-26T04:59:49.093</t>
  </si>
  <si>
    <t>2028-05-26T05:06:42.506</t>
  </si>
  <si>
    <t>2028-05-28T17:36:39.690</t>
  </si>
  <si>
    <t>2028-05-28T17:45:04.561</t>
  </si>
  <si>
    <t>2028-05-31T06:13:27.945</t>
  </si>
  <si>
    <t>2028-05-31T06:23:27.741</t>
  </si>
  <si>
    <t>2028-06-02T18:50:15.769</t>
  </si>
  <si>
    <t>2028-06-02T19:02:01.688</t>
  </si>
  <si>
    <t>2028-06-05T07:27:03.497</t>
  </si>
  <si>
    <t>2028-06-05T07:41:00.282</t>
  </si>
  <si>
    <t>2028-06-07T20:03:51.868</t>
  </si>
  <si>
    <t>2028-06-07T20:20:27.861</t>
  </si>
  <si>
    <t>2028-06-10T08:40:39.542</t>
  </si>
  <si>
    <t>2028-06-10T09:00:54.508</t>
  </si>
  <si>
    <t>2028-06-12T21:17:31.109</t>
  </si>
  <si>
    <t>2028-06-12T21:43:37.250</t>
  </si>
  <si>
    <t>2028-06-15T09:54:21.033</t>
  </si>
  <si>
    <t>2028-06-15T10:20:34.880</t>
  </si>
  <si>
    <t>2028-06-17T22:31:14.204</t>
  </si>
  <si>
    <t>2028-06-17T22:57:26.214</t>
  </si>
  <si>
    <t>2028-06-20T11:08:07.373</t>
  </si>
  <si>
    <t>2028-06-20T11:34:18.442</t>
  </si>
  <si>
    <t>2028-06-22T23:44:58.626</t>
  </si>
  <si>
    <t>2028-06-23T00:11:07.604</t>
  </si>
  <si>
    <t>2028-06-25T12:21:52.053</t>
  </si>
  <si>
    <t>2028-06-25T12:47:59.133</t>
  </si>
  <si>
    <t>2028-06-28T00:58:40.850</t>
  </si>
  <si>
    <t>2028-06-28T01:24:47.143</t>
  </si>
  <si>
    <t>2028-06-30T13:35:30.991</t>
  </si>
  <si>
    <t>2028-06-30T14:01:36.592</t>
  </si>
  <si>
    <t>2028-07-03T02:12:18.782</t>
  </si>
  <si>
    <t>2028-07-03T02:38:24.883</t>
  </si>
  <si>
    <t>2028-07-05T14:49:05.929</t>
  </si>
  <si>
    <t>2028-07-05T15:15:13.379</t>
  </si>
  <si>
    <t>2028-07-08T03:25:53.018</t>
  </si>
  <si>
    <t>2028-07-08T03:52:01.923</t>
  </si>
  <si>
    <t>2028-07-10T16:02:40.863</t>
  </si>
  <si>
    <t>2028-07-10T16:28:51.720</t>
  </si>
  <si>
    <t>2028-07-13T04:39:27.924</t>
  </si>
  <si>
    <t>2028-07-13T05:05:40.695</t>
  </si>
  <si>
    <t>2028-07-15T17:16:19.109</t>
  </si>
  <si>
    <t>2028-07-15T17:42:32.025</t>
  </si>
  <si>
    <t>2028-07-18T05:53:08.578</t>
  </si>
  <si>
    <t>2028-07-18T06:19:22.459</t>
  </si>
  <si>
    <t>2028-07-20T18:30:01.181</t>
  </si>
  <si>
    <t>2028-07-20T18:56:13.054</t>
  </si>
  <si>
    <t>2028-07-23T07:06:53.820</t>
  </si>
  <si>
    <t>2028-07-23T07:33:04.644</t>
  </si>
  <si>
    <t>2028-07-25T19:43:44.207</t>
  </si>
  <si>
    <t>2028-07-25T20:09:52.992</t>
  </si>
  <si>
    <t>2028-07-28T08:20:36.720</t>
  </si>
  <si>
    <t>2028-07-28T08:46:43.680</t>
  </si>
  <si>
    <t>2028-07-30T20:57:24.536</t>
  </si>
  <si>
    <t>2028-07-30T21:23:30.926</t>
  </si>
  <si>
    <t>2028-08-02T09:34:13.455</t>
  </si>
  <si>
    <t>2028-08-02T10:00:19.460</t>
  </si>
  <si>
    <t>2028-08-04T22:11:00.171</t>
  </si>
  <si>
    <t>2028-08-04T22:37:06.967</t>
  </si>
  <si>
    <t>2028-08-07T10:47:46.110</t>
  </si>
  <si>
    <t>2028-08-07T11:13:54.643</t>
  </si>
  <si>
    <t>2028-08-09T23:24:32.023</t>
  </si>
  <si>
    <t>2028-08-09T23:50:42.340</t>
  </si>
  <si>
    <t>2028-08-12T12:01:18.842</t>
  </si>
  <si>
    <t>2028-08-12T12:27:31.389</t>
  </si>
  <si>
    <t>2028-08-15T00:38:04.761</t>
  </si>
  <si>
    <t>2028-08-15T01:04:19.542</t>
  </si>
  <si>
    <t>2028-05-18T09:22:59.234</t>
  </si>
  <si>
    <t>2028-05-18T09:48:59.856</t>
  </si>
  <si>
    <t>2028-05-20T21:59:49.562</t>
  </si>
  <si>
    <t>2028-05-20T22:25:50.456</t>
  </si>
  <si>
    <t>2028-05-23T10:36:40.480</t>
  </si>
  <si>
    <t>2028-05-23T11:02:42.050</t>
  </si>
  <si>
    <t>2028-05-25T23:13:29.751</t>
  </si>
  <si>
    <t>2028-05-25T23:39:30.815</t>
  </si>
  <si>
    <t>2028-05-28T11:50:18.930</t>
  </si>
  <si>
    <t>2028-05-28T12:16:19.225</t>
  </si>
  <si>
    <t>2028-05-31T00:27:07.707</t>
  </si>
  <si>
    <t>2028-05-31T00:53:07.566</t>
  </si>
  <si>
    <t>2028-06-02T13:03:55.915</t>
  </si>
  <si>
    <t>2028-06-02T13:29:55.703</t>
  </si>
  <si>
    <t>2028-06-05T01:40:43.819</t>
  </si>
  <si>
    <t>2028-06-05T02:06:43.827</t>
  </si>
  <si>
    <t>2028-06-07T14:17:33.330</t>
  </si>
  <si>
    <t>2028-06-07T14:43:35.163</t>
  </si>
  <si>
    <t>2028-06-10T02:57:48.660</t>
  </si>
  <si>
    <t>2028-06-10T03:20:24.422</t>
  </si>
  <si>
    <t>2028-06-12T15:39:10.000</t>
  </si>
  <si>
    <t>2028-06-12T15:57:18.697</t>
  </si>
  <si>
    <t>2028-06-15T04:19:24.874</t>
  </si>
  <si>
    <t>2028-06-15T04:34:11.004</t>
  </si>
  <si>
    <t>2028-06-17T16:58:34.980</t>
  </si>
  <si>
    <t>2028-06-17T17:11:04.383</t>
  </si>
  <si>
    <t>2028-06-20T05:37:27.552</t>
  </si>
  <si>
    <t>2028-06-20T05:47:58.102</t>
  </si>
  <si>
    <t>2028-06-22T18:15:30.562</t>
  </si>
  <si>
    <t>2028-06-22T18:24:48.161</t>
  </si>
  <si>
    <t>2028-06-25T06:53:25.491</t>
  </si>
  <si>
    <t>2028-06-25T07:01:39.187</t>
  </si>
  <si>
    <t>2028-06-27T19:31:00.363</t>
  </si>
  <si>
    <t>2028-06-27T19:38:27.303</t>
  </si>
  <si>
    <t>2028-06-30T08:08:25.887</t>
  </si>
  <si>
    <t>2028-06-30T08:15:14.880</t>
  </si>
  <si>
    <t>2028-07-02T20:45:50.149</t>
  </si>
  <si>
    <t>2028-07-02T20:52:02.585</t>
  </si>
  <si>
    <t>2028-07-05T09:23:13.395</t>
  </si>
  <si>
    <t>2028-07-05T09:28:50.292</t>
  </si>
  <si>
    <t>2028-07-07T22:00:34.094</t>
  </si>
  <si>
    <t>2028-07-07T22:05:37.863</t>
  </si>
  <si>
    <t>2028-05-28T16:20:14.731</t>
  </si>
  <si>
    <t>2028-05-28T16:26:56.316</t>
  </si>
  <si>
    <t>2028-06-01T11:15:38.874</t>
  </si>
  <si>
    <t>2028-06-01T11:23:10.156</t>
  </si>
  <si>
    <t>2028-06-05T06:11:03.761</t>
  </si>
  <si>
    <t>2028-06-05T06:20:48.806</t>
  </si>
  <si>
    <t>2028-06-09T01:06:48.393</t>
  </si>
  <si>
    <t>2028-06-09T01:19:15.351</t>
  </si>
  <si>
    <t>2028-06-12T20:02:05.012</t>
  </si>
  <si>
    <t>2028-06-12T20:16:37.426</t>
  </si>
  <si>
    <t>2028-06-16T14:57:39.257</t>
  </si>
  <si>
    <t>2028-06-16T15:17:00.767</t>
  </si>
  <si>
    <t>2028-06-20T09:53:10.960</t>
  </si>
  <si>
    <t>2028-06-20T10:17:03.010</t>
  </si>
  <si>
    <t>2028-06-24T04:48:31.444</t>
  </si>
  <si>
    <t>2028-06-24T05:20:59.408</t>
  </si>
  <si>
    <t>2028-06-27T23:44:13.049</t>
  </si>
  <si>
    <t>2028-06-28T00:22:14.483</t>
  </si>
  <si>
    <t>2028-07-01T18:39:30.761</t>
  </si>
  <si>
    <t>2028-07-01T19:17:34.513</t>
  </si>
  <si>
    <t>2028-07-05T13:35:00.402</t>
  </si>
  <si>
    <t>2028-07-05T14:13:02.174</t>
  </si>
  <si>
    <t>2028-07-09T08:30:36.325</t>
  </si>
  <si>
    <t>2028-07-09T09:08:37.090</t>
  </si>
  <si>
    <t>2028-07-13T03:25:51.386</t>
  </si>
  <si>
    <t>2028-07-13T04:03:54.108</t>
  </si>
  <si>
    <t>2028-08-15T23:46:03.073</t>
  </si>
  <si>
    <t>2028-08-15T23:56:05.715</t>
  </si>
  <si>
    <t>2028-05-24T18:03:36.574</t>
  </si>
  <si>
    <t>2028-05-24T18:41:44.428</t>
  </si>
  <si>
    <t>2028-05-28T13:07:56.427</t>
  </si>
  <si>
    <t>2028-05-28T13:37:27.231</t>
  </si>
  <si>
    <t>2028-06-01T08:11:02.262</t>
  </si>
  <si>
    <t>2028-06-01T08:32:50.167</t>
  </si>
  <si>
    <t>2028-06-05T03:09:22.131</t>
  </si>
  <si>
    <t>2028-06-05T03:28:10.966</t>
  </si>
  <si>
    <t>2028-06-08T22:09:34.144</t>
  </si>
  <si>
    <t>2028-06-08T22:23:55.037</t>
  </si>
  <si>
    <t>2028-06-12T17:06:49.047</t>
  </si>
  <si>
    <t>2028-06-12T17:19:12.338</t>
  </si>
  <si>
    <t>2028-06-16T12:03:52.676</t>
  </si>
  <si>
    <t>2028-06-16T12:14:46.432</t>
  </si>
  <si>
    <t>2028-06-20T07:01:28.623</t>
  </si>
  <si>
    <t>2028-06-20T07:10:18.347</t>
  </si>
  <si>
    <t>2028-06-24T01:57:16.885</t>
  </si>
  <si>
    <t>2028-06-24T02:05:36.981</t>
  </si>
  <si>
    <t>2028-06-27T20:54:25.337</t>
  </si>
  <si>
    <t>2028-06-27T21:01:20.331</t>
  </si>
  <si>
    <t>2028-07-01T15:50:40.093</t>
  </si>
  <si>
    <t>2028-07-01T15:56:40.525</t>
  </si>
  <si>
    <t>2028-07-05T10:46:24.451</t>
  </si>
  <si>
    <t>2028-07-05T10:52:08.827</t>
  </si>
  <si>
    <t>2028-07-14T12:51:18.709</t>
  </si>
  <si>
    <t>2028-07-14T13:07:36.022</t>
  </si>
  <si>
    <t>2028-07-15T19:12:17.373</t>
  </si>
  <si>
    <t>2028-07-15T19:27:35.655</t>
  </si>
  <si>
    <t>2028-07-17T01:30:37.726</t>
  </si>
  <si>
    <t>2028-07-17T01:45:46.260</t>
  </si>
  <si>
    <t>2028-07-18T07:48:42.306</t>
  </si>
  <si>
    <t>2028-07-18T08:04:03.322</t>
  </si>
  <si>
    <t>2028-07-19T14:07:01.912</t>
  </si>
  <si>
    <t>2028-07-19T14:22:11.402</t>
  </si>
  <si>
    <t>2028-07-20T20:25:12.009</t>
  </si>
  <si>
    <t>2028-07-20T20:40:30.274</t>
  </si>
  <si>
    <t>2028-07-22T02:43:24.985</t>
  </si>
  <si>
    <t>2028-07-22T02:58:37.622</t>
  </si>
  <si>
    <t>2028-07-23T09:01:39.421</t>
  </si>
  <si>
    <t>2028-07-23T09:16:57.375</t>
  </si>
  <si>
    <t>2028-07-24T15:19:48.797</t>
  </si>
  <si>
    <t>2028-07-24T15:35:03.626</t>
  </si>
  <si>
    <t>2028-07-25T21:38:07.658</t>
  </si>
  <si>
    <t>2028-07-25T21:53:21.296</t>
  </si>
  <si>
    <t>2028-07-27T03:56:13.601</t>
  </si>
  <si>
    <t>2028-07-27T04:11:30.787</t>
  </si>
  <si>
    <t>2028-07-28T10:14:35.421</t>
  </si>
  <si>
    <t>2028-07-28T10:29:46.873</t>
  </si>
  <si>
    <t>2028-07-29T16:32:37.535</t>
  </si>
  <si>
    <t>2028-07-29T16:47:57.169</t>
  </si>
  <si>
    <t>2028-07-30T22:51:01.094</t>
  </si>
  <si>
    <t>2028-07-30T23:06:09.952</t>
  </si>
  <si>
    <t>2028-08-01T05:09:05.923</t>
  </si>
  <si>
    <t>2028-08-01T05:24:24.974</t>
  </si>
  <si>
    <t>2028-08-02T11:27:26.173</t>
  </si>
  <si>
    <t>2028-08-02T11:42:35.018</t>
  </si>
  <si>
    <t>2028-08-03T17:45:31.211</t>
  </si>
  <si>
    <t>2028-08-03T18:00:51.961</t>
  </si>
  <si>
    <t>2028-08-05T00:03:50.486</t>
  </si>
  <si>
    <t>2028-08-05T00:18:59.496</t>
  </si>
  <si>
    <t>2028-08-06T06:22:01.081</t>
  </si>
  <si>
    <t>2028-08-06T06:37:18.085</t>
  </si>
  <si>
    <t>2028-08-07T12:40:13.707</t>
  </si>
  <si>
    <t>2028-08-07T12:55:25.020</t>
  </si>
  <si>
    <t>2028-08-08T18:58:28.699</t>
  </si>
  <si>
    <t>2028-08-08T19:13:44.397</t>
  </si>
  <si>
    <t>2028-08-10T01:16:37.645</t>
  </si>
  <si>
    <t>2028-08-10T01:31:50.301</t>
  </si>
  <si>
    <t>2028-08-11T07:34:56.793</t>
  </si>
  <si>
    <t>2028-08-11T07:50:07.464</t>
  </si>
  <si>
    <t>2028-08-12T13:53:02.690</t>
  </si>
  <si>
    <t>2028-08-12T14:08:16.761</t>
  </si>
  <si>
    <t>2028-08-13T20:11:24.421</t>
  </si>
  <si>
    <t>2028-08-13T20:26:32.212</t>
  </si>
  <si>
    <t>2028-08-15T02:29:26.753</t>
  </si>
  <si>
    <t>2028-08-15T02:44:42.420</t>
  </si>
  <si>
    <t>2025-10-29T14:42:13.741</t>
  </si>
  <si>
    <t>2025-10-29T18:36:06.137</t>
  </si>
  <si>
    <t>2025-10-30T13:40:47.292</t>
  </si>
  <si>
    <t>2025-10-30T17:34:06.807</t>
  </si>
  <si>
    <t>2025-10-31T12:39:21.180</t>
  </si>
  <si>
    <t>2025-10-31T16:32:07.773</t>
  </si>
  <si>
    <t>2025-10-31T20:18:52.492</t>
  </si>
  <si>
    <t>2025-11-01T00:11:28.325</t>
  </si>
  <si>
    <t>2025-11-01T11:37:54.979</t>
  </si>
  <si>
    <t>2025-11-01T15:30:09.618</t>
  </si>
  <si>
    <t>2025-11-01T19:17:25.959</t>
  </si>
  <si>
    <t>2025-11-01T23:09:30.447</t>
  </si>
  <si>
    <t>2025-11-02T10:36:27.925</t>
  </si>
  <si>
    <t>2025-11-02T14:28:12.508</t>
  </si>
  <si>
    <t>2025-11-02T18:15:58.400</t>
  </si>
  <si>
    <t>2025-11-02T22:07:33.587</t>
  </si>
  <si>
    <t>2025-11-03T09:34:59.227</t>
  </si>
  <si>
    <t>2025-11-03T13:26:16.548</t>
  </si>
  <si>
    <t>2025-11-03T17:14:29.115</t>
  </si>
  <si>
    <t>2025-11-03T21:05:38.024</t>
  </si>
  <si>
    <t>2025-11-04T08:33:28.495</t>
  </si>
  <si>
    <t>2025-11-04T12:24:22.169</t>
  </si>
  <si>
    <t>2025-11-04T16:12:57.797</t>
  </si>
  <si>
    <t>2025-11-04T20:03:44.375</t>
  </si>
  <si>
    <t>2025-11-05T07:39:25.959</t>
  </si>
  <si>
    <t>2025-11-05T11:22:30.061</t>
  </si>
  <si>
    <t>2025-11-05T15:11:24.392</t>
  </si>
  <si>
    <t>2025-11-05T19:01:53.312</t>
  </si>
  <si>
    <t>2025-11-06T14:09:48.697</t>
  </si>
  <si>
    <t>2025-11-06T18:00:05.114</t>
  </si>
  <si>
    <t>2025-11-07T13:08:10.242</t>
  </si>
  <si>
    <t>2025-11-07T16:58:19.621</t>
  </si>
  <si>
    <t>2025-11-08T12:06:28.650</t>
  </si>
  <si>
    <t>2025-11-08T15:56:36.637</t>
  </si>
  <si>
    <t>2025-11-08T19:45:54.034</t>
  </si>
  <si>
    <t>2025-11-08T23:36:02.688</t>
  </si>
  <si>
    <t>2025-11-09T11:04:44.004</t>
  </si>
  <si>
    <t>2025-11-09T14:54:56.290</t>
  </si>
  <si>
    <t>2025-11-09T18:44:08.546</t>
  </si>
  <si>
    <t>2025-11-09T22:34:23.404</t>
  </si>
  <si>
    <t>2025-11-10T10:02:56.746</t>
  </si>
  <si>
    <t>2025-11-10T13:53:18.894</t>
  </si>
  <si>
    <t>2025-11-10T17:42:20.516</t>
  </si>
  <si>
    <t>2025-11-10T21:32:47.207</t>
  </si>
  <si>
    <t>2025-11-11T09:01:07.210</t>
  </si>
  <si>
    <t>2025-11-11T12:51:44.482</t>
  </si>
  <si>
    <t>2025-11-11T16:40:30.153</t>
  </si>
  <si>
    <t>2025-11-11T20:31:13.862</t>
  </si>
  <si>
    <t>2025-11-12T07:59:15.368</t>
  </si>
  <si>
    <t>2025-11-12T11:50:12.611</t>
  </si>
  <si>
    <t>2025-11-12T15:38:37.416</t>
  </si>
  <si>
    <t>2025-11-12T19:29:42.725</t>
  </si>
  <si>
    <t>2025-11-13T07:27:02.502</t>
  </si>
  <si>
    <t>2025-11-13T10:48:42.661</t>
  </si>
  <si>
    <t>2025-11-13T14:36:42.393</t>
  </si>
  <si>
    <t>2025-11-13T18:28:13.205</t>
  </si>
  <si>
    <t>2025-11-16T11:30:37.499</t>
  </si>
  <si>
    <t>2025-11-16T15:23:47.564</t>
  </si>
  <si>
    <t>2025-11-16T19:10:24.234</t>
  </si>
  <si>
    <t>2025-11-16T23:02:54.836</t>
  </si>
  <si>
    <t>2025-11-17T10:29:42.843</t>
  </si>
  <si>
    <t>2025-11-17T14:21:28.707</t>
  </si>
  <si>
    <t>2025-11-17T18:09:08.942</t>
  </si>
  <si>
    <t>2025-11-17T22:00:59.751</t>
  </si>
  <si>
    <t>2025-11-18T09:27:35.666</t>
  </si>
  <si>
    <t>2025-11-18T13:20:24.035</t>
  </si>
  <si>
    <t>2025-11-18T17:06:40.948</t>
  </si>
  <si>
    <t>2025-11-18T20:55:40.318</t>
  </si>
  <si>
    <t>2025-11-20T15:03:07.852</t>
  </si>
  <si>
    <t>2025-11-20T18:56:32.458</t>
  </si>
  <si>
    <t>2025-11-21T14:02:18.601</t>
  </si>
  <si>
    <t>2025-11-21T17:54:06.868</t>
  </si>
  <si>
    <t>2025-11-22T13:00:20.768</t>
  </si>
  <si>
    <t>2025-11-22T16:52:54.332</t>
  </si>
  <si>
    <t>2025-11-25T09:55:12.631</t>
  </si>
  <si>
    <t>2025-11-25T13:47:32.336</t>
  </si>
  <si>
    <t>2025-11-25T17:34:54.196</t>
  </si>
  <si>
    <t>2025-11-25T21:26:47.259</t>
  </si>
  <si>
    <t>2025-11-26T08:53:51.068</t>
  </si>
  <si>
    <t>2025-11-26T12:45:44.902</t>
  </si>
  <si>
    <t>2025-11-26T16:33:06.250</t>
  </si>
  <si>
    <t>2025-11-26T20:25:26.207</t>
  </si>
  <si>
    <t>2025-11-29T13:27:46.067</t>
  </si>
  <si>
    <t>2025-11-29T17:20:17.766</t>
  </si>
  <si>
    <t>2025-11-30T12:26:33.678</t>
  </si>
  <si>
    <t>2025-11-30T16:18:21.131</t>
  </si>
  <si>
    <t>2025-11-30T20:05:51.959</t>
  </si>
  <si>
    <t>2025-11-30T23:57:59.853</t>
  </si>
  <si>
    <t>2025-12-01T11:24:07.973</t>
  </si>
  <si>
    <t>2025-12-01T15:17:32.120</t>
  </si>
  <si>
    <t>2025-12-03T09:22:14.196</t>
  </si>
  <si>
    <t>2025-12-03T13:13:59.103</t>
  </si>
  <si>
    <t>2025-12-03T17:00:20.390</t>
  </si>
  <si>
    <t>2025-12-03T20:53:05.150</t>
  </si>
  <si>
    <t>2025-12-04T08:19:45.575</t>
  </si>
  <si>
    <t>2025-12-04T12:11:32.894</t>
  </si>
  <si>
    <t>2025-12-04T15:59:16.362</t>
  </si>
  <si>
    <t>2025-12-04T19:50:59.790</t>
  </si>
  <si>
    <t>2025-12-05T07:17:50.860</t>
  </si>
  <si>
    <t>2025-12-05T11:10:19.267</t>
  </si>
  <si>
    <t>2025-12-05T14:56:57.825</t>
  </si>
  <si>
    <t>2025-12-05T18:50:06.137</t>
  </si>
  <si>
    <t>2025-12-08T11:52:25.000</t>
  </si>
  <si>
    <t>2025-12-08T15:44:17.408</t>
  </si>
  <si>
    <t>2025-12-08T19:31:59.265</t>
  </si>
  <si>
    <t>2025-12-08T23:23:41.013</t>
  </si>
  <si>
    <t>2025-12-09T10:50:40.149</t>
  </si>
  <si>
    <t>2025-12-09T14:42:55.174</t>
  </si>
  <si>
    <t>2025-12-09T18:29:48.922</t>
  </si>
  <si>
    <t>2025-12-09T22:22:41.445</t>
  </si>
  <si>
    <t>2025-12-12T07:45:20.319</t>
  </si>
  <si>
    <t>2025-12-12T11:37:52.410</t>
  </si>
  <si>
    <t>2025-12-12T15:25:04.852</t>
  </si>
  <si>
    <t>2025-12-12T19:17:04.498</t>
  </si>
  <si>
    <t>2025-12-13T06:54:02.582</t>
  </si>
  <si>
    <t>2025-12-13T10:35:54.625</t>
  </si>
  <si>
    <t>2025-12-13T14:23:30.125</t>
  </si>
  <si>
    <t>2025-12-13T18:15:33.314</t>
  </si>
  <si>
    <t>QSO-H_2025_OCT</t>
  </si>
  <si>
    <t>Observation Start</t>
  </si>
  <si>
    <t>Observation End</t>
  </si>
  <si>
    <t>Subsatellite Longitude Start</t>
  </si>
  <si>
    <t>Subsatellite Longitude End</t>
  </si>
  <si>
    <t>Cross-Track</t>
  </si>
  <si>
    <t>Along-Track</t>
  </si>
  <si>
    <t>GlobalMappingStripe</t>
  </si>
  <si>
    <t>L42</t>
  </si>
  <si>
    <t>L37</t>
  </si>
  <si>
    <t>L38</t>
  </si>
  <si>
    <t>L32</t>
  </si>
  <si>
    <t>L25</t>
  </si>
  <si>
    <t>L04</t>
  </si>
  <si>
    <t>L51</t>
  </si>
  <si>
    <t>L39</t>
  </si>
  <si>
    <t>L33</t>
  </si>
  <si>
    <t>L24</t>
  </si>
  <si>
    <t>L44</t>
  </si>
  <si>
    <t>L34</t>
  </si>
  <si>
    <t>L35</t>
  </si>
  <si>
    <t>L45</t>
  </si>
  <si>
    <t>L29</t>
  </si>
  <si>
    <t>L36</t>
  </si>
  <si>
    <t>L30</t>
  </si>
  <si>
    <t>L31</t>
  </si>
  <si>
    <t>Below this line, no changes from previous version</t>
  </si>
  <si>
    <t>QSO-M Global mapping Orbit Control Error Margin 0s</t>
  </si>
  <si>
    <t>QSO-H Global mapping Orbit Control Error Margin 0s</t>
  </si>
  <si>
    <t>QSO-H Global mapping  Orbit Control Error Margin 60s</t>
  </si>
  <si>
    <t>QSO-M Global mapping Orbit Control Error Margin 340s</t>
  </si>
  <si>
    <t xml:space="preserve">SPK (bsp)
</t>
  </si>
  <si>
    <t>MMX Ephemerides</t>
  </si>
  <si>
    <t xml:space="preserve">MMX Attitude </t>
  </si>
  <si>
    <t>under publication</t>
  </si>
  <si>
    <t>Polyhedron, 3M faces, when available. In the meantime Shape model of Phobos by Ernst, published in 2018</t>
  </si>
  <si>
    <t>Ernst, 2021</t>
  </si>
  <si>
    <t>OBJ</t>
  </si>
  <si>
    <t xml:space="preserve">Phobos shape model </t>
  </si>
  <si>
    <t>under publication[‎27/‎07/‎2021 16:50]  Sawyer Eric:  
https://sbnarchive.psi.edu/pds3/non_mission/EAR_A_5_DDR_SHAPE_MODELS_V2_1/data/m2deimos.tab 
Thomas (1993) - TBC</t>
  </si>
  <si>
    <t>polyhedron</t>
  </si>
  <si>
    <t>m2deimos.tab</t>
  </si>
  <si>
    <t>geodetic mesh (1) or OBJ</t>
  </si>
  <si>
    <t>Deimos Shape model</t>
  </si>
  <si>
    <t xml:space="preserve"> https://nssdc.gsfc.nasa.gov/planetary/factsheet/marsfact.html</t>
  </si>
  <si>
    <t>Mars equatorial radius
Mars polar radius
Mars flattening</t>
  </si>
  <si>
    <t>text</t>
  </si>
  <si>
    <t>Mars Ellipsoid Characteristics</t>
  </si>
  <si>
    <t>Celestial Bodies Shape models</t>
  </si>
  <si>
    <t>"Report of the IAU Working Group on Cartographic
Coordinates and Rotational Elements: 2015", Archinal ,B.A. et al, Celest Mech Dyn Astr (2018) 130:22, https://doi.org/10.1007/s10569-017-9805-5
« Correction to: Report of the IAU Working Group on Cartographic Coordinates and Rotational Elements: 2015», B. A. Archinal, Celest Mech Dyn Astr, Vol. 131, p61, 2019</t>
  </si>
  <si>
    <t>IAU rotation model &amp; Corrected version of IAU-2015</t>
  </si>
  <si>
    <t>IAU-2015</t>
  </si>
  <si>
    <t>PCK (tpc)</t>
  </si>
  <si>
    <t>Mars, Phobos &amp; Deimos rotation parameters</t>
  </si>
  <si>
    <t>Celestial Bodies Orientation</t>
  </si>
  <si>
    <t xml:space="preserve">JPL ephemerides for Martian System Barycenter, Phobos and Deimos </t>
  </si>
  <si>
    <t>MAR097</t>
  </si>
  <si>
    <t>SPK (bsp)</t>
  </si>
  <si>
    <t>Mars, Phobos &amp; Deimos ephemerides</t>
  </si>
  <si>
    <t xml:space="preserve">Solar system ephemerides
</t>
  </si>
  <si>
    <t>DE430</t>
  </si>
  <si>
    <t>Solar system main bodies ephemerides</t>
  </si>
  <si>
    <t>Celestial Bodies Ephemerides</t>
  </si>
  <si>
    <t>LSK (text)</t>
  </si>
  <si>
    <t>Leap Second history</t>
  </si>
  <si>
    <t>Time Scales</t>
  </si>
  <si>
    <t xml:space="preserve">Original Model Name </t>
    <phoneticPr fontId="0"/>
  </si>
  <si>
    <t>Description</t>
    <phoneticPr fontId="0"/>
  </si>
  <si>
    <t xml:space="preserve">Model Name </t>
    <phoneticPr fontId="0"/>
  </si>
  <si>
    <t>Format</t>
  </si>
  <si>
    <t>Model Type</t>
    <phoneticPr fontId="0"/>
  </si>
  <si>
    <t>Category</t>
  </si>
  <si>
    <t>OFFET_TU1_TAI = -37.1. All dates expressed in TAI</t>
  </si>
  <si>
    <t xml:space="preserve">"The Planetary and Lunar Ephemerides DE430", IPN Progress Report 42-196   (2014),Folkner W.M. et al
https://naif.jpl.nasa.gov/pub/naif/generic_kernels/spk/planets/de430.bsp
</t>
  </si>
  <si>
    <t xml:space="preserve">MAR097 https://naif.jpl.nasa.gov/pub/naif/generic_kernels/spk/satellites/mar097.cmt
https://naif.jpl.nasa.gov/pub/naif/generic_kernels/spk/satellites/mar097.bsp
</t>
  </si>
  <si>
    <t>Attitude modes are defined in DA3 JX-ESPC-102043 MMX (Martian Moons eXploration) Spacecraft System / MIRS Interface Control Script</t>
  </si>
  <si>
    <t>Duration (s)</t>
  </si>
  <si>
    <t>Average observation duration</t>
  </si>
  <si>
    <t>min</t>
  </si>
  <si>
    <t>Maximum observation duration</t>
  </si>
  <si>
    <t>Minimum observation duration</t>
  </si>
  <si>
    <t>GlobalMappingStripeHighPhaseAngle</t>
  </si>
  <si>
    <t>Type</t>
  </si>
  <si>
    <t>uncoveredFirstPass</t>
  </si>
  <si>
    <t>NadirPhase0-30degLT11-14</t>
  </si>
  <si>
    <t>uncoveredSecondPass</t>
  </si>
  <si>
    <t>NadirPhase0-60degLT9-16</t>
  </si>
  <si>
    <t>Initial estimation (*)</t>
  </si>
  <si>
    <t>Phase&lt; 30°</t>
  </si>
  <si>
    <t>30°&lt;Phase&lt;60°</t>
  </si>
  <si>
    <t>MIRS PROG duration</t>
  </si>
  <si>
    <t>MIRS prog % of Phobos observation slots</t>
  </si>
  <si>
    <t>%</t>
  </si>
  <si>
    <t>day</t>
  </si>
  <si>
    <t>TENGOO PROG duration</t>
  </si>
  <si>
    <t>TENGOO prog % of Phobos observation slots</t>
  </si>
  <si>
    <t>Number of MIRS observations</t>
  </si>
  <si>
    <t>L47NadirPhase0-30degLT11-14</t>
  </si>
  <si>
    <t>L46NadirPhase0-30degLT11-14</t>
  </si>
  <si>
    <t>L22NadirPhase0-30degLT11-14</t>
  </si>
  <si>
    <t>L11NadirPhase0-30degLT11-14</t>
  </si>
  <si>
    <t>L07NadirPhase0-30degLT11-14</t>
  </si>
  <si>
    <t>L03NadirPhase0-30degLT11-14</t>
  </si>
  <si>
    <t>L01NadirPhase0-30degLT11-14</t>
  </si>
  <si>
    <t>L44NadirPhase0-60degLT9-16</t>
  </si>
  <si>
    <t>L39NadirPhase0-60degLT9-16</t>
  </si>
  <si>
    <t>L36NadirPhase0-60degLT9-16</t>
  </si>
  <si>
    <t>L26NadirPhase0-30degLT11-14</t>
  </si>
  <si>
    <t>L21NadirPhase0-30degLT11-14</t>
  </si>
  <si>
    <t>L17NadirPhase0-30degLT11-14</t>
  </si>
  <si>
    <t>L14NadirPhase0-30degLT11-14</t>
  </si>
  <si>
    <t>L12NadirPhase0-30degLT11-14</t>
  </si>
  <si>
    <t>L09NadirPhase0-30degLT11-14</t>
  </si>
  <si>
    <t>L02NadirPhase0-30degLT11-14</t>
  </si>
  <si>
    <t>L23NadirPhase0-30degLT11-14</t>
  </si>
  <si>
    <t>L19NadirPhase0-30degLT11-14</t>
  </si>
  <si>
    <t>L15NadirPhase0-30degLT11-14</t>
  </si>
  <si>
    <t>L13NadirPhase0-30degLT11-14</t>
  </si>
  <si>
    <t>L08NadirPhase0-30degLT11-14</t>
  </si>
  <si>
    <t>L05NadirPhase0-30degLT11-14</t>
  </si>
  <si>
    <t>L41NadirPhase0-30degLT11-14</t>
  </si>
  <si>
    <t>L42NadirPhase0-60degLT9-16</t>
  </si>
  <si>
    <t>L29NadirPhase0-60degLT9-16</t>
  </si>
  <si>
    <t>L20NadirPhase0-30degLT11-14</t>
  </si>
  <si>
    <t>L16NadirPhase0-30degLT11-14</t>
  </si>
  <si>
    <t>L04NadirPhase0-60degLT9-16</t>
  </si>
  <si>
    <t>L49NadirPhase0-30degLT11-14</t>
  </si>
  <si>
    <t>L48NadirPhase0-30degLT11-14</t>
  </si>
  <si>
    <t>L27NadirPhase0-30degLT11-14</t>
  </si>
  <si>
    <t>L18NadirPhase0-30degLT11-14</t>
  </si>
  <si>
    <t>L10NadirPhase0-30degLT11-14</t>
  </si>
  <si>
    <t>L06NadirPhase0-30degLT11-14</t>
  </si>
  <si>
    <t>L51NadirPhase0-30degLT11-14</t>
  </si>
  <si>
    <t>L45NadirPhase0-60degLT9-16</t>
  </si>
  <si>
    <t>L34NadirPhase0-60degLT9-16</t>
  </si>
  <si>
    <t>L31NadirPhase0-60degLT9-16</t>
  </si>
  <si>
    <t>L38NadirPhase0-30degLT11-14</t>
  </si>
  <si>
    <t>L28NadirPhase0-30degLT11-14</t>
  </si>
  <si>
    <t>L24NadirPhase0-30degLT11-14</t>
  </si>
  <si>
    <t>L50NadirPhase0-30degLT11-14</t>
  </si>
  <si>
    <t>L40NadirPhase0-30degLT11-14</t>
  </si>
  <si>
    <t>L25NadirPhase0-30degLT11-14</t>
  </si>
  <si>
    <t>L43NadirPhase0-30degLT11-14</t>
  </si>
  <si>
    <t>L33NadirPhase0-60degLT9-16</t>
  </si>
  <si>
    <t>L30NadirPhase0-30degLT11-14</t>
  </si>
  <si>
    <t>L37NadirPhase0-60degLT9-16</t>
  </si>
  <si>
    <t>L32NadirPhase0-30degLT11-14</t>
  </si>
  <si>
    <t>L38NadirPhase0-60degLT9-16</t>
  </si>
  <si>
    <t>L51NadirPhase0-60degLT9-16</t>
  </si>
  <si>
    <t>L25NadirPhase0-60degLT9-16</t>
  </si>
  <si>
    <t>L32NadirPhase0-60degLT9-16</t>
  </si>
  <si>
    <t>L24NadirPhase0-60degLT9-16</t>
  </si>
  <si>
    <t>L30NadirPhase0-60degLT9-16</t>
  </si>
  <si>
    <t>L37NadirPhase0-30degLT11-14</t>
  </si>
  <si>
    <t>Delay with previous MIRS observation</t>
  </si>
  <si>
    <t>Average delay between 2 MIRS observation</t>
  </si>
  <si>
    <t>Maximum delay between 2 MIRS observation</t>
  </si>
  <si>
    <t>Minimum delay between 2 MIRS observation</t>
  </si>
  <si>
    <t>Landing Site Phase&lt; 30°</t>
  </si>
  <si>
    <t>30°&lt;Landing Site &lt;60°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</si>
</sst>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yyyy\-mm\-dd\ hh:mm:ss.000"/>
    <numFmt numFmtId="165" formatCode="0.0"/>
    <numFmt numFmtId="166" formatCode="[$-F400]h:mm:ss\ AM/PM"/>
    <numFmt numFmtId="167" formatCode="yyyy\-mm\-dd\ hh:mm:ss"/>
    <numFmt numFmtId="168" formatCode="dd/mm/yyyy\ hh:mm:ss"/>
    <numFmt numFmtId="169" formatCode="0.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1F81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1" fillId="0" borderId="0">
      <alignment vertical="center"/>
    </xf>
  </cellStyleXfs>
  <cellXfs count="10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6" fillId="0" borderId="1" xfId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1" xfId="0" applyFont="1" applyFill="1" applyBorder="1"/>
    <xf numFmtId="0" fontId="4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1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" fillId="0" borderId="8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9" fillId="0" borderId="11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167" fontId="5" fillId="0" borderId="0" xfId="1" applyNumberFormat="1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1" fillId="0" borderId="0" xfId="2">
      <alignment vertical="center"/>
    </xf>
    <xf numFmtId="0" fontId="11" fillId="0" borderId="1" xfId="2" applyBorder="1" applyAlignment="1">
      <alignment vertical="center" wrapText="1"/>
    </xf>
    <xf numFmtId="49" fontId="11" fillId="0" borderId="0" xfId="2" applyNumberFormat="1" applyAlignment="1">
      <alignment vertical="center" wrapText="1"/>
    </xf>
    <xf numFmtId="0" fontId="1" fillId="0" borderId="17" xfId="2" applyFont="1" applyBorder="1" applyAlignment="1">
      <alignment horizontal="center" vertical="center" wrapText="1"/>
    </xf>
    <xf numFmtId="0" fontId="13" fillId="4" borderId="1" xfId="2" applyFont="1" applyFill="1" applyBorder="1" applyAlignment="1">
      <alignment vertical="center" wrapText="1"/>
    </xf>
    <xf numFmtId="0" fontId="11" fillId="0" borderId="1" xfId="2" applyFill="1" applyBorder="1" applyAlignment="1">
      <alignment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vertical="center" wrapText="1"/>
    </xf>
    <xf numFmtId="49" fontId="11" fillId="0" borderId="1" xfId="2" applyNumberForma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168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4" fontId="0" fillId="0" borderId="0" xfId="0" applyNumberFormat="1"/>
    <xf numFmtId="169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4" fillId="0" borderId="16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3" fillId="0" borderId="18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11" fillId="0" borderId="19" xfId="2" applyBorder="1" applyAlignment="1">
      <alignment horizontal="center" vertical="center" wrapText="1"/>
    </xf>
    <xf numFmtId="0" fontId="11" fillId="0" borderId="20" xfId="2" applyBorder="1" applyAlignment="1">
      <alignment horizontal="center" vertical="center" wrapText="1"/>
    </xf>
    <xf numFmtId="0" fontId="11" fillId="0" borderId="21" xfId="2" applyFill="1" applyBorder="1" applyAlignment="1">
      <alignment horizontal="center" vertical="center" wrapText="1"/>
    </xf>
    <xf numFmtId="0" fontId="11" fillId="0" borderId="18" xfId="2" applyFill="1" applyBorder="1" applyAlignment="1">
      <alignment horizontal="center" vertical="center" wrapText="1"/>
    </xf>
    <xf numFmtId="0" fontId="11" fillId="0" borderId="2" xfId="2" applyFill="1" applyBorder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1</xdr:row>
      <xdr:rowOff>0</xdr:rowOff>
    </xdr:from>
    <xdr:to>
      <xdr:col>24</xdr:col>
      <xdr:colOff>25166</xdr:colOff>
      <xdr:row>16</xdr:row>
      <xdr:rowOff>130950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2700" y="304800"/>
          <a:ext cx="6102116" cy="3045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14</xdr:col>
      <xdr:colOff>22539</xdr:colOff>
      <xdr:row>16</xdr:row>
      <xdr:rowOff>130950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0825" y="304800"/>
          <a:ext cx="6118539" cy="3045600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19051</xdr:colOff>
      <xdr:row>20</xdr:row>
      <xdr:rowOff>0</xdr:rowOff>
    </xdr:from>
    <xdr:to>
      <xdr:col>24</xdr:col>
      <xdr:colOff>19690</xdr:colOff>
      <xdr:row>35</xdr:row>
      <xdr:rowOff>130950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82701" y="4095750"/>
          <a:ext cx="6096639" cy="30456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20</xdr:row>
      <xdr:rowOff>0</xdr:rowOff>
    </xdr:from>
    <xdr:to>
      <xdr:col>14</xdr:col>
      <xdr:colOff>6078</xdr:colOff>
      <xdr:row>35</xdr:row>
      <xdr:rowOff>130950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0826" y="4095750"/>
          <a:ext cx="6102077" cy="3045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wyere/Documents/MMX/04-Observation%20Strategies/05-Strategies/Produced%20Documents/MMX-MIRS-0063-MIRS%20specific%20MissionAnalysisInputData-03-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wyere/Documents/MMX/04-Observation%20Strategies/05-Strategies/Produced%20Documents/MIRS%20Observation%20Plan%20Example/MMX-MIRS-CNES-TNO-0177%20Annex%201%20MIRS%20observation%20plan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Purpose"/>
      <sheetName val="Models"/>
      <sheetName val="General Observation Data"/>
      <sheetName val="Data-Obs Budgets"/>
      <sheetName val="Telecommands Format"/>
    </sheetNames>
    <sheetDataSet>
      <sheetData sheetId="0"/>
      <sheetData sheetId="1"/>
      <sheetData sheetId="2">
        <row r="8">
          <cell r="C8">
            <v>1.6</v>
          </cell>
        </row>
        <row r="9">
          <cell r="C9">
            <v>1.6</v>
          </cell>
        </row>
        <row r="10">
          <cell r="C10">
            <v>3.2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is"/>
      <sheetName val="Data-Obs Budgets"/>
      <sheetName val="MMX Trajectories used"/>
      <sheetName val="Phobos Global Map QSO-H&lt;=20deg"/>
      <sheetName val="Phobos Global Map QSO-M&lt;=20deg"/>
      <sheetName val="Phobos LSS-M"/>
      <sheetName val="Phobos LSS-LA"/>
      <sheetName val="Phobos LSS-LB"/>
      <sheetName val="Phobos LSS-LC"/>
      <sheetName val="Deimos1A"/>
      <sheetName val="Deimos1B"/>
      <sheetName val="Deimos2A"/>
      <sheetName val="Deimos2B"/>
      <sheetName val="Mars QSO-H"/>
      <sheetName val="Mars QSO-M"/>
    </sheetNames>
    <sheetDataSet>
      <sheetData sheetId="0" refreshError="1"/>
      <sheetData sheetId="1"/>
      <sheetData sheetId="2" refreshError="1"/>
      <sheetData sheetId="3">
        <row r="2">
          <cell r="C2" t="str">
            <v>Duration</v>
          </cell>
        </row>
      </sheetData>
      <sheetData sheetId="4">
        <row r="2">
          <cell r="C2" t="str">
            <v>Duration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5"/>
  <sheetViews>
    <sheetView tabSelected="1" topLeftCell="E49" zoomScaleNormal="100" workbookViewId="0">
      <selection activeCell="O84" sqref="O84"/>
    </sheetView>
  </sheetViews>
  <sheetFormatPr baseColWidth="10" defaultRowHeight="15"/>
  <cols>
    <col min="1" max="1" width="43.140625" bestFit="1" customWidth="1"/>
    <col min="2" max="2" width="12" bestFit="1" customWidth="1"/>
    <col min="3" max="3" width="12.140625" customWidth="1"/>
    <col min="5" max="5" width="15.5703125" customWidth="1"/>
    <col min="15" max="15" width="3.5703125" customWidth="1"/>
    <col min="16" max="16" width="15.42578125" bestFit="1" customWidth="1"/>
  </cols>
  <sheetData>
    <row r="1" spans="1:18" ht="24" thickBot="1">
      <c r="H1" s="4" t="s">
        <v>933</v>
      </c>
      <c r="R1" s="4" t="s">
        <v>934</v>
      </c>
    </row>
    <row r="2" spans="1:18" ht="19.5" thickBot="1">
      <c r="A2" s="80" t="s">
        <v>530</v>
      </c>
      <c r="B2" s="81"/>
      <c r="C2" s="81"/>
      <c r="D2" s="81"/>
      <c r="E2" s="82"/>
      <c r="P2" s="86" t="s">
        <v>993</v>
      </c>
    </row>
    <row r="3" spans="1:18" ht="15" customHeight="1">
      <c r="A3" s="58" t="s">
        <v>3</v>
      </c>
      <c r="B3" s="58" t="s">
        <v>4</v>
      </c>
      <c r="C3" s="58" t="s">
        <v>5</v>
      </c>
      <c r="D3" s="58" t="s">
        <v>5</v>
      </c>
      <c r="E3" s="78" t="s">
        <v>992</v>
      </c>
      <c r="P3" s="86"/>
    </row>
    <row r="4" spans="1:18" ht="15" customHeight="1">
      <c r="A4" s="28" t="s">
        <v>1</v>
      </c>
      <c r="B4" s="28" t="s">
        <v>0</v>
      </c>
      <c r="C4" s="59">
        <v>0</v>
      </c>
      <c r="D4" s="59">
        <v>60</v>
      </c>
      <c r="E4" s="79"/>
      <c r="P4" s="87" t="s">
        <v>994</v>
      </c>
    </row>
    <row r="5" spans="1:18" ht="15" customHeight="1">
      <c r="A5" s="28" t="s">
        <v>523</v>
      </c>
      <c r="B5" s="28" t="s">
        <v>2</v>
      </c>
      <c r="C5" s="28">
        <v>253</v>
      </c>
      <c r="D5" s="28">
        <v>194</v>
      </c>
      <c r="E5" s="28">
        <v>195</v>
      </c>
      <c r="P5" s="87"/>
    </row>
    <row r="6" spans="1:18" ht="15" customHeight="1">
      <c r="A6" s="28" t="s">
        <v>524</v>
      </c>
      <c r="B6" s="28" t="s">
        <v>2</v>
      </c>
      <c r="C6" s="28">
        <v>72</v>
      </c>
      <c r="D6" s="28">
        <v>72</v>
      </c>
      <c r="E6" s="28" t="s">
        <v>529</v>
      </c>
    </row>
    <row r="7" spans="1:18" ht="15" customHeight="1">
      <c r="A7" s="28" t="s">
        <v>525</v>
      </c>
      <c r="B7" s="28" t="s">
        <v>6</v>
      </c>
      <c r="C7" s="60">
        <f>54300/3600</f>
        <v>15.083333333333334</v>
      </c>
      <c r="D7" s="60">
        <f>36600/3600</f>
        <v>10.166666666666666</v>
      </c>
      <c r="E7" s="28" t="s">
        <v>529</v>
      </c>
      <c r="G7" s="5"/>
    </row>
    <row r="8" spans="1:18" ht="15" customHeight="1">
      <c r="A8" s="28" t="s">
        <v>526</v>
      </c>
      <c r="B8" s="28" t="s">
        <v>6</v>
      </c>
      <c r="C8" s="60">
        <f>81909/3600</f>
        <v>22.752500000000001</v>
      </c>
      <c r="D8" s="60">
        <f>103002/3600</f>
        <v>28.611666666666668</v>
      </c>
      <c r="E8" s="28">
        <v>23</v>
      </c>
    </row>
    <row r="9" spans="1:18" ht="15" customHeight="1">
      <c r="A9" s="61" t="s">
        <v>522</v>
      </c>
      <c r="B9" s="61" t="s">
        <v>2</v>
      </c>
      <c r="C9" s="61">
        <v>5123</v>
      </c>
      <c r="D9" s="61">
        <v>6795</v>
      </c>
      <c r="E9" s="28">
        <v>7500</v>
      </c>
    </row>
    <row r="10" spans="1:18">
      <c r="A10" s="61" t="s">
        <v>527</v>
      </c>
      <c r="B10" s="28" t="s">
        <v>528</v>
      </c>
      <c r="C10" s="62">
        <f>C9*1.1*102.656*0.000001</f>
        <v>0.57849735680000003</v>
      </c>
      <c r="D10" s="62">
        <f>D9*1.1*102.656*0.000001</f>
        <v>0.76730227200000012</v>
      </c>
      <c r="E10" s="28">
        <v>0.8</v>
      </c>
    </row>
    <row r="11" spans="1:18">
      <c r="A11" s="18"/>
      <c r="B11" s="19"/>
      <c r="C11" s="19"/>
    </row>
    <row r="12" spans="1:18">
      <c r="A12" s="16" t="s">
        <v>982</v>
      </c>
      <c r="B12" s="3" t="s">
        <v>983</v>
      </c>
      <c r="C12" s="3">
        <f>AVERAGE('QSO-H Plan Margin 0s'!C:C)/60</f>
        <v>5.3746714567129432</v>
      </c>
      <c r="D12" s="3">
        <f>AVERAGE('QSO-H Plan Margin 60s'!C:C)/60</f>
        <v>8.8025750426355707</v>
      </c>
      <c r="E12" s="10">
        <v>7</v>
      </c>
    </row>
    <row r="13" spans="1:18">
      <c r="A13" s="16" t="s">
        <v>984</v>
      </c>
      <c r="B13" s="3" t="s">
        <v>983</v>
      </c>
      <c r="C13" s="3">
        <f>MAX('QSO-H Plan Margin 0s'!C:C)/60</f>
        <v>27.487433343194425</v>
      </c>
      <c r="D13" s="3">
        <f>MAX('QSO-H Plan Margin 60s'!C:C)/60</f>
        <v>36.65753333712928</v>
      </c>
    </row>
    <row r="14" spans="1:18">
      <c r="A14" s="16" t="s">
        <v>985</v>
      </c>
      <c r="B14" s="3" t="s">
        <v>0</v>
      </c>
      <c r="C14" s="57">
        <f>MIN('QSO-H Plan Margin 0s'!C:C)</f>
        <v>1.5190001344308257</v>
      </c>
      <c r="D14" s="3">
        <f>MIN('QSO-H Plan Margin 60s'!C:C)</f>
        <v>122.11900041438639</v>
      </c>
    </row>
    <row r="15" spans="1:18">
      <c r="A15" s="16" t="s">
        <v>1060</v>
      </c>
      <c r="B15" s="3" t="s">
        <v>983</v>
      </c>
      <c r="C15" s="65">
        <f>AVERAGE('QSO-H Plan Margin 0s'!D:D)/60</f>
        <v>59.525077050244107</v>
      </c>
      <c r="D15" s="65">
        <f>AVERAGE('QSO-H Plan Margin 60s'!D:D)/60</f>
        <v>74.63458869011113</v>
      </c>
    </row>
    <row r="16" spans="1:18">
      <c r="A16" s="16" t="s">
        <v>1061</v>
      </c>
      <c r="B16" s="3" t="s">
        <v>983</v>
      </c>
      <c r="C16" s="65">
        <f>MAX('QSO-H Plan Margin 0s'!D:D)/60</f>
        <v>1356.3719333312474</v>
      </c>
      <c r="D16" s="65">
        <f>MAX('QSO-H Plan Margin 60s'!D:D)/60</f>
        <v>1350.3539666708093</v>
      </c>
    </row>
    <row r="17" spans="1:18">
      <c r="A17" s="16" t="s">
        <v>1062</v>
      </c>
      <c r="B17" s="3" t="s">
        <v>0</v>
      </c>
      <c r="C17" s="66">
        <f>MIN('QSO-H Plan Margin 0s'!D:D)</f>
        <v>0</v>
      </c>
      <c r="D17" s="65">
        <f>MIN('QSO-H Plan Margin 60s'!D:D)</f>
        <v>0</v>
      </c>
    </row>
    <row r="20" spans="1:18" ht="24" thickBot="1">
      <c r="G20" s="4" t="s">
        <v>932</v>
      </c>
      <c r="R20" s="4" t="s">
        <v>935</v>
      </c>
    </row>
    <row r="21" spans="1:18" ht="19.5" thickBot="1">
      <c r="A21" s="80" t="s">
        <v>531</v>
      </c>
      <c r="B21" s="81"/>
      <c r="C21" s="81"/>
      <c r="D21" s="81"/>
      <c r="E21" s="82"/>
      <c r="P21" s="86" t="s">
        <v>993</v>
      </c>
    </row>
    <row r="22" spans="1:18" ht="15" customHeight="1">
      <c r="A22" s="58" t="s">
        <v>3</v>
      </c>
      <c r="B22" s="58" t="s">
        <v>4</v>
      </c>
      <c r="C22" s="58" t="s">
        <v>5</v>
      </c>
      <c r="D22" s="58" t="s">
        <v>5</v>
      </c>
      <c r="E22" s="78" t="s">
        <v>992</v>
      </c>
      <c r="P22" s="86"/>
    </row>
    <row r="23" spans="1:18">
      <c r="A23" s="28" t="s">
        <v>1</v>
      </c>
      <c r="B23" s="28" t="s">
        <v>0</v>
      </c>
      <c r="C23" s="59">
        <v>0</v>
      </c>
      <c r="D23" s="59">
        <v>340</v>
      </c>
      <c r="E23" s="79"/>
      <c r="P23" s="87" t="s">
        <v>994</v>
      </c>
    </row>
    <row r="24" spans="1:18">
      <c r="A24" s="28" t="s">
        <v>523</v>
      </c>
      <c r="B24" s="28" t="s">
        <v>2</v>
      </c>
      <c r="C24" s="28">
        <v>262</v>
      </c>
      <c r="D24" s="28">
        <v>193</v>
      </c>
      <c r="E24" s="28">
        <v>307</v>
      </c>
      <c r="P24" s="87"/>
    </row>
    <row r="25" spans="1:18">
      <c r="A25" s="28" t="s">
        <v>524</v>
      </c>
      <c r="B25" s="28" t="s">
        <v>2</v>
      </c>
      <c r="C25" s="28">
        <v>25</v>
      </c>
      <c r="D25" s="28">
        <v>24</v>
      </c>
      <c r="E25" s="28" t="s">
        <v>529</v>
      </c>
      <c r="P25" s="88" t="s">
        <v>1063</v>
      </c>
    </row>
    <row r="26" spans="1:18">
      <c r="A26" s="28" t="s">
        <v>525</v>
      </c>
      <c r="B26" s="28" t="s">
        <v>6</v>
      </c>
      <c r="C26" s="60">
        <f>85320/3600</f>
        <v>23.7</v>
      </c>
      <c r="D26" s="60">
        <f>60840/3600</f>
        <v>16.899999999999999</v>
      </c>
      <c r="E26" s="28" t="s">
        <v>529</v>
      </c>
      <c r="P26" s="88"/>
    </row>
    <row r="27" spans="1:18">
      <c r="A27" s="28" t="s">
        <v>526</v>
      </c>
      <c r="B27" s="28" t="s">
        <v>6</v>
      </c>
      <c r="C27" s="60">
        <f>139010/3600</f>
        <v>38.613888888888887</v>
      </c>
      <c r="D27" s="60">
        <f>260129/3600</f>
        <v>72.258055555555558</v>
      </c>
      <c r="E27" s="28">
        <v>46</v>
      </c>
      <c r="P27" s="89" t="s">
        <v>1064</v>
      </c>
    </row>
    <row r="28" spans="1:18">
      <c r="A28" s="61" t="s">
        <v>522</v>
      </c>
      <c r="B28" s="61" t="s">
        <v>2</v>
      </c>
      <c r="C28" s="61">
        <v>21477</v>
      </c>
      <c r="D28" s="61">
        <v>46215</v>
      </c>
      <c r="E28" s="28">
        <v>28471</v>
      </c>
      <c r="P28" s="89"/>
    </row>
    <row r="29" spans="1:18">
      <c r="A29" s="61" t="s">
        <v>527</v>
      </c>
      <c r="B29" s="28" t="s">
        <v>528</v>
      </c>
      <c r="C29" s="62">
        <f>C28*1.1*102.656*0.000001</f>
        <v>2.4252172032000003</v>
      </c>
      <c r="D29" s="62">
        <f>D28*1.1*102.656*0.000001</f>
        <v>5.2186717440000008</v>
      </c>
      <c r="E29" s="28">
        <v>3.3</v>
      </c>
    </row>
    <row r="30" spans="1:18">
      <c r="A30" s="18"/>
      <c r="B30" s="19"/>
      <c r="C30" s="19"/>
    </row>
    <row r="31" spans="1:18">
      <c r="A31" s="16" t="s">
        <v>982</v>
      </c>
      <c r="B31" s="3" t="s">
        <v>983</v>
      </c>
      <c r="C31" s="3">
        <f>AVERAGE('QSO-M Plan Margin 0s'!C:C)/60</f>
        <v>8.8411462124548219</v>
      </c>
      <c r="D31" s="3">
        <f>AVERAGE('QSO-M Plan Margin 340s'!C:C)/60</f>
        <v>22.430243728203536</v>
      </c>
      <c r="E31" s="10">
        <v>10</v>
      </c>
    </row>
    <row r="32" spans="1:18">
      <c r="A32" s="16" t="s">
        <v>984</v>
      </c>
      <c r="B32" s="3" t="s">
        <v>983</v>
      </c>
      <c r="C32" s="3">
        <f>MAX('QSO-M Plan Margin 0s'!C:C)/60</f>
        <v>126.12055000034161</v>
      </c>
      <c r="D32" s="3">
        <f>MAX('QSO-M Plan Margin 340s'!C:C)/60</f>
        <v>142.17681665788405</v>
      </c>
    </row>
    <row r="33" spans="1:18">
      <c r="A33" s="16" t="s">
        <v>985</v>
      </c>
      <c r="B33" s="3" t="s">
        <v>0</v>
      </c>
      <c r="C33" s="64">
        <f>MIN('QSO-M Plan Margin 0s'!C:C)</f>
        <v>1.700038556009531E-2</v>
      </c>
      <c r="D33" s="3">
        <f>MIN('QSO-M Plan Margin 340s'!C:C)</f>
        <v>684.27200010046363</v>
      </c>
    </row>
    <row r="34" spans="1:18">
      <c r="A34" s="16" t="s">
        <v>1060</v>
      </c>
      <c r="B34" s="3" t="s">
        <v>983</v>
      </c>
      <c r="C34" s="3">
        <f>AVERAGE('QSO-M Plan Margin 0s'!D:D)/60</f>
        <v>153.1263582379612</v>
      </c>
      <c r="D34" s="3">
        <f>AVERAGE('QSO-M Plan Margin 340s'!D:D)/60</f>
        <v>175.58151485347142</v>
      </c>
    </row>
    <row r="35" spans="1:18">
      <c r="A35" s="16" t="s">
        <v>1061</v>
      </c>
      <c r="B35" s="3" t="s">
        <v>983</v>
      </c>
      <c r="C35" s="3">
        <f>MAX('QSO-M Plan Margin 0s'!D:D)/60</f>
        <v>4294.7427500062622</v>
      </c>
      <c r="D35" s="3">
        <f>MAX('QSO-M Plan Margin 340s'!D:D)/60</f>
        <v>4280.9534999972675</v>
      </c>
    </row>
    <row r="36" spans="1:18">
      <c r="A36" s="16" t="s">
        <v>1062</v>
      </c>
      <c r="B36" s="3" t="s">
        <v>0</v>
      </c>
      <c r="C36" s="64">
        <f>MIN('QSO-M Plan Margin 0s'!D:D)</f>
        <v>0</v>
      </c>
      <c r="D36" s="3">
        <f>MIN('QSO-M Plan Margin 340s'!D:D)</f>
        <v>179.99999995809048</v>
      </c>
    </row>
    <row r="37" spans="1:18">
      <c r="A37" s="18"/>
      <c r="B37" s="19"/>
      <c r="C37" s="19"/>
    </row>
    <row r="38" spans="1:18">
      <c r="A38" s="18"/>
      <c r="B38" s="19"/>
      <c r="C38" s="19"/>
      <c r="I38" t="s">
        <v>988</v>
      </c>
      <c r="J38" t="s">
        <v>989</v>
      </c>
      <c r="Q38" t="s">
        <v>988</v>
      </c>
      <c r="R38" t="s">
        <v>989</v>
      </c>
    </row>
    <row r="39" spans="1:18">
      <c r="A39" s="18"/>
      <c r="B39" s="19"/>
      <c r="C39" s="19"/>
      <c r="I39" t="s">
        <v>918</v>
      </c>
      <c r="Q39" t="s">
        <v>918</v>
      </c>
    </row>
    <row r="40" spans="1:18">
      <c r="A40" s="18"/>
      <c r="B40" s="19"/>
      <c r="C40" s="19"/>
      <c r="I40" t="s">
        <v>927</v>
      </c>
      <c r="Q40" t="s">
        <v>922</v>
      </c>
    </row>
    <row r="41" spans="1:18">
      <c r="A41" s="18"/>
      <c r="B41" s="19"/>
      <c r="C41" s="19"/>
      <c r="I41" t="s">
        <v>930</v>
      </c>
      <c r="Q41" t="s">
        <v>917</v>
      </c>
    </row>
    <row r="42" spans="1:18">
      <c r="A42" s="18"/>
      <c r="B42" s="19"/>
      <c r="C42" s="19"/>
      <c r="I42" t="s">
        <v>921</v>
      </c>
      <c r="Q42" t="s">
        <v>927</v>
      </c>
    </row>
    <row r="43" spans="1:18">
      <c r="A43" s="18"/>
      <c r="B43" s="19"/>
      <c r="C43" s="19"/>
      <c r="I43" t="s">
        <v>924</v>
      </c>
      <c r="Q43" t="s">
        <v>929</v>
      </c>
    </row>
    <row r="44" spans="1:18">
      <c r="A44" s="18"/>
      <c r="B44" s="19"/>
      <c r="C44" s="19"/>
      <c r="I44" t="s">
        <v>925</v>
      </c>
      <c r="Q44" t="s">
        <v>930</v>
      </c>
    </row>
    <row r="45" spans="1:18" ht="15.75" thickBot="1">
      <c r="A45" s="18"/>
      <c r="B45" s="19"/>
      <c r="C45" s="19"/>
      <c r="I45" t="s">
        <v>928</v>
      </c>
      <c r="Q45" t="s">
        <v>916</v>
      </c>
    </row>
    <row r="46" spans="1:18" ht="15" customHeight="1" thickBot="1">
      <c r="A46" s="83" t="s">
        <v>931</v>
      </c>
      <c r="B46" s="84"/>
      <c r="C46" s="84"/>
      <c r="D46" s="84"/>
      <c r="E46" s="84"/>
      <c r="F46" s="85"/>
      <c r="I46" t="s">
        <v>914</v>
      </c>
      <c r="Q46" t="s">
        <v>921</v>
      </c>
    </row>
    <row r="47" spans="1:18" ht="15" customHeight="1">
      <c r="A47" s="18"/>
      <c r="B47" s="19"/>
      <c r="C47" s="19"/>
      <c r="D47" s="20"/>
      <c r="E47" s="19"/>
      <c r="F47" s="19"/>
      <c r="I47" t="s">
        <v>920</v>
      </c>
      <c r="Q47" t="s">
        <v>924</v>
      </c>
    </row>
    <row r="48" spans="1:18" ht="15" customHeight="1">
      <c r="F48" s="19"/>
      <c r="I48" t="s">
        <v>913</v>
      </c>
      <c r="Q48" t="s">
        <v>925</v>
      </c>
    </row>
    <row r="49" spans="1:25" ht="15" customHeight="1">
      <c r="A49" s="74" t="s">
        <v>540</v>
      </c>
      <c r="B49" s="11"/>
      <c r="C49" s="23" t="s">
        <v>541</v>
      </c>
      <c r="D49" s="1" t="s">
        <v>542</v>
      </c>
      <c r="E49" s="23" t="s">
        <v>543</v>
      </c>
      <c r="F49" s="1" t="s">
        <v>544</v>
      </c>
      <c r="I49" t="s">
        <v>923</v>
      </c>
      <c r="Q49" t="s">
        <v>928</v>
      </c>
    </row>
    <row r="50" spans="1:25" ht="15" customHeight="1">
      <c r="A50" s="74"/>
      <c r="B50" s="13" t="s">
        <v>532</v>
      </c>
      <c r="C50" s="14">
        <v>1</v>
      </c>
      <c r="D50" s="2">
        <v>1</v>
      </c>
      <c r="E50" s="2">
        <v>1</v>
      </c>
      <c r="F50" s="2">
        <v>1</v>
      </c>
      <c r="I50" t="s">
        <v>926</v>
      </c>
      <c r="Q50" t="s">
        <v>915</v>
      </c>
    </row>
    <row r="51" spans="1:25" ht="15" customHeight="1">
      <c r="A51" s="74"/>
      <c r="B51" s="13" t="s">
        <v>539</v>
      </c>
      <c r="C51" s="15">
        <v>8.3333333333333332E-3</v>
      </c>
      <c r="D51" s="22">
        <v>8.3333333333333332E-3</v>
      </c>
      <c r="E51" s="22">
        <v>8.3333333333333332E-3</v>
      </c>
      <c r="F51" s="22">
        <v>8.3333333333333332E-3</v>
      </c>
      <c r="I51" t="s">
        <v>990</v>
      </c>
      <c r="J51" t="s">
        <v>991</v>
      </c>
      <c r="Q51" t="s">
        <v>920</v>
      </c>
    </row>
    <row r="52" spans="1:25">
      <c r="A52" s="74"/>
      <c r="B52" s="16" t="s">
        <v>545</v>
      </c>
      <c r="C52" s="15">
        <v>8.3333333333333332E-3</v>
      </c>
      <c r="D52" s="22">
        <v>8.3333333333333332E-3</v>
      </c>
      <c r="E52" s="22">
        <v>8.3333333333333332E-3</v>
      </c>
      <c r="F52" s="22">
        <v>8.3333333333333332E-3</v>
      </c>
      <c r="I52" t="s">
        <v>925</v>
      </c>
      <c r="Q52" t="s">
        <v>913</v>
      </c>
    </row>
    <row r="53" spans="1:25" ht="18.75">
      <c r="A53" s="17"/>
      <c r="Q53" t="s">
        <v>923</v>
      </c>
    </row>
    <row r="54" spans="1:25">
      <c r="A54" s="75" t="s">
        <v>546</v>
      </c>
      <c r="B54" s="11"/>
      <c r="C54" s="21" t="s">
        <v>547</v>
      </c>
      <c r="D54" s="21" t="s">
        <v>548</v>
      </c>
      <c r="E54" s="21" t="s">
        <v>549</v>
      </c>
      <c r="F54" s="21" t="s">
        <v>550</v>
      </c>
      <c r="Q54" t="s">
        <v>926</v>
      </c>
    </row>
    <row r="55" spans="1:25">
      <c r="A55" s="76"/>
      <c r="B55" s="13" t="s">
        <v>532</v>
      </c>
      <c r="C55" s="14">
        <f>COUNTA(Deimos1A!C:C)-2</f>
        <v>34</v>
      </c>
      <c r="D55" s="14">
        <f>COUNTA(Deimos1B!C:C)-2</f>
        <v>21</v>
      </c>
      <c r="E55" s="14">
        <f>COUNTA(Deimos2A!C:C)-2</f>
        <v>14</v>
      </c>
      <c r="F55" s="2">
        <f>COUNTA(Deimos2B!C:C)-2</f>
        <v>38</v>
      </c>
      <c r="Q55" t="s">
        <v>919</v>
      </c>
    </row>
    <row r="56" spans="1:25" ht="15" customHeight="1">
      <c r="A56" s="76"/>
      <c r="B56" s="13" t="s">
        <v>533</v>
      </c>
      <c r="C56" s="15">
        <f>MIN(Deimos1A!C:C)/86400</f>
        <v>3.8797593572106482E-3</v>
      </c>
      <c r="D56" s="15">
        <f>MIN(Deimos1B!C:C)/86400</f>
        <v>3.5158427124768517E-3</v>
      </c>
      <c r="E56" s="15">
        <f>MIN(Deimos2A!C:C)/86400</f>
        <v>4.647977425960648E-3</v>
      </c>
      <c r="F56" s="15">
        <f>MIN(Deimos2B!C:C)/86400</f>
        <v>3.9858347195949077E-3</v>
      </c>
      <c r="Q56" t="s">
        <v>990</v>
      </c>
      <c r="R56" t="s">
        <v>991</v>
      </c>
    </row>
    <row r="57" spans="1:25" ht="15" customHeight="1">
      <c r="A57" s="76"/>
      <c r="B57" s="13" t="s">
        <v>534</v>
      </c>
      <c r="C57" s="15">
        <f>AVERAGE(Deimos1A!C:C)/86400</f>
        <v>1.5800200519703839E-2</v>
      </c>
      <c r="D57" s="15">
        <f>AVERAGE(Deimos1B!C:C)/86400</f>
        <v>1.1947093609915126E-2</v>
      </c>
      <c r="E57" s="15">
        <f>AVERAGE(Deimos2A!C:C)/86400</f>
        <v>1.6213535147213954E-2</v>
      </c>
      <c r="F57" s="15">
        <f>AVERAGE(Deimos2B!C:C)/86400</f>
        <v>1.0579488237608126E-2</v>
      </c>
      <c r="Q57" t="s">
        <v>921</v>
      </c>
    </row>
    <row r="58" spans="1:25" ht="15" customHeight="1">
      <c r="A58" s="76"/>
      <c r="B58" s="13" t="s">
        <v>535</v>
      </c>
      <c r="C58" s="15">
        <f>MAX(Deimos1A!C:C)/86400</f>
        <v>1.8226626828703702E-2</v>
      </c>
      <c r="D58" s="15">
        <f>MAX(Deimos1B!C:C)/86400</f>
        <v>1.8076774413310185E-2</v>
      </c>
      <c r="E58" s="15">
        <f>MAX(Deimos2A!C:C)/86400</f>
        <v>2.6432308354629629E-2</v>
      </c>
      <c r="F58" s="15">
        <f>MAX(Deimos2B!C:C)/86400</f>
        <v>2.6479788047106483E-2</v>
      </c>
      <c r="Q58" t="s">
        <v>924</v>
      </c>
    </row>
    <row r="59" spans="1:25" ht="15" customHeight="1">
      <c r="A59" s="77"/>
      <c r="B59" s="16" t="s">
        <v>536</v>
      </c>
      <c r="C59" s="3">
        <f>SUM(Deimos1A!C:C)/3600</f>
        <v>12.892963624078332</v>
      </c>
      <c r="D59" s="3">
        <f>SUM(Deimos1B!C:C)/3600</f>
        <v>6.0213351793972238</v>
      </c>
      <c r="E59" s="3">
        <f>SUM(Deimos2A!C:C)/3600</f>
        <v>5.4477478094638894</v>
      </c>
      <c r="F59" s="3">
        <f>SUM(Deimos2B!C:C)/3600</f>
        <v>9.6484932726986106</v>
      </c>
      <c r="Q59" t="s">
        <v>925</v>
      </c>
    </row>
    <row r="60" spans="1:25" ht="15" customHeight="1">
      <c r="Q60" t="s">
        <v>928</v>
      </c>
    </row>
    <row r="61" spans="1:25">
      <c r="A61" s="75" t="s">
        <v>551</v>
      </c>
      <c r="B61" s="11"/>
      <c r="C61" s="12" t="s">
        <v>530</v>
      </c>
      <c r="D61" s="12" t="s">
        <v>531</v>
      </c>
    </row>
    <row r="62" spans="1:25" ht="15" customHeight="1">
      <c r="A62" s="76"/>
      <c r="B62" s="13" t="s">
        <v>532</v>
      </c>
      <c r="C62" s="14">
        <f>COUNT('Mars QSO-H'!C:C)</f>
        <v>28</v>
      </c>
      <c r="D62" s="14">
        <f>COUNT('Mars QSO-M'!C:C)</f>
        <v>31</v>
      </c>
      <c r="H62" s="68" t="s">
        <v>530</v>
      </c>
      <c r="I62" s="71" t="s">
        <v>1001</v>
      </c>
      <c r="J62" s="71" t="s">
        <v>995</v>
      </c>
      <c r="K62" s="71" t="s">
        <v>996</v>
      </c>
      <c r="L62" s="71" t="s">
        <v>999</v>
      </c>
      <c r="M62" s="71" t="s">
        <v>1000</v>
      </c>
      <c r="Q62" s="68" t="s">
        <v>531</v>
      </c>
      <c r="R62" s="71" t="s">
        <v>1001</v>
      </c>
      <c r="S62" s="71" t="s">
        <v>995</v>
      </c>
      <c r="T62" s="71" t="s">
        <v>996</v>
      </c>
      <c r="V62" s="68" t="s">
        <v>531</v>
      </c>
      <c r="W62" s="71" t="s">
        <v>1001</v>
      </c>
      <c r="X62" s="71" t="s">
        <v>995</v>
      </c>
      <c r="Y62" s="71" t="s">
        <v>996</v>
      </c>
    </row>
    <row r="63" spans="1:25" ht="15" customHeight="1">
      <c r="A63" s="76"/>
      <c r="B63" s="13" t="s">
        <v>533</v>
      </c>
      <c r="C63" s="15">
        <f>MIN('Mars QSO-H'!C:C)/86400</f>
        <v>0.14004813263888888</v>
      </c>
      <c r="D63" s="15">
        <f>MIN('Mars QSO-M'!C:C)/86400</f>
        <v>0.15407457083333334</v>
      </c>
      <c r="H63" s="69"/>
      <c r="I63" s="72"/>
      <c r="J63" s="72"/>
      <c r="K63" s="72"/>
      <c r="L63" s="72"/>
      <c r="M63" s="72"/>
      <c r="Q63" s="69"/>
      <c r="R63" s="72"/>
      <c r="S63" s="72"/>
      <c r="T63" s="72"/>
      <c r="V63" s="69"/>
      <c r="W63" s="72"/>
      <c r="X63" s="72"/>
      <c r="Y63" s="72"/>
    </row>
    <row r="64" spans="1:25" ht="15" customHeight="1">
      <c r="A64" s="76"/>
      <c r="B64" s="13" t="s">
        <v>534</v>
      </c>
      <c r="C64" s="15">
        <f>AVERAGE('Mars QSO-H'!C:C)/86400</f>
        <v>0.15963362369378306</v>
      </c>
      <c r="D64" s="15">
        <f>AVERAGE('Mars QSO-M'!C:C)/86400</f>
        <v>0.16101966574820784</v>
      </c>
      <c r="H64" s="69"/>
      <c r="I64" s="72"/>
      <c r="J64" s="72"/>
      <c r="K64" s="72"/>
      <c r="L64" s="72"/>
      <c r="M64" s="72"/>
      <c r="Q64" s="69"/>
      <c r="R64" s="72"/>
      <c r="S64" s="72"/>
      <c r="T64" s="72"/>
      <c r="V64" s="69"/>
      <c r="W64" s="72"/>
      <c r="X64" s="72"/>
      <c r="Y64" s="72"/>
    </row>
    <row r="65" spans="1:25" ht="15" customHeight="1">
      <c r="A65" s="76"/>
      <c r="B65" s="13" t="s">
        <v>535</v>
      </c>
      <c r="C65" s="15">
        <f>MAX('Mars QSO-H'!C:C)/86400</f>
        <v>0.16241199386574073</v>
      </c>
      <c r="D65" s="15">
        <f>MAX('Mars QSO-M'!C:C)/86400</f>
        <v>0.16209035324074073</v>
      </c>
      <c r="H65" s="69"/>
      <c r="I65" s="72"/>
      <c r="J65" s="72"/>
      <c r="K65" s="72"/>
      <c r="L65" s="72"/>
      <c r="M65" s="72"/>
      <c r="Q65" s="69"/>
      <c r="R65" s="72"/>
      <c r="S65" s="72"/>
      <c r="T65" s="72"/>
      <c r="V65" s="69"/>
      <c r="W65" s="72"/>
      <c r="X65" s="72"/>
      <c r="Y65" s="72"/>
    </row>
    <row r="66" spans="1:25" ht="15" customHeight="1">
      <c r="A66" s="77"/>
      <c r="B66" s="16" t="s">
        <v>536</v>
      </c>
      <c r="C66" s="3">
        <f>SUM('Mars QSO-H'!C:C)/3600</f>
        <v>107.27379512222223</v>
      </c>
      <c r="D66" s="3">
        <f>SUM('Mars QSO-M'!C:C)/3600</f>
        <v>119.79863131666664</v>
      </c>
      <c r="H66" s="70"/>
      <c r="I66" s="73"/>
      <c r="J66" s="73"/>
      <c r="K66" s="73"/>
      <c r="L66" s="73"/>
      <c r="M66" s="73"/>
      <c r="Q66" s="70"/>
      <c r="R66" s="73"/>
      <c r="S66" s="73"/>
      <c r="T66" s="73"/>
      <c r="V66" s="70"/>
      <c r="W66" s="73"/>
      <c r="X66" s="73"/>
      <c r="Y66" s="73"/>
    </row>
    <row r="67" spans="1:25" ht="15" customHeight="1">
      <c r="H67" s="67" t="s">
        <v>998</v>
      </c>
      <c r="I67" s="67" t="s">
        <v>2</v>
      </c>
      <c r="J67" s="67" t="s">
        <v>6</v>
      </c>
      <c r="K67" s="67" t="s">
        <v>997</v>
      </c>
      <c r="L67" s="67" t="s">
        <v>6</v>
      </c>
      <c r="M67" s="67" t="s">
        <v>997</v>
      </c>
      <c r="Q67" s="67" t="s">
        <v>998</v>
      </c>
      <c r="R67" s="67" t="s">
        <v>2</v>
      </c>
      <c r="S67" s="67" t="s">
        <v>6</v>
      </c>
      <c r="T67" s="67" t="s">
        <v>997</v>
      </c>
      <c r="V67" s="67" t="s">
        <v>998</v>
      </c>
      <c r="W67" s="67" t="s">
        <v>2</v>
      </c>
      <c r="X67" s="67" t="s">
        <v>6</v>
      </c>
      <c r="Y67" s="67" t="s">
        <v>997</v>
      </c>
    </row>
    <row r="68" spans="1:25">
      <c r="H68" s="29">
        <v>45948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Q68" s="29">
        <v>45976</v>
      </c>
      <c r="R68" s="60">
        <v>16</v>
      </c>
      <c r="S68" s="60">
        <v>9.3997947150000005</v>
      </c>
      <c r="T68" s="60">
        <v>64.817743037544204</v>
      </c>
      <c r="V68" s="29">
        <v>45991</v>
      </c>
      <c r="W68" s="60">
        <v>0</v>
      </c>
      <c r="X68" s="60">
        <v>0</v>
      </c>
      <c r="Y68" s="60">
        <v>0</v>
      </c>
    </row>
    <row r="69" spans="1:25">
      <c r="H69" s="29">
        <v>45949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Q69" s="29">
        <v>45977</v>
      </c>
      <c r="R69" s="60">
        <v>1</v>
      </c>
      <c r="S69" s="60">
        <v>0.21691201199999999</v>
      </c>
      <c r="T69" s="60">
        <v>4.7281089463222497</v>
      </c>
      <c r="V69" s="29">
        <v>45992</v>
      </c>
      <c r="W69" s="60">
        <v>5</v>
      </c>
      <c r="X69" s="60">
        <v>1.31852597</v>
      </c>
      <c r="Y69" s="60">
        <v>11.6941146982477</v>
      </c>
    </row>
    <row r="70" spans="1:25">
      <c r="H70" s="29">
        <v>45950</v>
      </c>
      <c r="I70" s="60">
        <v>0</v>
      </c>
      <c r="J70" s="60">
        <v>0</v>
      </c>
      <c r="K70" s="60">
        <v>0</v>
      </c>
      <c r="L70" s="60">
        <v>1.05666666999999</v>
      </c>
      <c r="M70" s="60">
        <v>8.4630366926343292</v>
      </c>
      <c r="Q70" s="29">
        <v>45978</v>
      </c>
      <c r="R70" s="60">
        <v>0</v>
      </c>
      <c r="S70" s="60">
        <v>0</v>
      </c>
      <c r="T70" s="60">
        <v>0</v>
      </c>
      <c r="V70" s="29">
        <v>45993</v>
      </c>
      <c r="W70" s="60">
        <v>26</v>
      </c>
      <c r="X70" s="60">
        <v>9.2623674030000007</v>
      </c>
      <c r="Y70" s="60">
        <v>63.817873920347402</v>
      </c>
    </row>
    <row r="71" spans="1:25">
      <c r="H71" s="29">
        <v>45951</v>
      </c>
      <c r="I71" s="60">
        <v>4</v>
      </c>
      <c r="J71" s="60">
        <v>0.27702084000000199</v>
      </c>
      <c r="K71" s="60">
        <v>1.9704669152290299</v>
      </c>
      <c r="L71" s="60">
        <v>2.55583330499999</v>
      </c>
      <c r="M71" s="60">
        <v>18.179805419487302</v>
      </c>
      <c r="Q71" s="29">
        <v>45979</v>
      </c>
      <c r="R71" s="60">
        <v>0</v>
      </c>
      <c r="S71" s="60">
        <v>0</v>
      </c>
      <c r="T71" s="60">
        <v>0</v>
      </c>
      <c r="V71" s="29">
        <v>45994</v>
      </c>
      <c r="W71" s="60">
        <v>0</v>
      </c>
      <c r="X71" s="60">
        <v>0</v>
      </c>
      <c r="Y71" s="60">
        <v>0</v>
      </c>
    </row>
    <row r="72" spans="1:25">
      <c r="H72" s="29">
        <v>45952</v>
      </c>
      <c r="I72" s="60">
        <v>3</v>
      </c>
      <c r="J72" s="60">
        <v>0.25228848400000098</v>
      </c>
      <c r="K72" s="60">
        <v>1.7921869125793599</v>
      </c>
      <c r="L72" s="60">
        <v>2.3266666709999901</v>
      </c>
      <c r="M72" s="60">
        <v>16.527990067516399</v>
      </c>
      <c r="Q72" s="29">
        <v>45980</v>
      </c>
      <c r="R72" s="60">
        <v>24</v>
      </c>
      <c r="S72" s="60">
        <v>10.823738710999899</v>
      </c>
      <c r="T72" s="60">
        <v>74.315405543534993</v>
      </c>
      <c r="V72" s="29">
        <v>45995</v>
      </c>
      <c r="W72" s="60">
        <v>0</v>
      </c>
      <c r="X72" s="60">
        <v>0</v>
      </c>
      <c r="Y72" s="60">
        <v>0</v>
      </c>
    </row>
    <row r="73" spans="1:25">
      <c r="H73" s="29">
        <v>45953</v>
      </c>
      <c r="I73" s="60">
        <v>19</v>
      </c>
      <c r="J73" s="60">
        <v>3.0576968089999998</v>
      </c>
      <c r="K73" s="60">
        <v>21.692503779985302</v>
      </c>
      <c r="L73" s="60">
        <v>4.3966666319999899</v>
      </c>
      <c r="M73" s="60">
        <v>31.1916823320317</v>
      </c>
      <c r="Q73" s="29">
        <v>45981</v>
      </c>
      <c r="R73" s="60">
        <v>4</v>
      </c>
      <c r="S73" s="60">
        <v>1.1316343</v>
      </c>
      <c r="T73" s="60">
        <v>10.650708496713801</v>
      </c>
      <c r="V73" s="29">
        <v>45996</v>
      </c>
      <c r="W73" s="60">
        <v>3</v>
      </c>
      <c r="X73" s="60">
        <v>0.74421262999999604</v>
      </c>
      <c r="Y73" s="60">
        <v>13.1828939361466</v>
      </c>
    </row>
    <row r="74" spans="1:25">
      <c r="H74" s="29">
        <v>45954</v>
      </c>
      <c r="I74" s="60">
        <v>30</v>
      </c>
      <c r="J74" s="60">
        <v>4.5291761479999799</v>
      </c>
      <c r="K74" s="60">
        <v>32.0896060526836</v>
      </c>
      <c r="L74" s="60">
        <v>3.7611110750000099</v>
      </c>
      <c r="M74" s="60">
        <v>26.647798357419099</v>
      </c>
      <c r="Q74" s="29">
        <v>45982</v>
      </c>
      <c r="R74" s="60">
        <v>0</v>
      </c>
      <c r="S74" s="60">
        <v>0</v>
      </c>
      <c r="T74" s="60">
        <v>0</v>
      </c>
      <c r="V74" s="29">
        <v>45997</v>
      </c>
      <c r="W74" s="60">
        <v>22</v>
      </c>
      <c r="X74" s="60">
        <v>8.2820872869999995</v>
      </c>
      <c r="Y74" s="60">
        <v>56.040623759966799</v>
      </c>
    </row>
    <row r="75" spans="1:25">
      <c r="H75" s="29">
        <v>45955</v>
      </c>
      <c r="I75" s="60">
        <v>39</v>
      </c>
      <c r="J75" s="60">
        <v>6.4000851339999896</v>
      </c>
      <c r="K75" s="60">
        <v>45.285714717095303</v>
      </c>
      <c r="L75" s="60">
        <v>2.0563888750000001</v>
      </c>
      <c r="M75" s="60">
        <v>14.5505939359991</v>
      </c>
      <c r="Q75" s="29">
        <v>45983</v>
      </c>
      <c r="R75" s="60">
        <v>0</v>
      </c>
      <c r="S75" s="60">
        <v>0</v>
      </c>
      <c r="T75" s="60">
        <v>0</v>
      </c>
      <c r="V75" s="29">
        <v>45998</v>
      </c>
      <c r="W75" s="60">
        <v>5</v>
      </c>
      <c r="X75" s="60">
        <v>1.1286827979999901</v>
      </c>
      <c r="Y75" s="60">
        <v>9.6648043148352798</v>
      </c>
    </row>
    <row r="76" spans="1:25">
      <c r="H76" s="29">
        <v>45956</v>
      </c>
      <c r="I76" s="60">
        <v>37</v>
      </c>
      <c r="J76" s="60">
        <v>5.5417948999999904</v>
      </c>
      <c r="K76" s="60">
        <v>40.0403496377441</v>
      </c>
      <c r="L76" s="60">
        <v>2.8602777849999899</v>
      </c>
      <c r="M76" s="60">
        <v>20.665961956201599</v>
      </c>
      <c r="Q76" s="29">
        <v>45984</v>
      </c>
      <c r="R76" s="60">
        <v>15</v>
      </c>
      <c r="S76" s="60">
        <v>5.0656688689999996</v>
      </c>
      <c r="T76" s="60">
        <v>34.640184790608302</v>
      </c>
      <c r="V76" s="29">
        <v>45999</v>
      </c>
      <c r="W76" s="60">
        <v>0</v>
      </c>
      <c r="X76" s="60">
        <v>0</v>
      </c>
      <c r="Y76" s="60">
        <v>0</v>
      </c>
    </row>
    <row r="77" spans="1:25">
      <c r="H77" s="29">
        <v>45957</v>
      </c>
      <c r="I77" s="60">
        <v>21</v>
      </c>
      <c r="J77" s="60">
        <v>3.5734062039999901</v>
      </c>
      <c r="K77" s="60">
        <v>25.222603744878899</v>
      </c>
      <c r="L77" s="60">
        <v>2.56666665099999</v>
      </c>
      <c r="M77" s="60">
        <v>18.1166126064543</v>
      </c>
      <c r="Q77" s="29">
        <v>45985</v>
      </c>
      <c r="R77" s="60">
        <v>10</v>
      </c>
      <c r="S77" s="60">
        <v>4.4911634500000002</v>
      </c>
      <c r="T77" s="60">
        <v>32.313211378557597</v>
      </c>
      <c r="V77" s="29">
        <v>46000</v>
      </c>
      <c r="W77" s="60">
        <v>0</v>
      </c>
      <c r="X77" s="60">
        <v>0</v>
      </c>
      <c r="Y77" s="60">
        <v>0</v>
      </c>
    </row>
    <row r="78" spans="1:25" ht="15" customHeight="1">
      <c r="H78" s="29">
        <v>45958</v>
      </c>
      <c r="I78" s="60">
        <v>15</v>
      </c>
      <c r="J78" s="60">
        <v>3.0898220339999898</v>
      </c>
      <c r="K78" s="60">
        <v>21.780708115063401</v>
      </c>
      <c r="L78" s="60">
        <v>2.3786111369999898</v>
      </c>
      <c r="M78" s="60">
        <v>16.7672553060174</v>
      </c>
      <c r="Q78" s="29">
        <v>45986</v>
      </c>
      <c r="R78" s="60">
        <v>0</v>
      </c>
      <c r="S78" s="60">
        <v>0</v>
      </c>
      <c r="T78" s="60">
        <v>0</v>
      </c>
      <c r="V78" s="29">
        <v>46001</v>
      </c>
      <c r="W78" s="60">
        <v>16</v>
      </c>
      <c r="X78" s="60">
        <v>5.0157435449999896</v>
      </c>
      <c r="Y78" s="60">
        <v>35.598091155524799</v>
      </c>
    </row>
    <row r="79" spans="1:25">
      <c r="H79" s="29">
        <v>45959</v>
      </c>
      <c r="I79" s="60">
        <v>12</v>
      </c>
      <c r="J79" s="60">
        <v>0.94659611199999805</v>
      </c>
      <c r="K79" s="60">
        <v>6.6640315586553696</v>
      </c>
      <c r="L79" s="60">
        <v>3.0991666410000001</v>
      </c>
      <c r="M79" s="60">
        <v>21.8181165539755</v>
      </c>
      <c r="Q79" s="29">
        <v>45987</v>
      </c>
      <c r="R79" s="60">
        <v>0</v>
      </c>
      <c r="S79" s="60">
        <v>0</v>
      </c>
      <c r="T79" s="60">
        <v>0</v>
      </c>
      <c r="V79" s="29">
        <v>46002</v>
      </c>
      <c r="W79" s="60">
        <v>11</v>
      </c>
      <c r="X79" s="60">
        <v>3.2852927580000002</v>
      </c>
      <c r="Y79" s="60">
        <v>22.585734729003299</v>
      </c>
    </row>
    <row r="80" spans="1:25">
      <c r="H80" s="29">
        <v>45960</v>
      </c>
      <c r="I80" s="60">
        <v>6</v>
      </c>
      <c r="J80" s="60">
        <v>0.57431337999999899</v>
      </c>
      <c r="K80" s="60">
        <v>4.0379171293910998</v>
      </c>
      <c r="L80" s="60">
        <v>3.4549999969999901</v>
      </c>
      <c r="M80" s="60">
        <v>24.2916222323298</v>
      </c>
      <c r="Q80" s="29">
        <v>45988</v>
      </c>
      <c r="R80" s="60">
        <v>15</v>
      </c>
      <c r="S80" s="60">
        <v>4.6597305779999898</v>
      </c>
      <c r="T80" s="60">
        <v>32.394307205507197</v>
      </c>
      <c r="V80" s="29">
        <v>46003</v>
      </c>
      <c r="W80" s="60">
        <v>0</v>
      </c>
      <c r="X80" s="60">
        <v>0</v>
      </c>
      <c r="Y80" s="60">
        <v>0</v>
      </c>
    </row>
    <row r="81" spans="8:25">
      <c r="H81" s="29">
        <v>45961</v>
      </c>
      <c r="I81" s="60">
        <v>2</v>
      </c>
      <c r="J81" s="60">
        <v>0.205762639999999</v>
      </c>
      <c r="K81" s="60">
        <v>1.4448189597468699</v>
      </c>
      <c r="L81" s="60">
        <v>2.498888913</v>
      </c>
      <c r="M81" s="60">
        <v>17.546635675959699</v>
      </c>
      <c r="Q81" s="29">
        <v>45989</v>
      </c>
      <c r="R81" s="60">
        <v>21</v>
      </c>
      <c r="S81" s="60">
        <v>7.6988993280000004</v>
      </c>
      <c r="T81" s="60">
        <v>52.407641636271002</v>
      </c>
      <c r="V81" s="29">
        <v>46004</v>
      </c>
      <c r="W81" s="60">
        <v>0</v>
      </c>
      <c r="X81" s="60">
        <v>0</v>
      </c>
      <c r="Y81" s="60">
        <v>0</v>
      </c>
    </row>
    <row r="82" spans="8:25">
      <c r="H82" s="29">
        <v>45962</v>
      </c>
      <c r="I82" s="60">
        <v>5</v>
      </c>
      <c r="J82" s="60">
        <v>0.45382540200000299</v>
      </c>
      <c r="K82" s="60">
        <v>3.18256206106392</v>
      </c>
      <c r="L82" s="60">
        <v>1.0652777789999901</v>
      </c>
      <c r="M82" s="60">
        <v>7.47052198708744</v>
      </c>
      <c r="Q82" s="29">
        <v>45990</v>
      </c>
      <c r="R82" s="60">
        <v>0</v>
      </c>
      <c r="S82" s="60">
        <v>0</v>
      </c>
      <c r="T82" s="60">
        <v>0</v>
      </c>
      <c r="V82" s="29">
        <v>46005</v>
      </c>
      <c r="W82" s="60">
        <v>0</v>
      </c>
      <c r="X82" s="60">
        <v>0</v>
      </c>
      <c r="Y82" s="60">
        <v>0</v>
      </c>
    </row>
    <row r="83" spans="8:25">
      <c r="I83" s="63"/>
    </row>
    <row r="84" spans="8:25">
      <c r="I84" s="63"/>
    </row>
    <row r="85" spans="8:25">
      <c r="I85" s="63"/>
    </row>
    <row r="86" spans="8:25">
      <c r="I86" s="63"/>
    </row>
    <row r="87" spans="8:25">
      <c r="I87" s="63"/>
    </row>
    <row r="88" spans="8:25">
      <c r="I88" s="63"/>
    </row>
    <row r="89" spans="8:25">
      <c r="I89" s="63"/>
    </row>
    <row r="90" spans="8:25">
      <c r="I90" s="63"/>
    </row>
    <row r="91" spans="8:25">
      <c r="I91" s="63"/>
    </row>
    <row r="92" spans="8:25">
      <c r="I92" s="63"/>
    </row>
    <row r="93" spans="8:25">
      <c r="I93" s="63"/>
    </row>
    <row r="94" spans="8:25">
      <c r="I94" s="63"/>
    </row>
    <row r="95" spans="8:25">
      <c r="I95" s="63"/>
    </row>
  </sheetData>
  <mergeCells count="28">
    <mergeCell ref="P27:P28"/>
    <mergeCell ref="R62:R66"/>
    <mergeCell ref="S62:S66"/>
    <mergeCell ref="T62:T66"/>
    <mergeCell ref="K62:K66"/>
    <mergeCell ref="L62:L66"/>
    <mergeCell ref="M62:M66"/>
    <mergeCell ref="Q62:Q66"/>
    <mergeCell ref="P2:P3"/>
    <mergeCell ref="P4:P5"/>
    <mergeCell ref="P21:P22"/>
    <mergeCell ref="P23:P24"/>
    <mergeCell ref="P25:P26"/>
    <mergeCell ref="E3:E4"/>
    <mergeCell ref="A2:E2"/>
    <mergeCell ref="A21:E21"/>
    <mergeCell ref="E22:E23"/>
    <mergeCell ref="A46:F46"/>
    <mergeCell ref="V62:V66"/>
    <mergeCell ref="W62:W66"/>
    <mergeCell ref="X62:X66"/>
    <mergeCell ref="Y62:Y66"/>
    <mergeCell ref="A49:A52"/>
    <mergeCell ref="A54:A59"/>
    <mergeCell ref="A61:A66"/>
    <mergeCell ref="J62:J66"/>
    <mergeCell ref="H62:H66"/>
    <mergeCell ref="I62:I66"/>
  </mergeCells>
  <conditionalFormatting sqref="I68:M8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T82 W68:Y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C61" location="'Mars QSO-H'!A1" display="QSO-H"/>
    <hyperlink ref="D61" location="'Mars QSO-M'!A1" display="QSO-M"/>
    <hyperlink ref="C54" location="Deimos1A!A1" display="1A"/>
    <hyperlink ref="D54" location="Deimos1B!A1" display="1B"/>
    <hyperlink ref="E54" location="Deimos2A!A1" display="2A"/>
    <hyperlink ref="F54" location="Deimos2B!A1" display="2B"/>
    <hyperlink ref="C4" location="'QSO-H Plan Margin 0s'!A1" display="'QSO-H Plan Margin 0s'!A1"/>
    <hyperlink ref="D4" location="'QSO-H Plan Margin 60s'!A1" display="'QSO-H Plan Margin 60s'!A1"/>
    <hyperlink ref="C23" location="'QSO-M Plan Margin 0s'!A1" display="'QSO-M Plan Margin 0s'!A1"/>
    <hyperlink ref="D23" location="'QSO-M Plan Margin 340s'!A1" display="'QSO-M Plan Margin 340s'!A1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baseColWidth="10" defaultRowHeight="15"/>
  <cols>
    <col min="1" max="2" width="22.42578125" bestFit="1" customWidth="1"/>
    <col min="9" max="10" width="13.85546875" bestFit="1" customWidth="1"/>
    <col min="11" max="11" width="13.7109375" bestFit="1" customWidth="1"/>
  </cols>
  <sheetData>
    <row r="1" spans="1:4">
      <c r="A1" s="41" t="s">
        <v>568</v>
      </c>
    </row>
    <row r="2" spans="1:4">
      <c r="A2" t="s">
        <v>569</v>
      </c>
      <c r="B2" t="s">
        <v>570</v>
      </c>
      <c r="C2" t="s">
        <v>571</v>
      </c>
    </row>
    <row r="3" spans="1:4">
      <c r="A3" t="s">
        <v>572</v>
      </c>
      <c r="B3" t="s">
        <v>572</v>
      </c>
      <c r="C3" t="s">
        <v>0</v>
      </c>
    </row>
    <row r="4" spans="1:4">
      <c r="A4" t="s">
        <v>683</v>
      </c>
      <c r="B4" t="s">
        <v>684</v>
      </c>
      <c r="C4">
        <v>401.58524960300002</v>
      </c>
      <c r="D4" t="s">
        <v>0</v>
      </c>
    </row>
    <row r="5" spans="1:4">
      <c r="A5" t="s">
        <v>685</v>
      </c>
      <c r="B5" t="s">
        <v>686</v>
      </c>
      <c r="C5">
        <v>451.28167122600001</v>
      </c>
      <c r="D5" t="s">
        <v>0</v>
      </c>
    </row>
    <row r="6" spans="1:4">
      <c r="A6" t="s">
        <v>687</v>
      </c>
      <c r="B6" t="s">
        <v>688</v>
      </c>
      <c r="C6">
        <v>585.04541292800002</v>
      </c>
      <c r="D6" t="s">
        <v>0</v>
      </c>
    </row>
    <row r="7" spans="1:4">
      <c r="A7" t="s">
        <v>689</v>
      </c>
      <c r="B7" t="s">
        <v>690</v>
      </c>
      <c r="C7">
        <v>746.95821479000006</v>
      </c>
      <c r="D7" t="s">
        <v>0</v>
      </c>
    </row>
    <row r="8" spans="1:4">
      <c r="A8" t="s">
        <v>691</v>
      </c>
      <c r="B8" t="s">
        <v>692</v>
      </c>
      <c r="C8">
        <v>872.41411954199998</v>
      </c>
      <c r="D8" t="s">
        <v>0</v>
      </c>
    </row>
    <row r="9" spans="1:4">
      <c r="A9" t="s">
        <v>693</v>
      </c>
      <c r="B9" t="s">
        <v>694</v>
      </c>
      <c r="C9">
        <v>1161.51000112</v>
      </c>
      <c r="D9" t="s">
        <v>0</v>
      </c>
    </row>
    <row r="10" spans="1:4">
      <c r="A10" t="s">
        <v>695</v>
      </c>
      <c r="B10" t="s">
        <v>696</v>
      </c>
      <c r="C10">
        <v>1432.0499546799999</v>
      </c>
      <c r="D10" t="s">
        <v>0</v>
      </c>
    </row>
    <row r="11" spans="1:4">
      <c r="A11" t="s">
        <v>697</v>
      </c>
      <c r="B11" t="s">
        <v>698</v>
      </c>
      <c r="C11">
        <v>1947.9635178999999</v>
      </c>
      <c r="D11" t="s">
        <v>0</v>
      </c>
    </row>
    <row r="12" spans="1:4">
      <c r="A12" t="s">
        <v>699</v>
      </c>
      <c r="B12" t="s">
        <v>700</v>
      </c>
      <c r="C12">
        <v>2281.4338014499999</v>
      </c>
      <c r="D12" t="s">
        <v>0</v>
      </c>
    </row>
    <row r="13" spans="1:4">
      <c r="A13" t="s">
        <v>701</v>
      </c>
      <c r="B13" t="s">
        <v>702</v>
      </c>
      <c r="C13">
        <v>2283.7514418400001</v>
      </c>
      <c r="D13" t="s">
        <v>0</v>
      </c>
    </row>
    <row r="14" spans="1:4">
      <c r="A14" t="s">
        <v>703</v>
      </c>
      <c r="B14" t="s">
        <v>704</v>
      </c>
      <c r="C14">
        <v>2281.7713478800001</v>
      </c>
      <c r="D14" t="s">
        <v>0</v>
      </c>
    </row>
    <row r="15" spans="1:4">
      <c r="A15" t="s">
        <v>705</v>
      </c>
      <c r="B15" t="s">
        <v>706</v>
      </c>
      <c r="C15">
        <v>2280.7645179599999</v>
      </c>
      <c r="D15" s="42" t="s">
        <v>0</v>
      </c>
    </row>
    <row r="16" spans="1:4">
      <c r="A16" t="s">
        <v>707</v>
      </c>
      <c r="B16" t="s">
        <v>708</v>
      </c>
      <c r="C16">
        <v>2282.7212612899998</v>
      </c>
      <c r="D16" s="42" t="s">
        <v>0</v>
      </c>
    </row>
    <row r="17" spans="1:4">
      <c r="A17" t="s">
        <v>709</v>
      </c>
      <c r="B17" t="s">
        <v>710</v>
      </c>
      <c r="C17">
        <v>602.64160186100003</v>
      </c>
      <c r="D17" s="42" t="s">
        <v>0</v>
      </c>
    </row>
    <row r="18" spans="1:4">
      <c r="D18" s="42"/>
    </row>
    <row r="19" spans="1:4">
      <c r="D19" s="42"/>
    </row>
    <row r="20" spans="1:4">
      <c r="D20" s="42"/>
    </row>
    <row r="21" spans="1:4">
      <c r="D21" s="42"/>
    </row>
    <row r="22" spans="1:4">
      <c r="D22" s="42"/>
    </row>
    <row r="25" spans="1:4">
      <c r="D25" s="42"/>
    </row>
    <row r="26" spans="1:4">
      <c r="C26" s="5"/>
    </row>
  </sheetData>
  <conditionalFormatting sqref="I4:K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Synthesis!A1" display="Synthesi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baseColWidth="10" defaultRowHeight="15"/>
  <cols>
    <col min="1" max="2" width="22.42578125" bestFit="1" customWidth="1"/>
  </cols>
  <sheetData>
    <row r="1" spans="1:4">
      <c r="A1" s="41" t="s">
        <v>568</v>
      </c>
    </row>
    <row r="2" spans="1:4">
      <c r="A2" t="s">
        <v>569</v>
      </c>
      <c r="B2" t="s">
        <v>570</v>
      </c>
      <c r="C2" t="s">
        <v>571</v>
      </c>
    </row>
    <row r="3" spans="1:4">
      <c r="A3" t="s">
        <v>572</v>
      </c>
      <c r="B3" t="s">
        <v>572</v>
      </c>
      <c r="C3" t="s">
        <v>0</v>
      </c>
    </row>
    <row r="4" spans="1:4">
      <c r="A4" t="s">
        <v>711</v>
      </c>
      <c r="B4" t="s">
        <v>712</v>
      </c>
      <c r="C4">
        <v>2287.8536872700001</v>
      </c>
      <c r="D4" t="s">
        <v>0</v>
      </c>
    </row>
    <row r="5" spans="1:4">
      <c r="A5" t="s">
        <v>713</v>
      </c>
      <c r="B5" t="s">
        <v>714</v>
      </c>
      <c r="C5">
        <v>1770.80411428</v>
      </c>
      <c r="D5" t="s">
        <v>0</v>
      </c>
    </row>
    <row r="6" spans="1:4">
      <c r="A6" t="s">
        <v>715</v>
      </c>
      <c r="B6" t="s">
        <v>716</v>
      </c>
      <c r="C6">
        <v>1307.9043611699999</v>
      </c>
      <c r="D6" t="s">
        <v>0</v>
      </c>
    </row>
    <row r="7" spans="1:4">
      <c r="A7" t="s">
        <v>717</v>
      </c>
      <c r="B7" t="s">
        <v>718</v>
      </c>
      <c r="C7">
        <v>1128.83517858</v>
      </c>
      <c r="D7" t="s">
        <v>0</v>
      </c>
    </row>
    <row r="8" spans="1:4">
      <c r="A8" t="s">
        <v>719</v>
      </c>
      <c r="B8" t="s">
        <v>720</v>
      </c>
      <c r="C8">
        <v>860.89293429099996</v>
      </c>
      <c r="D8" t="s">
        <v>0</v>
      </c>
    </row>
    <row r="9" spans="1:4">
      <c r="A9" t="s">
        <v>721</v>
      </c>
      <c r="B9" t="s">
        <v>722</v>
      </c>
      <c r="C9">
        <v>743.29130311899996</v>
      </c>
      <c r="D9" t="s">
        <v>0</v>
      </c>
    </row>
    <row r="10" spans="1:4">
      <c r="A10" t="s">
        <v>723</v>
      </c>
      <c r="B10" t="s">
        <v>724</v>
      </c>
      <c r="C10">
        <v>653.75592363099997</v>
      </c>
      <c r="D10" t="s">
        <v>0</v>
      </c>
    </row>
    <row r="11" spans="1:4">
      <c r="A11" t="s">
        <v>725</v>
      </c>
      <c r="B11" t="s">
        <v>726</v>
      </c>
      <c r="C11">
        <v>529.72375115299997</v>
      </c>
      <c r="D11" t="s">
        <v>0</v>
      </c>
    </row>
    <row r="12" spans="1:4">
      <c r="A12" t="s">
        <v>727</v>
      </c>
      <c r="B12" t="s">
        <v>728</v>
      </c>
      <c r="C12">
        <v>500.09584681699999</v>
      </c>
      <c r="D12" t="s">
        <v>0</v>
      </c>
    </row>
    <row r="13" spans="1:4">
      <c r="A13" t="s">
        <v>729</v>
      </c>
      <c r="B13" t="s">
        <v>730</v>
      </c>
      <c r="C13">
        <v>414.99411928400002</v>
      </c>
      <c r="D13" t="s">
        <v>0</v>
      </c>
    </row>
    <row r="14" spans="1:4">
      <c r="A14" t="s">
        <v>731</v>
      </c>
      <c r="B14" t="s">
        <v>732</v>
      </c>
      <c r="C14">
        <v>360.43172895100003</v>
      </c>
      <c r="D14" t="s">
        <v>0</v>
      </c>
    </row>
    <row r="15" spans="1:4">
      <c r="A15" t="s">
        <v>733</v>
      </c>
      <c r="B15" t="s">
        <v>734</v>
      </c>
      <c r="C15">
        <v>344.37611977300003</v>
      </c>
      <c r="D15" t="s">
        <v>0</v>
      </c>
    </row>
    <row r="16" spans="1:4">
      <c r="A16" t="s">
        <v>735</v>
      </c>
      <c r="B16" t="s">
        <v>736</v>
      </c>
      <c r="C16">
        <v>977.31328431199995</v>
      </c>
      <c r="D16" t="s">
        <v>0</v>
      </c>
    </row>
    <row r="17" spans="1:4">
      <c r="A17" t="s">
        <v>737</v>
      </c>
      <c r="B17" t="s">
        <v>738</v>
      </c>
      <c r="C17">
        <v>918.28251304200001</v>
      </c>
      <c r="D17" t="s">
        <v>0</v>
      </c>
    </row>
    <row r="18" spans="1:4">
      <c r="A18" t="s">
        <v>739</v>
      </c>
      <c r="B18" t="s">
        <v>740</v>
      </c>
      <c r="C18">
        <v>908.53436817800002</v>
      </c>
      <c r="D18" t="s">
        <v>0</v>
      </c>
    </row>
    <row r="19" spans="1:4">
      <c r="A19" t="s">
        <v>741</v>
      </c>
      <c r="B19" t="s">
        <v>742</v>
      </c>
      <c r="C19">
        <v>921.01632492800002</v>
      </c>
      <c r="D19" t="s">
        <v>0</v>
      </c>
    </row>
    <row r="20" spans="1:4">
      <c r="A20" t="s">
        <v>743</v>
      </c>
      <c r="B20" t="s">
        <v>744</v>
      </c>
      <c r="C20">
        <v>909.489442747</v>
      </c>
      <c r="D20" t="s">
        <v>0</v>
      </c>
    </row>
    <row r="21" spans="1:4">
      <c r="A21" t="s">
        <v>745</v>
      </c>
      <c r="B21" t="s">
        <v>746</v>
      </c>
      <c r="C21">
        <v>918.26545406900004</v>
      </c>
      <c r="D21" t="s">
        <v>0</v>
      </c>
    </row>
    <row r="22" spans="1:4">
      <c r="A22" t="s">
        <v>747</v>
      </c>
      <c r="B22" t="s">
        <v>748</v>
      </c>
      <c r="C22">
        <v>912.636221052</v>
      </c>
      <c r="D22" t="s">
        <v>0</v>
      </c>
    </row>
    <row r="23" spans="1:4">
      <c r="A23" t="s">
        <v>749</v>
      </c>
      <c r="B23" t="s">
        <v>750</v>
      </c>
      <c r="C23">
        <v>917.95396408399995</v>
      </c>
      <c r="D23" t="s">
        <v>0</v>
      </c>
    </row>
    <row r="24" spans="1:4">
      <c r="A24" t="s">
        <v>751</v>
      </c>
      <c r="B24" t="s">
        <v>752</v>
      </c>
      <c r="C24">
        <v>914.82879140800003</v>
      </c>
      <c r="D24" t="s">
        <v>0</v>
      </c>
    </row>
    <row r="25" spans="1:4">
      <c r="A25" t="s">
        <v>753</v>
      </c>
      <c r="B25" t="s">
        <v>754</v>
      </c>
      <c r="C25">
        <v>913.63843479499997</v>
      </c>
      <c r="D25" t="s">
        <v>0</v>
      </c>
    </row>
    <row r="26" spans="1:4">
      <c r="A26" t="s">
        <v>755</v>
      </c>
      <c r="B26" t="s">
        <v>756</v>
      </c>
      <c r="C26">
        <v>917.18613463500003</v>
      </c>
      <c r="D26" t="s">
        <v>0</v>
      </c>
    </row>
    <row r="27" spans="1:4">
      <c r="A27" t="s">
        <v>757</v>
      </c>
      <c r="B27" t="s">
        <v>758</v>
      </c>
      <c r="C27">
        <v>911.451344533</v>
      </c>
      <c r="D27" t="s">
        <v>0</v>
      </c>
    </row>
    <row r="28" spans="1:4">
      <c r="A28" t="s">
        <v>759</v>
      </c>
      <c r="B28" t="s">
        <v>760</v>
      </c>
      <c r="C28">
        <v>919.63350595199995</v>
      </c>
      <c r="D28" t="s">
        <v>0</v>
      </c>
    </row>
    <row r="29" spans="1:4">
      <c r="A29" t="s">
        <v>761</v>
      </c>
      <c r="B29" t="s">
        <v>762</v>
      </c>
      <c r="C29">
        <v>908.85783978799998</v>
      </c>
      <c r="D29" t="s">
        <v>0</v>
      </c>
    </row>
    <row r="30" spans="1:4">
      <c r="A30" t="s">
        <v>763</v>
      </c>
      <c r="B30" t="s">
        <v>764</v>
      </c>
      <c r="C30">
        <v>919.051188744</v>
      </c>
      <c r="D30" t="s">
        <v>0</v>
      </c>
    </row>
    <row r="31" spans="1:4">
      <c r="A31" t="s">
        <v>765</v>
      </c>
      <c r="B31" t="s">
        <v>766</v>
      </c>
      <c r="C31">
        <v>908.84523964300001</v>
      </c>
      <c r="D31" t="s">
        <v>0</v>
      </c>
    </row>
    <row r="32" spans="1:4">
      <c r="A32" t="s">
        <v>767</v>
      </c>
      <c r="B32" t="s">
        <v>768</v>
      </c>
      <c r="C32">
        <v>920.749987014</v>
      </c>
      <c r="D32" t="s">
        <v>0</v>
      </c>
    </row>
    <row r="33" spans="1:4">
      <c r="A33" t="s">
        <v>769</v>
      </c>
      <c r="B33" t="s">
        <v>770</v>
      </c>
      <c r="C33">
        <v>909.00999007200005</v>
      </c>
      <c r="D33" t="s">
        <v>0</v>
      </c>
    </row>
    <row r="34" spans="1:4">
      <c r="A34" t="s">
        <v>771</v>
      </c>
      <c r="B34" t="s">
        <v>772</v>
      </c>
      <c r="C34">
        <v>917.00450437999996</v>
      </c>
      <c r="D34" t="s">
        <v>0</v>
      </c>
    </row>
    <row r="35" spans="1:4">
      <c r="A35" t="s">
        <v>773</v>
      </c>
      <c r="B35" t="s">
        <v>774</v>
      </c>
      <c r="C35">
        <v>911.31361080600004</v>
      </c>
      <c r="D35" t="s">
        <v>0</v>
      </c>
    </row>
    <row r="36" spans="1:4">
      <c r="A36" t="s">
        <v>775</v>
      </c>
      <c r="B36" t="s">
        <v>776</v>
      </c>
      <c r="C36">
        <v>915.69874622400005</v>
      </c>
      <c r="D36" t="s">
        <v>0</v>
      </c>
    </row>
    <row r="37" spans="1:4">
      <c r="A37" t="s">
        <v>777</v>
      </c>
      <c r="B37" t="s">
        <v>778</v>
      </c>
      <c r="C37">
        <v>912.65571279699998</v>
      </c>
      <c r="D37" t="s">
        <v>0</v>
      </c>
    </row>
    <row r="38" spans="1:4">
      <c r="A38" t="s">
        <v>779</v>
      </c>
      <c r="B38" t="s">
        <v>780</v>
      </c>
      <c r="C38">
        <v>910.67043944</v>
      </c>
      <c r="D38" s="42" t="s">
        <v>0</v>
      </c>
    </row>
    <row r="39" spans="1:4">
      <c r="A39" t="s">
        <v>781</v>
      </c>
      <c r="B39" t="s">
        <v>782</v>
      </c>
      <c r="C39">
        <v>914.07162888300002</v>
      </c>
      <c r="D39" t="s">
        <v>0</v>
      </c>
    </row>
    <row r="40" spans="1:4">
      <c r="A40" t="s">
        <v>783</v>
      </c>
      <c r="B40" t="s">
        <v>784</v>
      </c>
      <c r="C40">
        <v>907.79106586800003</v>
      </c>
      <c r="D40" t="s">
        <v>0</v>
      </c>
    </row>
    <row r="41" spans="1:4">
      <c r="A41" t="s">
        <v>785</v>
      </c>
      <c r="B41" t="s">
        <v>786</v>
      </c>
      <c r="C41">
        <v>915.66697600199996</v>
      </c>
      <c r="D41" t="s">
        <v>0</v>
      </c>
    </row>
  </sheetData>
  <conditionalFormatting sqref="D4:F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Synthesis!A1" display="Synthesi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RowHeight="15"/>
  <cols>
    <col min="1" max="2" width="22.42578125" bestFit="1" customWidth="1"/>
  </cols>
  <sheetData>
    <row r="1" spans="1:3">
      <c r="A1" s="41" t="s">
        <v>568</v>
      </c>
    </row>
    <row r="2" spans="1:3">
      <c r="A2" t="s">
        <v>554</v>
      </c>
      <c r="B2" t="s">
        <v>555</v>
      </c>
      <c r="C2" t="s">
        <v>571</v>
      </c>
    </row>
    <row r="3" spans="1:3">
      <c r="A3" t="s">
        <v>787</v>
      </c>
      <c r="B3" t="s">
        <v>788</v>
      </c>
      <c r="C3">
        <v>14032.396269999999</v>
      </c>
    </row>
    <row r="4" spans="1:3">
      <c r="A4" t="s">
        <v>789</v>
      </c>
      <c r="B4" t="s">
        <v>790</v>
      </c>
      <c r="C4">
        <v>13999.5142</v>
      </c>
    </row>
    <row r="5" spans="1:3">
      <c r="A5" t="s">
        <v>791</v>
      </c>
      <c r="B5" t="s">
        <v>792</v>
      </c>
      <c r="C5">
        <v>13966.593070000001</v>
      </c>
    </row>
    <row r="6" spans="1:3">
      <c r="A6" t="s">
        <v>793</v>
      </c>
      <c r="B6" t="s">
        <v>794</v>
      </c>
      <c r="C6">
        <v>13955.83337</v>
      </c>
    </row>
    <row r="7" spans="1:3">
      <c r="A7" t="s">
        <v>795</v>
      </c>
      <c r="B7" t="s">
        <v>796</v>
      </c>
      <c r="C7">
        <v>13934.638580000001</v>
      </c>
    </row>
    <row r="8" spans="1:3">
      <c r="A8" t="s">
        <v>797</v>
      </c>
      <c r="B8" t="s">
        <v>798</v>
      </c>
      <c r="C8">
        <v>13924.487230000001</v>
      </c>
    </row>
    <row r="9" spans="1:3">
      <c r="A9" t="s">
        <v>799</v>
      </c>
      <c r="B9" t="s">
        <v>800</v>
      </c>
      <c r="C9">
        <v>13904.58293</v>
      </c>
    </row>
    <row r="10" spans="1:3">
      <c r="A10" t="s">
        <v>801</v>
      </c>
      <c r="B10" t="s">
        <v>802</v>
      </c>
      <c r="C10">
        <v>13895.18763</v>
      </c>
    </row>
    <row r="11" spans="1:3">
      <c r="A11" t="s">
        <v>803</v>
      </c>
      <c r="B11" t="s">
        <v>804</v>
      </c>
      <c r="C11">
        <v>13877.321400000001</v>
      </c>
    </row>
    <row r="12" spans="1:3">
      <c r="A12" t="s">
        <v>805</v>
      </c>
      <c r="B12" t="s">
        <v>806</v>
      </c>
      <c r="C12">
        <v>13868.908369999999</v>
      </c>
    </row>
    <row r="13" spans="1:3">
      <c r="A13" t="s">
        <v>807</v>
      </c>
      <c r="B13" t="s">
        <v>808</v>
      </c>
      <c r="C13">
        <v>13853.674489999999</v>
      </c>
    </row>
    <row r="14" spans="1:3">
      <c r="A14" t="s">
        <v>809</v>
      </c>
      <c r="B14" t="s">
        <v>810</v>
      </c>
      <c r="C14">
        <v>13846.577579999999</v>
      </c>
    </row>
    <row r="15" spans="1:3">
      <c r="A15" t="s">
        <v>811</v>
      </c>
      <c r="B15" t="s">
        <v>812</v>
      </c>
      <c r="C15">
        <v>13384.101650000001</v>
      </c>
    </row>
    <row r="16" spans="1:3">
      <c r="A16" t="s">
        <v>813</v>
      </c>
      <c r="B16" t="s">
        <v>814</v>
      </c>
      <c r="C16">
        <v>13828.919610000001</v>
      </c>
    </row>
    <row r="17" spans="1:3">
      <c r="A17" t="s">
        <v>815</v>
      </c>
      <c r="B17" t="s">
        <v>816</v>
      </c>
      <c r="C17">
        <v>13816.41755</v>
      </c>
    </row>
    <row r="18" spans="1:3">
      <c r="A18" t="s">
        <v>817</v>
      </c>
      <c r="B18" t="s">
        <v>818</v>
      </c>
      <c r="C18">
        <v>13809.37873</v>
      </c>
    </row>
    <row r="19" spans="1:3">
      <c r="A19" t="s">
        <v>819</v>
      </c>
      <c r="B19" t="s">
        <v>820</v>
      </c>
      <c r="C19">
        <v>13807.987450000001</v>
      </c>
    </row>
    <row r="20" spans="1:3">
      <c r="A20" t="s">
        <v>821</v>
      </c>
      <c r="B20" t="s">
        <v>822</v>
      </c>
      <c r="C20">
        <v>13808.65381</v>
      </c>
    </row>
    <row r="21" spans="1:3">
      <c r="A21" t="s">
        <v>823</v>
      </c>
      <c r="B21" t="s">
        <v>824</v>
      </c>
      <c r="C21">
        <v>13812.28681</v>
      </c>
    </row>
    <row r="22" spans="1:3">
      <c r="A22" t="s">
        <v>825</v>
      </c>
      <c r="B22" t="s">
        <v>826</v>
      </c>
      <c r="C22">
        <v>13814.85821</v>
      </c>
    </row>
    <row r="23" spans="1:3">
      <c r="A23" t="s">
        <v>827</v>
      </c>
      <c r="B23" t="s">
        <v>828</v>
      </c>
      <c r="C23">
        <v>13822.14746</v>
      </c>
    </row>
    <row r="24" spans="1:3">
      <c r="A24" t="s">
        <v>829</v>
      </c>
      <c r="B24" t="s">
        <v>830</v>
      </c>
      <c r="C24">
        <v>13826.6919</v>
      </c>
    </row>
    <row r="25" spans="1:3">
      <c r="A25" t="s">
        <v>831</v>
      </c>
      <c r="B25" t="s">
        <v>832</v>
      </c>
      <c r="C25">
        <v>13837.27269</v>
      </c>
    </row>
    <row r="26" spans="1:3">
      <c r="A26" t="s">
        <v>833</v>
      </c>
      <c r="B26" t="s">
        <v>834</v>
      </c>
      <c r="C26">
        <v>13843.7091</v>
      </c>
    </row>
    <row r="27" spans="1:3">
      <c r="A27" t="s">
        <v>835</v>
      </c>
      <c r="B27" t="s">
        <v>836</v>
      </c>
      <c r="C27">
        <v>13857.24274</v>
      </c>
    </row>
    <row r="28" spans="1:3">
      <c r="A28" t="s">
        <v>837</v>
      </c>
      <c r="B28" t="s">
        <v>838</v>
      </c>
      <c r="C28">
        <v>13865.30911</v>
      </c>
    </row>
    <row r="29" spans="1:3">
      <c r="A29" t="s">
        <v>839</v>
      </c>
      <c r="B29" t="s">
        <v>840</v>
      </c>
      <c r="C29">
        <v>12100.158659999999</v>
      </c>
    </row>
    <row r="30" spans="1:3">
      <c r="A30" t="s">
        <v>841</v>
      </c>
      <c r="B30" t="s">
        <v>842</v>
      </c>
      <c r="C30">
        <v>13890.81184</v>
      </c>
    </row>
  </sheetData>
  <hyperlinks>
    <hyperlink ref="A1" location="Synthesis!A1" display="Synthesi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D3" sqref="D3"/>
    </sheetView>
  </sheetViews>
  <sheetFormatPr baseColWidth="10" defaultRowHeight="15"/>
  <cols>
    <col min="1" max="2" width="22.42578125" bestFit="1" customWidth="1"/>
  </cols>
  <sheetData>
    <row r="1" spans="1:3">
      <c r="A1" s="41" t="s">
        <v>568</v>
      </c>
    </row>
    <row r="2" spans="1:3">
      <c r="A2" t="s">
        <v>554</v>
      </c>
      <c r="B2" t="s">
        <v>555</v>
      </c>
      <c r="C2" t="s">
        <v>571</v>
      </c>
    </row>
    <row r="3" spans="1:3">
      <c r="A3" t="s">
        <v>843</v>
      </c>
      <c r="B3" t="s">
        <v>844</v>
      </c>
      <c r="C3">
        <v>13990.06565</v>
      </c>
    </row>
    <row r="4" spans="1:3">
      <c r="A4" t="s">
        <v>845</v>
      </c>
      <c r="B4" t="s">
        <v>846</v>
      </c>
      <c r="C4">
        <v>13950.601619999999</v>
      </c>
    </row>
    <row r="5" spans="1:3">
      <c r="A5" t="s">
        <v>847</v>
      </c>
      <c r="B5" t="s">
        <v>848</v>
      </c>
      <c r="C5">
        <v>13905.86382</v>
      </c>
    </row>
    <row r="6" spans="1:3">
      <c r="A6" t="s">
        <v>849</v>
      </c>
      <c r="B6" t="s">
        <v>850</v>
      </c>
      <c r="C6">
        <v>13910.808849999999</v>
      </c>
    </row>
    <row r="7" spans="1:3">
      <c r="A7" t="s">
        <v>851</v>
      </c>
      <c r="B7" t="s">
        <v>852</v>
      </c>
      <c r="C7">
        <v>13968.368570000001</v>
      </c>
    </row>
    <row r="8" spans="1:3">
      <c r="A8" t="s">
        <v>853</v>
      </c>
      <c r="B8" t="s">
        <v>854</v>
      </c>
      <c r="C8">
        <v>13739.369979999999</v>
      </c>
    </row>
    <row r="9" spans="1:3">
      <c r="A9" t="s">
        <v>855</v>
      </c>
      <c r="B9" t="s">
        <v>856</v>
      </c>
      <c r="C9">
        <v>14004.606519999999</v>
      </c>
    </row>
    <row r="10" spans="1:3">
      <c r="A10" t="s">
        <v>857</v>
      </c>
      <c r="B10" t="s">
        <v>858</v>
      </c>
      <c r="C10">
        <v>13908.2664</v>
      </c>
    </row>
    <row r="11" spans="1:3">
      <c r="A11" t="s">
        <v>859</v>
      </c>
      <c r="B11" t="s">
        <v>860</v>
      </c>
      <c r="C11">
        <v>13953.56387</v>
      </c>
    </row>
    <row r="12" spans="1:3">
      <c r="A12" t="s">
        <v>861</v>
      </c>
      <c r="B12" t="s">
        <v>862</v>
      </c>
      <c r="C12">
        <v>13939.70522</v>
      </c>
    </row>
    <row r="13" spans="1:3">
      <c r="A13" t="s">
        <v>863</v>
      </c>
      <c r="B13" t="s">
        <v>864</v>
      </c>
      <c r="C13">
        <v>13913.06272</v>
      </c>
    </row>
    <row r="14" spans="1:3">
      <c r="A14" t="s">
        <v>865</v>
      </c>
      <c r="B14" t="s">
        <v>866</v>
      </c>
      <c r="C14">
        <v>13913.83445</v>
      </c>
    </row>
    <row r="15" spans="1:3">
      <c r="A15" t="s">
        <v>867</v>
      </c>
      <c r="B15" t="s">
        <v>868</v>
      </c>
      <c r="C15">
        <v>13939.957609999999</v>
      </c>
    </row>
    <row r="16" spans="1:3">
      <c r="A16" t="s">
        <v>869</v>
      </c>
      <c r="B16" t="s">
        <v>870</v>
      </c>
      <c r="C16">
        <v>13951.699280000001</v>
      </c>
    </row>
    <row r="17" spans="1:3">
      <c r="A17" t="s">
        <v>871</v>
      </c>
      <c r="B17" t="s">
        <v>872</v>
      </c>
      <c r="C17">
        <v>13907.45269</v>
      </c>
    </row>
    <row r="18" spans="1:3">
      <c r="A18" t="s">
        <v>873</v>
      </c>
      <c r="B18" t="s">
        <v>874</v>
      </c>
      <c r="C18">
        <v>13927.89402</v>
      </c>
    </row>
    <row r="19" spans="1:3">
      <c r="A19" t="s">
        <v>875</v>
      </c>
      <c r="B19" t="s">
        <v>876</v>
      </c>
      <c r="C19">
        <v>14004.14716</v>
      </c>
    </row>
    <row r="20" spans="1:3">
      <c r="A20" t="s">
        <v>877</v>
      </c>
      <c r="B20" t="s">
        <v>878</v>
      </c>
      <c r="C20">
        <v>13904.90668</v>
      </c>
    </row>
    <row r="21" spans="1:3">
      <c r="A21" t="s">
        <v>879</v>
      </c>
      <c r="B21" t="s">
        <v>880</v>
      </c>
      <c r="C21">
        <v>13964.759690000001</v>
      </c>
    </row>
    <row r="22" spans="1:3">
      <c r="A22" t="s">
        <v>881</v>
      </c>
      <c r="B22" t="s">
        <v>882</v>
      </c>
      <c r="C22">
        <v>13907.31883</v>
      </c>
    </row>
    <row r="23" spans="1:3">
      <c r="A23" t="s">
        <v>883</v>
      </c>
      <c r="B23" t="s">
        <v>884</v>
      </c>
      <c r="C23">
        <v>13903.42786</v>
      </c>
    </row>
    <row r="24" spans="1:3">
      <c r="A24" t="s">
        <v>885</v>
      </c>
      <c r="B24" t="s">
        <v>886</v>
      </c>
      <c r="C24">
        <v>13948.40676</v>
      </c>
    </row>
    <row r="25" spans="1:3">
      <c r="A25" t="s">
        <v>887</v>
      </c>
      <c r="B25" t="s">
        <v>888</v>
      </c>
      <c r="C25">
        <v>13988.312180000001</v>
      </c>
    </row>
    <row r="26" spans="1:3">
      <c r="A26" t="s">
        <v>889</v>
      </c>
      <c r="B26" t="s">
        <v>890</v>
      </c>
      <c r="C26">
        <v>13912.408219999999</v>
      </c>
    </row>
    <row r="27" spans="1:3">
      <c r="A27" t="s">
        <v>891</v>
      </c>
      <c r="B27" t="s">
        <v>892</v>
      </c>
      <c r="C27">
        <v>13901.74833</v>
      </c>
    </row>
    <row r="28" spans="1:3">
      <c r="A28" t="s">
        <v>893</v>
      </c>
      <c r="B28" t="s">
        <v>894</v>
      </c>
      <c r="C28">
        <v>13935.024950000001</v>
      </c>
    </row>
    <row r="29" spans="1:3">
      <c r="A29" t="s">
        <v>895</v>
      </c>
      <c r="B29" t="s">
        <v>896</v>
      </c>
      <c r="C29">
        <v>13972.522559999999</v>
      </c>
    </row>
    <row r="30" spans="1:3">
      <c r="A30" t="s">
        <v>897</v>
      </c>
      <c r="B30" t="s">
        <v>898</v>
      </c>
      <c r="C30">
        <v>13952.091109999999</v>
      </c>
    </row>
    <row r="31" spans="1:3">
      <c r="A31" t="s">
        <v>899</v>
      </c>
      <c r="B31" t="s">
        <v>900</v>
      </c>
      <c r="C31">
        <v>13919.64525</v>
      </c>
    </row>
    <row r="32" spans="1:3">
      <c r="A32" t="s">
        <v>901</v>
      </c>
      <c r="B32" t="s">
        <v>902</v>
      </c>
      <c r="C32">
        <v>13312.04292</v>
      </c>
    </row>
    <row r="33" spans="1:3">
      <c r="A33" t="s">
        <v>903</v>
      </c>
      <c r="B33" t="s">
        <v>904</v>
      </c>
      <c r="C33">
        <v>13923.188969999999</v>
      </c>
    </row>
  </sheetData>
  <hyperlinks>
    <hyperlink ref="A1" location="Synthesis!A1" display="Synthesi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workbookViewId="0">
      <selection activeCell="N1" sqref="N1:N265"/>
    </sheetView>
  </sheetViews>
  <sheetFormatPr baseColWidth="10" defaultRowHeight="15"/>
  <cols>
    <col min="1" max="2" width="22.42578125" style="6" bestFit="1" customWidth="1"/>
    <col min="7" max="7" width="21.85546875" bestFit="1" customWidth="1"/>
  </cols>
  <sheetData>
    <row r="1" spans="1:14">
      <c r="A1" s="6">
        <v>45951.303924988424</v>
      </c>
      <c r="B1" s="6">
        <v>45951.305553379629</v>
      </c>
      <c r="C1">
        <v>-13.23126607</v>
      </c>
      <c r="D1">
        <v>-16.688682150000002</v>
      </c>
      <c r="E1">
        <v>0</v>
      </c>
      <c r="F1">
        <v>0</v>
      </c>
      <c r="J1" t="s">
        <v>131</v>
      </c>
      <c r="K1" t="s">
        <v>132</v>
      </c>
      <c r="L1">
        <v>-11.3789114</v>
      </c>
      <c r="M1">
        <v>-15.089098760000001</v>
      </c>
      <c r="N1">
        <v>22</v>
      </c>
    </row>
    <row r="2" spans="1:14">
      <c r="A2" s="6">
        <v>45951.307289490738</v>
      </c>
      <c r="B2" s="6">
        <v>45951.311206006947</v>
      </c>
      <c r="C2">
        <v>-20.26459045</v>
      </c>
      <c r="D2">
        <v>-27.855981190000001</v>
      </c>
      <c r="E2">
        <v>3</v>
      </c>
      <c r="F2">
        <v>0</v>
      </c>
      <c r="G2" s="7">
        <f>86400*(A2-B1)</f>
        <v>149.99999986030161</v>
      </c>
      <c r="H2" t="str">
        <f>IF(G2&lt;149,"X","")</f>
        <v/>
      </c>
      <c r="J2" t="s">
        <v>35</v>
      </c>
      <c r="K2" t="s">
        <v>133</v>
      </c>
      <c r="L2">
        <v>-7.3754037710000002</v>
      </c>
      <c r="M2">
        <v>-8.6136215790000001</v>
      </c>
      <c r="N2">
        <v>10</v>
      </c>
    </row>
    <row r="3" spans="1:14">
      <c r="A3" s="6">
        <v>45951.616388888891</v>
      </c>
      <c r="B3" s="6">
        <v>45951.619269675924</v>
      </c>
      <c r="C3">
        <v>-5.4263490479999996</v>
      </c>
      <c r="D3">
        <v>-11.79097003</v>
      </c>
      <c r="E3">
        <v>0</v>
      </c>
      <c r="F3">
        <v>0</v>
      </c>
      <c r="G3" s="7">
        <f t="shared" ref="G3:G66" si="0">86400*(A3-B2)</f>
        <v>26367.800999991596</v>
      </c>
      <c r="H3" t="str">
        <f t="shared" ref="H3:H66" si="1">IF(G3&lt;149,"X","")</f>
        <v/>
      </c>
      <c r="J3" t="s">
        <v>134</v>
      </c>
      <c r="K3" t="s">
        <v>135</v>
      </c>
      <c r="L3">
        <v>-12.53916033</v>
      </c>
      <c r="M3">
        <v>-21.576798749999998</v>
      </c>
      <c r="N3">
        <v>61</v>
      </c>
    </row>
    <row r="4" spans="1:14">
      <c r="A4" s="6">
        <v>45951.621005787034</v>
      </c>
      <c r="B4" s="6">
        <v>45951.624665763891</v>
      </c>
      <c r="C4">
        <v>-15.511901249999999</v>
      </c>
      <c r="D4">
        <v>-22.982748560000001</v>
      </c>
      <c r="E4">
        <v>-3</v>
      </c>
      <c r="F4">
        <v>0</v>
      </c>
      <c r="G4" s="7">
        <f t="shared" si="0"/>
        <v>149.99999986030161</v>
      </c>
      <c r="H4" t="str">
        <f t="shared" si="1"/>
        <v/>
      </c>
      <c r="J4" t="s">
        <v>36</v>
      </c>
      <c r="K4" t="s">
        <v>136</v>
      </c>
      <c r="L4">
        <v>179.992707</v>
      </c>
      <c r="M4">
        <v>179.5079082</v>
      </c>
      <c r="N4">
        <v>4</v>
      </c>
    </row>
    <row r="5" spans="1:14">
      <c r="A5" s="6">
        <v>45951.937557870369</v>
      </c>
      <c r="B5" s="6">
        <v>45951.940696608799</v>
      </c>
      <c r="C5">
        <v>-16.666912830000001</v>
      </c>
      <c r="D5">
        <v>-23.032792019999999</v>
      </c>
      <c r="E5">
        <v>3</v>
      </c>
      <c r="F5">
        <v>0</v>
      </c>
      <c r="G5" s="7">
        <f t="shared" si="0"/>
        <v>27033.877999708056</v>
      </c>
      <c r="H5" t="str">
        <f t="shared" si="1"/>
        <v/>
      </c>
      <c r="J5" t="s">
        <v>7</v>
      </c>
      <c r="K5" t="s">
        <v>137</v>
      </c>
      <c r="L5">
        <v>15.336245229999999</v>
      </c>
      <c r="M5">
        <v>11.409417680000001</v>
      </c>
      <c r="N5">
        <v>27</v>
      </c>
    </row>
    <row r="6" spans="1:14">
      <c r="A6" s="6">
        <v>45952.401273564814</v>
      </c>
      <c r="B6" s="6">
        <v>45952.403394386572</v>
      </c>
      <c r="C6">
        <v>-176.78923800000001</v>
      </c>
      <c r="D6">
        <v>178.43199949999999</v>
      </c>
      <c r="E6">
        <v>-3</v>
      </c>
      <c r="F6">
        <v>0</v>
      </c>
      <c r="G6" s="7">
        <f t="shared" si="0"/>
        <v>39793.848999682814</v>
      </c>
      <c r="H6" t="str">
        <f t="shared" si="1"/>
        <v/>
      </c>
      <c r="J6" t="s">
        <v>138</v>
      </c>
      <c r="K6" t="s">
        <v>139</v>
      </c>
      <c r="L6">
        <v>3.549528639</v>
      </c>
      <c r="M6">
        <v>-3.5164174190000002</v>
      </c>
      <c r="N6">
        <v>42</v>
      </c>
    </row>
    <row r="7" spans="1:14">
      <c r="A7" s="6">
        <v>45952.555707222222</v>
      </c>
      <c r="B7" s="6">
        <v>45952.562128252313</v>
      </c>
      <c r="C7">
        <v>14.10870639</v>
      </c>
      <c r="D7">
        <v>-0.34742663219999997</v>
      </c>
      <c r="E7">
        <v>-3</v>
      </c>
      <c r="F7">
        <v>0</v>
      </c>
      <c r="G7" s="7">
        <f t="shared" si="0"/>
        <v>13159.829000104219</v>
      </c>
      <c r="H7" t="str">
        <f t="shared" si="1"/>
        <v/>
      </c>
      <c r="J7" t="s">
        <v>140</v>
      </c>
      <c r="K7" t="s">
        <v>141</v>
      </c>
      <c r="L7">
        <v>-179.46223019999999</v>
      </c>
      <c r="M7">
        <v>-179.94021710000001</v>
      </c>
      <c r="N7">
        <v>4</v>
      </c>
    </row>
    <row r="8" spans="1:14">
      <c r="A8" s="6">
        <v>45952.563864363423</v>
      </c>
      <c r="B8" s="6">
        <v>45952.56527777778</v>
      </c>
      <c r="C8">
        <v>-4.2698800739999996</v>
      </c>
      <c r="D8">
        <v>-7.4302288609999998</v>
      </c>
      <c r="E8">
        <v>0</v>
      </c>
      <c r="F8">
        <v>0</v>
      </c>
      <c r="G8" s="7">
        <f t="shared" si="0"/>
        <v>149.99999986030161</v>
      </c>
      <c r="H8" t="str">
        <f t="shared" si="1"/>
        <v/>
      </c>
      <c r="J8" t="s">
        <v>142</v>
      </c>
      <c r="K8" t="s">
        <v>143</v>
      </c>
      <c r="L8">
        <v>6.6612452409999996</v>
      </c>
      <c r="M8">
        <v>5.2114944850000002</v>
      </c>
      <c r="N8">
        <v>11</v>
      </c>
    </row>
    <row r="9" spans="1:14">
      <c r="A9" s="6">
        <v>45953.341968506946</v>
      </c>
      <c r="B9" s="6">
        <v>45953.343701284721</v>
      </c>
      <c r="C9">
        <v>-161.12771520000001</v>
      </c>
      <c r="D9">
        <v>-164.73300649999999</v>
      </c>
      <c r="E9">
        <v>3</v>
      </c>
      <c r="F9">
        <v>0</v>
      </c>
      <c r="G9" s="7">
        <f t="shared" si="0"/>
        <v>67106.078999955207</v>
      </c>
      <c r="H9" t="str">
        <f t="shared" si="1"/>
        <v/>
      </c>
      <c r="J9" t="s">
        <v>144</v>
      </c>
      <c r="K9" t="s">
        <v>145</v>
      </c>
      <c r="L9">
        <v>-159.10363430000001</v>
      </c>
      <c r="M9">
        <v>-161.64643219999999</v>
      </c>
      <c r="N9">
        <v>16</v>
      </c>
    </row>
    <row r="10" spans="1:14">
      <c r="A10" s="6">
        <v>45953.35491898148</v>
      </c>
      <c r="B10" s="6">
        <v>45953.358763599535</v>
      </c>
      <c r="C10">
        <v>170.3466401</v>
      </c>
      <c r="D10">
        <v>161.92425209999999</v>
      </c>
      <c r="E10">
        <v>3</v>
      </c>
      <c r="F10">
        <v>0</v>
      </c>
      <c r="G10" s="7">
        <f t="shared" si="0"/>
        <v>969.20900002587587</v>
      </c>
      <c r="H10" t="str">
        <f t="shared" si="1"/>
        <v/>
      </c>
      <c r="J10" t="s">
        <v>37</v>
      </c>
      <c r="K10" t="s">
        <v>146</v>
      </c>
      <c r="L10">
        <v>143.3777255</v>
      </c>
      <c r="M10">
        <v>142.85607400000001</v>
      </c>
      <c r="N10">
        <v>4</v>
      </c>
    </row>
    <row r="11" spans="1:14">
      <c r="A11" s="6">
        <v>45953.388645833336</v>
      </c>
      <c r="B11" s="6">
        <v>45953.392754629633</v>
      </c>
      <c r="C11">
        <v>116.8457508</v>
      </c>
      <c r="D11">
        <v>113.10211289999999</v>
      </c>
      <c r="E11">
        <v>0</v>
      </c>
      <c r="F11">
        <v>0</v>
      </c>
      <c r="G11" s="7">
        <f t="shared" si="0"/>
        <v>2581.8250003969297</v>
      </c>
      <c r="H11" t="str">
        <f t="shared" si="1"/>
        <v/>
      </c>
      <c r="J11" t="s">
        <v>38</v>
      </c>
      <c r="K11" t="s">
        <v>147</v>
      </c>
      <c r="L11">
        <v>132.76973319999999</v>
      </c>
      <c r="M11">
        <v>131.79139509999999</v>
      </c>
      <c r="N11">
        <v>6</v>
      </c>
    </row>
    <row r="12" spans="1:14">
      <c r="A12" s="6">
        <v>45953.398252314815</v>
      </c>
      <c r="B12" s="6">
        <v>45953.407056087963</v>
      </c>
      <c r="C12">
        <v>108.6412309</v>
      </c>
      <c r="D12">
        <v>102.47992290000001</v>
      </c>
      <c r="E12">
        <v>0</v>
      </c>
      <c r="F12">
        <v>0</v>
      </c>
      <c r="G12" s="7">
        <f t="shared" si="0"/>
        <v>474.99999976716936</v>
      </c>
      <c r="H12" t="str">
        <f t="shared" si="1"/>
        <v/>
      </c>
      <c r="J12" t="s">
        <v>39</v>
      </c>
      <c r="K12" t="s">
        <v>148</v>
      </c>
      <c r="L12">
        <v>124.0187323</v>
      </c>
      <c r="M12">
        <v>122.8898504</v>
      </c>
      <c r="N12">
        <v>6</v>
      </c>
    </row>
    <row r="13" spans="1:14">
      <c r="A13" s="6">
        <v>45953.497697118059</v>
      </c>
      <c r="B13" s="6">
        <v>45953.500925925924</v>
      </c>
      <c r="C13">
        <v>26.46096563</v>
      </c>
      <c r="D13">
        <v>19.855495260000001</v>
      </c>
      <c r="E13">
        <v>3</v>
      </c>
      <c r="F13">
        <v>0</v>
      </c>
      <c r="G13" s="7">
        <f t="shared" si="0"/>
        <v>7831.3850002828985</v>
      </c>
      <c r="H13" t="str">
        <f t="shared" si="1"/>
        <v/>
      </c>
      <c r="J13" t="s">
        <v>8</v>
      </c>
      <c r="K13" t="s">
        <v>149</v>
      </c>
      <c r="L13">
        <v>116.8457508</v>
      </c>
      <c r="M13">
        <v>113.18094000000001</v>
      </c>
      <c r="N13">
        <v>16</v>
      </c>
    </row>
    <row r="14" spans="1:14">
      <c r="A14" s="6">
        <v>45953.511777384258</v>
      </c>
      <c r="B14" s="6">
        <v>45953.513657731484</v>
      </c>
      <c r="C14">
        <v>-4.3256960419999997</v>
      </c>
      <c r="D14">
        <v>-8.5180599479999994</v>
      </c>
      <c r="E14">
        <v>0</v>
      </c>
      <c r="F14">
        <v>0</v>
      </c>
      <c r="G14" s="7">
        <f t="shared" si="0"/>
        <v>937.56600001361221</v>
      </c>
      <c r="H14" t="str">
        <f t="shared" si="1"/>
        <v/>
      </c>
      <c r="J14" t="s">
        <v>9</v>
      </c>
      <c r="K14" t="s">
        <v>150</v>
      </c>
      <c r="L14">
        <v>108.6412309</v>
      </c>
      <c r="M14">
        <v>102.9581269</v>
      </c>
      <c r="N14">
        <v>22</v>
      </c>
    </row>
    <row r="15" spans="1:14">
      <c r="A15" s="6">
        <v>45953.531319444446</v>
      </c>
      <c r="B15" s="6">
        <v>45953.535590277781</v>
      </c>
      <c r="C15">
        <v>-41.312585349999999</v>
      </c>
      <c r="D15">
        <v>-47.171281630000003</v>
      </c>
      <c r="E15">
        <v>0</v>
      </c>
      <c r="F15">
        <v>0</v>
      </c>
      <c r="G15" s="7">
        <f t="shared" si="0"/>
        <v>1525.9719999041408</v>
      </c>
      <c r="H15" t="str">
        <f t="shared" si="1"/>
        <v/>
      </c>
      <c r="J15" t="s">
        <v>151</v>
      </c>
      <c r="K15" t="s">
        <v>152</v>
      </c>
      <c r="L15">
        <v>25.085748169999999</v>
      </c>
      <c r="M15">
        <v>19.95166261</v>
      </c>
      <c r="N15">
        <v>32</v>
      </c>
    </row>
    <row r="16" spans="1:14">
      <c r="A16" s="6">
        <v>45953.541516203702</v>
      </c>
      <c r="B16" s="6">
        <v>45953.546168981484</v>
      </c>
      <c r="C16">
        <v>-54.212166170000003</v>
      </c>
      <c r="D16">
        <v>-59.019852729999997</v>
      </c>
      <c r="E16">
        <v>0</v>
      </c>
      <c r="F16">
        <v>0</v>
      </c>
      <c r="G16" s="7">
        <f t="shared" si="0"/>
        <v>511.99999961536378</v>
      </c>
      <c r="H16" t="str">
        <f t="shared" si="1"/>
        <v/>
      </c>
      <c r="J16" t="s">
        <v>40</v>
      </c>
      <c r="K16" t="s">
        <v>153</v>
      </c>
      <c r="L16">
        <v>-3.7193917480000001</v>
      </c>
      <c r="M16">
        <v>-11.29059118</v>
      </c>
      <c r="N16">
        <v>44</v>
      </c>
    </row>
    <row r="17" spans="1:14">
      <c r="A17" s="6">
        <v>45953.551747685182</v>
      </c>
      <c r="B17" s="6">
        <v>45953.564518831015</v>
      </c>
      <c r="C17">
        <v>-64.134962680000001</v>
      </c>
      <c r="D17">
        <v>-74.015596990000006</v>
      </c>
      <c r="E17">
        <v>0</v>
      </c>
      <c r="F17">
        <v>0</v>
      </c>
      <c r="G17" s="7">
        <f t="shared" si="0"/>
        <v>481.99999951757491</v>
      </c>
      <c r="H17" t="str">
        <f t="shared" si="1"/>
        <v/>
      </c>
      <c r="J17" t="s">
        <v>41</v>
      </c>
      <c r="K17" t="s">
        <v>154</v>
      </c>
      <c r="L17">
        <v>-30.426384599999999</v>
      </c>
      <c r="M17">
        <v>-30.99438571</v>
      </c>
      <c r="N17">
        <v>5</v>
      </c>
    </row>
    <row r="18" spans="1:14">
      <c r="A18" s="6">
        <v>45953.680520833332</v>
      </c>
      <c r="B18" s="6">
        <v>45953.705977453705</v>
      </c>
      <c r="C18">
        <v>150.25039340000001</v>
      </c>
      <c r="D18">
        <v>115.5331779</v>
      </c>
      <c r="E18">
        <v>0</v>
      </c>
      <c r="F18">
        <v>0</v>
      </c>
      <c r="G18" s="7">
        <f t="shared" si="0"/>
        <v>10022.573000122793</v>
      </c>
      <c r="H18" t="str">
        <f t="shared" si="1"/>
        <v/>
      </c>
      <c r="J18" t="s">
        <v>10</v>
      </c>
      <c r="K18" t="s">
        <v>155</v>
      </c>
      <c r="L18">
        <v>-41.312585349999999</v>
      </c>
      <c r="M18">
        <v>-47.119857850000002</v>
      </c>
      <c r="N18">
        <v>30</v>
      </c>
    </row>
    <row r="19" spans="1:14">
      <c r="A19" s="6">
        <v>45953.707296215274</v>
      </c>
      <c r="B19" s="6">
        <v>45953.715536724536</v>
      </c>
      <c r="C19">
        <v>114.32704560000001</v>
      </c>
      <c r="D19">
        <v>107.59499510000001</v>
      </c>
      <c r="E19">
        <v>0</v>
      </c>
      <c r="F19">
        <v>0</v>
      </c>
      <c r="G19" s="7">
        <f t="shared" si="0"/>
        <v>113.94099961034954</v>
      </c>
      <c r="H19" t="str">
        <f t="shared" si="1"/>
        <v>X</v>
      </c>
      <c r="J19" t="s">
        <v>11</v>
      </c>
      <c r="K19" t="s">
        <v>156</v>
      </c>
      <c r="L19">
        <v>-54.212166170000003</v>
      </c>
      <c r="M19">
        <v>-58.978365140000001</v>
      </c>
      <c r="N19">
        <v>20</v>
      </c>
    </row>
    <row r="20" spans="1:14">
      <c r="A20" s="6">
        <v>45953.717272835645</v>
      </c>
      <c r="B20" s="6">
        <v>45953.719785335648</v>
      </c>
      <c r="C20">
        <v>106.325123</v>
      </c>
      <c r="D20">
        <v>104.5618492</v>
      </c>
      <c r="E20">
        <v>-3</v>
      </c>
      <c r="F20">
        <v>0</v>
      </c>
      <c r="G20" s="7">
        <f t="shared" si="0"/>
        <v>149.99999986030161</v>
      </c>
      <c r="H20" t="str">
        <f t="shared" si="1"/>
        <v/>
      </c>
      <c r="J20" t="s">
        <v>12</v>
      </c>
      <c r="K20" t="s">
        <v>157</v>
      </c>
      <c r="L20">
        <v>-64.134962680000001</v>
      </c>
      <c r="M20">
        <v>-73.380620109999995</v>
      </c>
      <c r="N20">
        <v>35</v>
      </c>
    </row>
    <row r="21" spans="1:14">
      <c r="A21" s="6">
        <v>45953.721521446758</v>
      </c>
      <c r="B21" s="6">
        <v>45953.730241817131</v>
      </c>
      <c r="C21">
        <v>103.3900024</v>
      </c>
      <c r="D21">
        <v>97.964085040000001</v>
      </c>
      <c r="E21">
        <v>0</v>
      </c>
      <c r="F21">
        <v>0</v>
      </c>
      <c r="G21" s="7">
        <f t="shared" si="0"/>
        <v>149.99999986030161</v>
      </c>
      <c r="H21" t="str">
        <f t="shared" si="1"/>
        <v/>
      </c>
      <c r="J21" t="s">
        <v>158</v>
      </c>
      <c r="K21" t="s">
        <v>159</v>
      </c>
      <c r="L21">
        <v>-152.1865483</v>
      </c>
      <c r="M21">
        <v>-152.3646612</v>
      </c>
      <c r="N21">
        <v>2</v>
      </c>
    </row>
    <row r="22" spans="1:14">
      <c r="A22" s="6">
        <v>45953.836770833332</v>
      </c>
      <c r="B22" s="6">
        <v>45953.844131944446</v>
      </c>
      <c r="C22">
        <v>-23.501117610000001</v>
      </c>
      <c r="D22">
        <v>-36.524652680000003</v>
      </c>
      <c r="E22">
        <v>0</v>
      </c>
      <c r="F22">
        <v>0</v>
      </c>
      <c r="G22" s="7">
        <f t="shared" si="0"/>
        <v>9204.1069997241721</v>
      </c>
      <c r="H22" t="str">
        <f t="shared" si="1"/>
        <v/>
      </c>
      <c r="J22" t="s">
        <v>13</v>
      </c>
      <c r="K22" t="s">
        <v>160</v>
      </c>
      <c r="L22">
        <v>150.25039340000001</v>
      </c>
      <c r="M22">
        <v>143.50431420000001</v>
      </c>
      <c r="N22">
        <v>41</v>
      </c>
    </row>
    <row r="23" spans="1:14">
      <c r="A23" s="6">
        <v>45953.850358796299</v>
      </c>
      <c r="B23" s="6">
        <v>45953.858885162037</v>
      </c>
      <c r="C23">
        <v>-45.611223289999998</v>
      </c>
      <c r="D23">
        <v>-55.70402138</v>
      </c>
      <c r="E23">
        <v>0</v>
      </c>
      <c r="F23">
        <v>0</v>
      </c>
      <c r="G23" s="7">
        <f t="shared" si="0"/>
        <v>538.00000003539026</v>
      </c>
      <c r="H23" t="str">
        <f t="shared" si="1"/>
        <v/>
      </c>
      <c r="J23" t="s">
        <v>42</v>
      </c>
      <c r="K23" t="s">
        <v>161</v>
      </c>
      <c r="L23">
        <v>142.7010588</v>
      </c>
      <c r="M23">
        <v>132.77190139999999</v>
      </c>
      <c r="N23">
        <v>55</v>
      </c>
    </row>
    <row r="24" spans="1:14">
      <c r="A24" s="6">
        <v>45953.860771747684</v>
      </c>
      <c r="B24" s="6">
        <v>45953.869156817127</v>
      </c>
      <c r="C24">
        <v>-57.644790639999997</v>
      </c>
      <c r="D24">
        <v>-65.315223779999997</v>
      </c>
      <c r="E24">
        <v>0</v>
      </c>
      <c r="F24">
        <v>0</v>
      </c>
      <c r="G24" s="7">
        <f t="shared" si="0"/>
        <v>163.00099992658943</v>
      </c>
      <c r="H24" t="str">
        <f t="shared" si="1"/>
        <v/>
      </c>
      <c r="J24" t="s">
        <v>43</v>
      </c>
      <c r="K24" t="s">
        <v>162</v>
      </c>
      <c r="L24">
        <v>131.66441280000001</v>
      </c>
      <c r="M24">
        <v>124.119719</v>
      </c>
      <c r="N24">
        <v>37</v>
      </c>
    </row>
    <row r="25" spans="1:14">
      <c r="A25" s="6">
        <v>45953.870892928244</v>
      </c>
      <c r="B25" s="6">
        <v>45953.876539351855</v>
      </c>
      <c r="C25">
        <v>-66.743840259999999</v>
      </c>
      <c r="D25">
        <v>-71.103774880000003</v>
      </c>
      <c r="E25">
        <v>-3</v>
      </c>
      <c r="F25">
        <v>0</v>
      </c>
      <c r="G25" s="7">
        <f t="shared" si="0"/>
        <v>150.00000048894435</v>
      </c>
      <c r="H25" t="str">
        <f t="shared" si="1"/>
        <v/>
      </c>
      <c r="J25" t="s">
        <v>44</v>
      </c>
      <c r="K25" t="s">
        <v>163</v>
      </c>
      <c r="L25">
        <v>122.84076930000001</v>
      </c>
      <c r="M25">
        <v>116.96884369999999</v>
      </c>
      <c r="N25">
        <v>26</v>
      </c>
    </row>
    <row r="26" spans="1:14">
      <c r="A26" s="6">
        <v>45953.883553240739</v>
      </c>
      <c r="B26" s="6">
        <v>45953.887873391206</v>
      </c>
      <c r="C26">
        <v>-76.050357300000002</v>
      </c>
      <c r="D26">
        <v>-78.914436760000001</v>
      </c>
      <c r="E26">
        <v>0</v>
      </c>
      <c r="F26">
        <v>0</v>
      </c>
      <c r="G26" s="7">
        <f t="shared" si="0"/>
        <v>605.99999958649278</v>
      </c>
      <c r="H26" t="str">
        <f t="shared" si="1"/>
        <v/>
      </c>
      <c r="J26" t="s">
        <v>164</v>
      </c>
      <c r="K26" t="s">
        <v>165</v>
      </c>
      <c r="L26">
        <v>115.2051044</v>
      </c>
      <c r="M26">
        <v>114.6877781</v>
      </c>
      <c r="N26">
        <v>3</v>
      </c>
    </row>
    <row r="27" spans="1:14">
      <c r="A27" s="6">
        <v>45953.981947291664</v>
      </c>
      <c r="B27" s="6">
        <v>45953.984085648146</v>
      </c>
      <c r="C27">
        <v>-178.43295169999999</v>
      </c>
      <c r="D27">
        <v>176.73596240000001</v>
      </c>
      <c r="E27">
        <v>-3</v>
      </c>
      <c r="F27">
        <v>0</v>
      </c>
      <c r="G27" s="7">
        <f t="shared" si="0"/>
        <v>8127.9849995858967</v>
      </c>
      <c r="H27" t="str">
        <f t="shared" si="1"/>
        <v/>
      </c>
      <c r="J27" t="s">
        <v>45</v>
      </c>
      <c r="K27" t="s">
        <v>166</v>
      </c>
      <c r="L27">
        <v>113.1021137</v>
      </c>
      <c r="M27">
        <v>108.8006219</v>
      </c>
      <c r="N27">
        <v>18</v>
      </c>
    </row>
    <row r="28" spans="1:14">
      <c r="A28" s="6">
        <v>45953.992754629631</v>
      </c>
      <c r="B28" s="6">
        <v>45953.997907210651</v>
      </c>
      <c r="C28">
        <v>157.7431655</v>
      </c>
      <c r="D28">
        <v>147.64448200000001</v>
      </c>
      <c r="E28">
        <v>0</v>
      </c>
      <c r="F28">
        <v>0</v>
      </c>
      <c r="G28" s="7">
        <f t="shared" si="0"/>
        <v>749.00000032503158</v>
      </c>
      <c r="H28" t="str">
        <f t="shared" si="1"/>
        <v/>
      </c>
      <c r="J28" t="s">
        <v>46</v>
      </c>
      <c r="K28" t="s">
        <v>167</v>
      </c>
      <c r="L28">
        <v>107.3298748</v>
      </c>
      <c r="M28">
        <v>104.219247</v>
      </c>
      <c r="N28">
        <v>11</v>
      </c>
    </row>
    <row r="29" spans="1:14">
      <c r="A29" s="6">
        <v>45953.99964332176</v>
      </c>
      <c r="B29" s="6">
        <v>45954.030807314812</v>
      </c>
      <c r="C29">
        <v>144.51286229999999</v>
      </c>
      <c r="D29">
        <v>108.070481</v>
      </c>
      <c r="E29">
        <v>-3</v>
      </c>
      <c r="F29">
        <v>0</v>
      </c>
      <c r="G29" s="7">
        <f t="shared" si="0"/>
        <v>149.99999986030161</v>
      </c>
      <c r="H29" t="str">
        <f t="shared" si="1"/>
        <v/>
      </c>
      <c r="J29" t="s">
        <v>47</v>
      </c>
      <c r="K29" t="s">
        <v>168</v>
      </c>
      <c r="L29">
        <v>102.9310456</v>
      </c>
      <c r="M29">
        <v>98.663141409999994</v>
      </c>
      <c r="N29">
        <v>16</v>
      </c>
    </row>
    <row r="30" spans="1:14">
      <c r="A30" s="6">
        <v>45954.034279537038</v>
      </c>
      <c r="B30" s="6">
        <v>45954.042942615743</v>
      </c>
      <c r="C30">
        <v>105.5288401</v>
      </c>
      <c r="D30">
        <v>99.839805960000007</v>
      </c>
      <c r="E30">
        <v>-3</v>
      </c>
      <c r="F30">
        <v>0</v>
      </c>
      <c r="G30" s="7">
        <f t="shared" si="0"/>
        <v>300.00000034924597</v>
      </c>
      <c r="H30" t="str">
        <f t="shared" si="1"/>
        <v/>
      </c>
      <c r="J30" t="s">
        <v>14</v>
      </c>
      <c r="K30" t="s">
        <v>169</v>
      </c>
      <c r="L30">
        <v>-23.501117610000001</v>
      </c>
      <c r="M30">
        <v>-30.3171994</v>
      </c>
      <c r="N30">
        <v>50</v>
      </c>
    </row>
    <row r="31" spans="1:14">
      <c r="A31" s="6">
        <v>45954.044678726852</v>
      </c>
      <c r="B31" s="6">
        <v>45954.052793703704</v>
      </c>
      <c r="C31">
        <v>98.78727576</v>
      </c>
      <c r="D31">
        <v>94.134072209999999</v>
      </c>
      <c r="E31">
        <v>0</v>
      </c>
      <c r="F31">
        <v>0</v>
      </c>
      <c r="G31" s="7">
        <f t="shared" si="0"/>
        <v>149.99999986030161</v>
      </c>
      <c r="H31" t="str">
        <f t="shared" si="1"/>
        <v/>
      </c>
      <c r="J31" t="s">
        <v>48</v>
      </c>
      <c r="K31" t="s">
        <v>170</v>
      </c>
      <c r="L31">
        <v>-31.057803010000001</v>
      </c>
      <c r="M31">
        <v>-36.489903380000001</v>
      </c>
      <c r="N31">
        <v>37</v>
      </c>
    </row>
    <row r="32" spans="1:14">
      <c r="A32" s="6">
        <v>45954.345327314812</v>
      </c>
      <c r="B32" s="6">
        <v>45954.35043888889</v>
      </c>
      <c r="C32">
        <v>109.1421608</v>
      </c>
      <c r="D32">
        <v>105.3346172</v>
      </c>
      <c r="E32">
        <v>-3</v>
      </c>
      <c r="F32">
        <v>0</v>
      </c>
      <c r="G32" s="7">
        <f t="shared" si="0"/>
        <v>25274.903999688104</v>
      </c>
      <c r="H32" t="str">
        <f t="shared" si="1"/>
        <v/>
      </c>
      <c r="J32" t="s">
        <v>49</v>
      </c>
      <c r="K32" t="s">
        <v>171</v>
      </c>
      <c r="L32">
        <v>-47.171282669999997</v>
      </c>
      <c r="M32">
        <v>-54.009773369999998</v>
      </c>
      <c r="N32">
        <v>31</v>
      </c>
    </row>
    <row r="33" spans="1:14">
      <c r="A33" s="6">
        <v>45954.353911111109</v>
      </c>
      <c r="B33" s="6">
        <v>45954.358518518522</v>
      </c>
      <c r="C33">
        <v>102.9536839</v>
      </c>
      <c r="D33">
        <v>99.999531439999998</v>
      </c>
      <c r="E33">
        <v>3</v>
      </c>
      <c r="F33">
        <v>0</v>
      </c>
      <c r="G33" s="7">
        <f t="shared" si="0"/>
        <v>299.99999972060323</v>
      </c>
      <c r="H33" t="str">
        <f t="shared" si="1"/>
        <v/>
      </c>
      <c r="J33" t="s">
        <v>172</v>
      </c>
      <c r="K33" t="s">
        <v>173</v>
      </c>
      <c r="L33">
        <v>-56.076190130000001</v>
      </c>
      <c r="M33">
        <v>-57.179363979999998</v>
      </c>
      <c r="N33">
        <v>4</v>
      </c>
    </row>
    <row r="34" spans="1:14">
      <c r="A34" s="6">
        <v>45954.367188414355</v>
      </c>
      <c r="B34" s="6">
        <v>45954.375064432868</v>
      </c>
      <c r="C34">
        <v>94.907023460000005</v>
      </c>
      <c r="D34">
        <v>90.605689690000005</v>
      </c>
      <c r="E34">
        <v>0</v>
      </c>
      <c r="F34">
        <v>0</v>
      </c>
      <c r="G34" s="7">
        <f t="shared" si="0"/>
        <v>749.07899997197092</v>
      </c>
      <c r="H34" t="str">
        <f t="shared" si="1"/>
        <v/>
      </c>
      <c r="J34" t="s">
        <v>50</v>
      </c>
      <c r="K34" t="s">
        <v>174</v>
      </c>
      <c r="L34">
        <v>-59.019854119999998</v>
      </c>
      <c r="M34">
        <v>-64.020417269999996</v>
      </c>
      <c r="N34">
        <v>20</v>
      </c>
    </row>
    <row r="35" spans="1:14">
      <c r="A35" s="6">
        <v>45954.447757453701</v>
      </c>
      <c r="B35" s="6">
        <v>45954.452138437497</v>
      </c>
      <c r="C35">
        <v>21.883637499999999</v>
      </c>
      <c r="D35">
        <v>12.476953180000001</v>
      </c>
      <c r="E35">
        <v>-3</v>
      </c>
      <c r="F35">
        <v>0</v>
      </c>
      <c r="G35" s="7">
        <f t="shared" si="0"/>
        <v>6280.6769999675453</v>
      </c>
      <c r="H35" t="str">
        <f t="shared" si="1"/>
        <v/>
      </c>
      <c r="J35" t="s">
        <v>51</v>
      </c>
      <c r="K35" t="s">
        <v>175</v>
      </c>
      <c r="L35">
        <v>-65.606425569999999</v>
      </c>
      <c r="M35">
        <v>-70.908226209999995</v>
      </c>
      <c r="N35">
        <v>19</v>
      </c>
    </row>
    <row r="36" spans="1:14">
      <c r="A36" s="6">
        <v>45954.464942129627</v>
      </c>
      <c r="B36" s="6">
        <v>45954.470036493054</v>
      </c>
      <c r="C36">
        <v>-16.00830856</v>
      </c>
      <c r="D36">
        <v>-26.153647679999999</v>
      </c>
      <c r="E36">
        <v>0</v>
      </c>
      <c r="F36">
        <v>0</v>
      </c>
      <c r="G36" s="7">
        <f t="shared" si="0"/>
        <v>1106.239000079222</v>
      </c>
      <c r="H36" t="str">
        <f t="shared" si="1"/>
        <v/>
      </c>
      <c r="J36" t="s">
        <v>15</v>
      </c>
      <c r="K36" t="s">
        <v>176</v>
      </c>
      <c r="L36">
        <v>-76.050357300000002</v>
      </c>
      <c r="M36">
        <v>-78.440429649999999</v>
      </c>
      <c r="N36">
        <v>9</v>
      </c>
    </row>
    <row r="37" spans="1:14">
      <c r="A37" s="6">
        <v>45954.49490740741</v>
      </c>
      <c r="B37" s="6">
        <v>45954.503587962965</v>
      </c>
      <c r="C37">
        <v>-59.75282429</v>
      </c>
      <c r="D37">
        <v>-67.255069680000005</v>
      </c>
      <c r="E37">
        <v>-3</v>
      </c>
      <c r="F37">
        <v>0</v>
      </c>
      <c r="G37" s="7">
        <f t="shared" si="0"/>
        <v>2148.8470003707334</v>
      </c>
      <c r="H37" t="str">
        <f t="shared" si="1"/>
        <v/>
      </c>
      <c r="J37" t="s">
        <v>177</v>
      </c>
      <c r="K37" t="s">
        <v>178</v>
      </c>
      <c r="L37">
        <v>-178.3435729</v>
      </c>
      <c r="M37">
        <v>-179.4585271</v>
      </c>
      <c r="N37">
        <v>8</v>
      </c>
    </row>
    <row r="38" spans="1:14">
      <c r="A38" s="6">
        <v>45954.511345173611</v>
      </c>
      <c r="B38" s="6">
        <v>45954.517127118059</v>
      </c>
      <c r="C38">
        <v>-73.038363439999998</v>
      </c>
      <c r="D38">
        <v>-76.979302579999995</v>
      </c>
      <c r="E38">
        <v>0</v>
      </c>
      <c r="F38">
        <v>0</v>
      </c>
      <c r="G38" s="7">
        <f t="shared" si="0"/>
        <v>670.22299978416413</v>
      </c>
      <c r="H38" t="str">
        <f t="shared" si="1"/>
        <v/>
      </c>
      <c r="J38" t="s">
        <v>16</v>
      </c>
      <c r="K38" t="s">
        <v>179</v>
      </c>
      <c r="L38">
        <v>157.7431655</v>
      </c>
      <c r="M38">
        <v>150.26626289999999</v>
      </c>
      <c r="N38">
        <v>48</v>
      </c>
    </row>
    <row r="39" spans="1:14">
      <c r="A39" s="6">
        <v>45954.518696331019</v>
      </c>
      <c r="B39" s="6">
        <v>45954.533038877315</v>
      </c>
      <c r="C39">
        <v>-78.009721889999994</v>
      </c>
      <c r="D39">
        <v>-86.993406780000001</v>
      </c>
      <c r="E39">
        <v>0</v>
      </c>
      <c r="F39">
        <v>0</v>
      </c>
      <c r="G39" s="7">
        <f t="shared" si="0"/>
        <v>135.57999974582344</v>
      </c>
      <c r="H39" t="str">
        <f t="shared" si="1"/>
        <v>X</v>
      </c>
      <c r="J39" t="s">
        <v>52</v>
      </c>
      <c r="K39" t="s">
        <v>180</v>
      </c>
      <c r="L39">
        <v>146.9994973</v>
      </c>
      <c r="M39">
        <v>120.24786109999999</v>
      </c>
      <c r="N39">
        <v>107</v>
      </c>
    </row>
    <row r="40" spans="1:14">
      <c r="A40" s="6">
        <v>45954.608946759261</v>
      </c>
      <c r="B40" s="6">
        <v>45954.612534722219</v>
      </c>
      <c r="C40">
        <v>-167.3205093</v>
      </c>
      <c r="D40">
        <v>-175.22005290000001</v>
      </c>
      <c r="E40">
        <v>3</v>
      </c>
      <c r="F40">
        <v>0</v>
      </c>
      <c r="G40" s="7">
        <f t="shared" si="0"/>
        <v>6558.4410001756623</v>
      </c>
      <c r="H40" t="str">
        <f t="shared" si="1"/>
        <v/>
      </c>
      <c r="J40" t="s">
        <v>181</v>
      </c>
      <c r="K40" t="s">
        <v>182</v>
      </c>
      <c r="L40">
        <v>114.63987969999999</v>
      </c>
      <c r="M40">
        <v>107.3478479</v>
      </c>
      <c r="N40">
        <v>27</v>
      </c>
    </row>
    <row r="41" spans="1:14">
      <c r="A41" s="6">
        <v>45954.621261574073</v>
      </c>
      <c r="B41" s="6">
        <v>45954.625439814816</v>
      </c>
      <c r="C41">
        <v>165.2145702</v>
      </c>
      <c r="D41">
        <v>156.36521500000001</v>
      </c>
      <c r="E41">
        <v>0</v>
      </c>
      <c r="F41">
        <v>0</v>
      </c>
      <c r="G41" s="7">
        <f t="shared" si="0"/>
        <v>754.00000023655593</v>
      </c>
      <c r="H41" t="str">
        <f t="shared" si="1"/>
        <v/>
      </c>
      <c r="J41" t="s">
        <v>53</v>
      </c>
      <c r="K41" t="s">
        <v>183</v>
      </c>
      <c r="L41">
        <v>104.0836633</v>
      </c>
      <c r="M41">
        <v>99.481567400000003</v>
      </c>
      <c r="N41">
        <v>15</v>
      </c>
    </row>
    <row r="42" spans="1:14">
      <c r="A42" s="6">
        <v>45954.647465277776</v>
      </c>
      <c r="B42" s="6">
        <v>45954.669783379628</v>
      </c>
      <c r="C42">
        <v>122.0663717</v>
      </c>
      <c r="D42">
        <v>102.9631548</v>
      </c>
      <c r="E42">
        <v>3</v>
      </c>
      <c r="F42">
        <v>0</v>
      </c>
      <c r="G42" s="7">
        <f t="shared" si="0"/>
        <v>1902.9999997699633</v>
      </c>
      <c r="H42" t="str">
        <f t="shared" si="1"/>
        <v/>
      </c>
      <c r="J42" t="s">
        <v>54</v>
      </c>
      <c r="K42" t="s">
        <v>184</v>
      </c>
      <c r="L42">
        <v>98.37283927</v>
      </c>
      <c r="M42">
        <v>94.784189839999996</v>
      </c>
      <c r="N42">
        <v>13</v>
      </c>
    </row>
    <row r="43" spans="1:14">
      <c r="A43" s="6">
        <v>45954.673255601854</v>
      </c>
      <c r="B43" s="6">
        <v>45954.68772371528</v>
      </c>
      <c r="C43">
        <v>100.70510350000001</v>
      </c>
      <c r="D43">
        <v>92.293820929999995</v>
      </c>
      <c r="E43">
        <v>-3</v>
      </c>
      <c r="F43">
        <v>0</v>
      </c>
      <c r="G43" s="7">
        <f t="shared" si="0"/>
        <v>300.00000034924597</v>
      </c>
      <c r="H43" t="str">
        <f t="shared" si="1"/>
        <v/>
      </c>
      <c r="J43" t="s">
        <v>17</v>
      </c>
      <c r="K43" t="s">
        <v>185</v>
      </c>
      <c r="L43">
        <v>112.09317660000001</v>
      </c>
      <c r="M43">
        <v>100.27106360000001</v>
      </c>
      <c r="N43">
        <v>40</v>
      </c>
    </row>
    <row r="44" spans="1:14">
      <c r="A44" s="6">
        <v>45954.68945982639</v>
      </c>
      <c r="B44" s="6">
        <v>45954.697202372685</v>
      </c>
      <c r="C44">
        <v>91.35220597</v>
      </c>
      <c r="D44">
        <v>87.216164300000003</v>
      </c>
      <c r="E44">
        <v>0</v>
      </c>
      <c r="F44">
        <v>0</v>
      </c>
      <c r="G44" s="7">
        <f t="shared" si="0"/>
        <v>149.99999986030161</v>
      </c>
      <c r="H44" t="str">
        <f t="shared" si="1"/>
        <v/>
      </c>
      <c r="J44" t="s">
        <v>55</v>
      </c>
      <c r="K44" t="s">
        <v>186</v>
      </c>
      <c r="L44">
        <v>94.518509120000004</v>
      </c>
      <c r="M44">
        <v>91.081561370000003</v>
      </c>
      <c r="N44">
        <v>12</v>
      </c>
    </row>
    <row r="45" spans="1:14">
      <c r="A45" s="6">
        <v>45954.777511574073</v>
      </c>
      <c r="B45" s="6">
        <v>45954.780960648146</v>
      </c>
      <c r="C45">
        <v>-8.7502847169999995</v>
      </c>
      <c r="D45">
        <v>-16.181260120000001</v>
      </c>
      <c r="E45">
        <v>0</v>
      </c>
      <c r="F45">
        <v>0</v>
      </c>
      <c r="G45" s="7">
        <f t="shared" si="0"/>
        <v>6938.7149999616668</v>
      </c>
      <c r="H45" t="str">
        <f t="shared" si="1"/>
        <v/>
      </c>
      <c r="J45" t="s">
        <v>187</v>
      </c>
      <c r="K45" t="s">
        <v>188</v>
      </c>
      <c r="L45">
        <v>17.454636310000001</v>
      </c>
      <c r="M45">
        <v>15.536220119999999</v>
      </c>
      <c r="N45">
        <v>12</v>
      </c>
    </row>
    <row r="46" spans="1:14">
      <c r="A46" s="6">
        <v>45954.79056671296</v>
      </c>
      <c r="B46" s="6">
        <v>45954.796501909725</v>
      </c>
      <c r="C46">
        <v>-34.266795119999998</v>
      </c>
      <c r="D46">
        <v>-43.291647640000001</v>
      </c>
      <c r="E46">
        <v>0</v>
      </c>
      <c r="F46">
        <v>0</v>
      </c>
      <c r="G46" s="7">
        <f t="shared" si="0"/>
        <v>829.96399991679937</v>
      </c>
      <c r="H46" t="str">
        <f t="shared" si="1"/>
        <v/>
      </c>
      <c r="J46" t="s">
        <v>189</v>
      </c>
      <c r="K46" t="s">
        <v>190</v>
      </c>
      <c r="L46">
        <v>5.0883151270000004</v>
      </c>
      <c r="M46">
        <v>3.5019874469999999</v>
      </c>
      <c r="N46">
        <v>12</v>
      </c>
    </row>
    <row r="47" spans="1:14">
      <c r="A47" s="6">
        <v>45954.798016099536</v>
      </c>
      <c r="B47" s="6">
        <v>45954.799604155094</v>
      </c>
      <c r="C47">
        <v>-45.352303220000003</v>
      </c>
      <c r="D47">
        <v>-47.41762627</v>
      </c>
      <c r="E47">
        <v>0</v>
      </c>
      <c r="F47">
        <v>0</v>
      </c>
      <c r="G47" s="7">
        <f t="shared" si="0"/>
        <v>130.82599968183786</v>
      </c>
      <c r="H47" t="str">
        <f t="shared" si="1"/>
        <v>X</v>
      </c>
      <c r="J47" t="s">
        <v>18</v>
      </c>
      <c r="K47" t="s">
        <v>191</v>
      </c>
      <c r="L47">
        <v>-16.00830856</v>
      </c>
      <c r="M47">
        <v>-23.402991589999999</v>
      </c>
      <c r="N47">
        <v>54</v>
      </c>
    </row>
    <row r="48" spans="1:14">
      <c r="A48" s="6">
        <v>45954.801340266204</v>
      </c>
      <c r="B48" s="6">
        <v>45954.812276296296</v>
      </c>
      <c r="C48">
        <v>-49.569881799999997</v>
      </c>
      <c r="D48">
        <v>-61.045309949999996</v>
      </c>
      <c r="E48">
        <v>-3</v>
      </c>
      <c r="F48">
        <v>0</v>
      </c>
      <c r="G48" s="7">
        <f t="shared" si="0"/>
        <v>149.99999986030161</v>
      </c>
      <c r="H48" t="str">
        <f t="shared" si="1"/>
        <v/>
      </c>
      <c r="J48" t="s">
        <v>56</v>
      </c>
      <c r="K48" t="s">
        <v>192</v>
      </c>
      <c r="L48">
        <v>-37.87137594</v>
      </c>
      <c r="M48">
        <v>-38.741841800000003</v>
      </c>
      <c r="N48">
        <v>6</v>
      </c>
    </row>
    <row r="49" spans="1:14">
      <c r="A49" s="6">
        <v>45954.818207638891</v>
      </c>
      <c r="B49" s="6">
        <v>45954.819811782407</v>
      </c>
      <c r="C49">
        <v>-66.14234725</v>
      </c>
      <c r="D49">
        <v>-67.4223401</v>
      </c>
      <c r="E49">
        <v>-3</v>
      </c>
      <c r="F49">
        <v>0</v>
      </c>
      <c r="G49" s="7">
        <f t="shared" si="0"/>
        <v>512.46800024528056</v>
      </c>
      <c r="H49" t="str">
        <f t="shared" si="1"/>
        <v/>
      </c>
      <c r="J49" t="s">
        <v>193</v>
      </c>
      <c r="K49" t="s">
        <v>194</v>
      </c>
      <c r="L49">
        <v>-49.570295469999998</v>
      </c>
      <c r="M49">
        <v>-49.888216020000002</v>
      </c>
      <c r="N49">
        <v>2</v>
      </c>
    </row>
    <row r="50" spans="1:14">
      <c r="A50" s="6">
        <v>45954.823284004633</v>
      </c>
      <c r="B50" s="6">
        <v>45954.846043043981</v>
      </c>
      <c r="C50">
        <v>-70.075221429999999</v>
      </c>
      <c r="D50">
        <v>-85.079816890000004</v>
      </c>
      <c r="E50">
        <v>-3</v>
      </c>
      <c r="F50">
        <v>0</v>
      </c>
      <c r="G50" s="7">
        <f t="shared" si="0"/>
        <v>300.00000034924597</v>
      </c>
      <c r="H50" t="str">
        <f t="shared" si="1"/>
        <v/>
      </c>
      <c r="J50" t="s">
        <v>195</v>
      </c>
      <c r="K50" t="s">
        <v>195</v>
      </c>
      <c r="L50">
        <v>-60.011794620000003</v>
      </c>
      <c r="M50">
        <v>-60.011794620000003</v>
      </c>
      <c r="N50">
        <v>1</v>
      </c>
    </row>
    <row r="51" spans="1:14">
      <c r="A51" s="6">
        <v>45954.84777915509</v>
      </c>
      <c r="B51" s="6">
        <v>45954.855420277781</v>
      </c>
      <c r="C51">
        <v>-86.14315551</v>
      </c>
      <c r="D51">
        <v>-90.821887520000004</v>
      </c>
      <c r="E51">
        <v>0</v>
      </c>
      <c r="F51">
        <v>0</v>
      </c>
      <c r="G51" s="7">
        <f t="shared" si="0"/>
        <v>149.99999986030161</v>
      </c>
      <c r="H51" t="str">
        <f t="shared" si="1"/>
        <v/>
      </c>
      <c r="J51" t="s">
        <v>196</v>
      </c>
      <c r="K51" t="s">
        <v>197</v>
      </c>
      <c r="L51">
        <v>-63.1488473</v>
      </c>
      <c r="M51">
        <v>-65.599177479999994</v>
      </c>
      <c r="N51">
        <v>10</v>
      </c>
    </row>
    <row r="52" spans="1:14">
      <c r="A52" s="6">
        <v>45954.923018136571</v>
      </c>
      <c r="B52" s="6">
        <v>45954.924861111111</v>
      </c>
      <c r="C52">
        <v>-163.22361419999999</v>
      </c>
      <c r="D52">
        <v>-167.1413316</v>
      </c>
      <c r="E52">
        <v>3</v>
      </c>
      <c r="F52">
        <v>0</v>
      </c>
      <c r="G52" s="7">
        <f t="shared" si="0"/>
        <v>5840.4549994273111</v>
      </c>
      <c r="H52" t="str">
        <f t="shared" si="1"/>
        <v/>
      </c>
      <c r="J52" t="s">
        <v>57</v>
      </c>
      <c r="K52" t="s">
        <v>198</v>
      </c>
      <c r="L52">
        <v>-73.525585149999998</v>
      </c>
      <c r="M52">
        <v>-75.842678609999993</v>
      </c>
      <c r="N52">
        <v>9</v>
      </c>
    </row>
    <row r="53" spans="1:14">
      <c r="A53" s="6">
        <v>45954.933738425927</v>
      </c>
      <c r="B53" s="6">
        <v>45954.936909722222</v>
      </c>
      <c r="C53">
        <v>173.0298439</v>
      </c>
      <c r="D53">
        <v>165.9723156</v>
      </c>
      <c r="E53">
        <v>0</v>
      </c>
      <c r="F53">
        <v>0</v>
      </c>
      <c r="G53" s="7">
        <f t="shared" si="0"/>
        <v>767.00000013224781</v>
      </c>
      <c r="H53" t="str">
        <f t="shared" si="1"/>
        <v/>
      </c>
      <c r="J53" t="s">
        <v>199</v>
      </c>
      <c r="K53" t="s">
        <v>199</v>
      </c>
      <c r="L53">
        <v>-77.332783969999994</v>
      </c>
      <c r="M53">
        <v>-77.332783969999994</v>
      </c>
      <c r="N53">
        <v>1</v>
      </c>
    </row>
    <row r="54" spans="1:14">
      <c r="A54" s="6">
        <v>45954.945474537039</v>
      </c>
      <c r="B54" s="6">
        <v>45954.949035300924</v>
      </c>
      <c r="C54">
        <v>148.45990610000001</v>
      </c>
      <c r="D54">
        <v>142.10784269999999</v>
      </c>
      <c r="E54">
        <v>-3</v>
      </c>
      <c r="F54">
        <v>0</v>
      </c>
      <c r="G54" s="7">
        <f t="shared" si="0"/>
        <v>740.0000001071021</v>
      </c>
      <c r="H54" t="str">
        <f t="shared" si="1"/>
        <v/>
      </c>
      <c r="J54" t="s">
        <v>58</v>
      </c>
      <c r="K54" t="s">
        <v>200</v>
      </c>
      <c r="L54">
        <v>-78.461352270000006</v>
      </c>
      <c r="M54">
        <v>-86.357416999999998</v>
      </c>
      <c r="N54">
        <v>26</v>
      </c>
    </row>
    <row r="55" spans="1:14">
      <c r="A55" s="6">
        <v>45954.95250752315</v>
      </c>
      <c r="B55" s="6">
        <v>45954.96482898148</v>
      </c>
      <c r="C55">
        <v>136.48249580000001</v>
      </c>
      <c r="D55">
        <v>120.5416384</v>
      </c>
      <c r="E55">
        <v>3</v>
      </c>
      <c r="F55">
        <v>0</v>
      </c>
      <c r="G55" s="7">
        <f t="shared" si="0"/>
        <v>300.00000034924597</v>
      </c>
      <c r="H55" t="str">
        <f t="shared" si="1"/>
        <v/>
      </c>
      <c r="J55" t="s">
        <v>19</v>
      </c>
      <c r="K55" t="s">
        <v>201</v>
      </c>
      <c r="L55">
        <v>165.2145702</v>
      </c>
      <c r="M55">
        <v>157.79426459999999</v>
      </c>
      <c r="N55">
        <v>50</v>
      </c>
    </row>
    <row r="56" spans="1:14">
      <c r="A56" s="6">
        <v>45954.984286064813</v>
      </c>
      <c r="B56" s="6">
        <v>45954.986643518518</v>
      </c>
      <c r="C56">
        <v>103.9057772</v>
      </c>
      <c r="D56">
        <v>102.3147305</v>
      </c>
      <c r="E56">
        <v>3</v>
      </c>
      <c r="F56">
        <v>0</v>
      </c>
      <c r="G56" s="7">
        <f t="shared" si="0"/>
        <v>1681.0920000309125</v>
      </c>
      <c r="H56" t="str">
        <f t="shared" si="1"/>
        <v/>
      </c>
      <c r="J56" t="s">
        <v>20</v>
      </c>
      <c r="K56" t="s">
        <v>202</v>
      </c>
      <c r="L56">
        <v>122.0741345</v>
      </c>
      <c r="M56">
        <v>120.1346763</v>
      </c>
      <c r="N56">
        <v>7</v>
      </c>
    </row>
    <row r="57" spans="1:14">
      <c r="A57" s="6">
        <v>45954.995335648149</v>
      </c>
      <c r="B57" s="6">
        <v>45954.998660428239</v>
      </c>
      <c r="C57">
        <v>96.915825490000003</v>
      </c>
      <c r="D57">
        <v>94.997998760000002</v>
      </c>
      <c r="E57">
        <v>3</v>
      </c>
      <c r="F57">
        <v>0</v>
      </c>
      <c r="G57" s="7">
        <f t="shared" si="0"/>
        <v>751.00000016391277</v>
      </c>
      <c r="H57" t="str">
        <f t="shared" si="1"/>
        <v/>
      </c>
      <c r="J57" t="s">
        <v>203</v>
      </c>
      <c r="K57" t="s">
        <v>204</v>
      </c>
      <c r="L57">
        <v>116.48302820000001</v>
      </c>
      <c r="M57">
        <v>115.2183726</v>
      </c>
      <c r="N57">
        <v>6</v>
      </c>
    </row>
    <row r="58" spans="1:14">
      <c r="A58" s="6">
        <v>45955.002132650465</v>
      </c>
      <c r="B58" s="6">
        <v>45955.009841562503</v>
      </c>
      <c r="C58">
        <v>93.055516969999999</v>
      </c>
      <c r="D58">
        <v>88.882274370000005</v>
      </c>
      <c r="E58">
        <v>-3</v>
      </c>
      <c r="F58">
        <v>0</v>
      </c>
      <c r="G58" s="7">
        <f t="shared" si="0"/>
        <v>300.00000034924597</v>
      </c>
      <c r="H58" t="str">
        <f t="shared" si="1"/>
        <v/>
      </c>
      <c r="J58" t="s">
        <v>59</v>
      </c>
      <c r="K58" t="s">
        <v>59</v>
      </c>
      <c r="L58">
        <v>112.0927131</v>
      </c>
      <c r="M58">
        <v>112.0927131</v>
      </c>
      <c r="N58">
        <v>1</v>
      </c>
    </row>
    <row r="59" spans="1:14">
      <c r="A59" s="6">
        <v>45955.011577673613</v>
      </c>
      <c r="B59" s="6">
        <v>45955.019382997685</v>
      </c>
      <c r="C59">
        <v>87.955801489999999</v>
      </c>
      <c r="D59">
        <v>83.772511570000006</v>
      </c>
      <c r="E59">
        <v>0</v>
      </c>
      <c r="F59">
        <v>0</v>
      </c>
      <c r="G59" s="7">
        <f t="shared" si="0"/>
        <v>149.99999986030161</v>
      </c>
      <c r="H59" t="str">
        <f t="shared" si="1"/>
        <v/>
      </c>
      <c r="J59" t="s">
        <v>60</v>
      </c>
      <c r="K59" t="s">
        <v>205</v>
      </c>
      <c r="L59">
        <v>99.410706430000005</v>
      </c>
      <c r="M59">
        <v>92.018197240000006</v>
      </c>
      <c r="N59">
        <v>22</v>
      </c>
    </row>
    <row r="60" spans="1:14">
      <c r="A60" s="6">
        <v>45955.33374574074</v>
      </c>
      <c r="B60" s="6">
        <v>45955.341764722223</v>
      </c>
      <c r="C60">
        <v>84.523843479999996</v>
      </c>
      <c r="D60">
        <v>80.098522900000006</v>
      </c>
      <c r="E60">
        <v>0</v>
      </c>
      <c r="F60">
        <v>0</v>
      </c>
      <c r="G60" s="7">
        <f t="shared" si="0"/>
        <v>27160.940999910235</v>
      </c>
      <c r="H60" t="str">
        <f t="shared" si="1"/>
        <v/>
      </c>
      <c r="J60" t="s">
        <v>61</v>
      </c>
      <c r="K60" t="s">
        <v>206</v>
      </c>
      <c r="L60">
        <v>90.977748149999996</v>
      </c>
      <c r="M60">
        <v>87.848660289999998</v>
      </c>
      <c r="N60">
        <v>11</v>
      </c>
    </row>
    <row r="61" spans="1:14">
      <c r="A61" s="6">
        <v>45955.402380590276</v>
      </c>
      <c r="B61" s="6">
        <v>45955.405104166668</v>
      </c>
      <c r="C61">
        <v>7.0800593960000002</v>
      </c>
      <c r="D61">
        <v>0.91100287179999995</v>
      </c>
      <c r="E61">
        <v>0</v>
      </c>
      <c r="F61">
        <v>0</v>
      </c>
      <c r="G61" s="7">
        <f t="shared" si="0"/>
        <v>5237.2109997784719</v>
      </c>
      <c r="H61" t="str">
        <f t="shared" si="1"/>
        <v/>
      </c>
      <c r="J61" t="s">
        <v>207</v>
      </c>
      <c r="K61" t="s">
        <v>208</v>
      </c>
      <c r="L61">
        <v>11.392842440000001</v>
      </c>
      <c r="M61">
        <v>10.94610525</v>
      </c>
      <c r="N61">
        <v>4</v>
      </c>
    </row>
    <row r="62" spans="1:14">
      <c r="A62" s="6">
        <v>45955.412187499998</v>
      </c>
      <c r="B62" s="6">
        <v>45955.414160636574</v>
      </c>
      <c r="C62">
        <v>-14.774896500000001</v>
      </c>
      <c r="D62">
        <v>-18.88548965</v>
      </c>
      <c r="E62">
        <v>0</v>
      </c>
      <c r="F62">
        <v>0</v>
      </c>
      <c r="G62" s="7">
        <f t="shared" si="0"/>
        <v>611.9999997317791</v>
      </c>
      <c r="H62" t="str">
        <f t="shared" si="1"/>
        <v/>
      </c>
      <c r="J62" t="s">
        <v>21</v>
      </c>
      <c r="K62" t="s">
        <v>209</v>
      </c>
      <c r="L62">
        <v>-8.7502847169999995</v>
      </c>
      <c r="M62">
        <v>-15.91697967</v>
      </c>
      <c r="N62">
        <v>53</v>
      </c>
    </row>
    <row r="63" spans="1:14">
      <c r="A63" s="6">
        <v>45955.415896747683</v>
      </c>
      <c r="B63" s="6">
        <v>45955.434648009257</v>
      </c>
      <c r="C63">
        <v>-22.368730830000001</v>
      </c>
      <c r="D63">
        <v>-51.213957200000003</v>
      </c>
      <c r="E63">
        <v>-3</v>
      </c>
      <c r="F63">
        <v>0</v>
      </c>
      <c r="G63" s="7">
        <f t="shared" si="0"/>
        <v>149.99999986030161</v>
      </c>
      <c r="H63" t="str">
        <f t="shared" si="1"/>
        <v/>
      </c>
      <c r="J63" t="s">
        <v>210</v>
      </c>
      <c r="K63" t="s">
        <v>211</v>
      </c>
      <c r="L63">
        <v>-32.443378500000001</v>
      </c>
      <c r="M63">
        <v>-33.69071641</v>
      </c>
      <c r="N63">
        <v>7</v>
      </c>
    </row>
    <row r="64" spans="1:14">
      <c r="A64" s="6">
        <v>45955.438120231483</v>
      </c>
      <c r="B64" s="6">
        <v>45955.446978796295</v>
      </c>
      <c r="C64">
        <v>-55.051553990000002</v>
      </c>
      <c r="D64">
        <v>-63.449690429999997</v>
      </c>
      <c r="E64">
        <v>3</v>
      </c>
      <c r="F64">
        <v>0</v>
      </c>
      <c r="G64" s="7">
        <f t="shared" si="0"/>
        <v>300.00000034924597</v>
      </c>
      <c r="H64" t="str">
        <f t="shared" si="1"/>
        <v/>
      </c>
      <c r="J64" t="s">
        <v>62</v>
      </c>
      <c r="K64" t="s">
        <v>212</v>
      </c>
      <c r="L64">
        <v>-36.524651149999997</v>
      </c>
      <c r="M64">
        <v>-37.862337779999997</v>
      </c>
      <c r="N64">
        <v>9</v>
      </c>
    </row>
    <row r="65" spans="1:14">
      <c r="A65" s="6">
        <v>45955.450451018522</v>
      </c>
      <c r="B65" s="6">
        <v>45955.452387037039</v>
      </c>
      <c r="C65">
        <v>-66.320996269999995</v>
      </c>
      <c r="D65">
        <v>-67.842339749999994</v>
      </c>
      <c r="E65">
        <v>-3</v>
      </c>
      <c r="F65">
        <v>0</v>
      </c>
      <c r="G65" s="7">
        <f t="shared" si="0"/>
        <v>300.00000034924597</v>
      </c>
      <c r="H65" t="str">
        <f t="shared" si="1"/>
        <v/>
      </c>
      <c r="J65" t="s">
        <v>63</v>
      </c>
      <c r="K65" t="s">
        <v>213</v>
      </c>
      <c r="L65">
        <v>-38.780055390000001</v>
      </c>
      <c r="M65">
        <v>-41.1561132</v>
      </c>
      <c r="N65">
        <v>14</v>
      </c>
    </row>
    <row r="66" spans="1:14">
      <c r="A66" s="6">
        <v>45955.455859259258</v>
      </c>
      <c r="B66" s="6">
        <v>45955.473433298612</v>
      </c>
      <c r="C66">
        <v>-70.449449939999994</v>
      </c>
      <c r="D66">
        <v>-82.095013179999995</v>
      </c>
      <c r="E66">
        <v>3</v>
      </c>
      <c r="F66">
        <v>0</v>
      </c>
      <c r="G66" s="7">
        <f t="shared" si="0"/>
        <v>299.99999972060323</v>
      </c>
      <c r="H66" t="str">
        <f t="shared" si="1"/>
        <v/>
      </c>
      <c r="J66" t="s">
        <v>64</v>
      </c>
      <c r="K66" t="s">
        <v>214</v>
      </c>
      <c r="L66">
        <v>-43.77303173</v>
      </c>
      <c r="M66">
        <v>-45.374369610000002</v>
      </c>
      <c r="N66">
        <v>7</v>
      </c>
    </row>
    <row r="67" spans="1:14">
      <c r="A67" s="6">
        <v>45955.476905520831</v>
      </c>
      <c r="B67" s="6">
        <v>45955.481099537035</v>
      </c>
      <c r="C67">
        <v>-84.229270760000006</v>
      </c>
      <c r="D67">
        <v>-86.784795020000004</v>
      </c>
      <c r="E67">
        <v>-3</v>
      </c>
      <c r="F67">
        <v>0</v>
      </c>
      <c r="G67" s="7">
        <f t="shared" ref="G67:G130" si="2">86400*(A67-B66)</f>
        <v>299.99999972060323</v>
      </c>
      <c r="H67" t="str">
        <f t="shared" ref="H67:H130" si="3">IF(G67&lt;149,"X","")</f>
        <v/>
      </c>
      <c r="J67" t="s">
        <v>215</v>
      </c>
      <c r="K67" t="s">
        <v>216</v>
      </c>
      <c r="L67">
        <v>-49.905249679999997</v>
      </c>
      <c r="M67">
        <v>-53.558949869999999</v>
      </c>
      <c r="N67">
        <v>12</v>
      </c>
    </row>
    <row r="68" spans="1:14">
      <c r="A68" s="6">
        <v>45955.487997685188</v>
      </c>
      <c r="B68" s="6">
        <v>45955.50063736111</v>
      </c>
      <c r="C68">
        <v>-90.994791910000004</v>
      </c>
      <c r="D68">
        <v>-99.044499279999997</v>
      </c>
      <c r="E68">
        <v>0</v>
      </c>
      <c r="F68">
        <v>0</v>
      </c>
      <c r="G68" s="7">
        <f t="shared" si="2"/>
        <v>596.0000003920868</v>
      </c>
      <c r="H68" t="str">
        <f t="shared" si="3"/>
        <v/>
      </c>
      <c r="J68" t="s">
        <v>217</v>
      </c>
      <c r="K68" t="s">
        <v>218</v>
      </c>
      <c r="L68">
        <v>-57.306728409999998</v>
      </c>
      <c r="M68">
        <v>-59.758633160000002</v>
      </c>
      <c r="N68">
        <v>7</v>
      </c>
    </row>
    <row r="69" spans="1:14">
      <c r="A69" s="6">
        <v>45955.557638888888</v>
      </c>
      <c r="B69" s="6">
        <v>45955.561319444445</v>
      </c>
      <c r="C69">
        <v>-168.85662859999999</v>
      </c>
      <c r="D69">
        <v>-177.0306473</v>
      </c>
      <c r="E69">
        <v>0</v>
      </c>
      <c r="F69">
        <v>0</v>
      </c>
      <c r="G69" s="7">
        <f t="shared" si="2"/>
        <v>4924.9319999478757</v>
      </c>
      <c r="H69" t="str">
        <f t="shared" si="3"/>
        <v/>
      </c>
      <c r="J69" t="s">
        <v>219</v>
      </c>
      <c r="K69" t="s">
        <v>219</v>
      </c>
      <c r="L69">
        <v>-63.148673410000001</v>
      </c>
      <c r="M69">
        <v>-63.148673410000001</v>
      </c>
      <c r="N69">
        <v>1</v>
      </c>
    </row>
    <row r="70" spans="1:14">
      <c r="A70" s="6">
        <v>45955.568449074075</v>
      </c>
      <c r="B70" s="6">
        <v>45955.570627083333</v>
      </c>
      <c r="C70">
        <v>166.9448726</v>
      </c>
      <c r="D70">
        <v>162.20919889999999</v>
      </c>
      <c r="E70">
        <v>0</v>
      </c>
      <c r="F70">
        <v>0</v>
      </c>
      <c r="G70" s="7">
        <f t="shared" si="2"/>
        <v>616.00000003818423</v>
      </c>
      <c r="H70" t="str">
        <f t="shared" si="3"/>
        <v/>
      </c>
      <c r="J70" t="s">
        <v>220</v>
      </c>
      <c r="K70" t="s">
        <v>221</v>
      </c>
      <c r="L70">
        <v>-66.054857929999997</v>
      </c>
      <c r="M70">
        <v>-68.30637102</v>
      </c>
      <c r="N70">
        <v>8</v>
      </c>
    </row>
    <row r="71" spans="1:14">
      <c r="A71" s="6">
        <v>45955.572028622686</v>
      </c>
      <c r="B71" s="6">
        <v>45955.57413616898</v>
      </c>
      <c r="C71">
        <v>159.23905540000001</v>
      </c>
      <c r="D71">
        <v>154.90867610000001</v>
      </c>
      <c r="E71">
        <v>0</v>
      </c>
      <c r="F71">
        <v>0</v>
      </c>
      <c r="G71" s="7">
        <f t="shared" si="2"/>
        <v>121.09300014562905</v>
      </c>
      <c r="H71" t="str">
        <f t="shared" si="3"/>
        <v>X</v>
      </c>
      <c r="J71" t="s">
        <v>65</v>
      </c>
      <c r="K71" t="s">
        <v>222</v>
      </c>
      <c r="L71">
        <v>-71.108218199999996</v>
      </c>
      <c r="M71">
        <v>-74.921703249999993</v>
      </c>
      <c r="N71">
        <v>13</v>
      </c>
    </row>
    <row r="72" spans="1:14">
      <c r="A72" s="6">
        <v>45955.575872280089</v>
      </c>
      <c r="B72" s="6">
        <v>45955.578847349534</v>
      </c>
      <c r="C72">
        <v>151.478138</v>
      </c>
      <c r="D72">
        <v>145.9115927</v>
      </c>
      <c r="E72">
        <v>-3</v>
      </c>
      <c r="F72">
        <v>0</v>
      </c>
      <c r="G72" s="7">
        <f t="shared" si="2"/>
        <v>149.99999986030161</v>
      </c>
      <c r="H72" t="str">
        <f t="shared" si="3"/>
        <v/>
      </c>
      <c r="J72" t="s">
        <v>223</v>
      </c>
      <c r="K72" t="s">
        <v>224</v>
      </c>
      <c r="L72">
        <v>-77.332637649999995</v>
      </c>
      <c r="M72">
        <v>-85.159607050000005</v>
      </c>
      <c r="N72">
        <v>23</v>
      </c>
    </row>
    <row r="73" spans="1:14">
      <c r="A73" s="6">
        <v>45955.58231957176</v>
      </c>
      <c r="B73" s="6">
        <v>45955.585876134261</v>
      </c>
      <c r="C73">
        <v>139.9336931</v>
      </c>
      <c r="D73">
        <v>134.38368120000001</v>
      </c>
      <c r="E73">
        <v>3</v>
      </c>
      <c r="F73">
        <v>0</v>
      </c>
      <c r="G73" s="7">
        <f t="shared" si="2"/>
        <v>300.00000034924597</v>
      </c>
      <c r="H73" t="str">
        <f t="shared" si="3"/>
        <v/>
      </c>
      <c r="J73" t="s">
        <v>66</v>
      </c>
      <c r="K73" t="s">
        <v>225</v>
      </c>
      <c r="L73">
        <v>-86.567841110000003</v>
      </c>
      <c r="M73">
        <v>-90.150047889999996</v>
      </c>
      <c r="N73">
        <v>12</v>
      </c>
    </row>
    <row r="74" spans="1:14">
      <c r="A74" s="6">
        <v>45955.620610648148</v>
      </c>
      <c r="B74" s="6">
        <v>45955.625462175929</v>
      </c>
      <c r="C74">
        <v>100.87771480000001</v>
      </c>
      <c r="D74">
        <v>97.851029400000002</v>
      </c>
      <c r="E74">
        <v>3</v>
      </c>
      <c r="F74">
        <v>0</v>
      </c>
      <c r="G74" s="7">
        <f t="shared" si="2"/>
        <v>3001.0619998443872</v>
      </c>
      <c r="H74" t="str">
        <f t="shared" si="3"/>
        <v/>
      </c>
      <c r="J74" t="s">
        <v>22</v>
      </c>
      <c r="K74" t="s">
        <v>226</v>
      </c>
      <c r="L74">
        <v>173.0298439</v>
      </c>
      <c r="M74">
        <v>165.98385590000001</v>
      </c>
      <c r="N74">
        <v>50</v>
      </c>
    </row>
    <row r="75" spans="1:14">
      <c r="A75" s="6">
        <v>45955.628934398148</v>
      </c>
      <c r="B75" s="6">
        <v>45955.636548599534</v>
      </c>
      <c r="C75">
        <v>95.795391749999993</v>
      </c>
      <c r="D75">
        <v>91.513775499999994</v>
      </c>
      <c r="E75">
        <v>3</v>
      </c>
      <c r="F75">
        <v>0</v>
      </c>
      <c r="G75" s="7">
        <f t="shared" si="2"/>
        <v>299.99999972060323</v>
      </c>
      <c r="H75" t="str">
        <f t="shared" si="3"/>
        <v/>
      </c>
      <c r="J75" t="s">
        <v>23</v>
      </c>
      <c r="K75" t="s">
        <v>227</v>
      </c>
      <c r="L75">
        <v>148.4538981</v>
      </c>
      <c r="M75">
        <v>147.0300938</v>
      </c>
      <c r="N75">
        <v>8</v>
      </c>
    </row>
    <row r="76" spans="1:14">
      <c r="A76" s="6">
        <v>45955.64002082176</v>
      </c>
      <c r="B76" s="6">
        <v>45955.651921296296</v>
      </c>
      <c r="C76">
        <v>89.627822739999999</v>
      </c>
      <c r="D76">
        <v>83.22164497</v>
      </c>
      <c r="E76">
        <v>-3</v>
      </c>
      <c r="F76">
        <v>0</v>
      </c>
      <c r="G76" s="7">
        <f t="shared" si="2"/>
        <v>300.00000034924597</v>
      </c>
      <c r="H76" t="str">
        <f t="shared" si="3"/>
        <v/>
      </c>
      <c r="J76" t="s">
        <v>228</v>
      </c>
      <c r="K76" t="s">
        <v>229</v>
      </c>
      <c r="L76">
        <v>140.93860760000001</v>
      </c>
      <c r="M76">
        <v>122.2418267</v>
      </c>
      <c r="N76">
        <v>75</v>
      </c>
    </row>
    <row r="77" spans="1:14">
      <c r="A77" s="6">
        <v>45955.658854166664</v>
      </c>
      <c r="B77" s="6">
        <v>45955.664562523147</v>
      </c>
      <c r="C77">
        <v>79.347024480000002</v>
      </c>
      <c r="D77">
        <v>75.952878979999994</v>
      </c>
      <c r="E77">
        <v>0</v>
      </c>
      <c r="F77">
        <v>0</v>
      </c>
      <c r="G77" s="7">
        <f t="shared" si="2"/>
        <v>598.99999983608723</v>
      </c>
      <c r="H77" t="str">
        <f t="shared" si="3"/>
        <v/>
      </c>
      <c r="J77" t="s">
        <v>230</v>
      </c>
      <c r="K77" t="s">
        <v>231</v>
      </c>
      <c r="L77">
        <v>118.35402259999999</v>
      </c>
      <c r="M77">
        <v>116.6372056</v>
      </c>
      <c r="N77">
        <v>8</v>
      </c>
    </row>
    <row r="78" spans="1:14">
      <c r="A78" s="6">
        <v>45955.721921296295</v>
      </c>
      <c r="B78" s="6">
        <v>45955.724745370368</v>
      </c>
      <c r="C78">
        <v>-1.0315761619999999</v>
      </c>
      <c r="D78">
        <v>-7.3753995689999998</v>
      </c>
      <c r="E78">
        <v>0</v>
      </c>
      <c r="F78">
        <v>0</v>
      </c>
      <c r="G78" s="7">
        <f t="shared" si="2"/>
        <v>4955.7980000507087</v>
      </c>
      <c r="H78" t="str">
        <f t="shared" si="3"/>
        <v/>
      </c>
      <c r="J78" t="s">
        <v>232</v>
      </c>
      <c r="K78" t="s">
        <v>233</v>
      </c>
      <c r="L78">
        <v>113.2695626</v>
      </c>
      <c r="M78">
        <v>112.1771665</v>
      </c>
      <c r="N78">
        <v>5</v>
      </c>
    </row>
    <row r="79" spans="1:14">
      <c r="A79" s="6">
        <v>45955.733344907407</v>
      </c>
      <c r="B79" s="6">
        <v>45955.755476365739</v>
      </c>
      <c r="C79">
        <v>-25.252965499999998</v>
      </c>
      <c r="D79">
        <v>-56.488848480000001</v>
      </c>
      <c r="E79">
        <v>3</v>
      </c>
      <c r="F79">
        <v>0</v>
      </c>
      <c r="G79" s="7">
        <f t="shared" si="2"/>
        <v>743.00000017974526</v>
      </c>
      <c r="H79" t="str">
        <f t="shared" si="3"/>
        <v/>
      </c>
      <c r="J79" t="s">
        <v>67</v>
      </c>
      <c r="K79" t="s">
        <v>234</v>
      </c>
      <c r="L79">
        <v>96.921394090000007</v>
      </c>
      <c r="M79">
        <v>94.119097159999995</v>
      </c>
      <c r="N79">
        <v>9</v>
      </c>
    </row>
    <row r="80" spans="1:14">
      <c r="A80" s="6">
        <v>45955.761575462966</v>
      </c>
      <c r="B80" s="6">
        <v>45955.7732706713</v>
      </c>
      <c r="C80">
        <v>-62.2450604</v>
      </c>
      <c r="D80">
        <v>-71.451901969999994</v>
      </c>
      <c r="E80">
        <v>3</v>
      </c>
      <c r="F80">
        <v>0</v>
      </c>
      <c r="G80" s="7">
        <f t="shared" si="2"/>
        <v>526.96200041100383</v>
      </c>
      <c r="H80" t="str">
        <f t="shared" si="3"/>
        <v/>
      </c>
      <c r="J80" t="s">
        <v>68</v>
      </c>
      <c r="K80" t="s">
        <v>235</v>
      </c>
      <c r="L80">
        <v>91.909727849999996</v>
      </c>
      <c r="M80">
        <v>88.624339660000004</v>
      </c>
      <c r="N80">
        <v>10</v>
      </c>
    </row>
    <row r="81" spans="1:14">
      <c r="A81" s="6">
        <v>45955.788133877315</v>
      </c>
      <c r="B81" s="6">
        <v>45955.792353263889</v>
      </c>
      <c r="C81">
        <v>-81.234781440000006</v>
      </c>
      <c r="D81">
        <v>-83.828887100000003</v>
      </c>
      <c r="E81">
        <v>3</v>
      </c>
      <c r="F81">
        <v>0</v>
      </c>
      <c r="G81" s="7">
        <f t="shared" si="2"/>
        <v>1284.1809997335076</v>
      </c>
      <c r="H81" t="str">
        <f t="shared" si="3"/>
        <v/>
      </c>
      <c r="J81" t="s">
        <v>69</v>
      </c>
      <c r="K81" t="s">
        <v>236</v>
      </c>
      <c r="L81">
        <v>87.585545550000006</v>
      </c>
      <c r="M81">
        <v>84.157459110000005</v>
      </c>
      <c r="N81">
        <v>12</v>
      </c>
    </row>
    <row r="82" spans="1:14">
      <c r="A82" s="6">
        <v>45955.795825486108</v>
      </c>
      <c r="B82" s="6">
        <v>45955.80071909722</v>
      </c>
      <c r="C82">
        <v>-85.941071359999995</v>
      </c>
      <c r="D82">
        <v>-88.911647930000001</v>
      </c>
      <c r="E82">
        <v>-3</v>
      </c>
      <c r="F82">
        <v>0</v>
      </c>
      <c r="G82" s="7">
        <f t="shared" si="2"/>
        <v>299.99999972060323</v>
      </c>
      <c r="H82" t="str">
        <f t="shared" si="3"/>
        <v/>
      </c>
      <c r="J82" t="s">
        <v>237</v>
      </c>
      <c r="K82" t="s">
        <v>237</v>
      </c>
      <c r="L82">
        <v>85.078001610000001</v>
      </c>
      <c r="M82">
        <v>85.078001610000001</v>
      </c>
      <c r="N82">
        <v>1</v>
      </c>
    </row>
    <row r="83" spans="1:14">
      <c r="A83" s="6">
        <v>45955.80245520833</v>
      </c>
      <c r="B83" s="6">
        <v>45955.805518611109</v>
      </c>
      <c r="C83">
        <v>-89.969944870000006</v>
      </c>
      <c r="D83">
        <v>-91.850494019999999</v>
      </c>
      <c r="E83">
        <v>0</v>
      </c>
      <c r="F83">
        <v>0</v>
      </c>
      <c r="G83" s="7">
        <f t="shared" si="2"/>
        <v>149.99999986030161</v>
      </c>
      <c r="H83" t="str">
        <f t="shared" si="3"/>
        <v/>
      </c>
      <c r="J83" t="s">
        <v>70</v>
      </c>
      <c r="K83" t="s">
        <v>238</v>
      </c>
      <c r="L83">
        <v>84.148627000000005</v>
      </c>
      <c r="M83">
        <v>80.755019529999998</v>
      </c>
      <c r="N83">
        <v>12</v>
      </c>
    </row>
    <row r="84" spans="1:14">
      <c r="A84" s="6">
        <v>45955.807254722225</v>
      </c>
      <c r="B84" s="6">
        <v>45955.813646770832</v>
      </c>
      <c r="C84">
        <v>-92.926621639999993</v>
      </c>
      <c r="D84">
        <v>-96.985522380000006</v>
      </c>
      <c r="E84">
        <v>-3</v>
      </c>
      <c r="F84">
        <v>0</v>
      </c>
      <c r="G84" s="7">
        <f t="shared" si="2"/>
        <v>150.00000048894435</v>
      </c>
      <c r="H84" t="str">
        <f t="shared" si="3"/>
        <v/>
      </c>
      <c r="J84" t="s">
        <v>71</v>
      </c>
      <c r="K84" t="s">
        <v>239</v>
      </c>
      <c r="L84">
        <v>5.511380087</v>
      </c>
      <c r="M84">
        <v>0.99973111069999998</v>
      </c>
      <c r="N84">
        <v>33</v>
      </c>
    </row>
    <row r="85" spans="1:14">
      <c r="A85" s="6">
        <v>45955.815382881941</v>
      </c>
      <c r="B85" s="6">
        <v>45955.82405520833</v>
      </c>
      <c r="C85">
        <v>-98.122344530000007</v>
      </c>
      <c r="D85">
        <v>-104.1201102</v>
      </c>
      <c r="E85">
        <v>0</v>
      </c>
      <c r="F85">
        <v>0</v>
      </c>
      <c r="G85" s="7">
        <f t="shared" si="2"/>
        <v>149.99999986030161</v>
      </c>
      <c r="H85" t="str">
        <f t="shared" si="3"/>
        <v/>
      </c>
      <c r="J85" t="s">
        <v>24</v>
      </c>
      <c r="K85" t="s">
        <v>240</v>
      </c>
      <c r="L85">
        <v>-18.40538849</v>
      </c>
      <c r="M85">
        <v>-27.547316030000001</v>
      </c>
      <c r="N85">
        <v>49</v>
      </c>
    </row>
    <row r="86" spans="1:14">
      <c r="A86" s="6">
        <v>45955.868287037039</v>
      </c>
      <c r="B86" s="6">
        <v>45955.870706018519</v>
      </c>
      <c r="C86">
        <v>-157.69093480000001</v>
      </c>
      <c r="D86">
        <v>-162.63787970000001</v>
      </c>
      <c r="E86">
        <v>0</v>
      </c>
      <c r="F86">
        <v>0</v>
      </c>
      <c r="G86" s="7">
        <f t="shared" si="2"/>
        <v>3821.6300005093217</v>
      </c>
      <c r="H86" t="str">
        <f t="shared" si="3"/>
        <v/>
      </c>
      <c r="J86" t="s">
        <v>241</v>
      </c>
      <c r="K86" t="s">
        <v>242</v>
      </c>
      <c r="L86">
        <v>-33.697506130000001</v>
      </c>
      <c r="M86">
        <v>-40.67092229</v>
      </c>
      <c r="N86">
        <v>32</v>
      </c>
    </row>
    <row r="87" spans="1:14">
      <c r="A87" s="6">
        <v>45955.877800925926</v>
      </c>
      <c r="B87" s="6">
        <v>45955.879301574074</v>
      </c>
      <c r="C87">
        <v>-178.17857710000001</v>
      </c>
      <c r="D87">
        <v>178.4288631</v>
      </c>
      <c r="E87">
        <v>0</v>
      </c>
      <c r="F87">
        <v>0</v>
      </c>
      <c r="G87" s="7">
        <f t="shared" si="2"/>
        <v>612.99999996554106</v>
      </c>
      <c r="H87" t="str">
        <f t="shared" si="3"/>
        <v/>
      </c>
      <c r="J87" t="s">
        <v>243</v>
      </c>
      <c r="K87" t="s">
        <v>244</v>
      </c>
      <c r="L87">
        <v>-45.522772060000001</v>
      </c>
      <c r="M87">
        <v>-49.300753640000003</v>
      </c>
      <c r="N87">
        <v>14</v>
      </c>
    </row>
    <row r="88" spans="1:14">
      <c r="A88" s="6">
        <v>45955.879301574074</v>
      </c>
      <c r="B88" s="6">
        <v>45955.881319444445</v>
      </c>
      <c r="C88">
        <v>178.4288631</v>
      </c>
      <c r="D88">
        <v>173.86790389999999</v>
      </c>
      <c r="E88">
        <v>0</v>
      </c>
      <c r="F88">
        <v>0</v>
      </c>
      <c r="G88" s="7">
        <f t="shared" si="2"/>
        <v>0</v>
      </c>
      <c r="H88" t="str">
        <f t="shared" si="3"/>
        <v>X</v>
      </c>
      <c r="J88" t="s">
        <v>245</v>
      </c>
      <c r="K88" t="s">
        <v>246</v>
      </c>
      <c r="L88">
        <v>-53.663555129999999</v>
      </c>
      <c r="M88">
        <v>-55.764397600000002</v>
      </c>
      <c r="N88">
        <v>7</v>
      </c>
    </row>
    <row r="89" spans="1:14">
      <c r="A89" s="6">
        <v>45955.889976851853</v>
      </c>
      <c r="B89" s="6">
        <v>45955.893236388889</v>
      </c>
      <c r="C89">
        <v>155.17762730000001</v>
      </c>
      <c r="D89">
        <v>148.82966049999999</v>
      </c>
      <c r="E89">
        <v>-3</v>
      </c>
      <c r="F89">
        <v>0</v>
      </c>
      <c r="G89" s="7">
        <f t="shared" si="2"/>
        <v>748.00000009126961</v>
      </c>
      <c r="H89" t="str">
        <f t="shared" si="3"/>
        <v/>
      </c>
      <c r="J89" t="s">
        <v>247</v>
      </c>
      <c r="K89" t="s">
        <v>247</v>
      </c>
      <c r="L89">
        <v>-59.984840589999997</v>
      </c>
      <c r="M89">
        <v>-59.984840589999997</v>
      </c>
      <c r="N89">
        <v>1</v>
      </c>
    </row>
    <row r="90" spans="1:14">
      <c r="A90" s="6">
        <v>45955.896708611108</v>
      </c>
      <c r="B90" s="6">
        <v>45955.899685543984</v>
      </c>
      <c r="C90">
        <v>142.5972912</v>
      </c>
      <c r="D90">
        <v>137.69881380000001</v>
      </c>
      <c r="E90">
        <v>3</v>
      </c>
      <c r="F90">
        <v>0</v>
      </c>
      <c r="G90" s="7">
        <f t="shared" si="2"/>
        <v>299.99999972060323</v>
      </c>
      <c r="H90" t="str">
        <f t="shared" si="3"/>
        <v/>
      </c>
      <c r="J90" t="s">
        <v>248</v>
      </c>
      <c r="K90" t="s">
        <v>249</v>
      </c>
      <c r="L90">
        <v>-63.109476129999997</v>
      </c>
      <c r="M90">
        <v>-65.763450829999996</v>
      </c>
      <c r="N90">
        <v>10</v>
      </c>
    </row>
    <row r="91" spans="1:14">
      <c r="A91" s="8">
        <v>45955.932940636572</v>
      </c>
      <c r="B91" s="8">
        <v>45955.934746574072</v>
      </c>
      <c r="C91" s="5">
        <v>103.25126280000001</v>
      </c>
      <c r="D91" s="5">
        <v>102.0288125</v>
      </c>
      <c r="E91" s="5">
        <v>3</v>
      </c>
      <c r="F91" s="5">
        <v>0</v>
      </c>
      <c r="G91" s="9">
        <f t="shared" si="2"/>
        <v>2873.2399996602908</v>
      </c>
      <c r="H91" t="str">
        <f t="shared" si="3"/>
        <v/>
      </c>
      <c r="J91" t="s">
        <v>72</v>
      </c>
      <c r="K91" t="s">
        <v>250</v>
      </c>
      <c r="L91">
        <v>-68.505378190000002</v>
      </c>
      <c r="M91">
        <v>-72.389265870000003</v>
      </c>
      <c r="N91">
        <v>12</v>
      </c>
    </row>
    <row r="92" spans="1:14">
      <c r="A92" s="6">
        <v>45955.939938877316</v>
      </c>
      <c r="B92" s="6">
        <v>45955.944257685187</v>
      </c>
      <c r="C92">
        <v>98.699444150000005</v>
      </c>
      <c r="D92">
        <v>96.10066544</v>
      </c>
      <c r="E92">
        <v>3</v>
      </c>
      <c r="F92">
        <v>0</v>
      </c>
      <c r="G92" s="7">
        <f t="shared" si="2"/>
        <v>448.61500030383468</v>
      </c>
      <c r="H92" t="str">
        <f t="shared" si="3"/>
        <v/>
      </c>
      <c r="J92" t="s">
        <v>251</v>
      </c>
      <c r="K92" t="s">
        <v>252</v>
      </c>
      <c r="L92">
        <v>-75.018706170000002</v>
      </c>
      <c r="M92">
        <v>-77.01706016</v>
      </c>
      <c r="N92">
        <v>7</v>
      </c>
    </row>
    <row r="93" spans="1:14">
      <c r="A93" s="6">
        <v>45955.950972106482</v>
      </c>
      <c r="B93" s="6">
        <v>45955.962829652781</v>
      </c>
      <c r="C93">
        <v>92.278861820000003</v>
      </c>
      <c r="D93">
        <v>85.852970589999998</v>
      </c>
      <c r="E93">
        <v>3</v>
      </c>
      <c r="F93">
        <v>0</v>
      </c>
      <c r="G93" s="7">
        <f t="shared" si="2"/>
        <v>580.12599991634488</v>
      </c>
      <c r="H93" t="str">
        <f t="shared" si="3"/>
        <v/>
      </c>
      <c r="J93" t="s">
        <v>253</v>
      </c>
      <c r="K93" t="s">
        <v>254</v>
      </c>
      <c r="L93">
        <v>-79.425061119999995</v>
      </c>
      <c r="M93">
        <v>-83.374978850000005</v>
      </c>
      <c r="N93">
        <v>10</v>
      </c>
    </row>
    <row r="94" spans="1:14">
      <c r="A94" s="6">
        <v>45955.966301875</v>
      </c>
      <c r="B94" s="6">
        <v>45955.970183090278</v>
      </c>
      <c r="C94">
        <v>83.977648979999998</v>
      </c>
      <c r="D94">
        <v>81.850680260000004</v>
      </c>
      <c r="E94">
        <v>-3</v>
      </c>
      <c r="F94">
        <v>0</v>
      </c>
      <c r="G94" s="7">
        <f t="shared" si="2"/>
        <v>299.99999972060323</v>
      </c>
      <c r="H94" t="str">
        <f t="shared" si="3"/>
        <v/>
      </c>
      <c r="J94" t="s">
        <v>255</v>
      </c>
      <c r="K94" t="s">
        <v>256</v>
      </c>
      <c r="L94">
        <v>-85.511581809999996</v>
      </c>
      <c r="M94">
        <v>-86.606507199999996</v>
      </c>
      <c r="N94">
        <v>4</v>
      </c>
    </row>
    <row r="95" spans="1:14">
      <c r="A95" s="6">
        <v>45955.971919201387</v>
      </c>
      <c r="B95" s="6">
        <v>45955.976015</v>
      </c>
      <c r="C95">
        <v>80.882844879999993</v>
      </c>
      <c r="D95">
        <v>78.542749400000005</v>
      </c>
      <c r="E95">
        <v>0</v>
      </c>
      <c r="F95">
        <v>0</v>
      </c>
      <c r="G95" s="7">
        <f t="shared" si="2"/>
        <v>149.99999986030161</v>
      </c>
      <c r="H95" t="str">
        <f t="shared" si="3"/>
        <v/>
      </c>
      <c r="J95" t="s">
        <v>25</v>
      </c>
      <c r="K95" t="s">
        <v>257</v>
      </c>
      <c r="L95">
        <v>-90.994791910000004</v>
      </c>
      <c r="M95">
        <v>-98.332892639999997</v>
      </c>
      <c r="N95">
        <v>24</v>
      </c>
    </row>
    <row r="96" spans="1:14">
      <c r="A96" s="6">
        <v>45955.978954467595</v>
      </c>
      <c r="B96" s="6">
        <v>45955.988322453704</v>
      </c>
      <c r="C96">
        <v>76.800069280000002</v>
      </c>
      <c r="D96">
        <v>70.723688030000005</v>
      </c>
      <c r="E96">
        <v>0</v>
      </c>
      <c r="F96">
        <v>0</v>
      </c>
      <c r="G96" s="7">
        <f t="shared" si="2"/>
        <v>253.97000019438565</v>
      </c>
      <c r="H96" t="str">
        <f t="shared" si="3"/>
        <v/>
      </c>
      <c r="J96" t="s">
        <v>26</v>
      </c>
      <c r="K96" t="s">
        <v>258</v>
      </c>
      <c r="L96">
        <v>-168.85662859999999</v>
      </c>
      <c r="M96">
        <v>-177.02291890000001</v>
      </c>
      <c r="N96">
        <v>63</v>
      </c>
    </row>
    <row r="97" spans="1:14">
      <c r="A97" s="6">
        <v>45956.359594490743</v>
      </c>
      <c r="B97" s="6">
        <v>45956.361464236114</v>
      </c>
      <c r="C97">
        <v>-13.747659609999999</v>
      </c>
      <c r="D97">
        <v>-17.686358169999998</v>
      </c>
      <c r="E97">
        <v>0</v>
      </c>
      <c r="F97">
        <v>0</v>
      </c>
      <c r="G97" s="7">
        <f t="shared" si="2"/>
        <v>32077.904000133276</v>
      </c>
      <c r="H97" t="str">
        <f t="shared" si="3"/>
        <v/>
      </c>
      <c r="J97" t="s">
        <v>73</v>
      </c>
      <c r="K97" t="s">
        <v>259</v>
      </c>
      <c r="L97">
        <v>165.97231300000001</v>
      </c>
      <c r="M97">
        <v>165.22936419999999</v>
      </c>
      <c r="N97">
        <v>6</v>
      </c>
    </row>
    <row r="98" spans="1:14">
      <c r="A98" s="6">
        <v>45956.363200347223</v>
      </c>
      <c r="B98" s="6">
        <v>45956.365168206015</v>
      </c>
      <c r="C98">
        <v>-21.218153709999999</v>
      </c>
      <c r="D98">
        <v>-25.05953469</v>
      </c>
      <c r="E98">
        <v>-3</v>
      </c>
      <c r="F98">
        <v>0</v>
      </c>
      <c r="G98" s="7">
        <f t="shared" si="2"/>
        <v>149.99999986030161</v>
      </c>
      <c r="H98" t="str">
        <f t="shared" si="3"/>
        <v/>
      </c>
      <c r="J98" t="s">
        <v>74</v>
      </c>
      <c r="K98" t="s">
        <v>260</v>
      </c>
      <c r="L98">
        <v>161.46227260000001</v>
      </c>
      <c r="M98">
        <v>148.48407330000001</v>
      </c>
      <c r="N98">
        <v>69</v>
      </c>
    </row>
    <row r="99" spans="1:14">
      <c r="A99" s="6">
        <v>45956.423162372688</v>
      </c>
      <c r="B99" s="6">
        <v>45956.42832175926</v>
      </c>
      <c r="C99">
        <v>-82.982258779999995</v>
      </c>
      <c r="D99">
        <v>-86.105662620000004</v>
      </c>
      <c r="E99">
        <v>3</v>
      </c>
      <c r="F99">
        <v>0</v>
      </c>
      <c r="G99" s="7">
        <f t="shared" si="2"/>
        <v>5010.6960005359724</v>
      </c>
      <c r="H99" t="str">
        <f t="shared" si="3"/>
        <v/>
      </c>
      <c r="J99" t="s">
        <v>261</v>
      </c>
      <c r="K99" t="s">
        <v>262</v>
      </c>
      <c r="L99">
        <v>142.2624658</v>
      </c>
      <c r="M99">
        <v>140.97287800000001</v>
      </c>
      <c r="N99">
        <v>7</v>
      </c>
    </row>
    <row r="100" spans="1:14">
      <c r="A100" s="6">
        <v>45956.436956018515</v>
      </c>
      <c r="B100" s="6">
        <v>45956.440909074074</v>
      </c>
      <c r="C100">
        <v>-91.343800110000004</v>
      </c>
      <c r="D100">
        <v>-93.793914619999995</v>
      </c>
      <c r="E100">
        <v>-3</v>
      </c>
      <c r="F100">
        <v>0</v>
      </c>
      <c r="G100" s="7">
        <f t="shared" si="2"/>
        <v>745.99999962374568</v>
      </c>
      <c r="H100" t="str">
        <f t="shared" si="3"/>
        <v/>
      </c>
      <c r="J100" t="s">
        <v>263</v>
      </c>
      <c r="K100" t="s">
        <v>264</v>
      </c>
      <c r="L100">
        <v>119.9975941</v>
      </c>
      <c r="M100">
        <v>118.5725602</v>
      </c>
      <c r="N100">
        <v>7</v>
      </c>
    </row>
    <row r="101" spans="1:14">
      <c r="A101" s="6">
        <v>45956.444524548613</v>
      </c>
      <c r="B101" s="6">
        <v>45956.453169525463</v>
      </c>
      <c r="C101">
        <v>-96.087691550000002</v>
      </c>
      <c r="D101">
        <v>-101.8816715</v>
      </c>
      <c r="E101">
        <v>-3</v>
      </c>
      <c r="F101">
        <v>0</v>
      </c>
      <c r="G101" s="7">
        <f t="shared" si="2"/>
        <v>312.37700020428747</v>
      </c>
      <c r="H101" t="str">
        <f t="shared" si="3"/>
        <v/>
      </c>
      <c r="J101" t="s">
        <v>265</v>
      </c>
      <c r="K101" t="s">
        <v>266</v>
      </c>
      <c r="L101">
        <v>114.9617374</v>
      </c>
      <c r="M101">
        <v>113.35617019999999</v>
      </c>
      <c r="N101">
        <v>7</v>
      </c>
    </row>
    <row r="102" spans="1:14">
      <c r="A102" s="6">
        <v>45956.454905636572</v>
      </c>
      <c r="B102" s="6">
        <v>45956.458101851851</v>
      </c>
      <c r="C102">
        <v>-103.1150121</v>
      </c>
      <c r="D102">
        <v>-105.4633036</v>
      </c>
      <c r="E102">
        <v>0</v>
      </c>
      <c r="F102">
        <v>0</v>
      </c>
      <c r="G102" s="7">
        <f t="shared" si="2"/>
        <v>149.99999986030161</v>
      </c>
      <c r="H102" t="str">
        <f t="shared" si="3"/>
        <v/>
      </c>
      <c r="J102" t="s">
        <v>75</v>
      </c>
      <c r="K102" t="s">
        <v>267</v>
      </c>
      <c r="L102">
        <v>100.00388409999999</v>
      </c>
      <c r="M102">
        <v>96.972493119999996</v>
      </c>
      <c r="N102">
        <v>10</v>
      </c>
    </row>
    <row r="103" spans="1:14">
      <c r="A103" s="6">
        <v>45956.463472222225</v>
      </c>
      <c r="B103" s="6">
        <v>45956.476180555554</v>
      </c>
      <c r="C103">
        <v>-109.67931590000001</v>
      </c>
      <c r="D103">
        <v>-121.5752116</v>
      </c>
      <c r="E103">
        <v>0</v>
      </c>
      <c r="F103">
        <v>0</v>
      </c>
      <c r="G103" s="7">
        <f t="shared" si="2"/>
        <v>464.00000033900142</v>
      </c>
      <c r="H103" t="str">
        <f t="shared" si="3"/>
        <v/>
      </c>
      <c r="J103" t="s">
        <v>76</v>
      </c>
      <c r="K103" t="s">
        <v>268</v>
      </c>
      <c r="L103">
        <v>93.834961590000006</v>
      </c>
      <c r="M103">
        <v>90.587897429999998</v>
      </c>
      <c r="N103">
        <v>10</v>
      </c>
    </row>
    <row r="104" spans="1:14">
      <c r="A104" s="6">
        <v>45956.482129629629</v>
      </c>
      <c r="B104" s="6">
        <v>45956.486840277779</v>
      </c>
      <c r="C104">
        <v>-128.4759851</v>
      </c>
      <c r="D104">
        <v>-134.7650332</v>
      </c>
      <c r="E104">
        <v>0</v>
      </c>
      <c r="F104">
        <v>0</v>
      </c>
      <c r="G104" s="7">
        <f t="shared" si="2"/>
        <v>514.00000008288771</v>
      </c>
      <c r="H104" t="str">
        <f t="shared" si="3"/>
        <v/>
      </c>
      <c r="J104" t="s">
        <v>77</v>
      </c>
      <c r="K104" t="s">
        <v>269</v>
      </c>
      <c r="L104">
        <v>88.505209289999996</v>
      </c>
      <c r="M104">
        <v>87.044543849999997</v>
      </c>
      <c r="N104">
        <v>5</v>
      </c>
    </row>
    <row r="105" spans="1:14">
      <c r="A105" s="6">
        <v>45956.493125000001</v>
      </c>
      <c r="B105" s="6">
        <v>45956.501636168985</v>
      </c>
      <c r="C105">
        <v>-144.5245501</v>
      </c>
      <c r="D105">
        <v>-160.5074668</v>
      </c>
      <c r="E105">
        <v>0</v>
      </c>
      <c r="F105">
        <v>0</v>
      </c>
      <c r="G105" s="7">
        <f t="shared" si="2"/>
        <v>542.99999994691461</v>
      </c>
      <c r="H105" t="str">
        <f t="shared" si="3"/>
        <v/>
      </c>
      <c r="J105" t="s">
        <v>270</v>
      </c>
      <c r="K105" t="s">
        <v>271</v>
      </c>
      <c r="L105">
        <v>85.078253329999995</v>
      </c>
      <c r="M105">
        <v>83.271454790000007</v>
      </c>
      <c r="N105">
        <v>6</v>
      </c>
    </row>
    <row r="106" spans="1:14">
      <c r="A106" s="6">
        <v>45956.50985790509</v>
      </c>
      <c r="B106" s="6">
        <v>45956.511875324075</v>
      </c>
      <c r="C106">
        <v>-178.43004619999999</v>
      </c>
      <c r="D106">
        <v>177.00569329999999</v>
      </c>
      <c r="E106">
        <v>0</v>
      </c>
      <c r="F106">
        <v>0</v>
      </c>
      <c r="G106" s="7">
        <f t="shared" si="2"/>
        <v>710.35799947567284</v>
      </c>
      <c r="H106" t="str">
        <f t="shared" si="3"/>
        <v/>
      </c>
      <c r="J106" t="s">
        <v>27</v>
      </c>
      <c r="K106" t="s">
        <v>272</v>
      </c>
      <c r="L106">
        <v>79.347024480000002</v>
      </c>
      <c r="M106">
        <v>76.386089729999995</v>
      </c>
      <c r="N106">
        <v>11</v>
      </c>
    </row>
    <row r="107" spans="1:14">
      <c r="A107" s="6">
        <v>45956.511875324075</v>
      </c>
      <c r="B107" s="6">
        <v>45956.515025486115</v>
      </c>
      <c r="C107">
        <v>177.00569329999999</v>
      </c>
      <c r="D107">
        <v>169.91759719999999</v>
      </c>
      <c r="E107">
        <v>0</v>
      </c>
      <c r="F107">
        <v>0</v>
      </c>
      <c r="G107" s="7">
        <f t="shared" si="2"/>
        <v>0</v>
      </c>
      <c r="H107" t="str">
        <f t="shared" si="3"/>
        <v>X</v>
      </c>
      <c r="J107" t="s">
        <v>78</v>
      </c>
      <c r="K107" t="s">
        <v>273</v>
      </c>
      <c r="L107">
        <v>-1.5458930799999999</v>
      </c>
      <c r="M107">
        <v>-7.3567984060000002</v>
      </c>
      <c r="N107">
        <v>43</v>
      </c>
    </row>
    <row r="108" spans="1:14">
      <c r="A108" s="6">
        <v>45956.515420266202</v>
      </c>
      <c r="B108" s="6">
        <v>45956.517756446759</v>
      </c>
      <c r="C108">
        <v>169.03892680000001</v>
      </c>
      <c r="D108">
        <v>163.91100270000001</v>
      </c>
      <c r="E108">
        <v>0</v>
      </c>
      <c r="F108">
        <v>0</v>
      </c>
      <c r="G108" s="7">
        <f t="shared" si="2"/>
        <v>34.108999511227012</v>
      </c>
      <c r="H108" t="str">
        <f t="shared" si="3"/>
        <v>X</v>
      </c>
      <c r="J108" t="s">
        <v>274</v>
      </c>
      <c r="K108" t="s">
        <v>275</v>
      </c>
      <c r="L108">
        <v>-27.603140889999999</v>
      </c>
      <c r="M108">
        <v>-32.413744080000001</v>
      </c>
      <c r="N108">
        <v>25</v>
      </c>
    </row>
    <row r="109" spans="1:14">
      <c r="A109" s="6">
        <v>45956.519492557869</v>
      </c>
      <c r="B109" s="6">
        <v>45956.523316585648</v>
      </c>
      <c r="C109">
        <v>160.2004776</v>
      </c>
      <c r="D109">
        <v>152.41740340000001</v>
      </c>
      <c r="E109">
        <v>-3</v>
      </c>
      <c r="F109">
        <v>0</v>
      </c>
      <c r="G109" s="7">
        <f t="shared" si="2"/>
        <v>149.99999986030161</v>
      </c>
      <c r="H109" t="str">
        <f t="shared" si="3"/>
        <v/>
      </c>
      <c r="J109" t="s">
        <v>276</v>
      </c>
      <c r="K109" t="s">
        <v>277</v>
      </c>
      <c r="L109">
        <v>-40.685112510000003</v>
      </c>
      <c r="M109">
        <v>-43.704136120000001</v>
      </c>
      <c r="N109">
        <v>13</v>
      </c>
    </row>
    <row r="110" spans="1:14">
      <c r="A110" s="6">
        <v>45956.526788807867</v>
      </c>
      <c r="B110" s="6">
        <v>45956.528854166667</v>
      </c>
      <c r="C110">
        <v>145.89250079999999</v>
      </c>
      <c r="D110">
        <v>142.2738861</v>
      </c>
      <c r="E110">
        <v>3</v>
      </c>
      <c r="F110">
        <v>0</v>
      </c>
      <c r="G110" s="7">
        <f t="shared" si="2"/>
        <v>299.99999972060323</v>
      </c>
      <c r="H110" t="str">
        <f t="shared" si="3"/>
        <v/>
      </c>
      <c r="J110" t="s">
        <v>278</v>
      </c>
      <c r="K110" t="s">
        <v>279</v>
      </c>
      <c r="L110">
        <v>-48.29369415</v>
      </c>
      <c r="M110">
        <v>-59.071052680000001</v>
      </c>
      <c r="N110">
        <v>26</v>
      </c>
    </row>
    <row r="111" spans="1:14">
      <c r="A111" s="6">
        <v>45956.593030578704</v>
      </c>
      <c r="B111" s="6">
        <v>45956.598449074074</v>
      </c>
      <c r="C111">
        <v>86.601506430000001</v>
      </c>
      <c r="D111">
        <v>83.664741269999993</v>
      </c>
      <c r="E111">
        <v>3</v>
      </c>
      <c r="F111">
        <v>0</v>
      </c>
      <c r="G111" s="7">
        <f t="shared" si="2"/>
        <v>5544.8420000262558</v>
      </c>
      <c r="H111" t="str">
        <f t="shared" si="3"/>
        <v/>
      </c>
      <c r="J111" t="s">
        <v>280</v>
      </c>
      <c r="K111" t="s">
        <v>281</v>
      </c>
      <c r="L111">
        <v>-62.631601209999999</v>
      </c>
      <c r="M111">
        <v>-62.895144739999999</v>
      </c>
      <c r="N111">
        <v>2</v>
      </c>
    </row>
    <row r="112" spans="1:14">
      <c r="A112" s="6">
        <v>45956.607106481482</v>
      </c>
      <c r="B112" s="6">
        <v>45956.616823449076</v>
      </c>
      <c r="C112">
        <v>78.819795479999996</v>
      </c>
      <c r="D112">
        <v>72.846077519999994</v>
      </c>
      <c r="E112">
        <v>-3</v>
      </c>
      <c r="F112">
        <v>0</v>
      </c>
      <c r="G112" s="7">
        <f t="shared" si="2"/>
        <v>748.00000009126961</v>
      </c>
      <c r="H112" t="str">
        <f t="shared" si="3"/>
        <v/>
      </c>
      <c r="J112" t="s">
        <v>282</v>
      </c>
      <c r="K112" t="s">
        <v>282</v>
      </c>
      <c r="L112">
        <v>-66.055455749999993</v>
      </c>
      <c r="M112">
        <v>-66.055455749999993</v>
      </c>
      <c r="N112">
        <v>1</v>
      </c>
    </row>
    <row r="113" spans="1:14">
      <c r="A113" s="6">
        <v>45956.618559560186</v>
      </c>
      <c r="B113" s="6">
        <v>45956.62709490741</v>
      </c>
      <c r="C113">
        <v>71.683775569999995</v>
      </c>
      <c r="D113">
        <v>65.350415499999997</v>
      </c>
      <c r="E113">
        <v>0</v>
      </c>
      <c r="F113">
        <v>0</v>
      </c>
      <c r="G113" s="7">
        <f t="shared" si="2"/>
        <v>149.99999986030161</v>
      </c>
      <c r="H113" t="str">
        <f t="shared" si="3"/>
        <v/>
      </c>
      <c r="J113" t="s">
        <v>283</v>
      </c>
      <c r="K113" t="s">
        <v>284</v>
      </c>
      <c r="L113">
        <v>-72.629297280000003</v>
      </c>
      <c r="M113">
        <v>-79.024849919999994</v>
      </c>
      <c r="N113">
        <v>17</v>
      </c>
    </row>
    <row r="114" spans="1:14">
      <c r="A114" s="6">
        <v>45956.632673611108</v>
      </c>
      <c r="B114" s="6">
        <v>45956.640972222223</v>
      </c>
      <c r="C114">
        <v>60.471031439999997</v>
      </c>
      <c r="D114">
        <v>51.648403129999998</v>
      </c>
      <c r="E114">
        <v>0</v>
      </c>
      <c r="F114">
        <v>0</v>
      </c>
      <c r="G114" s="7">
        <f t="shared" si="2"/>
        <v>481.99999951757491</v>
      </c>
      <c r="H114" t="str">
        <f t="shared" si="3"/>
        <v/>
      </c>
      <c r="J114" t="s">
        <v>285</v>
      </c>
      <c r="K114" t="s">
        <v>286</v>
      </c>
      <c r="L114">
        <v>-83.376486839999998</v>
      </c>
      <c r="M114">
        <v>-84.277088309999996</v>
      </c>
      <c r="N114">
        <v>3</v>
      </c>
    </row>
    <row r="115" spans="1:14">
      <c r="A115" s="6">
        <v>45956.678668703702</v>
      </c>
      <c r="B115" s="6">
        <v>45956.680555879633</v>
      </c>
      <c r="C115">
        <v>-20.215752699999999</v>
      </c>
      <c r="D115">
        <v>-23.94905645</v>
      </c>
      <c r="E115">
        <v>-3</v>
      </c>
      <c r="F115">
        <v>0</v>
      </c>
      <c r="G115" s="7">
        <f t="shared" si="2"/>
        <v>3256.9759997539222</v>
      </c>
      <c r="H115" t="str">
        <f t="shared" si="3"/>
        <v/>
      </c>
      <c r="J115" t="s">
        <v>287</v>
      </c>
      <c r="K115" t="s">
        <v>288</v>
      </c>
      <c r="L115">
        <v>-86.790996719999995</v>
      </c>
      <c r="M115">
        <v>-89.007935739999994</v>
      </c>
      <c r="N115">
        <v>7</v>
      </c>
    </row>
    <row r="116" spans="1:14">
      <c r="A116" s="6">
        <v>45956.747684050926</v>
      </c>
      <c r="B116" s="6">
        <v>45956.754465844904</v>
      </c>
      <c r="C116">
        <v>-88.070360190000002</v>
      </c>
      <c r="D116">
        <v>-92.198353830000002</v>
      </c>
      <c r="E116">
        <v>-3</v>
      </c>
      <c r="F116">
        <v>0</v>
      </c>
      <c r="G116" s="7">
        <f t="shared" si="2"/>
        <v>5799.8739997157827</v>
      </c>
      <c r="H116" t="str">
        <f t="shared" si="3"/>
        <v/>
      </c>
      <c r="J116" t="s">
        <v>79</v>
      </c>
      <c r="K116" t="s">
        <v>289</v>
      </c>
      <c r="L116">
        <v>-90.394560130000002</v>
      </c>
      <c r="M116">
        <v>-90.719134220000001</v>
      </c>
      <c r="N116">
        <v>2</v>
      </c>
    </row>
    <row r="117" spans="1:14">
      <c r="A117" s="6">
        <v>45956.75793806713</v>
      </c>
      <c r="B117" s="6">
        <v>45956.764430833333</v>
      </c>
      <c r="C117">
        <v>-94.361540610000006</v>
      </c>
      <c r="D117">
        <v>-98.558529469999996</v>
      </c>
      <c r="E117">
        <v>3</v>
      </c>
      <c r="F117">
        <v>0</v>
      </c>
      <c r="G117" s="7">
        <f t="shared" si="2"/>
        <v>300.00000034924597</v>
      </c>
      <c r="H117" t="str">
        <f t="shared" si="3"/>
        <v/>
      </c>
      <c r="J117" t="s">
        <v>80</v>
      </c>
      <c r="K117" t="s">
        <v>290</v>
      </c>
      <c r="L117">
        <v>-92.071392169999996</v>
      </c>
      <c r="M117">
        <v>-97.219768139999999</v>
      </c>
      <c r="N117">
        <v>15</v>
      </c>
    </row>
    <row r="118" spans="1:14">
      <c r="A118" s="6">
        <v>45956.767903055559</v>
      </c>
      <c r="B118" s="6">
        <v>45956.771090451388</v>
      </c>
      <c r="C118">
        <v>-100.9135052</v>
      </c>
      <c r="D118">
        <v>-103.1626894</v>
      </c>
      <c r="E118">
        <v>-3</v>
      </c>
      <c r="F118">
        <v>0</v>
      </c>
      <c r="G118" s="7">
        <f t="shared" si="2"/>
        <v>300.00000034924597</v>
      </c>
      <c r="H118" t="str">
        <f t="shared" si="3"/>
        <v/>
      </c>
      <c r="J118" t="s">
        <v>81</v>
      </c>
      <c r="K118" t="s">
        <v>291</v>
      </c>
      <c r="L118">
        <v>-98.582104630000003</v>
      </c>
      <c r="M118">
        <v>-103.4523023</v>
      </c>
      <c r="N118">
        <v>17</v>
      </c>
    </row>
    <row r="119" spans="1:14">
      <c r="A119" s="6">
        <v>45956.772826562497</v>
      </c>
      <c r="B119" s="6">
        <v>45956.78095641204</v>
      </c>
      <c r="C119">
        <v>-104.4286335</v>
      </c>
      <c r="D119">
        <v>-110.83634309999999</v>
      </c>
      <c r="E119">
        <v>0</v>
      </c>
      <c r="F119">
        <v>0</v>
      </c>
      <c r="G119" s="7">
        <f t="shared" si="2"/>
        <v>149.99999986030161</v>
      </c>
      <c r="H119" t="str">
        <f t="shared" si="3"/>
        <v/>
      </c>
      <c r="J119" t="s">
        <v>82</v>
      </c>
      <c r="K119" t="s">
        <v>292</v>
      </c>
      <c r="L119">
        <v>-157.69093480000001</v>
      </c>
      <c r="M119">
        <v>-162.5275671</v>
      </c>
      <c r="N119">
        <v>36</v>
      </c>
    </row>
    <row r="120" spans="1:14">
      <c r="A120" s="6">
        <v>45956.782692523149</v>
      </c>
      <c r="B120" s="6">
        <v>45956.78911002315</v>
      </c>
      <c r="C120">
        <v>-112.3281724</v>
      </c>
      <c r="D120">
        <v>-118.3281803</v>
      </c>
      <c r="E120">
        <v>-3</v>
      </c>
      <c r="F120">
        <v>0</v>
      </c>
      <c r="G120" s="7">
        <f t="shared" si="2"/>
        <v>149.99999986030161</v>
      </c>
      <c r="H120" t="str">
        <f t="shared" si="3"/>
        <v/>
      </c>
      <c r="J120" t="s">
        <v>83</v>
      </c>
      <c r="K120" t="s">
        <v>293</v>
      </c>
      <c r="L120">
        <v>-178.17857710000001</v>
      </c>
      <c r="M120">
        <v>-179.9144818</v>
      </c>
      <c r="N120">
        <v>14</v>
      </c>
    </row>
    <row r="121" spans="1:14">
      <c r="A121" s="6">
        <v>45956.790846134259</v>
      </c>
      <c r="B121" s="6">
        <v>45956.799544988426</v>
      </c>
      <c r="C121">
        <v>-120.10386099999999</v>
      </c>
      <c r="D121">
        <v>-130.25074760000001</v>
      </c>
      <c r="E121">
        <v>0</v>
      </c>
      <c r="F121">
        <v>0</v>
      </c>
      <c r="G121" s="7">
        <f t="shared" si="2"/>
        <v>149.99999986030161</v>
      </c>
      <c r="H121" t="str">
        <f t="shared" si="3"/>
        <v/>
      </c>
      <c r="J121" t="s">
        <v>84</v>
      </c>
      <c r="K121" t="s">
        <v>294</v>
      </c>
      <c r="L121">
        <v>-179.9999937</v>
      </c>
      <c r="M121">
        <v>173.86918660000001</v>
      </c>
      <c r="N121">
        <v>46</v>
      </c>
    </row>
    <row r="122" spans="1:14">
      <c r="A122" s="6">
        <v>45956.801466018522</v>
      </c>
      <c r="B122" s="6">
        <v>45956.810505254631</v>
      </c>
      <c r="C122">
        <v>-132.82279679999999</v>
      </c>
      <c r="D122">
        <v>-146.9165079</v>
      </c>
      <c r="E122">
        <v>0</v>
      </c>
      <c r="F122">
        <v>0</v>
      </c>
      <c r="G122" s="7">
        <f t="shared" si="2"/>
        <v>165.9770003054291</v>
      </c>
      <c r="H122" t="str">
        <f t="shared" si="3"/>
        <v/>
      </c>
      <c r="J122" t="s">
        <v>126</v>
      </c>
      <c r="K122" t="s">
        <v>295</v>
      </c>
      <c r="L122">
        <v>155.18277029999999</v>
      </c>
      <c r="M122">
        <v>142.3970099</v>
      </c>
      <c r="N122">
        <v>66</v>
      </c>
    </row>
    <row r="123" spans="1:14">
      <c r="A123" s="6">
        <v>45956.830983796295</v>
      </c>
      <c r="B123" s="6">
        <v>45956.836852685185</v>
      </c>
      <c r="C123">
        <v>169.94097600000001</v>
      </c>
      <c r="D123">
        <v>157.30794789999999</v>
      </c>
      <c r="E123">
        <v>-3</v>
      </c>
      <c r="F123">
        <v>0</v>
      </c>
      <c r="G123" s="7">
        <f t="shared" si="2"/>
        <v>1769.345999811776</v>
      </c>
      <c r="H123" t="str">
        <f t="shared" si="3"/>
        <v/>
      </c>
      <c r="J123" t="s">
        <v>296</v>
      </c>
      <c r="K123" t="s">
        <v>297</v>
      </c>
      <c r="L123">
        <v>120.0025905</v>
      </c>
      <c r="M123">
        <v>115.1117869</v>
      </c>
      <c r="N123">
        <v>20</v>
      </c>
    </row>
    <row r="124" spans="1:14">
      <c r="A124" s="6">
        <v>45956.843442187499</v>
      </c>
      <c r="B124" s="6">
        <v>45956.846031956018</v>
      </c>
      <c r="C124">
        <v>144.68464990000001</v>
      </c>
      <c r="D124">
        <v>140.26265029999999</v>
      </c>
      <c r="E124">
        <v>3</v>
      </c>
      <c r="F124">
        <v>0</v>
      </c>
      <c r="G124" s="7">
        <f t="shared" si="2"/>
        <v>569.33299996890128</v>
      </c>
      <c r="H124" t="str">
        <f t="shared" si="3"/>
        <v/>
      </c>
      <c r="J124" t="s">
        <v>85</v>
      </c>
      <c r="K124" t="s">
        <v>298</v>
      </c>
      <c r="L124">
        <v>90.389669819999995</v>
      </c>
      <c r="M124">
        <v>88.919743319999995</v>
      </c>
      <c r="N124">
        <v>5</v>
      </c>
    </row>
    <row r="125" spans="1:14">
      <c r="A125" s="6">
        <v>45956.916145914351</v>
      </c>
      <c r="B125" s="6">
        <v>45956.924279317129</v>
      </c>
      <c r="C125">
        <v>82.61795137</v>
      </c>
      <c r="D125">
        <v>78.010412509999995</v>
      </c>
      <c r="E125">
        <v>-3</v>
      </c>
      <c r="F125">
        <v>0</v>
      </c>
      <c r="G125" s="7">
        <f t="shared" si="2"/>
        <v>6057.8459999291226</v>
      </c>
      <c r="H125" t="str">
        <f t="shared" si="3"/>
        <v/>
      </c>
      <c r="J125" t="s">
        <v>299</v>
      </c>
      <c r="K125" t="s">
        <v>300</v>
      </c>
      <c r="L125">
        <v>86.942406169999998</v>
      </c>
      <c r="M125">
        <v>85.484728320000002</v>
      </c>
      <c r="N125">
        <v>5</v>
      </c>
    </row>
    <row r="126" spans="1:14">
      <c r="A126" s="6">
        <v>45956.931233402778</v>
      </c>
      <c r="B126" s="6">
        <v>45956.939806979164</v>
      </c>
      <c r="C126">
        <v>73.750298479999998</v>
      </c>
      <c r="D126">
        <v>67.796941739999994</v>
      </c>
      <c r="E126">
        <v>-3</v>
      </c>
      <c r="F126">
        <v>0</v>
      </c>
      <c r="G126" s="7">
        <f t="shared" si="2"/>
        <v>600.83300010301173</v>
      </c>
      <c r="H126" t="str">
        <f t="shared" si="3"/>
        <v/>
      </c>
      <c r="J126" t="s">
        <v>301</v>
      </c>
      <c r="K126" t="s">
        <v>302</v>
      </c>
      <c r="L126">
        <v>83.214831459999999</v>
      </c>
      <c r="M126">
        <v>81.787001309999994</v>
      </c>
      <c r="N126">
        <v>5</v>
      </c>
    </row>
    <row r="127" spans="1:14">
      <c r="A127" s="6">
        <v>45956.941543090281</v>
      </c>
      <c r="B127" s="6">
        <v>45956.949931770832</v>
      </c>
      <c r="C127">
        <v>66.460747150000003</v>
      </c>
      <c r="D127">
        <v>59.142241859999999</v>
      </c>
      <c r="E127">
        <v>0</v>
      </c>
      <c r="F127">
        <v>0</v>
      </c>
      <c r="G127" s="7">
        <f t="shared" si="2"/>
        <v>150.00000048894435</v>
      </c>
      <c r="H127" t="str">
        <f t="shared" si="3"/>
        <v/>
      </c>
      <c r="J127" t="s">
        <v>86</v>
      </c>
      <c r="K127" t="s">
        <v>303</v>
      </c>
      <c r="L127">
        <v>80.492121330000003</v>
      </c>
      <c r="M127">
        <v>79.581965150000002</v>
      </c>
      <c r="N127">
        <v>4</v>
      </c>
    </row>
    <row r="128" spans="1:14">
      <c r="A128" s="6">
        <v>45956.951667881942</v>
      </c>
      <c r="B128" s="6">
        <v>45956.953748078704</v>
      </c>
      <c r="C128">
        <v>57.41037455</v>
      </c>
      <c r="D128">
        <v>55.21674548</v>
      </c>
      <c r="E128">
        <v>-3</v>
      </c>
      <c r="F128">
        <v>0</v>
      </c>
      <c r="G128" s="7">
        <f t="shared" si="2"/>
        <v>149.99999986030161</v>
      </c>
      <c r="H128" t="str">
        <f t="shared" si="3"/>
        <v/>
      </c>
      <c r="J128" t="s">
        <v>304</v>
      </c>
      <c r="K128" t="s">
        <v>305</v>
      </c>
      <c r="L128">
        <v>78.333704710000006</v>
      </c>
      <c r="M128">
        <v>77.66701286</v>
      </c>
      <c r="N128">
        <v>3</v>
      </c>
    </row>
    <row r="129" spans="1:14">
      <c r="A129" s="6">
        <v>45956.955484189813</v>
      </c>
      <c r="B129" s="6">
        <v>45956.964457835646</v>
      </c>
      <c r="C129">
        <v>53.278476740000002</v>
      </c>
      <c r="D129">
        <v>41.401271610000002</v>
      </c>
      <c r="E129">
        <v>0</v>
      </c>
      <c r="F129">
        <v>0</v>
      </c>
      <c r="G129" s="7">
        <f t="shared" si="2"/>
        <v>149.99999986030161</v>
      </c>
      <c r="H129" t="str">
        <f t="shared" si="3"/>
        <v/>
      </c>
      <c r="J129" t="s">
        <v>87</v>
      </c>
      <c r="K129" t="s">
        <v>306</v>
      </c>
      <c r="L129">
        <v>76.379017770000004</v>
      </c>
      <c r="M129">
        <v>71.249150159999999</v>
      </c>
      <c r="N129">
        <v>19</v>
      </c>
    </row>
    <row r="130" spans="1:14">
      <c r="A130" s="6">
        <v>45957.274110740742</v>
      </c>
      <c r="B130" s="6">
        <v>45957.277254039349</v>
      </c>
      <c r="C130">
        <v>50.019618569999999</v>
      </c>
      <c r="D130">
        <v>45.913168630000001</v>
      </c>
      <c r="E130">
        <v>-3</v>
      </c>
      <c r="F130">
        <v>0</v>
      </c>
      <c r="G130" s="7">
        <f t="shared" si="2"/>
        <v>26754.011000320315</v>
      </c>
      <c r="H130" t="str">
        <f t="shared" si="3"/>
        <v/>
      </c>
      <c r="J130" t="s">
        <v>88</v>
      </c>
      <c r="K130" t="s">
        <v>307</v>
      </c>
      <c r="L130">
        <v>-15.230547809999999</v>
      </c>
      <c r="M130">
        <v>-18.328935749999999</v>
      </c>
      <c r="N130">
        <v>18</v>
      </c>
    </row>
    <row r="131" spans="1:14">
      <c r="A131" s="6">
        <v>45957.278990150466</v>
      </c>
      <c r="B131" s="6">
        <v>45957.283479189813</v>
      </c>
      <c r="C131">
        <v>43.463486629999998</v>
      </c>
      <c r="D131">
        <v>36.475242020000003</v>
      </c>
      <c r="E131">
        <v>0</v>
      </c>
      <c r="F131">
        <v>0</v>
      </c>
      <c r="G131" s="7">
        <f t="shared" ref="G131:G194" si="4">86400*(A131-B130)</f>
        <v>150.00000048894435</v>
      </c>
      <c r="H131" t="str">
        <f t="shared" ref="H131:H194" si="5">IF(G131&lt;149,"X","")</f>
        <v/>
      </c>
      <c r="J131" t="s">
        <v>308</v>
      </c>
      <c r="K131" t="s">
        <v>309</v>
      </c>
      <c r="L131">
        <v>-25.272981229999999</v>
      </c>
      <c r="M131">
        <v>-48.053077879999996</v>
      </c>
      <c r="N131">
        <v>121</v>
      </c>
    </row>
    <row r="132" spans="1:14">
      <c r="A132" s="6">
        <v>45957.375198807873</v>
      </c>
      <c r="B132" s="6">
        <v>45957.391561793978</v>
      </c>
      <c r="C132">
        <v>-85.271366420000007</v>
      </c>
      <c r="D132">
        <v>-95.239887620000005</v>
      </c>
      <c r="E132">
        <v>3</v>
      </c>
      <c r="F132">
        <v>0</v>
      </c>
      <c r="G132" s="7">
        <f t="shared" si="4"/>
        <v>7924.5750003727153</v>
      </c>
      <c r="H132" t="str">
        <f t="shared" si="5"/>
        <v/>
      </c>
      <c r="J132" t="s">
        <v>310</v>
      </c>
      <c r="K132" t="s">
        <v>311</v>
      </c>
      <c r="L132">
        <v>-60.002267070000002</v>
      </c>
      <c r="M132">
        <v>-62.564737829999999</v>
      </c>
      <c r="N132">
        <v>11</v>
      </c>
    </row>
    <row r="133" spans="1:14">
      <c r="A133" s="6">
        <v>45957.395281041667</v>
      </c>
      <c r="B133" s="6">
        <v>45957.398459560187</v>
      </c>
      <c r="C133">
        <v>-97.640382410000001</v>
      </c>
      <c r="D133">
        <v>-99.761994659999999</v>
      </c>
      <c r="E133">
        <v>3</v>
      </c>
      <c r="F133">
        <v>0</v>
      </c>
      <c r="G133" s="7">
        <f t="shared" si="4"/>
        <v>321.3430002797395</v>
      </c>
      <c r="H133" t="str">
        <f t="shared" si="5"/>
        <v/>
      </c>
      <c r="J133" t="s">
        <v>312</v>
      </c>
      <c r="K133" t="s">
        <v>313</v>
      </c>
      <c r="L133">
        <v>-84.669695079999997</v>
      </c>
      <c r="M133">
        <v>-86.034226169999997</v>
      </c>
      <c r="N133">
        <v>4</v>
      </c>
    </row>
    <row r="134" spans="1:14">
      <c r="A134" s="6">
        <v>45957.401931782406</v>
      </c>
      <c r="B134" s="6">
        <v>45957.40353009259</v>
      </c>
      <c r="C134">
        <v>-102.17015000000001</v>
      </c>
      <c r="D134">
        <v>-103.315513</v>
      </c>
      <c r="E134">
        <v>-3</v>
      </c>
      <c r="F134">
        <v>0</v>
      </c>
      <c r="G134" s="7">
        <f t="shared" si="4"/>
        <v>299.99999972060323</v>
      </c>
      <c r="H134" t="str">
        <f t="shared" si="5"/>
        <v/>
      </c>
      <c r="J134" t="s">
        <v>89</v>
      </c>
      <c r="K134" t="s">
        <v>314</v>
      </c>
      <c r="L134">
        <v>-91.35020514</v>
      </c>
      <c r="M134">
        <v>-91.72618473</v>
      </c>
      <c r="N134">
        <v>2</v>
      </c>
    </row>
    <row r="135" spans="1:14">
      <c r="A135" s="6">
        <v>45957.412418981483</v>
      </c>
      <c r="B135" s="6">
        <v>45957.416254583331</v>
      </c>
      <c r="C135">
        <v>-110.2249274</v>
      </c>
      <c r="D135">
        <v>-113.56257720000001</v>
      </c>
      <c r="E135">
        <v>-3</v>
      </c>
      <c r="F135">
        <v>0</v>
      </c>
      <c r="G135" s="7">
        <f t="shared" si="4"/>
        <v>768.00000036600977</v>
      </c>
      <c r="H135" t="str">
        <f t="shared" si="5"/>
        <v/>
      </c>
      <c r="J135" t="s">
        <v>315</v>
      </c>
      <c r="K135" t="s">
        <v>316</v>
      </c>
      <c r="L135">
        <v>-94.21966544</v>
      </c>
      <c r="M135">
        <v>-95.071071509999996</v>
      </c>
      <c r="N135">
        <v>3</v>
      </c>
    </row>
    <row r="136" spans="1:14">
      <c r="A136" s="6">
        <v>45957.419862604169</v>
      </c>
      <c r="B136" s="6">
        <v>45957.429618055554</v>
      </c>
      <c r="C136">
        <v>-116.953451</v>
      </c>
      <c r="D136">
        <v>-127.7030068</v>
      </c>
      <c r="E136">
        <v>-3</v>
      </c>
      <c r="F136">
        <v>0</v>
      </c>
      <c r="G136" s="7">
        <f t="shared" si="4"/>
        <v>311.73300035297871</v>
      </c>
      <c r="H136" t="str">
        <f t="shared" si="5"/>
        <v/>
      </c>
      <c r="J136" t="s">
        <v>90</v>
      </c>
      <c r="K136" t="s">
        <v>317</v>
      </c>
      <c r="L136">
        <v>-97.444820660000005</v>
      </c>
      <c r="M136">
        <v>-102.3475588</v>
      </c>
      <c r="N136">
        <v>15</v>
      </c>
    </row>
    <row r="137" spans="1:14">
      <c r="A137" s="6">
        <v>45957.449227013887</v>
      </c>
      <c r="B137" s="6">
        <v>45957.454889780092</v>
      </c>
      <c r="C137">
        <v>-159.76000579999999</v>
      </c>
      <c r="D137">
        <v>-171.9159444</v>
      </c>
      <c r="E137">
        <v>0</v>
      </c>
      <c r="F137">
        <v>0</v>
      </c>
      <c r="G137" s="7">
        <f t="shared" si="4"/>
        <v>1694.2139999940991</v>
      </c>
      <c r="H137" t="str">
        <f t="shared" si="5"/>
        <v/>
      </c>
      <c r="J137" t="s">
        <v>91</v>
      </c>
      <c r="K137" t="s">
        <v>318</v>
      </c>
      <c r="L137">
        <v>-103.61630769999999</v>
      </c>
      <c r="M137">
        <v>-105.3630532</v>
      </c>
      <c r="N137">
        <v>7</v>
      </c>
    </row>
    <row r="138" spans="1:14">
      <c r="A138" s="6">
        <v>45957.455784594909</v>
      </c>
      <c r="B138" s="6">
        <v>45957.459068217591</v>
      </c>
      <c r="C138">
        <v>-173.9122236</v>
      </c>
      <c r="D138">
        <v>178.6803711</v>
      </c>
      <c r="E138">
        <v>0</v>
      </c>
      <c r="F138">
        <v>0</v>
      </c>
      <c r="G138" s="7">
        <f t="shared" si="4"/>
        <v>77.312000188976526</v>
      </c>
      <c r="H138" t="str">
        <f t="shared" si="5"/>
        <v>X</v>
      </c>
      <c r="J138" t="s">
        <v>28</v>
      </c>
      <c r="K138" t="s">
        <v>319</v>
      </c>
      <c r="L138">
        <v>-109.67931590000001</v>
      </c>
      <c r="M138">
        <v>-121.4307922</v>
      </c>
      <c r="N138">
        <v>49</v>
      </c>
    </row>
    <row r="139" spans="1:14">
      <c r="A139" s="6">
        <v>45957.459068217591</v>
      </c>
      <c r="B139" s="6">
        <v>45957.460567847222</v>
      </c>
      <c r="C139">
        <v>178.6803711</v>
      </c>
      <c r="D139">
        <v>175.28720910000001</v>
      </c>
      <c r="E139">
        <v>0</v>
      </c>
      <c r="F139">
        <v>0</v>
      </c>
      <c r="G139" s="7">
        <f t="shared" si="4"/>
        <v>0</v>
      </c>
      <c r="H139" t="str">
        <f t="shared" si="5"/>
        <v>X</v>
      </c>
      <c r="J139" t="s">
        <v>29</v>
      </c>
      <c r="K139" t="s">
        <v>320</v>
      </c>
      <c r="L139">
        <v>-128.4759851</v>
      </c>
      <c r="M139">
        <v>-134.69073940000001</v>
      </c>
      <c r="N139">
        <v>34</v>
      </c>
    </row>
    <row r="140" spans="1:14">
      <c r="A140" s="6">
        <v>45957.544472499998</v>
      </c>
      <c r="B140" s="6">
        <v>45957.570196759261</v>
      </c>
      <c r="C140">
        <v>84.423746039999997</v>
      </c>
      <c r="D140">
        <v>68.726539340000002</v>
      </c>
      <c r="E140">
        <v>3</v>
      </c>
      <c r="F140">
        <v>0</v>
      </c>
      <c r="G140" s="7">
        <f t="shared" si="4"/>
        <v>7249.3619998684153</v>
      </c>
      <c r="H140" t="str">
        <f t="shared" si="5"/>
        <v/>
      </c>
      <c r="J140" t="s">
        <v>30</v>
      </c>
      <c r="K140" t="s">
        <v>321</v>
      </c>
      <c r="L140">
        <v>-144.5245501</v>
      </c>
      <c r="M140">
        <v>-157.67226500000001</v>
      </c>
      <c r="N140">
        <v>91</v>
      </c>
    </row>
    <row r="141" spans="1:14">
      <c r="A141" s="6">
        <v>45957.57916666667</v>
      </c>
      <c r="B141" s="6">
        <v>45957.583078703705</v>
      </c>
      <c r="C141">
        <v>61.464801620000003</v>
      </c>
      <c r="D141">
        <v>57.742035180000002</v>
      </c>
      <c r="E141">
        <v>-3</v>
      </c>
      <c r="F141">
        <v>0</v>
      </c>
      <c r="G141" s="7">
        <f t="shared" si="4"/>
        <v>775.00000011641532</v>
      </c>
      <c r="H141" t="str">
        <f t="shared" si="5"/>
        <v/>
      </c>
      <c r="J141" t="s">
        <v>322</v>
      </c>
      <c r="K141" t="s">
        <v>322</v>
      </c>
      <c r="L141">
        <v>177.78634740000001</v>
      </c>
      <c r="M141">
        <v>177.78634740000001</v>
      </c>
      <c r="N141">
        <v>1</v>
      </c>
    </row>
    <row r="142" spans="1:14">
      <c r="A142" s="6">
        <v>45957.713193993055</v>
      </c>
      <c r="B142" s="6">
        <v>45957.714790497688</v>
      </c>
      <c r="C142">
        <v>-98.826160970000004</v>
      </c>
      <c r="D142">
        <v>-99.903127249999997</v>
      </c>
      <c r="E142">
        <v>3</v>
      </c>
      <c r="F142">
        <v>0</v>
      </c>
      <c r="G142" s="7">
        <f t="shared" si="4"/>
        <v>11241.960999858566</v>
      </c>
      <c r="H142" t="str">
        <f t="shared" si="5"/>
        <v/>
      </c>
      <c r="J142" t="s">
        <v>92</v>
      </c>
      <c r="K142" t="s">
        <v>323</v>
      </c>
      <c r="L142">
        <v>173.86789519999999</v>
      </c>
      <c r="M142">
        <v>173.03221600000001</v>
      </c>
      <c r="N142">
        <v>7</v>
      </c>
    </row>
    <row r="143" spans="1:14">
      <c r="A143" s="6">
        <v>45957.718262719907</v>
      </c>
      <c r="B143" s="6">
        <v>45957.729911956019</v>
      </c>
      <c r="C143">
        <v>-102.3184311</v>
      </c>
      <c r="D143">
        <v>-111.406064</v>
      </c>
      <c r="E143">
        <v>-3</v>
      </c>
      <c r="F143">
        <v>0</v>
      </c>
      <c r="G143" s="7">
        <f t="shared" si="4"/>
        <v>299.99999972060323</v>
      </c>
      <c r="H143" t="str">
        <f t="shared" si="5"/>
        <v/>
      </c>
      <c r="J143" t="s">
        <v>93</v>
      </c>
      <c r="K143" t="s">
        <v>324</v>
      </c>
      <c r="L143">
        <v>169.14024620000001</v>
      </c>
      <c r="M143">
        <v>161.59749619999999</v>
      </c>
      <c r="N143">
        <v>44</v>
      </c>
    </row>
    <row r="144" spans="1:14">
      <c r="A144" s="6">
        <v>45957.733384178238</v>
      </c>
      <c r="B144" s="6">
        <v>45957.735937500001</v>
      </c>
      <c r="C144">
        <v>-114.5100896</v>
      </c>
      <c r="D144">
        <v>-116.9433643</v>
      </c>
      <c r="E144">
        <v>3</v>
      </c>
      <c r="F144">
        <v>0</v>
      </c>
      <c r="G144" s="7">
        <f t="shared" si="4"/>
        <v>299.99999972060323</v>
      </c>
      <c r="H144" t="str">
        <f t="shared" si="5"/>
        <v/>
      </c>
      <c r="J144" t="s">
        <v>325</v>
      </c>
      <c r="K144" t="s">
        <v>326</v>
      </c>
      <c r="L144">
        <v>88.822085000000001</v>
      </c>
      <c r="M144">
        <v>83.964881210000001</v>
      </c>
      <c r="N144">
        <v>14</v>
      </c>
    </row>
    <row r="145" spans="1:14">
      <c r="A145" s="6">
        <v>45957.74527777778</v>
      </c>
      <c r="B145" s="6">
        <v>45957.757152777776</v>
      </c>
      <c r="C145">
        <v>-127.2140983</v>
      </c>
      <c r="D145">
        <v>-144.53207190000001</v>
      </c>
      <c r="E145">
        <v>-3</v>
      </c>
      <c r="F145">
        <v>0</v>
      </c>
      <c r="G145" s="7">
        <f t="shared" si="4"/>
        <v>807.00000005308539</v>
      </c>
      <c r="H145" t="str">
        <f t="shared" si="5"/>
        <v/>
      </c>
      <c r="J145" t="s">
        <v>327</v>
      </c>
      <c r="K145" t="s">
        <v>328</v>
      </c>
      <c r="L145">
        <v>77.418201190000005</v>
      </c>
      <c r="M145">
        <v>72.613604620000004</v>
      </c>
      <c r="N145">
        <v>16</v>
      </c>
    </row>
    <row r="146" spans="1:14">
      <c r="A146" s="6">
        <v>45957.767291666663</v>
      </c>
      <c r="B146" s="6">
        <v>45957.77267982639</v>
      </c>
      <c r="C146">
        <v>-164.07381820000001</v>
      </c>
      <c r="D146">
        <v>-175.92803950000001</v>
      </c>
      <c r="E146">
        <v>-3</v>
      </c>
      <c r="F146">
        <v>0</v>
      </c>
      <c r="G146" s="7">
        <f t="shared" si="4"/>
        <v>875.99999983794987</v>
      </c>
      <c r="H146" t="str">
        <f t="shared" si="5"/>
        <v/>
      </c>
      <c r="J146" t="s">
        <v>94</v>
      </c>
      <c r="K146" t="s">
        <v>329</v>
      </c>
      <c r="L146">
        <v>71.208628200000007</v>
      </c>
      <c r="M146">
        <v>65.535217009999997</v>
      </c>
      <c r="N146">
        <v>22</v>
      </c>
    </row>
    <row r="147" spans="1:14">
      <c r="A147" s="6">
        <v>45957.7744159375</v>
      </c>
      <c r="B147" s="6">
        <v>45957.776284722226</v>
      </c>
      <c r="C147">
        <v>-179.8498874</v>
      </c>
      <c r="D147">
        <v>175.91966790000001</v>
      </c>
      <c r="E147">
        <v>0</v>
      </c>
      <c r="F147">
        <v>0</v>
      </c>
      <c r="G147" s="7">
        <f t="shared" si="4"/>
        <v>149.99999986030161</v>
      </c>
      <c r="H147" t="str">
        <f t="shared" si="5"/>
        <v/>
      </c>
      <c r="J147" t="s">
        <v>31</v>
      </c>
      <c r="K147" t="s">
        <v>330</v>
      </c>
      <c r="L147">
        <v>60.471031439999997</v>
      </c>
      <c r="M147">
        <v>51.755775159999999</v>
      </c>
      <c r="N147">
        <v>40</v>
      </c>
    </row>
    <row r="148" spans="1:14">
      <c r="A148" s="6">
        <v>45957.785104166665</v>
      </c>
      <c r="B148" s="6">
        <v>45957.79214046296</v>
      </c>
      <c r="C148">
        <v>156.73397499999999</v>
      </c>
      <c r="D148">
        <v>143.44100570000001</v>
      </c>
      <c r="E148">
        <v>3</v>
      </c>
      <c r="F148">
        <v>0</v>
      </c>
      <c r="G148" s="7">
        <f t="shared" si="4"/>
        <v>761.99999959208071</v>
      </c>
      <c r="H148" t="str">
        <f t="shared" si="5"/>
        <v/>
      </c>
      <c r="J148" t="s">
        <v>331</v>
      </c>
      <c r="K148" t="s">
        <v>332</v>
      </c>
      <c r="L148">
        <v>-21.60451385</v>
      </c>
      <c r="M148">
        <v>-25.1301095</v>
      </c>
      <c r="N148">
        <v>24</v>
      </c>
    </row>
    <row r="149" spans="1:14">
      <c r="A149" s="6">
        <v>45957.885870601851</v>
      </c>
      <c r="B149" s="6">
        <v>45957.89639696759</v>
      </c>
      <c r="C149">
        <v>68.825453499999995</v>
      </c>
      <c r="D149">
        <v>60.191081840000003</v>
      </c>
      <c r="E149">
        <v>-3</v>
      </c>
      <c r="F149">
        <v>0</v>
      </c>
      <c r="G149" s="7">
        <f t="shared" si="4"/>
        <v>8098.2840002048761</v>
      </c>
      <c r="H149" t="str">
        <f t="shared" si="5"/>
        <v/>
      </c>
      <c r="J149" t="s">
        <v>333</v>
      </c>
      <c r="K149" t="s">
        <v>334</v>
      </c>
      <c r="L149">
        <v>-59.997695380000003</v>
      </c>
      <c r="M149">
        <v>-63.030083210000001</v>
      </c>
      <c r="N149">
        <v>12</v>
      </c>
    </row>
    <row r="150" spans="1:14">
      <c r="A150" s="6">
        <v>45957.899970682869</v>
      </c>
      <c r="B150" s="6">
        <v>45957.904183275466</v>
      </c>
      <c r="C150">
        <v>56.687403689999996</v>
      </c>
      <c r="D150">
        <v>52.060822289999997</v>
      </c>
      <c r="E150">
        <v>-3</v>
      </c>
      <c r="F150">
        <v>0</v>
      </c>
      <c r="G150" s="7">
        <f t="shared" si="4"/>
        <v>308.76900013536215</v>
      </c>
      <c r="H150" t="str">
        <f t="shared" si="5"/>
        <v/>
      </c>
      <c r="J150" t="s">
        <v>335</v>
      </c>
      <c r="K150" t="s">
        <v>336</v>
      </c>
      <c r="L150">
        <v>-86.098788819999996</v>
      </c>
      <c r="M150">
        <v>-87.011265179999995</v>
      </c>
      <c r="N150">
        <v>3</v>
      </c>
    </row>
    <row r="151" spans="1:14">
      <c r="A151" s="6">
        <v>45957.907655497685</v>
      </c>
      <c r="B151" s="6">
        <v>45957.912185520836</v>
      </c>
      <c r="C151">
        <v>47.771403249999999</v>
      </c>
      <c r="D151">
        <v>41.419904389999999</v>
      </c>
      <c r="E151">
        <v>-3</v>
      </c>
      <c r="F151">
        <v>0</v>
      </c>
      <c r="G151" s="7">
        <f t="shared" si="4"/>
        <v>299.99999972060323</v>
      </c>
      <c r="H151" t="str">
        <f t="shared" si="5"/>
        <v/>
      </c>
      <c r="J151" t="s">
        <v>95</v>
      </c>
      <c r="K151" t="s">
        <v>337</v>
      </c>
      <c r="L151">
        <v>-89.340505340000007</v>
      </c>
      <c r="M151">
        <v>-91.212031519999996</v>
      </c>
      <c r="N151">
        <v>6</v>
      </c>
    </row>
    <row r="152" spans="1:14">
      <c r="A152" s="6">
        <v>45957.913921631945</v>
      </c>
      <c r="B152" s="6">
        <v>45957.921528935185</v>
      </c>
      <c r="C152">
        <v>38.735283160000002</v>
      </c>
      <c r="D152">
        <v>25.213022939999998</v>
      </c>
      <c r="E152">
        <v>0</v>
      </c>
      <c r="F152">
        <v>0</v>
      </c>
      <c r="G152" s="7">
        <f t="shared" si="4"/>
        <v>149.99999986030161</v>
      </c>
      <c r="H152" t="str">
        <f t="shared" si="5"/>
        <v/>
      </c>
      <c r="J152" t="s">
        <v>96</v>
      </c>
      <c r="K152" t="s">
        <v>338</v>
      </c>
      <c r="L152">
        <v>-95.191007839999997</v>
      </c>
      <c r="M152">
        <v>-99.732227739999999</v>
      </c>
      <c r="N152">
        <v>12</v>
      </c>
    </row>
    <row r="153" spans="1:14">
      <c r="A153" s="6">
        <v>45958.231031585645</v>
      </c>
      <c r="B153" s="6">
        <v>45958.234320416668</v>
      </c>
      <c r="C153">
        <v>36.783274480000003</v>
      </c>
      <c r="D153">
        <v>31.107308379999999</v>
      </c>
      <c r="E153">
        <v>-3</v>
      </c>
      <c r="F153">
        <v>0</v>
      </c>
      <c r="G153" s="7">
        <f t="shared" si="4"/>
        <v>26741.028999723494</v>
      </c>
      <c r="H153" t="str">
        <f t="shared" si="5"/>
        <v/>
      </c>
      <c r="J153" t="s">
        <v>339</v>
      </c>
      <c r="K153" t="s">
        <v>340</v>
      </c>
      <c r="L153">
        <v>-102.3784354</v>
      </c>
      <c r="M153">
        <v>-104.0787576</v>
      </c>
      <c r="N153">
        <v>6</v>
      </c>
    </row>
    <row r="154" spans="1:14">
      <c r="A154" s="6">
        <v>45958.236056527778</v>
      </c>
      <c r="B154" s="6">
        <v>45958.2405521412</v>
      </c>
      <c r="C154">
        <v>27.892876749999999</v>
      </c>
      <c r="D154">
        <v>18.908953400000001</v>
      </c>
      <c r="E154">
        <v>0</v>
      </c>
      <c r="F154">
        <v>0</v>
      </c>
      <c r="G154" s="7">
        <f t="shared" si="4"/>
        <v>149.99999986030161</v>
      </c>
      <c r="H154" t="str">
        <f t="shared" si="5"/>
        <v/>
      </c>
      <c r="J154" t="s">
        <v>97</v>
      </c>
      <c r="K154" t="s">
        <v>341</v>
      </c>
      <c r="L154">
        <v>-105.4633065</v>
      </c>
      <c r="M154">
        <v>-109.6533091</v>
      </c>
      <c r="N154">
        <v>16</v>
      </c>
    </row>
    <row r="155" spans="1:14">
      <c r="A155" s="6">
        <v>45958.345624479167</v>
      </c>
      <c r="B155" s="6">
        <v>45958.363256620367</v>
      </c>
      <c r="C155">
        <v>-98.965869749999996</v>
      </c>
      <c r="D155">
        <v>-112.4063723</v>
      </c>
      <c r="E155">
        <v>3</v>
      </c>
      <c r="F155">
        <v>0</v>
      </c>
      <c r="G155" s="7">
        <f t="shared" si="4"/>
        <v>9078.2500003231689</v>
      </c>
      <c r="H155" t="str">
        <f t="shared" si="5"/>
        <v/>
      </c>
      <c r="J155" t="s">
        <v>98</v>
      </c>
      <c r="K155" t="s">
        <v>342</v>
      </c>
      <c r="L155">
        <v>-111.1389104</v>
      </c>
      <c r="M155">
        <v>-119.7261864</v>
      </c>
      <c r="N155">
        <v>32</v>
      </c>
    </row>
    <row r="156" spans="1:14">
      <c r="A156" s="6">
        <v>45958.366728842593</v>
      </c>
      <c r="B156" s="6">
        <v>45958.372940891204</v>
      </c>
      <c r="C156">
        <v>-115.5996806</v>
      </c>
      <c r="D156">
        <v>-121.9809527</v>
      </c>
      <c r="E156">
        <v>3</v>
      </c>
      <c r="F156">
        <v>0</v>
      </c>
      <c r="G156" s="7">
        <f t="shared" si="4"/>
        <v>300.00000034924597</v>
      </c>
      <c r="H156" t="str">
        <f t="shared" si="5"/>
        <v/>
      </c>
      <c r="J156" t="s">
        <v>99</v>
      </c>
      <c r="K156" t="s">
        <v>343</v>
      </c>
      <c r="L156">
        <v>-121.5752091</v>
      </c>
      <c r="M156">
        <v>-128.42607469999999</v>
      </c>
      <c r="N156">
        <v>34</v>
      </c>
    </row>
    <row r="157" spans="1:14">
      <c r="A157" s="6">
        <v>45958.376413113423</v>
      </c>
      <c r="B157" s="6">
        <v>45958.378789363429</v>
      </c>
      <c r="C157">
        <v>-125.99866280000001</v>
      </c>
      <c r="D157">
        <v>-128.9671745</v>
      </c>
      <c r="E157">
        <v>-3</v>
      </c>
      <c r="F157">
        <v>0</v>
      </c>
      <c r="G157" s="7">
        <f t="shared" si="4"/>
        <v>299.99999972060323</v>
      </c>
      <c r="H157" t="str">
        <f t="shared" si="5"/>
        <v/>
      </c>
      <c r="J157" t="s">
        <v>344</v>
      </c>
      <c r="K157" t="s">
        <v>345</v>
      </c>
      <c r="L157">
        <v>-130.72108990000001</v>
      </c>
      <c r="M157">
        <v>-132.34437399999999</v>
      </c>
      <c r="N157">
        <v>7</v>
      </c>
    </row>
    <row r="158" spans="1:14">
      <c r="A158" s="6">
        <v>45958.382261585648</v>
      </c>
      <c r="B158" s="6">
        <v>45958.384359618052</v>
      </c>
      <c r="C158">
        <v>-133.66369520000001</v>
      </c>
      <c r="D158">
        <v>-136.72675219999999</v>
      </c>
      <c r="E158">
        <v>3</v>
      </c>
      <c r="F158">
        <v>0</v>
      </c>
      <c r="G158" s="7">
        <f t="shared" si="4"/>
        <v>299.99999972060323</v>
      </c>
      <c r="H158" t="str">
        <f t="shared" si="5"/>
        <v/>
      </c>
      <c r="J158" t="s">
        <v>100</v>
      </c>
      <c r="K158" t="s">
        <v>346</v>
      </c>
      <c r="L158">
        <v>-134.76502540000001</v>
      </c>
      <c r="M158">
        <v>-144.41747549999999</v>
      </c>
      <c r="N158">
        <v>59</v>
      </c>
    </row>
    <row r="159" spans="1:14">
      <c r="A159" s="6">
        <v>45958.387831840279</v>
      </c>
      <c r="B159" s="6">
        <v>45958.400710231479</v>
      </c>
      <c r="C159">
        <v>-142.20032180000001</v>
      </c>
      <c r="D159">
        <v>-167.0638031</v>
      </c>
      <c r="E159">
        <v>-3</v>
      </c>
      <c r="F159">
        <v>0</v>
      </c>
      <c r="G159" s="7">
        <f t="shared" si="4"/>
        <v>300.00000034924597</v>
      </c>
      <c r="H159" t="str">
        <f t="shared" si="5"/>
        <v/>
      </c>
      <c r="J159" t="s">
        <v>347</v>
      </c>
      <c r="K159" t="s">
        <v>348</v>
      </c>
      <c r="L159">
        <v>-147.54031280000001</v>
      </c>
      <c r="M159">
        <v>-151.6506852</v>
      </c>
      <c r="N159">
        <v>22</v>
      </c>
    </row>
    <row r="160" spans="1:14">
      <c r="A160" s="6">
        <v>45958.413252314815</v>
      </c>
      <c r="B160" s="6">
        <v>45958.418524386572</v>
      </c>
      <c r="C160">
        <v>164.9172198</v>
      </c>
      <c r="D160">
        <v>153.94105039999999</v>
      </c>
      <c r="E160">
        <v>3</v>
      </c>
      <c r="F160">
        <v>0</v>
      </c>
      <c r="G160" s="7">
        <f t="shared" si="4"/>
        <v>1083.6360001936555</v>
      </c>
      <c r="H160" t="str">
        <f t="shared" si="5"/>
        <v/>
      </c>
      <c r="J160" t="s">
        <v>32</v>
      </c>
      <c r="K160" t="s">
        <v>349</v>
      </c>
      <c r="L160">
        <v>169.93612350000001</v>
      </c>
      <c r="M160">
        <v>169.2646857</v>
      </c>
      <c r="N160">
        <v>5</v>
      </c>
    </row>
    <row r="161" spans="1:14">
      <c r="A161" s="6">
        <v>45958.516232118054</v>
      </c>
      <c r="B161" s="6">
        <v>45958.525753761576</v>
      </c>
      <c r="C161">
        <v>69.724418099999994</v>
      </c>
      <c r="D161">
        <v>62.272848609999997</v>
      </c>
      <c r="E161">
        <v>3</v>
      </c>
      <c r="F161">
        <v>0</v>
      </c>
      <c r="G161" s="7">
        <f t="shared" si="4"/>
        <v>8441.948000038974</v>
      </c>
      <c r="H161" t="str">
        <f t="shared" si="5"/>
        <v/>
      </c>
      <c r="J161" t="s">
        <v>350</v>
      </c>
      <c r="K161" t="s">
        <v>351</v>
      </c>
      <c r="L161">
        <v>161.5815154</v>
      </c>
      <c r="M161">
        <v>155.27505300000001</v>
      </c>
      <c r="N161">
        <v>36</v>
      </c>
    </row>
    <row r="162" spans="1:14">
      <c r="A162" s="6">
        <v>45958.529225983795</v>
      </c>
      <c r="B162" s="6">
        <v>45958.531044224539</v>
      </c>
      <c r="C162">
        <v>59.103026370000002</v>
      </c>
      <c r="D162">
        <v>57.320238750000001</v>
      </c>
      <c r="E162">
        <v>-3</v>
      </c>
      <c r="F162">
        <v>0</v>
      </c>
      <c r="G162" s="7">
        <f t="shared" si="4"/>
        <v>299.99999972060323</v>
      </c>
      <c r="H162" t="str">
        <f t="shared" si="5"/>
        <v/>
      </c>
      <c r="J162" t="s">
        <v>352</v>
      </c>
      <c r="K162" t="s">
        <v>352</v>
      </c>
      <c r="L162">
        <v>83.388732849999997</v>
      </c>
      <c r="M162">
        <v>83.388732849999997</v>
      </c>
      <c r="N162">
        <v>1</v>
      </c>
    </row>
    <row r="163" spans="1:14">
      <c r="A163" s="6">
        <v>45958.534516446758</v>
      </c>
      <c r="B163" s="6">
        <v>45958.539020717595</v>
      </c>
      <c r="C163">
        <v>53.64596555</v>
      </c>
      <c r="D163">
        <v>48.268262360000001</v>
      </c>
      <c r="E163">
        <v>-3</v>
      </c>
      <c r="F163">
        <v>0</v>
      </c>
      <c r="G163" s="7">
        <f t="shared" si="4"/>
        <v>299.99999972060323</v>
      </c>
      <c r="H163" t="str">
        <f t="shared" si="5"/>
        <v/>
      </c>
      <c r="J163" t="s">
        <v>353</v>
      </c>
      <c r="K163" t="s">
        <v>354</v>
      </c>
      <c r="L163">
        <v>81.458737049999996</v>
      </c>
      <c r="M163">
        <v>78.343579599999998</v>
      </c>
      <c r="N163">
        <v>10</v>
      </c>
    </row>
    <row r="164" spans="1:14">
      <c r="A164" s="6">
        <v>45958.542572951388</v>
      </c>
      <c r="B164" s="6">
        <v>45958.545360046293</v>
      </c>
      <c r="C164">
        <v>43.458661569999997</v>
      </c>
      <c r="D164">
        <v>39.288862590000001</v>
      </c>
      <c r="E164">
        <v>-3</v>
      </c>
      <c r="F164">
        <v>0</v>
      </c>
      <c r="G164" s="7">
        <f t="shared" si="4"/>
        <v>306.91299971658736</v>
      </c>
      <c r="H164" t="str">
        <f t="shared" si="5"/>
        <v/>
      </c>
      <c r="J164" t="s">
        <v>355</v>
      </c>
      <c r="K164" t="s">
        <v>356</v>
      </c>
      <c r="L164">
        <v>76.282497599999999</v>
      </c>
      <c r="M164">
        <v>74.892374349999997</v>
      </c>
      <c r="N164">
        <v>5</v>
      </c>
    </row>
    <row r="165" spans="1:14">
      <c r="A165" s="6">
        <v>45958.54883226852</v>
      </c>
      <c r="B165" s="6">
        <v>45958.553339942133</v>
      </c>
      <c r="C165">
        <v>33.567570439999997</v>
      </c>
      <c r="D165">
        <v>25.243545340000001</v>
      </c>
      <c r="E165">
        <v>-3</v>
      </c>
      <c r="F165">
        <v>0</v>
      </c>
      <c r="G165" s="7">
        <f t="shared" si="4"/>
        <v>300.00000034924597</v>
      </c>
      <c r="H165" t="str">
        <f t="shared" si="5"/>
        <v/>
      </c>
      <c r="J165" t="s">
        <v>101</v>
      </c>
      <c r="K165" t="s">
        <v>357</v>
      </c>
      <c r="L165">
        <v>72.379205909999996</v>
      </c>
      <c r="M165">
        <v>66.865688989999995</v>
      </c>
      <c r="N165">
        <v>20</v>
      </c>
    </row>
    <row r="166" spans="1:14">
      <c r="A166" s="6">
        <v>45958.555076053242</v>
      </c>
      <c r="B166" s="6">
        <v>45958.559579942128</v>
      </c>
      <c r="C166">
        <v>21.77784977</v>
      </c>
      <c r="D166">
        <v>12.22044897</v>
      </c>
      <c r="E166">
        <v>0</v>
      </c>
      <c r="F166">
        <v>0</v>
      </c>
      <c r="G166" s="7">
        <f t="shared" si="4"/>
        <v>149.99999986030161</v>
      </c>
      <c r="H166" t="str">
        <f t="shared" si="5"/>
        <v/>
      </c>
      <c r="J166" t="s">
        <v>102</v>
      </c>
      <c r="K166" t="s">
        <v>358</v>
      </c>
      <c r="L166">
        <v>65.350419520000003</v>
      </c>
      <c r="M166">
        <v>60.589934229999997</v>
      </c>
      <c r="N166">
        <v>20</v>
      </c>
    </row>
    <row r="167" spans="1:14">
      <c r="A167" s="6">
        <v>45958.677978055559</v>
      </c>
      <c r="B167" s="6">
        <v>45958.683062245371</v>
      </c>
      <c r="C167">
        <v>-111.1915511</v>
      </c>
      <c r="D167">
        <v>-115.8211421</v>
      </c>
      <c r="E167">
        <v>3</v>
      </c>
      <c r="F167">
        <v>0</v>
      </c>
      <c r="G167" s="7">
        <f t="shared" si="4"/>
        <v>10229.597000428475</v>
      </c>
      <c r="H167" t="str">
        <f t="shared" si="5"/>
        <v/>
      </c>
      <c r="J167" t="s">
        <v>103</v>
      </c>
      <c r="K167" t="s">
        <v>359</v>
      </c>
      <c r="L167">
        <v>58.786877250000003</v>
      </c>
      <c r="M167">
        <v>53.998648490000001</v>
      </c>
      <c r="N167">
        <v>13</v>
      </c>
    </row>
    <row r="168" spans="1:14">
      <c r="A168" s="6">
        <v>45958.687641736113</v>
      </c>
      <c r="B168" s="6">
        <v>45958.695558692132</v>
      </c>
      <c r="C168">
        <v>-120.4686251</v>
      </c>
      <c r="D168">
        <v>-129.87640200000001</v>
      </c>
      <c r="E168">
        <v>3</v>
      </c>
      <c r="F168">
        <v>0</v>
      </c>
      <c r="G168" s="7">
        <f t="shared" si="4"/>
        <v>395.66800009924918</v>
      </c>
      <c r="H168" t="str">
        <f t="shared" si="5"/>
        <v/>
      </c>
      <c r="J168" t="s">
        <v>104</v>
      </c>
      <c r="K168" t="s">
        <v>360</v>
      </c>
      <c r="L168">
        <v>51.648398589999999</v>
      </c>
      <c r="M168">
        <v>42.54600774</v>
      </c>
      <c r="N168">
        <v>47</v>
      </c>
    </row>
    <row r="169" spans="1:14">
      <c r="A169" s="6">
        <v>45958.699030914351</v>
      </c>
      <c r="B169" s="6">
        <v>45958.71533564815</v>
      </c>
      <c r="C169">
        <v>-134.6767232</v>
      </c>
      <c r="D169">
        <v>-164.0339894</v>
      </c>
      <c r="E169">
        <v>3</v>
      </c>
      <c r="F169">
        <v>0</v>
      </c>
      <c r="G169" s="7">
        <f t="shared" si="4"/>
        <v>299.99999972060323</v>
      </c>
      <c r="H169" t="str">
        <f t="shared" si="5"/>
        <v/>
      </c>
      <c r="J169" t="s">
        <v>361</v>
      </c>
      <c r="K169" t="s">
        <v>362</v>
      </c>
      <c r="L169">
        <v>49.134236139999999</v>
      </c>
      <c r="M169">
        <v>45.064235959999998</v>
      </c>
      <c r="N169">
        <v>15</v>
      </c>
    </row>
    <row r="170" spans="1:14">
      <c r="A170" s="6">
        <v>45958.725763888891</v>
      </c>
      <c r="B170" s="6">
        <v>45958.72838763889</v>
      </c>
      <c r="C170">
        <v>172.6985852</v>
      </c>
      <c r="D170">
        <v>166.8683121</v>
      </c>
      <c r="E170">
        <v>-3</v>
      </c>
      <c r="F170">
        <v>0</v>
      </c>
      <c r="G170" s="7">
        <f t="shared" si="4"/>
        <v>901.00000002421439</v>
      </c>
      <c r="H170" t="str">
        <f t="shared" si="5"/>
        <v/>
      </c>
      <c r="J170" t="s">
        <v>105</v>
      </c>
      <c r="K170" t="s">
        <v>363</v>
      </c>
      <c r="L170">
        <v>42.445299749999997</v>
      </c>
      <c r="M170">
        <v>37.704378230000003</v>
      </c>
      <c r="N170">
        <v>27</v>
      </c>
    </row>
    <row r="171" spans="1:14">
      <c r="A171" s="6">
        <v>45958.84018835648</v>
      </c>
      <c r="B171" s="6">
        <v>45958.842020428237</v>
      </c>
      <c r="C171">
        <v>63.462209049999998</v>
      </c>
      <c r="D171">
        <v>61.886482450000003</v>
      </c>
      <c r="E171">
        <v>3</v>
      </c>
      <c r="F171">
        <v>0</v>
      </c>
      <c r="G171" s="7">
        <f t="shared" si="4"/>
        <v>9659.5819997834042</v>
      </c>
      <c r="H171" t="str">
        <f t="shared" si="5"/>
        <v/>
      </c>
      <c r="J171" t="s">
        <v>364</v>
      </c>
      <c r="K171" t="s">
        <v>365</v>
      </c>
      <c r="L171">
        <v>-87.232569060000003</v>
      </c>
      <c r="M171">
        <v>-93.920859300000004</v>
      </c>
      <c r="N171">
        <v>16</v>
      </c>
    </row>
    <row r="172" spans="1:14">
      <c r="A172" s="6">
        <v>45958.845492650464</v>
      </c>
      <c r="B172" s="6">
        <v>45958.848197974534</v>
      </c>
      <c r="C172">
        <v>58.688253709999998</v>
      </c>
      <c r="D172">
        <v>55.977014910000001</v>
      </c>
      <c r="E172">
        <v>-3</v>
      </c>
      <c r="F172">
        <v>0</v>
      </c>
      <c r="G172" s="7">
        <f t="shared" si="4"/>
        <v>300.00000034924597</v>
      </c>
      <c r="H172" t="str">
        <f t="shared" si="5"/>
        <v/>
      </c>
      <c r="J172" t="s">
        <v>366</v>
      </c>
      <c r="K172" t="s">
        <v>367</v>
      </c>
      <c r="L172">
        <v>-99.951972569999995</v>
      </c>
      <c r="M172">
        <v>-103.1151133</v>
      </c>
      <c r="N172">
        <v>9</v>
      </c>
    </row>
    <row r="173" spans="1:14">
      <c r="A173" s="6">
        <v>45958.85167019676</v>
      </c>
      <c r="B173" s="6">
        <v>45958.856378252312</v>
      </c>
      <c r="C173">
        <v>52.16945681</v>
      </c>
      <c r="D173">
        <v>46.316636269999997</v>
      </c>
      <c r="E173">
        <v>3</v>
      </c>
      <c r="F173">
        <v>0</v>
      </c>
      <c r="G173" s="7">
        <f t="shared" si="4"/>
        <v>300.00000034924597</v>
      </c>
      <c r="H173" t="str">
        <f t="shared" si="5"/>
        <v/>
      </c>
      <c r="J173" t="s">
        <v>106</v>
      </c>
      <c r="K173" t="s">
        <v>368</v>
      </c>
      <c r="L173">
        <v>-110.23096459999999</v>
      </c>
      <c r="M173">
        <v>-111.13734359999999</v>
      </c>
      <c r="N173">
        <v>4</v>
      </c>
    </row>
    <row r="174" spans="1:14">
      <c r="A174" s="6">
        <v>45958.859850474539</v>
      </c>
      <c r="B174" s="6">
        <v>45958.864203090277</v>
      </c>
      <c r="C174">
        <v>41.409597099999999</v>
      </c>
      <c r="D174">
        <v>34.458339410000001</v>
      </c>
      <c r="E174">
        <v>-3</v>
      </c>
      <c r="F174">
        <v>0</v>
      </c>
      <c r="G174" s="7">
        <f t="shared" si="4"/>
        <v>300.00000034924597</v>
      </c>
      <c r="H174" t="str">
        <f t="shared" si="5"/>
        <v/>
      </c>
      <c r="J174" t="s">
        <v>369</v>
      </c>
      <c r="K174" t="s">
        <v>370</v>
      </c>
      <c r="L174">
        <v>-114.20161179999999</v>
      </c>
      <c r="M174">
        <v>-116.3182104</v>
      </c>
      <c r="N174">
        <v>8</v>
      </c>
    </row>
    <row r="175" spans="1:14">
      <c r="A175" s="6">
        <v>45958.867848043985</v>
      </c>
      <c r="B175" s="6">
        <v>45958.871249999997</v>
      </c>
      <c r="C175">
        <v>27.912563080000002</v>
      </c>
      <c r="D175">
        <v>21.221135839999999</v>
      </c>
      <c r="E175">
        <v>-3</v>
      </c>
      <c r="F175">
        <v>0</v>
      </c>
      <c r="G175" s="7">
        <f t="shared" si="4"/>
        <v>314.92400032002479</v>
      </c>
      <c r="H175" t="str">
        <f t="shared" si="5"/>
        <v/>
      </c>
      <c r="J175" t="s">
        <v>371</v>
      </c>
      <c r="K175" t="s">
        <v>372</v>
      </c>
      <c r="L175">
        <v>-120.0150682</v>
      </c>
      <c r="M175">
        <v>-127.5559985</v>
      </c>
      <c r="N175">
        <v>24</v>
      </c>
    </row>
    <row r="176" spans="1:14">
      <c r="A176" s="6">
        <v>45959.19001071759</v>
      </c>
      <c r="B176" s="6">
        <v>45959.195056597222</v>
      </c>
      <c r="C176">
        <v>15.24071607</v>
      </c>
      <c r="D176">
        <v>4.0580351940000003</v>
      </c>
      <c r="E176">
        <v>0</v>
      </c>
      <c r="F176">
        <v>0</v>
      </c>
      <c r="G176" s="7">
        <f t="shared" si="4"/>
        <v>27540.926000056788</v>
      </c>
      <c r="H176" t="str">
        <f t="shared" si="5"/>
        <v/>
      </c>
      <c r="J176" t="s">
        <v>373</v>
      </c>
      <c r="K176" t="s">
        <v>374</v>
      </c>
      <c r="L176">
        <v>-153.94640709999999</v>
      </c>
      <c r="M176">
        <v>-159.00604960000001</v>
      </c>
      <c r="N176">
        <v>29</v>
      </c>
    </row>
    <row r="177" spans="1:14">
      <c r="A177" s="6">
        <v>45959.195056597222</v>
      </c>
      <c r="B177" s="6">
        <v>45959.197628113427</v>
      </c>
      <c r="C177">
        <v>4.0580351940000003</v>
      </c>
      <c r="D177">
        <v>-1.767075578</v>
      </c>
      <c r="E177">
        <v>0</v>
      </c>
      <c r="F177">
        <v>0</v>
      </c>
      <c r="G177" s="7">
        <f t="shared" si="4"/>
        <v>0</v>
      </c>
      <c r="H177" t="str">
        <f t="shared" si="5"/>
        <v>X</v>
      </c>
      <c r="J177" t="s">
        <v>107</v>
      </c>
      <c r="K177" t="s">
        <v>375</v>
      </c>
      <c r="L177">
        <v>-162.63787590000001</v>
      </c>
      <c r="M177">
        <v>-168.8391014</v>
      </c>
      <c r="N177">
        <v>47</v>
      </c>
    </row>
    <row r="178" spans="1:14">
      <c r="A178" s="6">
        <v>45959.326304953705</v>
      </c>
      <c r="B178" s="6">
        <v>45959.331827858798</v>
      </c>
      <c r="C178">
        <v>-128.07620679999999</v>
      </c>
      <c r="D178">
        <v>-135.67889930000001</v>
      </c>
      <c r="E178">
        <v>3</v>
      </c>
      <c r="F178">
        <v>0</v>
      </c>
      <c r="G178" s="7">
        <f t="shared" si="4"/>
        <v>11117.679000087082</v>
      </c>
      <c r="H178" t="str">
        <f t="shared" si="5"/>
        <v/>
      </c>
      <c r="J178" t="s">
        <v>376</v>
      </c>
      <c r="K178" t="s">
        <v>377</v>
      </c>
      <c r="L178">
        <v>-172.7011071</v>
      </c>
      <c r="M178">
        <v>-173.0198729</v>
      </c>
      <c r="N178">
        <v>3</v>
      </c>
    </row>
    <row r="179" spans="1:14">
      <c r="A179" s="6">
        <v>45959.351393275465</v>
      </c>
      <c r="B179" s="6">
        <v>45959.353258252311</v>
      </c>
      <c r="C179">
        <v>-172.81003480000001</v>
      </c>
      <c r="D179">
        <v>-177.00593129999999</v>
      </c>
      <c r="E179">
        <v>-3</v>
      </c>
      <c r="F179">
        <v>0</v>
      </c>
      <c r="G179" s="7">
        <f t="shared" si="4"/>
        <v>1690.4520000563934</v>
      </c>
      <c r="H179" t="str">
        <f t="shared" si="5"/>
        <v/>
      </c>
      <c r="J179" t="s">
        <v>108</v>
      </c>
      <c r="K179" t="s">
        <v>378</v>
      </c>
      <c r="L179">
        <v>-177.0306502</v>
      </c>
      <c r="M179">
        <v>-178.09419550000001</v>
      </c>
      <c r="N179">
        <v>9</v>
      </c>
    </row>
    <row r="180" spans="1:14">
      <c r="A180" s="6">
        <v>45959.354994363428</v>
      </c>
      <c r="B180" s="6">
        <v>45959.356552372687</v>
      </c>
      <c r="C180">
        <v>179.06372730000001</v>
      </c>
      <c r="D180">
        <v>175.5379385</v>
      </c>
      <c r="E180">
        <v>0</v>
      </c>
      <c r="F180">
        <v>0</v>
      </c>
      <c r="G180" s="7">
        <f t="shared" si="4"/>
        <v>150.00000048894435</v>
      </c>
      <c r="H180" t="str">
        <f t="shared" si="5"/>
        <v/>
      </c>
      <c r="J180" t="s">
        <v>379</v>
      </c>
      <c r="K180" t="s">
        <v>380</v>
      </c>
      <c r="L180">
        <v>177.78695690000001</v>
      </c>
      <c r="M180">
        <v>170.09133420000001</v>
      </c>
      <c r="N180">
        <v>48</v>
      </c>
    </row>
    <row r="181" spans="1:14">
      <c r="A181" s="6">
        <v>45959.472294305553</v>
      </c>
      <c r="B181" s="6">
        <v>45959.483259814813</v>
      </c>
      <c r="C181">
        <v>63.085146979999998</v>
      </c>
      <c r="D181">
        <v>52.316751449999998</v>
      </c>
      <c r="E181">
        <v>3</v>
      </c>
      <c r="F181">
        <v>0</v>
      </c>
      <c r="G181" s="7">
        <f t="shared" si="4"/>
        <v>10000.102999666706</v>
      </c>
      <c r="H181" t="str">
        <f t="shared" si="5"/>
        <v/>
      </c>
      <c r="J181" t="s">
        <v>381</v>
      </c>
      <c r="K181" t="s">
        <v>382</v>
      </c>
      <c r="L181">
        <v>83.388272299999997</v>
      </c>
      <c r="M181">
        <v>76.77077405</v>
      </c>
      <c r="N181">
        <v>19</v>
      </c>
    </row>
    <row r="182" spans="1:14">
      <c r="A182" s="6">
        <v>45959.486732037039</v>
      </c>
      <c r="B182" s="6">
        <v>45959.495474537034</v>
      </c>
      <c r="C182">
        <v>48.128271789999999</v>
      </c>
      <c r="D182">
        <v>35.331419779999997</v>
      </c>
      <c r="E182">
        <v>3</v>
      </c>
      <c r="F182">
        <v>0</v>
      </c>
      <c r="G182" s="7">
        <f t="shared" si="4"/>
        <v>300.00000034924597</v>
      </c>
      <c r="H182" t="str">
        <f t="shared" si="5"/>
        <v/>
      </c>
      <c r="J182" t="s">
        <v>109</v>
      </c>
      <c r="K182" t="s">
        <v>383</v>
      </c>
      <c r="L182">
        <v>74.637642619999994</v>
      </c>
      <c r="M182">
        <v>69.016110359999999</v>
      </c>
      <c r="N182">
        <v>18</v>
      </c>
    </row>
    <row r="183" spans="1:14">
      <c r="A183" s="6">
        <v>45959.505798611113</v>
      </c>
      <c r="B183" s="6">
        <v>45959.507845636574</v>
      </c>
      <c r="C183">
        <v>15.50525927</v>
      </c>
      <c r="D183">
        <v>11.04967839</v>
      </c>
      <c r="E183">
        <v>-3</v>
      </c>
      <c r="F183">
        <v>0</v>
      </c>
      <c r="G183" s="7">
        <f t="shared" si="4"/>
        <v>892.00000043492764</v>
      </c>
      <c r="H183" t="str">
        <f t="shared" si="5"/>
        <v/>
      </c>
      <c r="J183" t="s">
        <v>384</v>
      </c>
      <c r="K183" t="s">
        <v>385</v>
      </c>
      <c r="L183">
        <v>59.980401999999998</v>
      </c>
      <c r="M183">
        <v>59.069566350000002</v>
      </c>
      <c r="N183">
        <v>3</v>
      </c>
    </row>
    <row r="184" spans="1:14">
      <c r="A184" s="6">
        <v>45959.509581747683</v>
      </c>
      <c r="B184" s="6">
        <v>45959.511021273145</v>
      </c>
      <c r="C184">
        <v>7.186292409</v>
      </c>
      <c r="D184">
        <v>3.943998004</v>
      </c>
      <c r="E184">
        <v>0</v>
      </c>
      <c r="F184">
        <v>0</v>
      </c>
      <c r="G184" s="7">
        <f t="shared" si="4"/>
        <v>149.99999986030161</v>
      </c>
      <c r="H184" t="str">
        <f t="shared" si="5"/>
        <v/>
      </c>
      <c r="J184" t="s">
        <v>110</v>
      </c>
      <c r="K184" t="s">
        <v>386</v>
      </c>
      <c r="L184">
        <v>36.523832310000003</v>
      </c>
      <c r="M184">
        <v>36.004549300000001</v>
      </c>
      <c r="N184">
        <v>4</v>
      </c>
    </row>
    <row r="185" spans="1:14">
      <c r="A185" s="6">
        <v>45959.797735115739</v>
      </c>
      <c r="B185" s="6">
        <v>45959.800649525459</v>
      </c>
      <c r="C185">
        <v>53.870168049999997</v>
      </c>
      <c r="D185">
        <v>50.538241079999999</v>
      </c>
      <c r="E185">
        <v>3</v>
      </c>
      <c r="F185">
        <v>0</v>
      </c>
      <c r="G185" s="7">
        <f t="shared" si="4"/>
        <v>24772.076000086963</v>
      </c>
      <c r="H185" t="str">
        <f t="shared" si="5"/>
        <v/>
      </c>
      <c r="J185" t="s">
        <v>387</v>
      </c>
      <c r="K185" t="s">
        <v>388</v>
      </c>
      <c r="L185">
        <v>-104.17793760000001</v>
      </c>
      <c r="M185">
        <v>-109.9485092</v>
      </c>
      <c r="N185">
        <v>19</v>
      </c>
    </row>
    <row r="186" spans="1:14">
      <c r="A186" s="6">
        <v>45959.828071180556</v>
      </c>
      <c r="B186" s="6">
        <v>45959.830523124998</v>
      </c>
      <c r="C186">
        <v>1.38022501</v>
      </c>
      <c r="D186">
        <v>-4.1702325199999999</v>
      </c>
      <c r="E186">
        <v>0</v>
      </c>
      <c r="F186">
        <v>0</v>
      </c>
      <c r="G186" s="7">
        <f t="shared" si="4"/>
        <v>2369.2310003796592</v>
      </c>
      <c r="H186" t="str">
        <f t="shared" si="5"/>
        <v/>
      </c>
      <c r="J186" t="s">
        <v>389</v>
      </c>
      <c r="K186" t="s">
        <v>389</v>
      </c>
      <c r="L186">
        <v>-113.25287950000001</v>
      </c>
      <c r="M186">
        <v>-113.25287950000001</v>
      </c>
      <c r="N186">
        <v>1</v>
      </c>
    </row>
    <row r="187" spans="1:14">
      <c r="A187" s="6">
        <v>45959.978391203702</v>
      </c>
      <c r="B187" s="6">
        <v>45959.980438981482</v>
      </c>
      <c r="C187">
        <v>-161.8023073</v>
      </c>
      <c r="D187">
        <v>-166.18869839999999</v>
      </c>
      <c r="E187">
        <v>3</v>
      </c>
      <c r="F187">
        <v>0</v>
      </c>
      <c r="G187" s="7">
        <f t="shared" si="4"/>
        <v>12775.802000029944</v>
      </c>
      <c r="H187" t="str">
        <f t="shared" si="5"/>
        <v/>
      </c>
      <c r="J187" t="s">
        <v>390</v>
      </c>
      <c r="K187" t="s">
        <v>391</v>
      </c>
      <c r="L187">
        <v>-116.4979214</v>
      </c>
      <c r="M187">
        <v>-116.7890541</v>
      </c>
      <c r="N187">
        <v>2</v>
      </c>
    </row>
    <row r="188" spans="1:14">
      <c r="A188" s="6">
        <v>45959.983911203701</v>
      </c>
      <c r="B188" s="6">
        <v>45959.986588287036</v>
      </c>
      <c r="C188">
        <v>-173.87582699999999</v>
      </c>
      <c r="D188">
        <v>-179.9231619</v>
      </c>
      <c r="E188">
        <v>-3</v>
      </c>
      <c r="F188">
        <v>0</v>
      </c>
      <c r="G188" s="7">
        <f t="shared" si="4"/>
        <v>299.99999972060323</v>
      </c>
      <c r="H188" t="str">
        <f t="shared" si="5"/>
        <v/>
      </c>
      <c r="J188" t="s">
        <v>392</v>
      </c>
      <c r="K188" t="s">
        <v>392</v>
      </c>
      <c r="L188">
        <v>-127.80349579999999</v>
      </c>
      <c r="M188">
        <v>-127.80349579999999</v>
      </c>
      <c r="N188">
        <v>1</v>
      </c>
    </row>
    <row r="189" spans="1:14">
      <c r="A189" s="6">
        <v>45960.144882083332</v>
      </c>
      <c r="B189" s="6">
        <v>45960.152989988426</v>
      </c>
      <c r="C189">
        <v>-0.59472251210000004</v>
      </c>
      <c r="D189">
        <v>-18.42415952</v>
      </c>
      <c r="E189">
        <v>-3</v>
      </c>
      <c r="F189">
        <v>0</v>
      </c>
      <c r="G189" s="7">
        <f t="shared" si="4"/>
        <v>13676.583999954164</v>
      </c>
      <c r="H189" t="str">
        <f t="shared" si="5"/>
        <v/>
      </c>
      <c r="J189" t="s">
        <v>393</v>
      </c>
      <c r="K189" t="s">
        <v>394</v>
      </c>
      <c r="L189">
        <v>-132.355242</v>
      </c>
      <c r="M189">
        <v>-144.42433740000001</v>
      </c>
      <c r="N189">
        <v>53</v>
      </c>
    </row>
    <row r="190" spans="1:14">
      <c r="A190" s="6">
        <v>45960.441810578704</v>
      </c>
      <c r="B190" s="6">
        <v>45960.445975775459</v>
      </c>
      <c r="C190">
        <v>37.595451859999997</v>
      </c>
      <c r="D190">
        <v>30.543180750000001</v>
      </c>
      <c r="E190">
        <v>3</v>
      </c>
      <c r="F190">
        <v>0</v>
      </c>
      <c r="G190" s="7">
        <f t="shared" si="4"/>
        <v>24954.099000035785</v>
      </c>
      <c r="H190" t="str">
        <f t="shared" si="5"/>
        <v/>
      </c>
      <c r="J190" t="s">
        <v>33</v>
      </c>
      <c r="K190" t="s">
        <v>395</v>
      </c>
      <c r="L190">
        <v>-164.07934270000001</v>
      </c>
      <c r="M190">
        <v>-165.39313870000001</v>
      </c>
      <c r="N190">
        <v>9</v>
      </c>
    </row>
    <row r="191" spans="1:14">
      <c r="A191" s="6">
        <v>45960.449447997686</v>
      </c>
      <c r="B191" s="6">
        <v>45960.451921296299</v>
      </c>
      <c r="C191">
        <v>24.006487199999999</v>
      </c>
      <c r="D191">
        <v>19.006836440000001</v>
      </c>
      <c r="E191">
        <v>-3</v>
      </c>
      <c r="F191">
        <v>0</v>
      </c>
      <c r="G191" s="7">
        <f t="shared" si="4"/>
        <v>300.00000034924597</v>
      </c>
      <c r="H191" t="str">
        <f t="shared" si="5"/>
        <v/>
      </c>
      <c r="J191" t="s">
        <v>396</v>
      </c>
      <c r="K191" t="s">
        <v>397</v>
      </c>
      <c r="L191">
        <v>-173.13707769999999</v>
      </c>
      <c r="M191">
        <v>-179.95757130000001</v>
      </c>
      <c r="N191">
        <v>44</v>
      </c>
    </row>
    <row r="192" spans="1:14">
      <c r="A192" s="6">
        <v>45960.462534722225</v>
      </c>
      <c r="B192" s="6">
        <v>45960.466874999998</v>
      </c>
      <c r="C192">
        <v>-4.4725685820000001</v>
      </c>
      <c r="D192">
        <v>-14.081269300000001</v>
      </c>
      <c r="E192">
        <v>3</v>
      </c>
      <c r="F192">
        <v>0</v>
      </c>
      <c r="G192" s="7">
        <f t="shared" si="4"/>
        <v>916.99999999254942</v>
      </c>
      <c r="H192" t="str">
        <f t="shared" si="5"/>
        <v/>
      </c>
      <c r="J192" t="s">
        <v>398</v>
      </c>
      <c r="K192" t="s">
        <v>399</v>
      </c>
      <c r="L192">
        <v>76.767718619999997</v>
      </c>
      <c r="M192">
        <v>76.414095160000002</v>
      </c>
      <c r="N192">
        <v>2</v>
      </c>
    </row>
    <row r="193" spans="1:14">
      <c r="A193" s="6">
        <v>45960.619513888887</v>
      </c>
      <c r="B193" s="6">
        <v>45960.62325434028</v>
      </c>
      <c r="C193">
        <v>177.99653839999999</v>
      </c>
      <c r="D193">
        <v>169.599706</v>
      </c>
      <c r="E193">
        <v>-3</v>
      </c>
      <c r="F193">
        <v>0</v>
      </c>
      <c r="G193" s="7">
        <f t="shared" si="4"/>
        <v>13187.999999988824</v>
      </c>
      <c r="H193" t="str">
        <f t="shared" si="5"/>
        <v/>
      </c>
      <c r="J193" t="s">
        <v>111</v>
      </c>
      <c r="K193" t="s">
        <v>400</v>
      </c>
      <c r="L193">
        <v>66.724491850000007</v>
      </c>
      <c r="M193">
        <v>63.218878930000002</v>
      </c>
      <c r="N193">
        <v>14</v>
      </c>
    </row>
    <row r="194" spans="1:14">
      <c r="A194" s="6">
        <v>45960.76051803241</v>
      </c>
      <c r="B194" s="6">
        <v>45960.764699074076</v>
      </c>
      <c r="C194">
        <v>32.988362449999997</v>
      </c>
      <c r="D194">
        <v>25.345598089999999</v>
      </c>
      <c r="E194">
        <v>3</v>
      </c>
      <c r="F194">
        <v>0</v>
      </c>
      <c r="G194" s="7">
        <f t="shared" si="4"/>
        <v>11859.583000000566</v>
      </c>
      <c r="H194" t="str">
        <f t="shared" si="5"/>
        <v/>
      </c>
      <c r="J194" t="s">
        <v>401</v>
      </c>
      <c r="K194" t="s">
        <v>402</v>
      </c>
      <c r="L194">
        <v>60.028098780000001</v>
      </c>
      <c r="M194">
        <v>57.61079299</v>
      </c>
      <c r="N194">
        <v>5</v>
      </c>
    </row>
    <row r="195" spans="1:14">
      <c r="A195" s="6">
        <v>45961.079264224536</v>
      </c>
      <c r="B195" s="6">
        <v>45961.081487615738</v>
      </c>
      <c r="C195">
        <v>27.977594790000001</v>
      </c>
      <c r="D195">
        <v>23.72379565</v>
      </c>
      <c r="E195">
        <v>3</v>
      </c>
      <c r="F195">
        <v>0</v>
      </c>
      <c r="G195" s="7">
        <f t="shared" ref="G195:G205" si="6">86400*(A195-B194)</f>
        <v>27178.428999753669</v>
      </c>
      <c r="H195" t="str">
        <f t="shared" ref="H195:H205" si="7">IF(G195&lt;149,"X","")</f>
        <v/>
      </c>
      <c r="J195" t="s">
        <v>112</v>
      </c>
      <c r="K195" t="s">
        <v>403</v>
      </c>
      <c r="L195">
        <v>53.65605635</v>
      </c>
      <c r="M195">
        <v>49.832500979999999</v>
      </c>
      <c r="N195">
        <v>12</v>
      </c>
    </row>
    <row r="196" spans="1:14">
      <c r="A196" s="6">
        <v>45961.084959837965</v>
      </c>
      <c r="B196" s="6">
        <v>45961.087765335651</v>
      </c>
      <c r="C196">
        <v>16.632585429999999</v>
      </c>
      <c r="D196">
        <v>10.57049619</v>
      </c>
      <c r="E196">
        <v>3</v>
      </c>
      <c r="F196">
        <v>0</v>
      </c>
      <c r="G196" s="7">
        <f t="shared" si="6"/>
        <v>300.00000034924597</v>
      </c>
      <c r="H196" t="str">
        <f t="shared" si="7"/>
        <v/>
      </c>
      <c r="J196" t="s">
        <v>404</v>
      </c>
      <c r="K196" t="s">
        <v>405</v>
      </c>
      <c r="L196">
        <v>44.938449949999999</v>
      </c>
      <c r="M196">
        <v>40.533215470000002</v>
      </c>
      <c r="N196">
        <v>18</v>
      </c>
    </row>
    <row r="197" spans="1:14">
      <c r="A197" s="6">
        <v>45961.09123755787</v>
      </c>
      <c r="B197" s="6">
        <v>45961.094125057869</v>
      </c>
      <c r="C197">
        <v>2.8007606350000001</v>
      </c>
      <c r="D197">
        <v>-3.7390722759999999</v>
      </c>
      <c r="E197">
        <v>-3</v>
      </c>
      <c r="F197">
        <v>0</v>
      </c>
      <c r="G197" s="7">
        <f t="shared" si="6"/>
        <v>299.99999972060323</v>
      </c>
      <c r="H197" t="str">
        <f t="shared" si="7"/>
        <v/>
      </c>
      <c r="J197" t="s">
        <v>113</v>
      </c>
      <c r="K197" t="s">
        <v>406</v>
      </c>
      <c r="L197">
        <v>37.620431060000001</v>
      </c>
      <c r="M197">
        <v>36.568902350000002</v>
      </c>
      <c r="N197">
        <v>7</v>
      </c>
    </row>
    <row r="198" spans="1:14">
      <c r="A198" s="6">
        <v>45961.097597280095</v>
      </c>
      <c r="B198" s="6">
        <v>45961.101371458331</v>
      </c>
      <c r="C198">
        <v>-11.494331750000001</v>
      </c>
      <c r="D198">
        <v>-19.5544595</v>
      </c>
      <c r="E198">
        <v>3</v>
      </c>
      <c r="F198">
        <v>0</v>
      </c>
      <c r="G198" s="7">
        <f t="shared" si="6"/>
        <v>300.00000034924597</v>
      </c>
      <c r="H198" t="str">
        <f t="shared" si="7"/>
        <v/>
      </c>
      <c r="J198" t="s">
        <v>114</v>
      </c>
      <c r="K198" t="s">
        <v>407</v>
      </c>
      <c r="L198">
        <v>35.983241300000003</v>
      </c>
      <c r="M198">
        <v>26.7166982</v>
      </c>
      <c r="N198">
        <v>58</v>
      </c>
    </row>
    <row r="199" spans="1:14">
      <c r="A199" s="6">
        <v>45961.398113425923</v>
      </c>
      <c r="B199" s="6">
        <v>45961.40230263889</v>
      </c>
      <c r="C199">
        <v>22.38369501</v>
      </c>
      <c r="D199">
        <v>13.66446292</v>
      </c>
      <c r="E199">
        <v>3</v>
      </c>
      <c r="F199">
        <v>0</v>
      </c>
      <c r="G199" s="7">
        <f t="shared" si="6"/>
        <v>25638.50599990692</v>
      </c>
      <c r="H199" t="str">
        <f t="shared" si="7"/>
        <v/>
      </c>
      <c r="J199" t="s">
        <v>408</v>
      </c>
      <c r="K199" t="s">
        <v>409</v>
      </c>
      <c r="L199">
        <v>35.621528619999999</v>
      </c>
      <c r="M199">
        <v>30.03393209</v>
      </c>
      <c r="N199">
        <v>27</v>
      </c>
    </row>
    <row r="200" spans="1:14">
      <c r="A200" s="6">
        <v>45962.03425394676</v>
      </c>
      <c r="B200" s="6">
        <v>45962.041801666666</v>
      </c>
      <c r="C200">
        <v>13.598944700000001</v>
      </c>
      <c r="D200">
        <v>-3.2694386560000002</v>
      </c>
      <c r="E200">
        <v>3</v>
      </c>
      <c r="F200">
        <v>0</v>
      </c>
      <c r="G200" s="7">
        <f t="shared" si="6"/>
        <v>54600.593000021763</v>
      </c>
      <c r="H200" t="str">
        <f t="shared" si="7"/>
        <v/>
      </c>
      <c r="J200" t="s">
        <v>115</v>
      </c>
      <c r="K200" t="s">
        <v>410</v>
      </c>
      <c r="L200">
        <v>26.56570937</v>
      </c>
      <c r="M200">
        <v>20.476334510000001</v>
      </c>
      <c r="N200">
        <v>41</v>
      </c>
    </row>
    <row r="201" spans="1:14">
      <c r="A201" s="6">
        <v>45962.045273888885</v>
      </c>
      <c r="B201" s="6">
        <v>45962.046862812502</v>
      </c>
      <c r="C201">
        <v>-11.04922388</v>
      </c>
      <c r="D201">
        <v>-14.521640270000001</v>
      </c>
      <c r="E201">
        <v>3</v>
      </c>
      <c r="F201">
        <v>0</v>
      </c>
      <c r="G201" s="7">
        <f t="shared" si="6"/>
        <v>299.99999972060323</v>
      </c>
      <c r="H201" t="str">
        <f t="shared" si="7"/>
        <v/>
      </c>
      <c r="J201" t="s">
        <v>411</v>
      </c>
      <c r="K201" t="s">
        <v>412</v>
      </c>
      <c r="L201">
        <v>-103.3089447</v>
      </c>
      <c r="M201">
        <v>-110.2057835</v>
      </c>
      <c r="N201">
        <v>20</v>
      </c>
    </row>
    <row r="202" spans="1:14">
      <c r="A202" s="6">
        <v>45962.356359803242</v>
      </c>
      <c r="B202" s="6">
        <v>45962.359667951387</v>
      </c>
      <c r="C202">
        <v>-0.12227058690000001</v>
      </c>
      <c r="D202">
        <v>-7.5958794459999996</v>
      </c>
      <c r="E202">
        <v>3</v>
      </c>
      <c r="F202">
        <v>0</v>
      </c>
      <c r="G202" s="7">
        <f t="shared" si="6"/>
        <v>26740.539999911562</v>
      </c>
      <c r="H202" t="str">
        <f t="shared" si="7"/>
        <v/>
      </c>
      <c r="J202" t="s">
        <v>413</v>
      </c>
      <c r="K202" t="s">
        <v>414</v>
      </c>
      <c r="L202">
        <v>-113.2532119</v>
      </c>
      <c r="M202">
        <v>-114.19206269999999</v>
      </c>
      <c r="N202">
        <v>4</v>
      </c>
    </row>
    <row r="203" spans="1:14">
      <c r="A203" s="6">
        <v>45962.514631087965</v>
      </c>
      <c r="B203" s="6">
        <v>45962.516852233799</v>
      </c>
      <c r="C203">
        <v>179.8782511</v>
      </c>
      <c r="D203">
        <v>174.8614919</v>
      </c>
      <c r="E203">
        <v>-3</v>
      </c>
      <c r="F203">
        <v>0</v>
      </c>
      <c r="G203" s="7">
        <f t="shared" si="6"/>
        <v>13388.815000327304</v>
      </c>
      <c r="H203" t="str">
        <f t="shared" si="7"/>
        <v/>
      </c>
      <c r="J203" t="s">
        <v>415</v>
      </c>
      <c r="K203" t="s">
        <v>416</v>
      </c>
      <c r="L203">
        <v>-119.98509660000001</v>
      </c>
      <c r="M203">
        <v>-123.5912696</v>
      </c>
      <c r="N203">
        <v>11</v>
      </c>
    </row>
    <row r="204" spans="1:14">
      <c r="A204" s="6">
        <v>45962.827092175925</v>
      </c>
      <c r="B204" s="6">
        <v>45962.829824664354</v>
      </c>
      <c r="C204">
        <v>-172.108904</v>
      </c>
      <c r="D204">
        <v>-178.2757431</v>
      </c>
      <c r="E204">
        <v>3</v>
      </c>
      <c r="F204">
        <v>0</v>
      </c>
      <c r="G204" s="7">
        <f t="shared" si="6"/>
        <v>26804.730999679305</v>
      </c>
      <c r="H204" t="str">
        <f t="shared" si="7"/>
        <v/>
      </c>
      <c r="J204" t="s">
        <v>417</v>
      </c>
      <c r="K204" t="s">
        <v>418</v>
      </c>
      <c r="L204">
        <v>-127.8028788</v>
      </c>
      <c r="M204">
        <v>-130.6094683</v>
      </c>
      <c r="N204">
        <v>11</v>
      </c>
    </row>
    <row r="205" spans="1:14">
      <c r="A205" s="6">
        <v>45962.977676539354</v>
      </c>
      <c r="B205" s="6">
        <v>45962.97922685185</v>
      </c>
      <c r="C205">
        <v>22.693743120000001</v>
      </c>
      <c r="D205">
        <v>19.580433559999999</v>
      </c>
      <c r="E205">
        <v>3</v>
      </c>
      <c r="F205">
        <v>0</v>
      </c>
      <c r="G205" s="7">
        <f t="shared" si="6"/>
        <v>12774.402000079863</v>
      </c>
      <c r="H205" t="str">
        <f t="shared" si="7"/>
        <v/>
      </c>
      <c r="J205" t="s">
        <v>419</v>
      </c>
      <c r="K205" t="s">
        <v>420</v>
      </c>
      <c r="L205">
        <v>-135.57160949999999</v>
      </c>
      <c r="M205">
        <v>-138.76777100000001</v>
      </c>
      <c r="N205">
        <v>16</v>
      </c>
    </row>
    <row r="206" spans="1:14">
      <c r="G206" s="7"/>
      <c r="J206" t="s">
        <v>116</v>
      </c>
      <c r="K206" t="s">
        <v>421</v>
      </c>
      <c r="L206">
        <v>-144.53949789999999</v>
      </c>
      <c r="M206">
        <v>-145.34902840000001</v>
      </c>
      <c r="N206">
        <v>5</v>
      </c>
    </row>
    <row r="207" spans="1:14">
      <c r="G207" s="7"/>
      <c r="J207" t="s">
        <v>422</v>
      </c>
      <c r="K207" t="s">
        <v>423</v>
      </c>
      <c r="L207">
        <v>-151.65538480000001</v>
      </c>
      <c r="M207">
        <v>-153.91866099999999</v>
      </c>
      <c r="N207">
        <v>13</v>
      </c>
    </row>
    <row r="208" spans="1:14">
      <c r="G208" s="7"/>
      <c r="J208" t="s">
        <v>424</v>
      </c>
      <c r="K208" t="s">
        <v>425</v>
      </c>
      <c r="L208">
        <v>-165.5118062</v>
      </c>
      <c r="M208">
        <v>-171.1316956</v>
      </c>
      <c r="N208">
        <v>36</v>
      </c>
    </row>
    <row r="209" spans="10:14">
      <c r="J209" t="s">
        <v>127</v>
      </c>
      <c r="K209" t="s">
        <v>426</v>
      </c>
      <c r="L209">
        <v>164.92044910000001</v>
      </c>
      <c r="M209">
        <v>161.60079959999999</v>
      </c>
      <c r="N209">
        <v>20</v>
      </c>
    </row>
    <row r="210" spans="10:14">
      <c r="J210" t="s">
        <v>117</v>
      </c>
      <c r="K210" t="s">
        <v>427</v>
      </c>
      <c r="L210">
        <v>68.732260060000002</v>
      </c>
      <c r="M210">
        <v>66.255187719999995</v>
      </c>
      <c r="N210">
        <v>9</v>
      </c>
    </row>
    <row r="211" spans="10:14">
      <c r="J211" t="s">
        <v>428</v>
      </c>
      <c r="K211" t="s">
        <v>429</v>
      </c>
      <c r="L211">
        <v>63.1056302</v>
      </c>
      <c r="M211">
        <v>60.751519829999999</v>
      </c>
      <c r="N211">
        <v>10</v>
      </c>
    </row>
    <row r="212" spans="10:14">
      <c r="J212" t="s">
        <v>430</v>
      </c>
      <c r="K212" t="s">
        <v>431</v>
      </c>
      <c r="L212">
        <v>57.38917549</v>
      </c>
      <c r="M212">
        <v>53.6483165</v>
      </c>
      <c r="N212">
        <v>9</v>
      </c>
    </row>
    <row r="213" spans="10:14">
      <c r="J213" t="s">
        <v>432</v>
      </c>
      <c r="K213" t="s">
        <v>433</v>
      </c>
      <c r="L213">
        <v>49.518391370000003</v>
      </c>
      <c r="M213">
        <v>49.201103940000003</v>
      </c>
      <c r="N213">
        <v>2</v>
      </c>
    </row>
    <row r="214" spans="10:14">
      <c r="J214" t="s">
        <v>118</v>
      </c>
      <c r="K214" t="s">
        <v>434</v>
      </c>
      <c r="L214">
        <v>40.354020259999999</v>
      </c>
      <c r="M214">
        <v>36.034123229999999</v>
      </c>
      <c r="N214">
        <v>19</v>
      </c>
    </row>
    <row r="215" spans="10:14">
      <c r="J215" t="s">
        <v>435</v>
      </c>
      <c r="K215" t="s">
        <v>436</v>
      </c>
      <c r="L215">
        <v>29.832146089999998</v>
      </c>
      <c r="M215">
        <v>23.895726719999999</v>
      </c>
      <c r="N215">
        <v>31</v>
      </c>
    </row>
    <row r="216" spans="10:14">
      <c r="J216" t="s">
        <v>119</v>
      </c>
      <c r="K216" t="s">
        <v>437</v>
      </c>
      <c r="L216">
        <v>20.354374249999999</v>
      </c>
      <c r="M216">
        <v>13.86668972</v>
      </c>
      <c r="N216">
        <v>45</v>
      </c>
    </row>
    <row r="217" spans="10:14">
      <c r="J217" t="s">
        <v>438</v>
      </c>
      <c r="K217" t="s">
        <v>439</v>
      </c>
      <c r="L217">
        <v>-110.22281030000001</v>
      </c>
      <c r="M217">
        <v>-113.17913969999999</v>
      </c>
      <c r="N217">
        <v>10</v>
      </c>
    </row>
    <row r="218" spans="10:14">
      <c r="J218" t="s">
        <v>440</v>
      </c>
      <c r="K218" t="s">
        <v>440</v>
      </c>
      <c r="L218">
        <v>-119.79741970000001</v>
      </c>
      <c r="M218">
        <v>-119.79741970000001</v>
      </c>
      <c r="N218">
        <v>1</v>
      </c>
    </row>
    <row r="219" spans="10:14">
      <c r="J219" t="s">
        <v>441</v>
      </c>
      <c r="K219" t="s">
        <v>442</v>
      </c>
      <c r="L219">
        <v>-123.60680600000001</v>
      </c>
      <c r="M219">
        <v>-133.50809820000001</v>
      </c>
      <c r="N219">
        <v>38</v>
      </c>
    </row>
    <row r="220" spans="10:14">
      <c r="J220" t="s">
        <v>120</v>
      </c>
      <c r="K220" t="s">
        <v>443</v>
      </c>
      <c r="L220">
        <v>-138.84193540000001</v>
      </c>
      <c r="M220">
        <v>-139.46186589999999</v>
      </c>
      <c r="N220">
        <v>4</v>
      </c>
    </row>
    <row r="221" spans="10:14">
      <c r="J221" t="s">
        <v>444</v>
      </c>
      <c r="K221" t="s">
        <v>445</v>
      </c>
      <c r="L221">
        <v>-145.36009870000001</v>
      </c>
      <c r="M221">
        <v>-147.34659300000001</v>
      </c>
      <c r="N221">
        <v>11</v>
      </c>
    </row>
    <row r="222" spans="10:14">
      <c r="J222" t="s">
        <v>446</v>
      </c>
      <c r="K222" t="s">
        <v>447</v>
      </c>
      <c r="L222">
        <v>-159.04589110000001</v>
      </c>
      <c r="M222">
        <v>-163.92407729999999</v>
      </c>
      <c r="N222">
        <v>30</v>
      </c>
    </row>
    <row r="223" spans="10:14">
      <c r="J223" t="s">
        <v>130</v>
      </c>
      <c r="K223" t="s">
        <v>448</v>
      </c>
      <c r="L223">
        <v>172.70178720000001</v>
      </c>
      <c r="M223">
        <v>165.08768209999999</v>
      </c>
      <c r="N223">
        <v>46</v>
      </c>
    </row>
    <row r="224" spans="10:14">
      <c r="J224" t="s">
        <v>449</v>
      </c>
      <c r="K224" t="s">
        <v>450</v>
      </c>
      <c r="L224">
        <v>65.952399790000001</v>
      </c>
      <c r="M224">
        <v>63.874126650000001</v>
      </c>
      <c r="N224">
        <v>8</v>
      </c>
    </row>
    <row r="225" spans="10:14">
      <c r="J225" t="s">
        <v>451</v>
      </c>
      <c r="K225" t="s">
        <v>452</v>
      </c>
      <c r="L225">
        <v>60.6875809</v>
      </c>
      <c r="M225">
        <v>60.171214290000002</v>
      </c>
      <c r="N225">
        <v>3</v>
      </c>
    </row>
    <row r="226" spans="10:14">
      <c r="J226" t="s">
        <v>453</v>
      </c>
      <c r="K226" t="s">
        <v>454</v>
      </c>
      <c r="L226">
        <v>53.627371289999999</v>
      </c>
      <c r="M226">
        <v>41.438037799999996</v>
      </c>
      <c r="N226">
        <v>43</v>
      </c>
    </row>
    <row r="227" spans="10:14">
      <c r="J227" t="s">
        <v>455</v>
      </c>
      <c r="K227" t="s">
        <v>456</v>
      </c>
      <c r="L227">
        <v>35.914921679999999</v>
      </c>
      <c r="M227">
        <v>35.684959460000002</v>
      </c>
      <c r="N227">
        <v>2</v>
      </c>
    </row>
    <row r="228" spans="10:14">
      <c r="J228" t="s">
        <v>457</v>
      </c>
      <c r="K228" t="s">
        <v>458</v>
      </c>
      <c r="L228">
        <v>23.868010829999999</v>
      </c>
      <c r="M228">
        <v>21.261280719999998</v>
      </c>
      <c r="N228">
        <v>15</v>
      </c>
    </row>
    <row r="229" spans="10:14">
      <c r="J229" t="s">
        <v>459</v>
      </c>
      <c r="K229" t="s">
        <v>460</v>
      </c>
      <c r="L229">
        <v>18.134843929999999</v>
      </c>
      <c r="M229">
        <v>17.596732800000002</v>
      </c>
      <c r="N229">
        <v>4</v>
      </c>
    </row>
    <row r="230" spans="10:14">
      <c r="J230" t="s">
        <v>121</v>
      </c>
      <c r="K230" t="s">
        <v>461</v>
      </c>
      <c r="L230">
        <v>13.739260740000001</v>
      </c>
      <c r="M230">
        <v>5.5674157099999997</v>
      </c>
      <c r="N230">
        <v>57</v>
      </c>
    </row>
    <row r="231" spans="10:14">
      <c r="J231" t="s">
        <v>122</v>
      </c>
      <c r="K231" t="s">
        <v>462</v>
      </c>
      <c r="L231">
        <v>0.91099282800000003</v>
      </c>
      <c r="M231">
        <v>-6.1795957069999997E-2</v>
      </c>
      <c r="N231">
        <v>8</v>
      </c>
    </row>
    <row r="232" spans="10:14">
      <c r="J232" t="s">
        <v>463</v>
      </c>
      <c r="K232" t="s">
        <v>463</v>
      </c>
      <c r="L232">
        <v>-120.004289</v>
      </c>
      <c r="M232">
        <v>-120.004289</v>
      </c>
      <c r="N232">
        <v>1</v>
      </c>
    </row>
    <row r="233" spans="10:14">
      <c r="J233" t="s">
        <v>464</v>
      </c>
      <c r="K233" t="s">
        <v>465</v>
      </c>
      <c r="L233">
        <v>-133.6601842</v>
      </c>
      <c r="M233">
        <v>-134.1107193</v>
      </c>
      <c r="N233">
        <v>3</v>
      </c>
    </row>
    <row r="234" spans="10:14">
      <c r="J234" t="s">
        <v>466</v>
      </c>
      <c r="K234" t="s">
        <v>467</v>
      </c>
      <c r="L234">
        <v>-139.57855760000001</v>
      </c>
      <c r="M234">
        <v>-148.96276109999999</v>
      </c>
      <c r="N234">
        <v>50</v>
      </c>
    </row>
    <row r="235" spans="10:14">
      <c r="J235" t="s">
        <v>468</v>
      </c>
      <c r="K235" t="s">
        <v>469</v>
      </c>
      <c r="L235">
        <v>-171.28408920000001</v>
      </c>
      <c r="M235">
        <v>-172.55478539999999</v>
      </c>
      <c r="N235">
        <v>9</v>
      </c>
    </row>
    <row r="236" spans="10:14">
      <c r="J236" t="s">
        <v>470</v>
      </c>
      <c r="K236" t="s">
        <v>471</v>
      </c>
      <c r="L236">
        <v>179.46806900000001</v>
      </c>
      <c r="M236">
        <v>177.88303329999999</v>
      </c>
      <c r="N236">
        <v>11</v>
      </c>
    </row>
    <row r="237" spans="10:14">
      <c r="J237" t="s">
        <v>472</v>
      </c>
      <c r="K237" t="s">
        <v>473</v>
      </c>
      <c r="L237">
        <v>63.723341650000002</v>
      </c>
      <c r="M237">
        <v>60.048903230000001</v>
      </c>
      <c r="N237">
        <v>14</v>
      </c>
    </row>
    <row r="238" spans="10:14">
      <c r="J238" t="s">
        <v>474</v>
      </c>
      <c r="K238" t="s">
        <v>475</v>
      </c>
      <c r="L238">
        <v>41.402388360000003</v>
      </c>
      <c r="M238">
        <v>35.3853127</v>
      </c>
      <c r="N238">
        <v>28</v>
      </c>
    </row>
    <row r="239" spans="10:14">
      <c r="J239" t="s">
        <v>123</v>
      </c>
      <c r="K239" t="s">
        <v>476</v>
      </c>
      <c r="L239">
        <v>15.50078487</v>
      </c>
      <c r="M239">
        <v>3.7598569890000002</v>
      </c>
      <c r="N239">
        <v>68</v>
      </c>
    </row>
    <row r="240" spans="10:14">
      <c r="J240" t="s">
        <v>124</v>
      </c>
      <c r="K240" t="s">
        <v>477</v>
      </c>
      <c r="L240">
        <v>-0.1939059783</v>
      </c>
      <c r="M240">
        <v>-0.33257151839999999</v>
      </c>
      <c r="N240">
        <v>2</v>
      </c>
    </row>
    <row r="241" spans="10:14">
      <c r="J241" t="s">
        <v>478</v>
      </c>
      <c r="K241" t="s">
        <v>479</v>
      </c>
      <c r="L241">
        <v>-116.93880470000001</v>
      </c>
      <c r="M241">
        <v>-119.9561791</v>
      </c>
      <c r="N241">
        <v>12</v>
      </c>
    </row>
    <row r="242" spans="10:14">
      <c r="J242" t="s">
        <v>480</v>
      </c>
      <c r="K242" t="s">
        <v>481</v>
      </c>
      <c r="L242">
        <v>-134.30693479999999</v>
      </c>
      <c r="M242">
        <v>-135.18961580000001</v>
      </c>
      <c r="N242">
        <v>5</v>
      </c>
    </row>
    <row r="243" spans="10:14">
      <c r="J243" t="s">
        <v>482</v>
      </c>
      <c r="K243" t="s">
        <v>483</v>
      </c>
      <c r="L243">
        <v>-152.4772523</v>
      </c>
      <c r="M243">
        <v>-156.4962171</v>
      </c>
      <c r="N243">
        <v>24</v>
      </c>
    </row>
    <row r="244" spans="10:14">
      <c r="J244" t="s">
        <v>484</v>
      </c>
      <c r="K244" t="s">
        <v>485</v>
      </c>
      <c r="L244">
        <v>3.7361724650000001</v>
      </c>
      <c r="M244">
        <v>3.5619841970000001</v>
      </c>
      <c r="N244">
        <v>2</v>
      </c>
    </row>
    <row r="245" spans="10:14">
      <c r="J245" t="s">
        <v>125</v>
      </c>
      <c r="K245" t="s">
        <v>486</v>
      </c>
      <c r="L245">
        <v>-0.37572874509999998</v>
      </c>
      <c r="M245">
        <v>-1.4830400800000001</v>
      </c>
      <c r="N245">
        <v>9</v>
      </c>
    </row>
    <row r="246" spans="10:14">
      <c r="J246" t="s">
        <v>34</v>
      </c>
      <c r="K246" t="s">
        <v>487</v>
      </c>
      <c r="L246">
        <v>-161.7984999</v>
      </c>
      <c r="M246">
        <v>-178.25088400000001</v>
      </c>
      <c r="N246">
        <v>102</v>
      </c>
    </row>
    <row r="247" spans="10:14">
      <c r="J247" t="s">
        <v>488</v>
      </c>
      <c r="K247" t="s">
        <v>488</v>
      </c>
      <c r="L247">
        <v>-3.7145406969999999</v>
      </c>
      <c r="M247">
        <v>-3.7145406969999999</v>
      </c>
      <c r="N247">
        <v>1</v>
      </c>
    </row>
    <row r="248" spans="10:14">
      <c r="J248" t="s">
        <v>489</v>
      </c>
      <c r="K248" t="s">
        <v>490</v>
      </c>
      <c r="L248">
        <v>-11.454021559999999</v>
      </c>
      <c r="M248">
        <v>-12.45424085</v>
      </c>
      <c r="N248">
        <v>8</v>
      </c>
    </row>
    <row r="249" spans="10:14">
      <c r="J249" t="s">
        <v>491</v>
      </c>
      <c r="K249" t="s">
        <v>492</v>
      </c>
      <c r="L249">
        <v>35.337044720000002</v>
      </c>
      <c r="M249">
        <v>28.073539350000001</v>
      </c>
      <c r="N249">
        <v>38</v>
      </c>
    </row>
    <row r="250" spans="10:14">
      <c r="J250" t="s">
        <v>493</v>
      </c>
      <c r="K250" t="s">
        <v>494</v>
      </c>
      <c r="L250">
        <v>21.217058179999999</v>
      </c>
      <c r="M250">
        <v>19.016486579999999</v>
      </c>
      <c r="N250">
        <v>13</v>
      </c>
    </row>
    <row r="251" spans="10:14">
      <c r="J251" t="s">
        <v>128</v>
      </c>
      <c r="K251" t="s">
        <v>495</v>
      </c>
      <c r="L251">
        <v>-4.4710956150000003</v>
      </c>
      <c r="M251">
        <v>-11.31246354</v>
      </c>
      <c r="N251">
        <v>49</v>
      </c>
    </row>
    <row r="252" spans="10:14">
      <c r="J252" t="s">
        <v>496</v>
      </c>
      <c r="K252" t="s">
        <v>496</v>
      </c>
      <c r="L252">
        <v>-135.574093</v>
      </c>
      <c r="M252">
        <v>-135.574093</v>
      </c>
      <c r="N252">
        <v>1</v>
      </c>
    </row>
    <row r="253" spans="10:14">
      <c r="J253" t="s">
        <v>497</v>
      </c>
      <c r="K253" t="s">
        <v>498</v>
      </c>
      <c r="L253">
        <v>-148.99446380000001</v>
      </c>
      <c r="M253">
        <v>-149.71094239999999</v>
      </c>
      <c r="N253">
        <v>5</v>
      </c>
    </row>
    <row r="254" spans="10:14">
      <c r="J254" t="s">
        <v>499</v>
      </c>
      <c r="K254" t="s">
        <v>500</v>
      </c>
      <c r="L254">
        <v>-156.52940950000001</v>
      </c>
      <c r="M254">
        <v>-159.10074710000001</v>
      </c>
      <c r="N254">
        <v>16</v>
      </c>
    </row>
    <row r="255" spans="10:14">
      <c r="J255" t="s">
        <v>129</v>
      </c>
      <c r="K255" t="s">
        <v>501</v>
      </c>
      <c r="L255">
        <v>177.99814910000001</v>
      </c>
      <c r="M255">
        <v>172.74010229999999</v>
      </c>
      <c r="N255">
        <v>33</v>
      </c>
    </row>
    <row r="256" spans="10:14">
      <c r="J256" t="s">
        <v>502</v>
      </c>
      <c r="K256" t="s">
        <v>503</v>
      </c>
      <c r="L256">
        <v>27.993379789999999</v>
      </c>
      <c r="M256">
        <v>25.480367919999999</v>
      </c>
      <c r="N256">
        <v>15</v>
      </c>
    </row>
    <row r="257" spans="10:14">
      <c r="J257" t="s">
        <v>504</v>
      </c>
      <c r="K257" t="s">
        <v>505</v>
      </c>
      <c r="L257">
        <v>-149.77718279999999</v>
      </c>
      <c r="M257">
        <v>-152.06919239999999</v>
      </c>
      <c r="N257">
        <v>14</v>
      </c>
    </row>
    <row r="258" spans="10:14">
      <c r="J258" t="s">
        <v>506</v>
      </c>
      <c r="K258" t="s">
        <v>507</v>
      </c>
      <c r="L258">
        <v>25.349340890000001</v>
      </c>
      <c r="M258">
        <v>25.17457473</v>
      </c>
      <c r="N258">
        <v>2</v>
      </c>
    </row>
    <row r="259" spans="10:14">
      <c r="J259" t="s">
        <v>508</v>
      </c>
      <c r="K259" t="s">
        <v>509</v>
      </c>
      <c r="L259">
        <v>18.093862040000001</v>
      </c>
      <c r="M259">
        <v>15.427605460000001</v>
      </c>
      <c r="N259">
        <v>18</v>
      </c>
    </row>
    <row r="260" spans="10:14">
      <c r="J260" t="s">
        <v>510</v>
      </c>
      <c r="K260" t="s">
        <v>511</v>
      </c>
      <c r="L260">
        <v>3.4432057679999999</v>
      </c>
      <c r="M260">
        <v>-4.3840399100000003</v>
      </c>
      <c r="N260">
        <v>56</v>
      </c>
    </row>
    <row r="261" spans="10:14">
      <c r="J261" t="s">
        <v>512</v>
      </c>
      <c r="K261" t="s">
        <v>513</v>
      </c>
      <c r="L261">
        <v>19.003978180000001</v>
      </c>
      <c r="M261">
        <v>18.276516529999999</v>
      </c>
      <c r="N261">
        <v>5</v>
      </c>
    </row>
    <row r="262" spans="10:14">
      <c r="J262" t="s">
        <v>514</v>
      </c>
      <c r="K262" t="s">
        <v>515</v>
      </c>
      <c r="L262">
        <v>19.857752489999999</v>
      </c>
      <c r="M262">
        <v>18.405020780000001</v>
      </c>
      <c r="N262">
        <v>10</v>
      </c>
    </row>
    <row r="263" spans="10:14">
      <c r="J263" t="s">
        <v>516</v>
      </c>
      <c r="K263" t="s">
        <v>517</v>
      </c>
      <c r="L263">
        <v>10.923673279999999</v>
      </c>
      <c r="M263">
        <v>6.7841742319999998</v>
      </c>
      <c r="N263">
        <v>29</v>
      </c>
    </row>
    <row r="264" spans="10:14">
      <c r="J264" t="s">
        <v>518</v>
      </c>
      <c r="K264" t="s">
        <v>519</v>
      </c>
      <c r="L264">
        <v>179.9999966</v>
      </c>
      <c r="M264">
        <v>178.05889909999999</v>
      </c>
      <c r="N264">
        <v>13</v>
      </c>
    </row>
    <row r="265" spans="10:14">
      <c r="J265" t="s">
        <v>520</v>
      </c>
      <c r="K265" t="s">
        <v>521</v>
      </c>
      <c r="L265">
        <v>18.34502458</v>
      </c>
      <c r="M265">
        <v>18.184741120000002</v>
      </c>
      <c r="N265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zoomScaleNormal="100" workbookViewId="0">
      <selection activeCell="A11" sqref="A11:A19"/>
    </sheetView>
  </sheetViews>
  <sheetFormatPr baseColWidth="10" defaultRowHeight="15"/>
  <cols>
    <col min="1" max="1" width="25" style="44" bestFit="1" customWidth="1"/>
    <col min="2" max="2" width="32.140625" style="44" customWidth="1"/>
    <col min="3" max="3" width="17.28515625" style="44" customWidth="1"/>
    <col min="4" max="4" width="13.7109375" style="44" bestFit="1" customWidth="1"/>
    <col min="5" max="5" width="53" style="44" customWidth="1"/>
    <col min="6" max="6" width="70.28515625" style="44" customWidth="1"/>
    <col min="7" max="16384" width="11.42578125" style="44"/>
  </cols>
  <sheetData>
    <row r="1" spans="1:8" ht="18.75">
      <c r="D1" s="91"/>
      <c r="E1" s="91"/>
      <c r="F1" s="91"/>
    </row>
    <row r="2" spans="1:8">
      <c r="A2" s="48" t="s">
        <v>976</v>
      </c>
      <c r="B2" s="48" t="s">
        <v>975</v>
      </c>
      <c r="C2" s="48" t="s">
        <v>974</v>
      </c>
      <c r="D2" s="48" t="s">
        <v>973</v>
      </c>
      <c r="E2" s="48" t="s">
        <v>972</v>
      </c>
      <c r="F2" s="48" t="s">
        <v>971</v>
      </c>
    </row>
    <row r="3" spans="1:8">
      <c r="A3" s="47" t="s">
        <v>970</v>
      </c>
      <c r="B3" s="45" t="s">
        <v>969</v>
      </c>
      <c r="C3" s="45" t="s">
        <v>968</v>
      </c>
      <c r="D3" s="45"/>
      <c r="E3" s="45" t="s">
        <v>977</v>
      </c>
      <c r="F3" s="45"/>
    </row>
    <row r="4" spans="1:8" ht="60">
      <c r="A4" s="90" t="s">
        <v>967</v>
      </c>
      <c r="B4" s="49" t="s">
        <v>966</v>
      </c>
      <c r="C4" s="49" t="s">
        <v>962</v>
      </c>
      <c r="D4" s="49" t="s">
        <v>965</v>
      </c>
      <c r="E4" s="49" t="s">
        <v>964</v>
      </c>
      <c r="F4" s="49" t="s">
        <v>978</v>
      </c>
    </row>
    <row r="5" spans="1:8" ht="90">
      <c r="A5" s="90"/>
      <c r="B5" s="49" t="s">
        <v>963</v>
      </c>
      <c r="C5" s="49" t="s">
        <v>962</v>
      </c>
      <c r="D5" s="49" t="s">
        <v>961</v>
      </c>
      <c r="E5" s="49" t="s">
        <v>960</v>
      </c>
      <c r="F5" s="49" t="s">
        <v>979</v>
      </c>
    </row>
    <row r="6" spans="1:8" ht="105">
      <c r="A6" s="50" t="s">
        <v>959</v>
      </c>
      <c r="B6" s="49" t="s">
        <v>958</v>
      </c>
      <c r="C6" s="49" t="s">
        <v>957</v>
      </c>
      <c r="D6" s="49" t="s">
        <v>956</v>
      </c>
      <c r="E6" s="49" t="s">
        <v>955</v>
      </c>
      <c r="F6" s="49" t="s">
        <v>954</v>
      </c>
    </row>
    <row r="7" spans="1:8" ht="45">
      <c r="A7" s="90" t="s">
        <v>953</v>
      </c>
      <c r="B7" s="51" t="s">
        <v>952</v>
      </c>
      <c r="C7" s="51" t="s">
        <v>951</v>
      </c>
      <c r="D7" s="51"/>
      <c r="E7" s="51" t="s">
        <v>950</v>
      </c>
      <c r="F7" s="51" t="s">
        <v>949</v>
      </c>
    </row>
    <row r="8" spans="1:8" ht="75">
      <c r="A8" s="90"/>
      <c r="B8" s="49" t="s">
        <v>948</v>
      </c>
      <c r="C8" s="49" t="s">
        <v>947</v>
      </c>
      <c r="D8" s="49" t="s">
        <v>946</v>
      </c>
      <c r="E8" s="49" t="s">
        <v>945</v>
      </c>
      <c r="F8" s="49" t="s">
        <v>944</v>
      </c>
    </row>
    <row r="9" spans="1:8" ht="30">
      <c r="A9" s="90"/>
      <c r="B9" s="52" t="s">
        <v>943</v>
      </c>
      <c r="C9" s="52" t="s">
        <v>942</v>
      </c>
      <c r="D9" s="52" t="s">
        <v>941</v>
      </c>
      <c r="E9" s="52" t="s">
        <v>940</v>
      </c>
      <c r="F9" s="52" t="s">
        <v>939</v>
      </c>
    </row>
    <row r="10" spans="1:8" s="46" customFormat="1" ht="38.25" customHeight="1" thickBot="1">
      <c r="A10" s="50" t="s">
        <v>938</v>
      </c>
      <c r="B10" s="53" t="s">
        <v>938</v>
      </c>
      <c r="C10" s="98" t="s">
        <v>980</v>
      </c>
      <c r="D10" s="99"/>
      <c r="E10" s="99"/>
      <c r="F10" s="100"/>
    </row>
    <row r="11" spans="1:8" ht="30">
      <c r="A11" s="92" t="s">
        <v>937</v>
      </c>
      <c r="B11" s="94" t="s">
        <v>937</v>
      </c>
      <c r="C11" s="96" t="s">
        <v>936</v>
      </c>
      <c r="D11" s="24" t="s">
        <v>552</v>
      </c>
      <c r="E11" s="25" t="s">
        <v>553</v>
      </c>
      <c r="F11" s="25" t="s">
        <v>554</v>
      </c>
      <c r="G11" s="25" t="s">
        <v>555</v>
      </c>
      <c r="H11" s="26" t="s">
        <v>556</v>
      </c>
    </row>
    <row r="12" spans="1:8" ht="15.75">
      <c r="A12" s="93"/>
      <c r="B12" s="95"/>
      <c r="C12" s="97"/>
      <c r="D12" s="27" t="s">
        <v>530</v>
      </c>
      <c r="E12" s="28" t="s">
        <v>905</v>
      </c>
      <c r="F12" s="29">
        <v>45945</v>
      </c>
      <c r="G12" s="29">
        <v>45975</v>
      </c>
      <c r="H12" s="30">
        <f>G12-F12</f>
        <v>30</v>
      </c>
    </row>
    <row r="13" spans="1:8" ht="15.75">
      <c r="A13" s="93"/>
      <c r="B13" s="95"/>
      <c r="C13" s="97"/>
      <c r="D13" s="27" t="s">
        <v>531</v>
      </c>
      <c r="E13" s="28" t="s">
        <v>557</v>
      </c>
      <c r="F13" s="29">
        <v>45976</v>
      </c>
      <c r="G13" s="29">
        <v>46005</v>
      </c>
      <c r="H13" s="30">
        <f t="shared" ref="H13:H19" si="0">G13-F13</f>
        <v>29</v>
      </c>
    </row>
    <row r="14" spans="1:8" ht="15.75">
      <c r="A14" s="93"/>
      <c r="B14" s="95"/>
      <c r="C14" s="97"/>
      <c r="D14" s="31" t="s">
        <v>537</v>
      </c>
      <c r="E14" s="28" t="s">
        <v>558</v>
      </c>
      <c r="F14" s="29">
        <v>46082</v>
      </c>
      <c r="G14" s="29">
        <v>46111</v>
      </c>
      <c r="H14" s="30">
        <f t="shared" si="0"/>
        <v>29</v>
      </c>
    </row>
    <row r="15" spans="1:8" ht="29.25">
      <c r="A15" s="93"/>
      <c r="B15" s="95"/>
      <c r="C15" s="97"/>
      <c r="D15" s="31" t="s">
        <v>538</v>
      </c>
      <c r="E15" s="32" t="s">
        <v>559</v>
      </c>
      <c r="F15" s="29">
        <v>46174</v>
      </c>
      <c r="G15" s="29">
        <v>46217</v>
      </c>
      <c r="H15" s="30">
        <f t="shared" si="0"/>
        <v>43</v>
      </c>
    </row>
    <row r="16" spans="1:8" ht="15.75">
      <c r="A16" s="93"/>
      <c r="B16" s="95"/>
      <c r="C16" s="97"/>
      <c r="D16" s="33" t="s">
        <v>560</v>
      </c>
      <c r="E16" s="2" t="s">
        <v>561</v>
      </c>
      <c r="F16" s="34">
        <v>46890</v>
      </c>
      <c r="G16" s="35">
        <v>46980</v>
      </c>
      <c r="H16" s="30">
        <f t="shared" si="0"/>
        <v>90</v>
      </c>
    </row>
    <row r="17" spans="1:8" ht="15.75">
      <c r="A17" s="93"/>
      <c r="B17" s="95"/>
      <c r="C17" s="97"/>
      <c r="D17" s="33" t="s">
        <v>562</v>
      </c>
      <c r="E17" s="2" t="s">
        <v>563</v>
      </c>
      <c r="F17" s="34">
        <v>46890</v>
      </c>
      <c r="G17" s="35">
        <v>46980</v>
      </c>
      <c r="H17" s="30">
        <f t="shared" si="0"/>
        <v>90</v>
      </c>
    </row>
    <row r="18" spans="1:8" ht="15.75">
      <c r="A18" s="93"/>
      <c r="B18" s="95"/>
      <c r="C18" s="97"/>
      <c r="D18" s="33" t="s">
        <v>564</v>
      </c>
      <c r="E18" s="2" t="s">
        <v>565</v>
      </c>
      <c r="F18" s="34">
        <v>46890</v>
      </c>
      <c r="G18" s="35">
        <v>46980</v>
      </c>
      <c r="H18" s="30">
        <f t="shared" si="0"/>
        <v>90</v>
      </c>
    </row>
    <row r="19" spans="1:8" ht="16.5" thickBot="1">
      <c r="A19" s="93"/>
      <c r="B19" s="95"/>
      <c r="C19" s="97"/>
      <c r="D19" s="36" t="s">
        <v>566</v>
      </c>
      <c r="E19" s="37" t="s">
        <v>567</v>
      </c>
      <c r="F19" s="38">
        <v>46890</v>
      </c>
      <c r="G19" s="39">
        <v>46980</v>
      </c>
      <c r="H19" s="40">
        <f t="shared" si="0"/>
        <v>90</v>
      </c>
    </row>
  </sheetData>
  <mergeCells count="7">
    <mergeCell ref="A7:A9"/>
    <mergeCell ref="A4:A5"/>
    <mergeCell ref="D1:F1"/>
    <mergeCell ref="A11:A19"/>
    <mergeCell ref="B11:B19"/>
    <mergeCell ref="C11:C19"/>
    <mergeCell ref="C10:F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baseColWidth="10" defaultRowHeight="15"/>
  <cols>
    <col min="2" max="2" width="41.7109375" bestFit="1" customWidth="1"/>
    <col min="3" max="3" width="11.28515625" bestFit="1" customWidth="1"/>
    <col min="4" max="4" width="11.7109375" bestFit="1" customWidth="1"/>
    <col min="5" max="5" width="12.85546875" customWidth="1"/>
  </cols>
  <sheetData>
    <row r="1" spans="1:5" ht="30">
      <c r="A1" s="24" t="s">
        <v>552</v>
      </c>
      <c r="B1" s="25" t="s">
        <v>553</v>
      </c>
      <c r="C1" s="25" t="s">
        <v>554</v>
      </c>
      <c r="D1" s="25" t="s">
        <v>555</v>
      </c>
      <c r="E1" s="26" t="s">
        <v>556</v>
      </c>
    </row>
    <row r="2" spans="1:5" ht="15.75">
      <c r="A2" s="27" t="s">
        <v>530</v>
      </c>
      <c r="B2" s="28" t="s">
        <v>905</v>
      </c>
      <c r="C2" s="29">
        <v>45945</v>
      </c>
      <c r="D2" s="29">
        <v>45975</v>
      </c>
      <c r="E2" s="30">
        <f>D2-C2</f>
        <v>30</v>
      </c>
    </row>
    <row r="3" spans="1:5" ht="15.75">
      <c r="A3" s="27" t="s">
        <v>531</v>
      </c>
      <c r="B3" s="28" t="s">
        <v>557</v>
      </c>
      <c r="C3" s="29">
        <v>45976</v>
      </c>
      <c r="D3" s="29">
        <v>46005</v>
      </c>
      <c r="E3" s="30">
        <f t="shared" ref="E3:E9" si="0">D3-C3</f>
        <v>29</v>
      </c>
    </row>
    <row r="4" spans="1:5" ht="15.75">
      <c r="A4" s="31" t="s">
        <v>537</v>
      </c>
      <c r="B4" s="28" t="s">
        <v>558</v>
      </c>
      <c r="C4" s="29">
        <v>46082</v>
      </c>
      <c r="D4" s="29">
        <v>46111</v>
      </c>
      <c r="E4" s="30">
        <f t="shared" si="0"/>
        <v>29</v>
      </c>
    </row>
    <row r="5" spans="1:5" ht="29.25">
      <c r="A5" s="31" t="s">
        <v>538</v>
      </c>
      <c r="B5" s="32" t="s">
        <v>559</v>
      </c>
      <c r="C5" s="29">
        <v>46174</v>
      </c>
      <c r="D5" s="29">
        <v>46217</v>
      </c>
      <c r="E5" s="30">
        <f t="shared" si="0"/>
        <v>43</v>
      </c>
    </row>
    <row r="6" spans="1:5" ht="15.75">
      <c r="A6" s="33" t="s">
        <v>560</v>
      </c>
      <c r="B6" s="2" t="s">
        <v>561</v>
      </c>
      <c r="C6" s="34">
        <v>46890</v>
      </c>
      <c r="D6" s="35">
        <v>46980</v>
      </c>
      <c r="E6" s="30">
        <f t="shared" si="0"/>
        <v>90</v>
      </c>
    </row>
    <row r="7" spans="1:5" ht="15.75">
      <c r="A7" s="33" t="s">
        <v>562</v>
      </c>
      <c r="B7" s="2" t="s">
        <v>563</v>
      </c>
      <c r="C7" s="34">
        <v>46890</v>
      </c>
      <c r="D7" s="35">
        <v>46980</v>
      </c>
      <c r="E7" s="30">
        <f t="shared" si="0"/>
        <v>90</v>
      </c>
    </row>
    <row r="8" spans="1:5" ht="15.75">
      <c r="A8" s="33" t="s">
        <v>564</v>
      </c>
      <c r="B8" s="2" t="s">
        <v>565</v>
      </c>
      <c r="C8" s="34">
        <v>46890</v>
      </c>
      <c r="D8" s="35">
        <v>46980</v>
      </c>
      <c r="E8" s="30">
        <f t="shared" si="0"/>
        <v>90</v>
      </c>
    </row>
    <row r="9" spans="1:5" ht="16.5" thickBot="1">
      <c r="A9" s="36" t="s">
        <v>566</v>
      </c>
      <c r="B9" s="37" t="s">
        <v>567</v>
      </c>
      <c r="C9" s="38">
        <v>46890</v>
      </c>
      <c r="D9" s="39">
        <v>46980</v>
      </c>
      <c r="E9" s="40">
        <f t="shared" si="0"/>
        <v>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opLeftCell="A235" workbookViewId="0">
      <selection activeCell="D256" sqref="D256"/>
    </sheetView>
  </sheetViews>
  <sheetFormatPr baseColWidth="10" defaultRowHeight="15"/>
  <cols>
    <col min="1" max="2" width="22.42578125" bestFit="1" customWidth="1"/>
    <col min="3" max="4" width="22.42578125" customWidth="1"/>
  </cols>
  <sheetData>
    <row r="1" spans="1:9">
      <c r="A1" s="41" t="s">
        <v>568</v>
      </c>
    </row>
    <row r="2" spans="1:9" ht="60">
      <c r="A2" s="43" t="s">
        <v>906</v>
      </c>
      <c r="B2" s="43" t="s">
        <v>907</v>
      </c>
      <c r="C2" s="43" t="s">
        <v>981</v>
      </c>
      <c r="D2" s="43" t="s">
        <v>1059</v>
      </c>
      <c r="E2" s="43" t="s">
        <v>908</v>
      </c>
      <c r="F2" s="43" t="s">
        <v>909</v>
      </c>
      <c r="G2" s="43" t="s">
        <v>910</v>
      </c>
      <c r="H2" s="43" t="s">
        <v>911</v>
      </c>
    </row>
    <row r="3" spans="1:9">
      <c r="A3" s="54">
        <v>45951.61726175926</v>
      </c>
      <c r="B3" s="54">
        <v>45951.617881944447</v>
      </c>
      <c r="C3" s="56">
        <f>86400*(B3-A3)</f>
        <v>53.584000119008124</v>
      </c>
      <c r="D3" s="54"/>
      <c r="E3" s="56">
        <v>-7.3753995689999998</v>
      </c>
      <c r="F3" s="55">
        <v>-8.7502847139999993</v>
      </c>
      <c r="G3">
        <v>0</v>
      </c>
      <c r="H3">
        <v>0</v>
      </c>
      <c r="I3" t="s">
        <v>986</v>
      </c>
    </row>
    <row r="4" spans="1:9">
      <c r="A4" s="54">
        <v>45951.619618055556</v>
      </c>
      <c r="B4" s="54">
        <v>45951.62087053241</v>
      </c>
      <c r="C4" s="56">
        <f t="shared" ref="C4:C67" si="0">86400*(B4-A4)</f>
        <v>108.21400014683604</v>
      </c>
      <c r="D4" s="56">
        <f>86400*(A4-B3)</f>
        <v>149.99999986030161</v>
      </c>
      <c r="E4" s="56">
        <v>-12.545557069999999</v>
      </c>
      <c r="F4" s="55">
        <v>-15.22572516</v>
      </c>
      <c r="G4">
        <v>-3</v>
      </c>
      <c r="H4">
        <v>0</v>
      </c>
      <c r="I4" t="s">
        <v>986</v>
      </c>
    </row>
    <row r="5" spans="1:9">
      <c r="A5" s="54">
        <v>45951.937557870369</v>
      </c>
      <c r="B5" s="54">
        <v>45951.939976030095</v>
      </c>
      <c r="C5" s="56">
        <f t="shared" si="0"/>
        <v>208.92900028266013</v>
      </c>
      <c r="D5" s="56">
        <f t="shared" ref="D5:D68" si="1">86400*(A5-B4)</f>
        <v>27361.785999708809</v>
      </c>
      <c r="E5" s="56">
        <v>-16.666912830000001</v>
      </c>
      <c r="F5" s="55">
        <v>-21.60818699</v>
      </c>
      <c r="G5">
        <v>3</v>
      </c>
      <c r="H5">
        <v>0</v>
      </c>
      <c r="I5" t="s">
        <v>986</v>
      </c>
    </row>
    <row r="6" spans="1:9">
      <c r="A6" s="54">
        <v>45952.402699942133</v>
      </c>
      <c r="B6" s="54">
        <v>45952.40293423611</v>
      </c>
      <c r="C6" s="56">
        <f t="shared" si="0"/>
        <v>20.242999610491097</v>
      </c>
      <c r="D6" s="56">
        <f t="shared" si="1"/>
        <v>39979.346000100486</v>
      </c>
      <c r="E6" s="56">
        <v>179.999999</v>
      </c>
      <c r="F6" s="55">
        <v>179.47118209999999</v>
      </c>
      <c r="G6">
        <v>-3</v>
      </c>
      <c r="H6">
        <v>0</v>
      </c>
      <c r="I6" t="s">
        <v>986</v>
      </c>
    </row>
    <row r="7" spans="1:9">
      <c r="A7" s="54">
        <v>45952.555150462962</v>
      </c>
      <c r="B7" s="54">
        <v>45952.556936238427</v>
      </c>
      <c r="C7" s="56">
        <f t="shared" si="0"/>
        <v>154.29100014735013</v>
      </c>
      <c r="D7" s="56">
        <f t="shared" si="1"/>
        <v>13151.482000015676</v>
      </c>
      <c r="E7" s="56">
        <v>15.329097859999999</v>
      </c>
      <c r="F7" s="55">
        <v>11.38677401</v>
      </c>
      <c r="G7">
        <v>-3</v>
      </c>
      <c r="H7">
        <v>0</v>
      </c>
      <c r="I7" t="s">
        <v>986</v>
      </c>
    </row>
    <row r="8" spans="1:9">
      <c r="A8" s="54">
        <v>45952.560408460646</v>
      </c>
      <c r="B8" s="54">
        <v>45952.56354166667</v>
      </c>
      <c r="C8" s="56">
        <f t="shared" si="0"/>
        <v>270.70900050457567</v>
      </c>
      <c r="D8" s="56">
        <f t="shared" si="1"/>
        <v>299.99999972060323</v>
      </c>
      <c r="E8" s="56">
        <v>3.5572141460000002</v>
      </c>
      <c r="F8" s="55">
        <v>-3.5435043880000001</v>
      </c>
      <c r="G8">
        <v>-3</v>
      </c>
      <c r="H8">
        <v>0</v>
      </c>
      <c r="I8" t="s">
        <v>986</v>
      </c>
    </row>
    <row r="9" spans="1:9">
      <c r="A9" s="54">
        <v>45952.7184375</v>
      </c>
      <c r="B9" s="54">
        <v>45952.71867278935</v>
      </c>
      <c r="C9" s="56">
        <f t="shared" si="0"/>
        <v>20.328999822959304</v>
      </c>
      <c r="D9" s="56">
        <f t="shared" si="1"/>
        <v>13382.999999681488</v>
      </c>
      <c r="E9" s="56">
        <v>-179.46913380000001</v>
      </c>
      <c r="F9" s="55">
        <v>-180</v>
      </c>
      <c r="G9">
        <v>3</v>
      </c>
      <c r="H9">
        <v>0</v>
      </c>
      <c r="I9" t="s">
        <v>986</v>
      </c>
    </row>
    <row r="10" spans="1:9">
      <c r="A10" s="54">
        <v>45952.875011574077</v>
      </c>
      <c r="B10" s="54">
        <v>45952.875338738428</v>
      </c>
      <c r="C10" s="56">
        <f t="shared" si="0"/>
        <v>28.26699991710484</v>
      </c>
      <c r="D10" s="56">
        <f t="shared" si="1"/>
        <v>13507.671000435948</v>
      </c>
      <c r="E10" s="56">
        <v>6.6549734860000003</v>
      </c>
      <c r="F10" s="55">
        <v>5.914650322</v>
      </c>
      <c r="G10">
        <v>-3</v>
      </c>
      <c r="H10">
        <v>0</v>
      </c>
      <c r="I10" t="s">
        <v>986</v>
      </c>
    </row>
    <row r="11" spans="1:9">
      <c r="A11" s="54">
        <v>45953.34097449074</v>
      </c>
      <c r="B11" s="54">
        <v>45953.342296875002</v>
      </c>
      <c r="C11" s="56">
        <f t="shared" si="0"/>
        <v>114.25400020089</v>
      </c>
      <c r="D11" s="56">
        <f t="shared" si="1"/>
        <v>40230.928999814205</v>
      </c>
      <c r="E11" s="56">
        <v>-159.11159910000001</v>
      </c>
      <c r="F11" s="55">
        <v>-161.8023073</v>
      </c>
      <c r="G11">
        <v>3</v>
      </c>
      <c r="H11">
        <v>0</v>
      </c>
      <c r="I11" t="s">
        <v>986</v>
      </c>
    </row>
    <row r="12" spans="1:9">
      <c r="A12" s="54">
        <v>45953.368298611109</v>
      </c>
      <c r="B12" s="54">
        <v>45953.368692129632</v>
      </c>
      <c r="C12" s="56">
        <f t="shared" si="0"/>
        <v>34.000000404193997</v>
      </c>
      <c r="D12" s="56">
        <f t="shared" si="1"/>
        <v>2246.5499996440485</v>
      </c>
      <c r="E12" s="56">
        <v>143.3777255</v>
      </c>
      <c r="F12" s="55">
        <v>142.70105659999999</v>
      </c>
      <c r="G12">
        <v>0</v>
      </c>
      <c r="H12">
        <v>0</v>
      </c>
      <c r="I12" t="s">
        <v>912</v>
      </c>
    </row>
    <row r="13" spans="1:9">
      <c r="A13" s="54">
        <v>45953.3750462963</v>
      </c>
      <c r="B13" s="54">
        <v>45953.375833333332</v>
      </c>
      <c r="C13" s="56">
        <f t="shared" si="0"/>
        <v>67.999999551102519</v>
      </c>
      <c r="D13" s="56">
        <f t="shared" si="1"/>
        <v>549.00000009220093</v>
      </c>
      <c r="E13" s="56">
        <v>132.76973319999999</v>
      </c>
      <c r="F13" s="55">
        <v>131.6644177</v>
      </c>
      <c r="G13">
        <v>0</v>
      </c>
      <c r="H13">
        <v>0</v>
      </c>
      <c r="I13" t="s">
        <v>912</v>
      </c>
    </row>
    <row r="14" spans="1:9">
      <c r="A14" s="54">
        <v>45953.381851851853</v>
      </c>
      <c r="B14" s="54">
        <v>45953.382881944446</v>
      </c>
      <c r="C14" s="56">
        <f t="shared" si="0"/>
        <v>89.000000059604645</v>
      </c>
      <c r="D14" s="56">
        <f t="shared" si="1"/>
        <v>520.00000022817403</v>
      </c>
      <c r="E14" s="56">
        <v>124.0187323</v>
      </c>
      <c r="F14" s="55">
        <v>122.84076880000001</v>
      </c>
      <c r="G14">
        <v>0</v>
      </c>
      <c r="H14">
        <v>0</v>
      </c>
      <c r="I14" t="s">
        <v>912</v>
      </c>
    </row>
    <row r="15" spans="1:9">
      <c r="A15" s="54">
        <v>45953.388645833336</v>
      </c>
      <c r="B15" s="54">
        <v>45953.392754629633</v>
      </c>
      <c r="C15" s="56">
        <f t="shared" si="0"/>
        <v>355.00000000465661</v>
      </c>
      <c r="D15" s="56">
        <f t="shared" si="1"/>
        <v>498.00000011455268</v>
      </c>
      <c r="E15" s="56">
        <v>116.8457508</v>
      </c>
      <c r="F15" s="55">
        <v>113.10211289999999</v>
      </c>
      <c r="G15">
        <v>0</v>
      </c>
      <c r="H15">
        <v>0</v>
      </c>
      <c r="I15" t="s">
        <v>912</v>
      </c>
    </row>
    <row r="16" spans="1:9">
      <c r="A16" s="54">
        <v>45953.398252314815</v>
      </c>
      <c r="B16" s="54">
        <v>45953.406361643516</v>
      </c>
      <c r="C16" s="56">
        <f t="shared" si="0"/>
        <v>700.64599975012243</v>
      </c>
      <c r="D16" s="56">
        <f t="shared" si="1"/>
        <v>474.99999976716936</v>
      </c>
      <c r="E16" s="56">
        <v>108.6412309</v>
      </c>
      <c r="F16" s="55">
        <v>102.9310488</v>
      </c>
      <c r="G16">
        <v>0</v>
      </c>
      <c r="H16">
        <v>0</v>
      </c>
      <c r="I16" t="s">
        <v>912</v>
      </c>
    </row>
    <row r="17" spans="1:9">
      <c r="A17" s="54">
        <v>45953.498257951389</v>
      </c>
      <c r="B17" s="54">
        <v>45953.500925925924</v>
      </c>
      <c r="C17" s="56">
        <f t="shared" si="0"/>
        <v>230.51299983635545</v>
      </c>
      <c r="D17" s="56">
        <f t="shared" si="1"/>
        <v>7939.8410002235323</v>
      </c>
      <c r="E17" s="56">
        <v>25.345598089999999</v>
      </c>
      <c r="F17" s="55">
        <v>19.855495260000001</v>
      </c>
      <c r="G17">
        <v>3</v>
      </c>
      <c r="H17">
        <v>0</v>
      </c>
      <c r="I17" t="s">
        <v>986</v>
      </c>
    </row>
    <row r="18" spans="1:9">
      <c r="A18" s="54">
        <v>45953.511504629627</v>
      </c>
      <c r="B18" s="54">
        <v>45953.515501828704</v>
      </c>
      <c r="C18" s="56">
        <f t="shared" si="0"/>
        <v>345.35800027661026</v>
      </c>
      <c r="D18" s="56">
        <f t="shared" si="1"/>
        <v>913.99999991990626</v>
      </c>
      <c r="E18" s="56">
        <v>-3.712194083</v>
      </c>
      <c r="F18" s="55">
        <v>-12.54555706</v>
      </c>
      <c r="G18">
        <v>-3</v>
      </c>
      <c r="H18">
        <v>0</v>
      </c>
      <c r="I18" t="s">
        <v>986</v>
      </c>
    </row>
    <row r="19" spans="1:9">
      <c r="A19" s="54">
        <v>45953.524560185186</v>
      </c>
      <c r="B19" s="54">
        <v>45953.524918981479</v>
      </c>
      <c r="C19" s="56">
        <f t="shared" si="0"/>
        <v>30.999999702908099</v>
      </c>
      <c r="D19" s="56">
        <f t="shared" si="1"/>
        <v>782.64200000558048</v>
      </c>
      <c r="E19" s="56">
        <v>-30.426384599999999</v>
      </c>
      <c r="F19" s="55">
        <v>-31.057795420000001</v>
      </c>
      <c r="G19">
        <v>0</v>
      </c>
      <c r="H19">
        <v>0</v>
      </c>
      <c r="I19" t="s">
        <v>912</v>
      </c>
    </row>
    <row r="20" spans="1:9">
      <c r="A20" s="54">
        <v>45953.531319444446</v>
      </c>
      <c r="B20" s="54">
        <v>45953.535590277781</v>
      </c>
      <c r="C20" s="56">
        <f t="shared" si="0"/>
        <v>369.00000013411045</v>
      </c>
      <c r="D20" s="56">
        <f t="shared" si="1"/>
        <v>553.00000039860606</v>
      </c>
      <c r="E20" s="56">
        <v>-41.312585349999999</v>
      </c>
      <c r="F20" s="55">
        <v>-47.171281630000003</v>
      </c>
      <c r="G20">
        <v>0</v>
      </c>
      <c r="H20">
        <v>0</v>
      </c>
      <c r="I20" t="s">
        <v>912</v>
      </c>
    </row>
    <row r="21" spans="1:9">
      <c r="A21" s="54">
        <v>45953.541516203702</v>
      </c>
      <c r="B21" s="54">
        <v>45953.546168981484</v>
      </c>
      <c r="C21" s="56">
        <f t="shared" si="0"/>
        <v>402.00000030454248</v>
      </c>
      <c r="D21" s="56">
        <f t="shared" si="1"/>
        <v>511.99999961536378</v>
      </c>
      <c r="E21" s="56">
        <v>-54.212166170000003</v>
      </c>
      <c r="F21" s="55">
        <v>-59.019852729999997</v>
      </c>
      <c r="G21">
        <v>0</v>
      </c>
      <c r="H21">
        <v>0</v>
      </c>
      <c r="I21" t="s">
        <v>912</v>
      </c>
    </row>
    <row r="22" spans="1:9">
      <c r="A22" s="54">
        <v>45953.551747685182</v>
      </c>
      <c r="B22" s="54">
        <v>45953.563824386576</v>
      </c>
      <c r="C22" s="56">
        <f t="shared" si="0"/>
        <v>1043.4270004509017</v>
      </c>
      <c r="D22" s="56">
        <f t="shared" si="1"/>
        <v>481.99999951757491</v>
      </c>
      <c r="E22" s="56">
        <v>-64.134962680000001</v>
      </c>
      <c r="F22" s="55">
        <v>-73.525583299999994</v>
      </c>
      <c r="G22">
        <v>0</v>
      </c>
      <c r="H22">
        <v>0</v>
      </c>
      <c r="I22" t="s">
        <v>912</v>
      </c>
    </row>
    <row r="23" spans="1:9">
      <c r="A23" s="54">
        <v>45953.653406863428</v>
      </c>
      <c r="B23" s="54">
        <v>45953.653561608793</v>
      </c>
      <c r="C23" s="56">
        <f t="shared" si="0"/>
        <v>13.369999523274601</v>
      </c>
      <c r="D23" s="56">
        <f t="shared" si="1"/>
        <v>7739.9260000325739</v>
      </c>
      <c r="E23" s="56">
        <v>-152.1945801</v>
      </c>
      <c r="F23" s="55">
        <v>-152.48203649999999</v>
      </c>
      <c r="G23">
        <v>3</v>
      </c>
      <c r="H23">
        <v>0</v>
      </c>
      <c r="I23" t="s">
        <v>986</v>
      </c>
    </row>
    <row r="24" spans="1:9">
      <c r="A24" s="54">
        <v>45953.680520833332</v>
      </c>
      <c r="B24" s="54">
        <v>45953.684297418979</v>
      </c>
      <c r="C24" s="56">
        <f t="shared" si="0"/>
        <v>326.29699988756329</v>
      </c>
      <c r="D24" s="56">
        <f t="shared" si="1"/>
        <v>2329.2770001338795</v>
      </c>
      <c r="E24" s="56">
        <v>150.25039340000001</v>
      </c>
      <c r="F24" s="55">
        <v>143.3777255</v>
      </c>
      <c r="G24">
        <v>0</v>
      </c>
      <c r="H24">
        <v>0</v>
      </c>
      <c r="I24" t="s">
        <v>912</v>
      </c>
    </row>
    <row r="25" spans="1:9">
      <c r="A25" s="54">
        <v>45953.684690497685</v>
      </c>
      <c r="B25" s="54">
        <v>45953.691034641204</v>
      </c>
      <c r="C25" s="56">
        <f t="shared" si="0"/>
        <v>548.13400008715689</v>
      </c>
      <c r="D25" s="56">
        <f t="shared" si="1"/>
        <v>33.962000207975507</v>
      </c>
      <c r="E25" s="56">
        <v>142.70105659999999</v>
      </c>
      <c r="F25" s="55">
        <v>132.76973319999999</v>
      </c>
      <c r="G25">
        <v>0</v>
      </c>
      <c r="H25">
        <v>0</v>
      </c>
      <c r="I25" t="s">
        <v>912</v>
      </c>
    </row>
    <row r="26" spans="1:9">
      <c r="A26" s="54">
        <v>45953.691820023145</v>
      </c>
      <c r="B26" s="54">
        <v>45953.697822592592</v>
      </c>
      <c r="C26" s="56">
        <f t="shared" si="0"/>
        <v>518.62200025934726</v>
      </c>
      <c r="D26" s="56">
        <f t="shared" si="1"/>
        <v>67.856999672949314</v>
      </c>
      <c r="E26" s="56">
        <v>131.6644177</v>
      </c>
      <c r="F26" s="55">
        <v>124.0187323</v>
      </c>
      <c r="G26">
        <v>0</v>
      </c>
      <c r="H26">
        <v>0</v>
      </c>
      <c r="I26" t="s">
        <v>912</v>
      </c>
    </row>
    <row r="27" spans="1:9">
      <c r="A27" s="54">
        <v>45953.698849363427</v>
      </c>
      <c r="B27" s="54">
        <v>45953.704591527778</v>
      </c>
      <c r="C27" s="56">
        <f t="shared" si="0"/>
        <v>496.1229998851195</v>
      </c>
      <c r="D27" s="56">
        <f t="shared" si="1"/>
        <v>88.713000132702291</v>
      </c>
      <c r="E27" s="56">
        <v>122.84076880000001</v>
      </c>
      <c r="F27" s="55">
        <v>116.8457508</v>
      </c>
      <c r="G27">
        <v>0</v>
      </c>
      <c r="H27">
        <v>0</v>
      </c>
      <c r="I27" t="s">
        <v>912</v>
      </c>
    </row>
    <row r="28" spans="1:9">
      <c r="A28" s="54">
        <v>45953.706327638887</v>
      </c>
      <c r="B28" s="54">
        <v>45953.706945706021</v>
      </c>
      <c r="C28" s="56">
        <f t="shared" si="0"/>
        <v>53.401000332087278</v>
      </c>
      <c r="D28" s="56">
        <f t="shared" si="1"/>
        <v>149.99999986030161</v>
      </c>
      <c r="E28" s="56">
        <v>115.20893340000001</v>
      </c>
      <c r="F28" s="55">
        <v>114.6436842</v>
      </c>
      <c r="G28">
        <v>-1.5</v>
      </c>
      <c r="H28">
        <v>0</v>
      </c>
      <c r="I28" t="s">
        <v>912</v>
      </c>
    </row>
    <row r="29" spans="1:9">
      <c r="A29" s="54">
        <v>45953.70868181713</v>
      </c>
      <c r="B29" s="54">
        <v>45953.714151574073</v>
      </c>
      <c r="C29" s="56">
        <f t="shared" si="0"/>
        <v>472.58699988014996</v>
      </c>
      <c r="D29" s="56">
        <f t="shared" si="1"/>
        <v>149.99999986030161</v>
      </c>
      <c r="E29" s="56">
        <v>113.10211289999999</v>
      </c>
      <c r="F29" s="55">
        <v>108.6412309</v>
      </c>
      <c r="G29">
        <v>0</v>
      </c>
      <c r="H29">
        <v>0</v>
      </c>
      <c r="I29" t="s">
        <v>912</v>
      </c>
    </row>
    <row r="30" spans="1:9">
      <c r="A30" s="54">
        <v>45953.715887685183</v>
      </c>
      <c r="B30" s="54">
        <v>45953.720479780095</v>
      </c>
      <c r="C30" s="56">
        <f t="shared" si="0"/>
        <v>396.75700042862445</v>
      </c>
      <c r="D30" s="56">
        <f t="shared" si="1"/>
        <v>149.99999986030161</v>
      </c>
      <c r="E30" s="56">
        <v>107.3346791</v>
      </c>
      <c r="F30" s="55">
        <v>104.0887919</v>
      </c>
      <c r="G30">
        <v>-1.5</v>
      </c>
      <c r="H30">
        <v>0</v>
      </c>
      <c r="I30" t="s">
        <v>912</v>
      </c>
    </row>
    <row r="31" spans="1:9">
      <c r="A31" s="54">
        <v>45953.722215891205</v>
      </c>
      <c r="B31" s="54">
        <v>45953.729547372684</v>
      </c>
      <c r="C31" s="56">
        <f t="shared" si="0"/>
        <v>633.43999986536801</v>
      </c>
      <c r="D31" s="56">
        <f t="shared" si="1"/>
        <v>149.99999986030161</v>
      </c>
      <c r="E31" s="56">
        <v>102.9310488</v>
      </c>
      <c r="F31" s="55">
        <v>98.372836379999995</v>
      </c>
      <c r="G31">
        <v>0</v>
      </c>
      <c r="H31">
        <v>0</v>
      </c>
      <c r="I31" t="s">
        <v>912</v>
      </c>
    </row>
    <row r="32" spans="1:9">
      <c r="A32" s="54">
        <v>45953.836770833332</v>
      </c>
      <c r="B32" s="54">
        <v>45953.84050337963</v>
      </c>
      <c r="C32" s="56">
        <f t="shared" si="0"/>
        <v>322.49200015794486</v>
      </c>
      <c r="D32" s="56">
        <f t="shared" si="1"/>
        <v>9264.1069999197498</v>
      </c>
      <c r="E32" s="56">
        <v>-23.501117610000001</v>
      </c>
      <c r="F32" s="55">
        <v>-30.426384590000001</v>
      </c>
      <c r="G32">
        <v>0</v>
      </c>
      <c r="H32">
        <v>0</v>
      </c>
      <c r="I32" t="s">
        <v>912</v>
      </c>
    </row>
    <row r="33" spans="1:9">
      <c r="A33" s="54">
        <v>45953.840862511577</v>
      </c>
      <c r="B33" s="54">
        <v>45953.844131944446</v>
      </c>
      <c r="C33" s="56">
        <f t="shared" si="0"/>
        <v>282.47899990528822</v>
      </c>
      <c r="D33" s="56">
        <f t="shared" si="1"/>
        <v>31.029000249691308</v>
      </c>
      <c r="E33" s="56">
        <v>-31.057795420000001</v>
      </c>
      <c r="F33" s="55">
        <v>-36.524652680000003</v>
      </c>
      <c r="G33">
        <v>0</v>
      </c>
      <c r="H33">
        <v>0</v>
      </c>
      <c r="I33" t="s">
        <v>912</v>
      </c>
    </row>
    <row r="34" spans="1:9">
      <c r="A34" s="54">
        <v>45953.851551331019</v>
      </c>
      <c r="B34" s="54">
        <v>45953.857493993055</v>
      </c>
      <c r="C34" s="56">
        <f t="shared" si="0"/>
        <v>513.44599986914545</v>
      </c>
      <c r="D34" s="56">
        <f t="shared" si="1"/>
        <v>641.0349999088794</v>
      </c>
      <c r="E34" s="56">
        <v>-47.171281620000002</v>
      </c>
      <c r="F34" s="55">
        <v>-54.212166170000003</v>
      </c>
      <c r="G34">
        <v>0</v>
      </c>
      <c r="H34">
        <v>0</v>
      </c>
      <c r="I34" t="s">
        <v>912</v>
      </c>
    </row>
    <row r="35" spans="1:9">
      <c r="A35" s="54">
        <v>45953.859230104164</v>
      </c>
      <c r="B35" s="54">
        <v>45953.86042715278</v>
      </c>
      <c r="C35" s="56">
        <f t="shared" si="0"/>
        <v>103.4250003984198</v>
      </c>
      <c r="D35" s="56">
        <f t="shared" si="1"/>
        <v>149.99999986030161</v>
      </c>
      <c r="E35" s="56">
        <v>-56.065756280000002</v>
      </c>
      <c r="F35" s="55">
        <v>-57.29705688</v>
      </c>
      <c r="G35">
        <v>-3</v>
      </c>
      <c r="H35">
        <v>0</v>
      </c>
      <c r="I35" t="s">
        <v>912</v>
      </c>
    </row>
    <row r="36" spans="1:9">
      <c r="A36" s="54">
        <v>45953.86216326389</v>
      </c>
      <c r="B36" s="54">
        <v>45953.867764895833</v>
      </c>
      <c r="C36" s="56">
        <f t="shared" si="0"/>
        <v>483.98099988698959</v>
      </c>
      <c r="D36" s="56">
        <f t="shared" si="1"/>
        <v>149.99999986030161</v>
      </c>
      <c r="E36" s="56">
        <v>-59.019852729999997</v>
      </c>
      <c r="F36" s="55">
        <v>-64.134962669999993</v>
      </c>
      <c r="G36">
        <v>0</v>
      </c>
      <c r="H36">
        <v>0</v>
      </c>
      <c r="I36" t="s">
        <v>912</v>
      </c>
    </row>
    <row r="37" spans="1:9">
      <c r="A37" s="54">
        <v>45953.869501006942</v>
      </c>
      <c r="B37" s="54">
        <v>45953.876539351855</v>
      </c>
      <c r="C37" s="56">
        <f t="shared" si="0"/>
        <v>608.11300047207624</v>
      </c>
      <c r="D37" s="56">
        <f t="shared" si="1"/>
        <v>149.99999986030161</v>
      </c>
      <c r="E37" s="56">
        <v>-65.602166539999999</v>
      </c>
      <c r="F37" s="55">
        <v>-71.103774880000003</v>
      </c>
      <c r="G37">
        <v>-1.5</v>
      </c>
      <c r="H37">
        <v>0</v>
      </c>
      <c r="I37" t="s">
        <v>912</v>
      </c>
    </row>
    <row r="38" spans="1:9">
      <c r="A38" s="54">
        <v>45953.883553240739</v>
      </c>
      <c r="B38" s="54">
        <v>45953.887178946759</v>
      </c>
      <c r="C38" s="56">
        <f t="shared" si="0"/>
        <v>313.26100013684481</v>
      </c>
      <c r="D38" s="56">
        <f t="shared" si="1"/>
        <v>605.99999958649278</v>
      </c>
      <c r="E38" s="56">
        <v>-76.050357300000002</v>
      </c>
      <c r="F38" s="55">
        <v>-78.461350460000006</v>
      </c>
      <c r="G38">
        <v>0</v>
      </c>
      <c r="H38">
        <v>0</v>
      </c>
      <c r="I38" t="s">
        <v>912</v>
      </c>
    </row>
    <row r="39" spans="1:9">
      <c r="A39" s="54">
        <v>45953.981910555558</v>
      </c>
      <c r="B39" s="54">
        <v>45953.982406631942</v>
      </c>
      <c r="C39" s="56">
        <f t="shared" si="0"/>
        <v>42.860999540425837</v>
      </c>
      <c r="D39" s="56">
        <f t="shared" si="1"/>
        <v>8184.8110001999885</v>
      </c>
      <c r="E39" s="56">
        <v>-178.35016440000001</v>
      </c>
      <c r="F39" s="55">
        <v>-179.46913380000001</v>
      </c>
      <c r="G39">
        <v>3</v>
      </c>
      <c r="H39">
        <v>0</v>
      </c>
      <c r="I39" t="s">
        <v>986</v>
      </c>
    </row>
    <row r="40" spans="1:9">
      <c r="A40" s="54">
        <v>45954.341724537036</v>
      </c>
      <c r="B40" s="54">
        <v>45954.347687465277</v>
      </c>
      <c r="C40" s="56">
        <f t="shared" si="0"/>
        <v>515.19699997734278</v>
      </c>
      <c r="D40" s="56">
        <f t="shared" si="1"/>
        <v>31045.067000202835</v>
      </c>
      <c r="E40" s="56">
        <v>112.0891575</v>
      </c>
      <c r="F40" s="55">
        <v>107.3346791</v>
      </c>
      <c r="G40">
        <v>-1.5</v>
      </c>
      <c r="H40">
        <v>0</v>
      </c>
      <c r="I40" t="s">
        <v>912</v>
      </c>
    </row>
    <row r="41" spans="1:9">
      <c r="A41" s="54">
        <v>45954.352228819444</v>
      </c>
      <c r="B41" s="54">
        <v>45954.358518518522</v>
      </c>
      <c r="C41" s="56">
        <f t="shared" si="0"/>
        <v>543.43000038061291</v>
      </c>
      <c r="D41" s="56">
        <f t="shared" si="1"/>
        <v>392.37299999222159</v>
      </c>
      <c r="E41" s="56">
        <v>104.0887919</v>
      </c>
      <c r="F41" s="55">
        <v>99.999531439999998</v>
      </c>
      <c r="G41">
        <v>-1.5</v>
      </c>
      <c r="H41">
        <v>0</v>
      </c>
      <c r="I41" t="s">
        <v>912</v>
      </c>
    </row>
    <row r="42" spans="1:9">
      <c r="A42" s="54">
        <v>45954.365451388891</v>
      </c>
      <c r="B42" s="54">
        <v>45954.374369988429</v>
      </c>
      <c r="C42" s="56">
        <f t="shared" si="0"/>
        <v>770.56700012180954</v>
      </c>
      <c r="D42" s="56">
        <f t="shared" si="1"/>
        <v>598.99999983608723</v>
      </c>
      <c r="E42" s="56">
        <v>95.889337889999993</v>
      </c>
      <c r="F42" s="55">
        <v>90.977746339999996</v>
      </c>
      <c r="G42">
        <v>0</v>
      </c>
      <c r="H42">
        <v>0</v>
      </c>
      <c r="I42" t="s">
        <v>912</v>
      </c>
    </row>
    <row r="43" spans="1:9">
      <c r="A43" s="54">
        <v>45954.449130219909</v>
      </c>
      <c r="B43" s="54">
        <v>45954.449157465278</v>
      </c>
      <c r="C43" s="56">
        <f t="shared" si="0"/>
        <v>2.3539998801425099</v>
      </c>
      <c r="D43" s="56">
        <f t="shared" si="1"/>
        <v>6459.2839999124408</v>
      </c>
      <c r="E43" s="56">
        <v>19.006836450000002</v>
      </c>
      <c r="F43" s="55">
        <v>18.949023910000001</v>
      </c>
      <c r="G43">
        <v>-3</v>
      </c>
      <c r="H43">
        <v>0</v>
      </c>
      <c r="I43" t="s">
        <v>986</v>
      </c>
    </row>
    <row r="44" spans="1:9">
      <c r="A44" s="54">
        <v>45954.452629687497</v>
      </c>
      <c r="B44" s="54">
        <v>45954.454738553242</v>
      </c>
      <c r="C44" s="56">
        <f t="shared" si="0"/>
        <v>182.20600036438555</v>
      </c>
      <c r="D44" s="56">
        <f t="shared" si="1"/>
        <v>299.99999972060323</v>
      </c>
      <c r="E44" s="56">
        <v>11.38677401</v>
      </c>
      <c r="F44" s="55">
        <v>6.6549734860000003</v>
      </c>
      <c r="G44">
        <v>-3</v>
      </c>
      <c r="H44">
        <v>0</v>
      </c>
      <c r="I44" t="s">
        <v>986</v>
      </c>
    </row>
    <row r="45" spans="1:9">
      <c r="A45" s="54">
        <v>45954.464942129627</v>
      </c>
      <c r="B45" s="54">
        <v>45954.468647094909</v>
      </c>
      <c r="C45" s="56">
        <f t="shared" si="0"/>
        <v>320.10900035966188</v>
      </c>
      <c r="D45" s="56">
        <f t="shared" si="1"/>
        <v>881.58899964764714</v>
      </c>
      <c r="E45" s="56">
        <v>-16.00830856</v>
      </c>
      <c r="F45" s="55">
        <v>-23.501117600000001</v>
      </c>
      <c r="G45">
        <v>0</v>
      </c>
      <c r="H45">
        <v>0</v>
      </c>
      <c r="I45" t="s">
        <v>912</v>
      </c>
    </row>
    <row r="46" spans="1:9">
      <c r="A46" s="54">
        <v>45954.476875</v>
      </c>
      <c r="B46" s="54">
        <v>45954.477465277778</v>
      </c>
      <c r="C46" s="56">
        <f t="shared" si="0"/>
        <v>50.999999977648258</v>
      </c>
      <c r="D46" s="56">
        <f t="shared" si="1"/>
        <v>710.8909998787567</v>
      </c>
      <c r="E46" s="56">
        <v>-37.87137594</v>
      </c>
      <c r="F46" s="55">
        <v>-38.780047150000001</v>
      </c>
      <c r="G46">
        <v>0</v>
      </c>
      <c r="H46">
        <v>0</v>
      </c>
      <c r="I46" t="s">
        <v>912</v>
      </c>
    </row>
    <row r="47" spans="1:9">
      <c r="A47" s="54">
        <v>45954.485381944447</v>
      </c>
      <c r="B47" s="54">
        <v>45954.485659722224</v>
      </c>
      <c r="C47" s="56">
        <f t="shared" si="0"/>
        <v>23.999999952502549</v>
      </c>
      <c r="D47" s="56">
        <f t="shared" si="1"/>
        <v>684.00000021792948</v>
      </c>
      <c r="E47" s="56">
        <v>-49.561868009999998</v>
      </c>
      <c r="F47" s="55">
        <v>-49.897210280000003</v>
      </c>
      <c r="G47">
        <v>-3</v>
      </c>
      <c r="H47">
        <v>0</v>
      </c>
      <c r="I47" t="s">
        <v>912</v>
      </c>
    </row>
    <row r="48" spans="1:9">
      <c r="A48" s="54">
        <v>45954.49490740741</v>
      </c>
      <c r="B48" s="54">
        <v>45954.495169166665</v>
      </c>
      <c r="C48" s="56">
        <f t="shared" si="0"/>
        <v>22.615999588742852</v>
      </c>
      <c r="D48" s="56">
        <f t="shared" si="1"/>
        <v>799.00000006891787</v>
      </c>
      <c r="E48" s="56">
        <v>-59.75282429</v>
      </c>
      <c r="F48" s="55">
        <v>-60</v>
      </c>
      <c r="G48">
        <v>-3</v>
      </c>
      <c r="H48">
        <v>0</v>
      </c>
      <c r="I48" t="s">
        <v>912</v>
      </c>
    </row>
    <row r="49" spans="1:9">
      <c r="A49" s="54">
        <v>45954.498641388891</v>
      </c>
      <c r="B49" s="54">
        <v>45954.501541747682</v>
      </c>
      <c r="C49" s="56">
        <f t="shared" si="0"/>
        <v>250.590999587439</v>
      </c>
      <c r="D49" s="56">
        <f t="shared" si="1"/>
        <v>300.00000034924597</v>
      </c>
      <c r="E49" s="56">
        <v>-63.145217479999999</v>
      </c>
      <c r="F49" s="55">
        <v>-65.602166530000005</v>
      </c>
      <c r="G49">
        <v>-1.5</v>
      </c>
      <c r="H49">
        <v>0</v>
      </c>
      <c r="I49" t="s">
        <v>912</v>
      </c>
    </row>
    <row r="50" spans="1:9">
      <c r="A50" s="54">
        <v>45954.512039618057</v>
      </c>
      <c r="B50" s="54">
        <v>45954.51573165509</v>
      </c>
      <c r="C50" s="56">
        <f t="shared" si="0"/>
        <v>318.99199965409935</v>
      </c>
      <c r="D50" s="56">
        <f t="shared" si="1"/>
        <v>907.01600038446486</v>
      </c>
      <c r="E50" s="56">
        <v>-73.52558329</v>
      </c>
      <c r="F50" s="55">
        <v>-76.050357300000002</v>
      </c>
      <c r="G50">
        <v>0</v>
      </c>
      <c r="H50">
        <v>0</v>
      </c>
      <c r="I50" t="s">
        <v>912</v>
      </c>
    </row>
    <row r="51" spans="1:9">
      <c r="A51" s="54">
        <v>45954.517467766207</v>
      </c>
      <c r="B51" s="54">
        <v>45954.517654664349</v>
      </c>
      <c r="C51" s="56">
        <f t="shared" si="0"/>
        <v>16.147999442182481</v>
      </c>
      <c r="D51" s="56">
        <f t="shared" si="1"/>
        <v>150.00000048894435</v>
      </c>
      <c r="E51" s="56">
        <v>-77.204213190000004</v>
      </c>
      <c r="F51" s="55">
        <v>-77.327313680000003</v>
      </c>
      <c r="G51">
        <v>-1.5</v>
      </c>
      <c r="H51">
        <v>0</v>
      </c>
      <c r="I51" t="s">
        <v>912</v>
      </c>
    </row>
    <row r="52" spans="1:9">
      <c r="A52" s="54">
        <v>45954.519390775466</v>
      </c>
      <c r="B52" s="54">
        <v>45954.532344432868</v>
      </c>
      <c r="C52" s="56">
        <f t="shared" si="0"/>
        <v>1119.1959995543584</v>
      </c>
      <c r="D52" s="56">
        <f t="shared" si="1"/>
        <v>150.00000048894435</v>
      </c>
      <c r="E52" s="56">
        <v>-78.461350449999998</v>
      </c>
      <c r="F52" s="55">
        <v>-86.567839980000002</v>
      </c>
      <c r="G52">
        <v>0</v>
      </c>
      <c r="H52">
        <v>0</v>
      </c>
      <c r="I52" t="s">
        <v>912</v>
      </c>
    </row>
    <row r="53" spans="1:9">
      <c r="A53" s="54">
        <v>45954.621261574073</v>
      </c>
      <c r="B53" s="54">
        <v>45954.625439814816</v>
      </c>
      <c r="C53" s="56">
        <f t="shared" si="0"/>
        <v>361.00000014994293</v>
      </c>
      <c r="D53" s="56">
        <f t="shared" si="1"/>
        <v>7682.441000151448</v>
      </c>
      <c r="E53" s="56">
        <v>165.2145702</v>
      </c>
      <c r="F53" s="55">
        <v>156.36521500000001</v>
      </c>
      <c r="G53">
        <v>0</v>
      </c>
      <c r="H53">
        <v>0</v>
      </c>
      <c r="I53" t="s">
        <v>912</v>
      </c>
    </row>
    <row r="54" spans="1:9">
      <c r="A54" s="54">
        <v>45954.647465277776</v>
      </c>
      <c r="B54" s="54">
        <v>45954.649363101853</v>
      </c>
      <c r="C54" s="56">
        <f t="shared" si="0"/>
        <v>163.97200024221092</v>
      </c>
      <c r="D54" s="56">
        <f t="shared" si="1"/>
        <v>1902.9999997699633</v>
      </c>
      <c r="E54" s="56">
        <v>122.0663717</v>
      </c>
      <c r="F54" s="55">
        <v>120</v>
      </c>
      <c r="G54">
        <v>-3</v>
      </c>
      <c r="H54">
        <v>0</v>
      </c>
      <c r="I54" t="s">
        <v>912</v>
      </c>
    </row>
    <row r="55" spans="1:9">
      <c r="A55" s="54">
        <v>45954.654791261572</v>
      </c>
      <c r="B55" s="54">
        <v>45954.657671886576</v>
      </c>
      <c r="C55" s="56">
        <f t="shared" si="0"/>
        <v>248.88600041158497</v>
      </c>
      <c r="D55" s="56">
        <f t="shared" si="1"/>
        <v>468.9929996849969</v>
      </c>
      <c r="E55" s="56">
        <v>114.6436842</v>
      </c>
      <c r="F55" s="55">
        <v>112.0891575</v>
      </c>
      <c r="G55">
        <v>-1.5</v>
      </c>
      <c r="H55">
        <v>0</v>
      </c>
      <c r="I55" t="s">
        <v>912</v>
      </c>
    </row>
    <row r="56" spans="1:9">
      <c r="A56" s="54">
        <v>45954.661144108795</v>
      </c>
      <c r="B56" s="54">
        <v>45954.670907361113</v>
      </c>
      <c r="C56" s="56">
        <f t="shared" si="0"/>
        <v>843.54500023182482</v>
      </c>
      <c r="D56" s="56">
        <f t="shared" si="1"/>
        <v>299.99999972060323</v>
      </c>
      <c r="E56" s="56">
        <v>109.2323057</v>
      </c>
      <c r="F56" s="55">
        <v>102.2184104</v>
      </c>
      <c r="G56">
        <v>1.5</v>
      </c>
      <c r="H56">
        <v>0</v>
      </c>
      <c r="I56" t="s">
        <v>912</v>
      </c>
    </row>
    <row r="57" spans="1:9">
      <c r="A57" s="54">
        <v>45954.674379583332</v>
      </c>
      <c r="B57" s="54">
        <v>45954.67530357639</v>
      </c>
      <c r="C57" s="56">
        <f t="shared" si="0"/>
        <v>79.833000269718468</v>
      </c>
      <c r="D57" s="56">
        <f t="shared" si="1"/>
        <v>299.99999972060323</v>
      </c>
      <c r="E57" s="56">
        <v>99.999531439999998</v>
      </c>
      <c r="F57" s="55">
        <v>99.427890989999995</v>
      </c>
      <c r="G57">
        <v>-1.5</v>
      </c>
      <c r="H57">
        <v>0</v>
      </c>
      <c r="I57" t="s">
        <v>912</v>
      </c>
    </row>
    <row r="58" spans="1:9">
      <c r="A58" s="54">
        <v>45954.6770396875</v>
      </c>
      <c r="B58" s="54">
        <v>45954.681275393516</v>
      </c>
      <c r="C58" s="56">
        <f t="shared" si="0"/>
        <v>365.96499974839389</v>
      </c>
      <c r="D58" s="56">
        <f t="shared" si="1"/>
        <v>149.99999986030161</v>
      </c>
      <c r="E58" s="56">
        <v>98.372836379999995</v>
      </c>
      <c r="F58" s="55">
        <v>95.889337889999993</v>
      </c>
      <c r="G58">
        <v>0</v>
      </c>
      <c r="H58">
        <v>0</v>
      </c>
      <c r="I58" t="s">
        <v>912</v>
      </c>
    </row>
    <row r="59" spans="1:9">
      <c r="A59" s="54">
        <v>45954.683011504632</v>
      </c>
      <c r="B59" s="54">
        <v>45954.68841815972</v>
      </c>
      <c r="C59" s="56">
        <f t="shared" si="0"/>
        <v>467.13499955367297</v>
      </c>
      <c r="D59" s="56">
        <f t="shared" si="1"/>
        <v>150.00000048894435</v>
      </c>
      <c r="E59" s="56">
        <v>94.902657090000005</v>
      </c>
      <c r="F59" s="55">
        <v>91.916159449999995</v>
      </c>
      <c r="G59">
        <v>-1.5</v>
      </c>
      <c r="H59">
        <v>0</v>
      </c>
      <c r="I59" t="s">
        <v>912</v>
      </c>
    </row>
    <row r="60" spans="1:9">
      <c r="A60" s="54">
        <v>45954.690154270837</v>
      </c>
      <c r="B60" s="54">
        <v>45954.696507928238</v>
      </c>
      <c r="C60" s="56">
        <f t="shared" si="0"/>
        <v>548.95599950104952</v>
      </c>
      <c r="D60" s="56">
        <f t="shared" si="1"/>
        <v>150.00000048894435</v>
      </c>
      <c r="E60" s="56">
        <v>90.977746339999996</v>
      </c>
      <c r="F60" s="55">
        <v>87.585543569999999</v>
      </c>
      <c r="G60">
        <v>0</v>
      </c>
      <c r="H60">
        <v>0</v>
      </c>
      <c r="I60" t="s">
        <v>912</v>
      </c>
    </row>
    <row r="61" spans="1:9">
      <c r="A61" s="54">
        <v>45954.767650462964</v>
      </c>
      <c r="B61" s="54">
        <v>45954.768773148149</v>
      </c>
      <c r="C61" s="56">
        <f t="shared" si="0"/>
        <v>97.000000043772161</v>
      </c>
      <c r="D61" s="56">
        <f t="shared" si="1"/>
        <v>6146.7150002717972</v>
      </c>
      <c r="E61" s="56">
        <v>13.409445310000001</v>
      </c>
      <c r="F61" s="55">
        <v>10.9221915</v>
      </c>
      <c r="G61">
        <v>3</v>
      </c>
      <c r="H61">
        <v>0</v>
      </c>
      <c r="I61" t="s">
        <v>986</v>
      </c>
    </row>
    <row r="62" spans="1:9">
      <c r="A62" s="54">
        <v>45954.777511574073</v>
      </c>
      <c r="B62" s="54">
        <v>45954.780878171296</v>
      </c>
      <c r="C62" s="56">
        <f t="shared" si="0"/>
        <v>290.87400001008064</v>
      </c>
      <c r="D62" s="56">
        <f t="shared" si="1"/>
        <v>754.99999984167516</v>
      </c>
      <c r="E62" s="56">
        <v>-8.7502847169999995</v>
      </c>
      <c r="F62" s="55">
        <v>-16.008308549999999</v>
      </c>
      <c r="G62">
        <v>0</v>
      </c>
      <c r="H62">
        <v>0</v>
      </c>
      <c r="I62" t="s">
        <v>912</v>
      </c>
    </row>
    <row r="63" spans="1:9">
      <c r="A63" s="54">
        <v>45954.789479166669</v>
      </c>
      <c r="B63" s="54">
        <v>45954.790221481482</v>
      </c>
      <c r="C63" s="56">
        <f t="shared" si="0"/>
        <v>64.135999814607203</v>
      </c>
      <c r="D63" s="56">
        <f t="shared" si="1"/>
        <v>743.1260003009811</v>
      </c>
      <c r="E63" s="56">
        <v>-32.437603070000002</v>
      </c>
      <c r="F63" s="55">
        <v>-33.692248739999997</v>
      </c>
      <c r="G63">
        <v>-3</v>
      </c>
      <c r="H63">
        <v>0</v>
      </c>
      <c r="I63" t="s">
        <v>912</v>
      </c>
    </row>
    <row r="64" spans="1:9">
      <c r="A64" s="54">
        <v>45954.791957592592</v>
      </c>
      <c r="B64" s="54">
        <v>45954.792814791668</v>
      </c>
      <c r="C64" s="56">
        <f t="shared" si="0"/>
        <v>74.062000215053558</v>
      </c>
      <c r="D64" s="56">
        <f t="shared" si="1"/>
        <v>149.99999986030161</v>
      </c>
      <c r="E64" s="56">
        <v>-36.524652680000003</v>
      </c>
      <c r="F64" s="55">
        <v>-37.87137594</v>
      </c>
      <c r="G64">
        <v>0</v>
      </c>
      <c r="H64">
        <v>0</v>
      </c>
      <c r="I64" t="s">
        <v>912</v>
      </c>
    </row>
    <row r="65" spans="1:9">
      <c r="A65" s="54">
        <v>45954.793405590281</v>
      </c>
      <c r="B65" s="54">
        <v>45954.79510865741</v>
      </c>
      <c r="C65" s="56">
        <f t="shared" si="0"/>
        <v>147.14500000700355</v>
      </c>
      <c r="D65" s="56">
        <f t="shared" si="1"/>
        <v>51.045000110752881</v>
      </c>
      <c r="E65" s="56">
        <v>-38.780047150000001</v>
      </c>
      <c r="F65" s="55">
        <v>-41.312585339999998</v>
      </c>
      <c r="G65">
        <v>0</v>
      </c>
      <c r="H65">
        <v>0</v>
      </c>
      <c r="I65" t="s">
        <v>912</v>
      </c>
    </row>
    <row r="66" spans="1:9">
      <c r="A66" s="54">
        <v>45954.79684476852</v>
      </c>
      <c r="B66" s="54">
        <v>45954.798139756946</v>
      </c>
      <c r="C66" s="56">
        <f t="shared" si="0"/>
        <v>111.88699998892844</v>
      </c>
      <c r="D66" s="56">
        <f t="shared" si="1"/>
        <v>149.99999986030161</v>
      </c>
      <c r="E66" s="56">
        <v>-43.766322860000002</v>
      </c>
      <c r="F66" s="55">
        <v>-45.516572359999998</v>
      </c>
      <c r="G66">
        <v>-3</v>
      </c>
      <c r="H66">
        <v>0</v>
      </c>
      <c r="I66" t="s">
        <v>912</v>
      </c>
    </row>
    <row r="67" spans="1:9">
      <c r="A67" s="54">
        <v>45954.801611979165</v>
      </c>
      <c r="B67" s="54">
        <v>45954.804888460647</v>
      </c>
      <c r="C67" s="56">
        <f t="shared" si="0"/>
        <v>283.08800007216632</v>
      </c>
      <c r="D67" s="56">
        <f t="shared" si="1"/>
        <v>299.99999972060323</v>
      </c>
      <c r="E67" s="56">
        <v>-49.897210270000002</v>
      </c>
      <c r="F67" s="55">
        <v>-53.656004189999997</v>
      </c>
      <c r="G67">
        <v>-3</v>
      </c>
      <c r="H67">
        <v>0</v>
      </c>
      <c r="I67" t="s">
        <v>912</v>
      </c>
    </row>
    <row r="68" spans="1:9">
      <c r="A68" s="54">
        <v>45954.808360682873</v>
      </c>
      <c r="B68" s="54">
        <v>45954.810885011575</v>
      </c>
      <c r="C68" s="56">
        <f t="shared" ref="C68:C131" si="2">86400*(B68-A68)</f>
        <v>218.10199983883649</v>
      </c>
      <c r="D68" s="56">
        <f t="shared" si="1"/>
        <v>300.00000034924597</v>
      </c>
      <c r="E68" s="56">
        <v>-57.297056869999999</v>
      </c>
      <c r="F68" s="55">
        <v>-59.752824279999999</v>
      </c>
      <c r="G68">
        <v>-3</v>
      </c>
      <c r="H68">
        <v>0</v>
      </c>
      <c r="I68" t="s">
        <v>912</v>
      </c>
    </row>
    <row r="69" spans="1:9">
      <c r="A69" s="54">
        <v>45954.814357233794</v>
      </c>
      <c r="B69" s="54">
        <v>45954.814632592592</v>
      </c>
      <c r="C69" s="56">
        <f t="shared" si="2"/>
        <v>23.791000130586326</v>
      </c>
      <c r="D69" s="56">
        <f t="shared" ref="D69:D132" si="3">86400*(A69-B68)</f>
        <v>299.99999972060323</v>
      </c>
      <c r="E69" s="56">
        <v>-62.905262299999997</v>
      </c>
      <c r="F69" s="55">
        <v>-63.145217479999999</v>
      </c>
      <c r="G69">
        <v>-1.5</v>
      </c>
      <c r="H69">
        <v>0</v>
      </c>
      <c r="I69" t="s">
        <v>912</v>
      </c>
    </row>
    <row r="70" spans="1:9">
      <c r="A70" s="54">
        <v>45954.818104814818</v>
      </c>
      <c r="B70" s="54">
        <v>45954.821210810187</v>
      </c>
      <c r="C70" s="56">
        <f t="shared" si="2"/>
        <v>268.35799987893552</v>
      </c>
      <c r="D70" s="56">
        <f t="shared" si="3"/>
        <v>300.00000034924597</v>
      </c>
      <c r="E70" s="56">
        <v>-66.05901892</v>
      </c>
      <c r="F70" s="55">
        <v>-68.509543359999995</v>
      </c>
      <c r="G70">
        <v>1.5</v>
      </c>
      <c r="H70">
        <v>0</v>
      </c>
      <c r="I70" t="s">
        <v>912</v>
      </c>
    </row>
    <row r="71" spans="1:9">
      <c r="A71" s="54">
        <v>45954.824683032406</v>
      </c>
      <c r="B71" s="54">
        <v>45954.8302578125</v>
      </c>
      <c r="C71" s="56">
        <f t="shared" si="2"/>
        <v>481.66100014932454</v>
      </c>
      <c r="D71" s="56">
        <f t="shared" si="3"/>
        <v>299.99999972060323</v>
      </c>
      <c r="E71" s="56">
        <v>-71.103774869999995</v>
      </c>
      <c r="F71" s="55">
        <v>-75.014196119999994</v>
      </c>
      <c r="G71">
        <v>-1.5</v>
      </c>
      <c r="H71">
        <v>0</v>
      </c>
      <c r="I71" t="s">
        <v>912</v>
      </c>
    </row>
    <row r="72" spans="1:9">
      <c r="A72" s="54">
        <v>45954.833730034719</v>
      </c>
      <c r="B72" s="54">
        <v>45954.846737488428</v>
      </c>
      <c r="C72" s="56">
        <f t="shared" si="2"/>
        <v>1123.8440003944561</v>
      </c>
      <c r="D72" s="56">
        <f t="shared" si="3"/>
        <v>299.99999972060323</v>
      </c>
      <c r="E72" s="56">
        <v>-77.327313680000003</v>
      </c>
      <c r="F72" s="55">
        <v>-85.505498220000007</v>
      </c>
      <c r="G72">
        <v>-1.5</v>
      </c>
      <c r="H72">
        <v>0</v>
      </c>
      <c r="I72" t="s">
        <v>912</v>
      </c>
    </row>
    <row r="73" spans="1:9">
      <c r="A73" s="54">
        <v>45954.848473599537</v>
      </c>
      <c r="B73" s="54">
        <v>45954.854725833335</v>
      </c>
      <c r="C73" s="56">
        <f t="shared" si="2"/>
        <v>540.19300010986626</v>
      </c>
      <c r="D73" s="56">
        <f t="shared" si="3"/>
        <v>149.99999986030161</v>
      </c>
      <c r="E73" s="56">
        <v>-86.567839980000002</v>
      </c>
      <c r="F73" s="55">
        <v>-90.394563869999999</v>
      </c>
      <c r="G73">
        <v>0</v>
      </c>
      <c r="H73">
        <v>0</v>
      </c>
      <c r="I73" t="s">
        <v>912</v>
      </c>
    </row>
    <row r="74" spans="1:9">
      <c r="A74" s="54">
        <v>45954.933738425927</v>
      </c>
      <c r="B74" s="54">
        <v>45954.936909722222</v>
      </c>
      <c r="C74" s="56">
        <f t="shared" si="2"/>
        <v>273.99999992921948</v>
      </c>
      <c r="D74" s="56">
        <f t="shared" si="3"/>
        <v>6826.6879999777302</v>
      </c>
      <c r="E74" s="56">
        <v>173.0298439</v>
      </c>
      <c r="F74" s="55">
        <v>165.9723156</v>
      </c>
      <c r="G74">
        <v>0</v>
      </c>
      <c r="H74">
        <v>0</v>
      </c>
      <c r="I74" t="s">
        <v>912</v>
      </c>
    </row>
    <row r="75" spans="1:9">
      <c r="A75" s="54">
        <v>45954.943738425929</v>
      </c>
      <c r="B75" s="54">
        <v>45954.94452646991</v>
      </c>
      <c r="C75" s="56">
        <f t="shared" si="2"/>
        <v>68.08699993416667</v>
      </c>
      <c r="D75" s="56">
        <f t="shared" si="3"/>
        <v>590.00000024680048</v>
      </c>
      <c r="E75" s="56">
        <v>151.76955620000001</v>
      </c>
      <c r="F75" s="55">
        <v>150.25039340000001</v>
      </c>
      <c r="G75">
        <v>0</v>
      </c>
      <c r="H75">
        <v>0</v>
      </c>
      <c r="I75" t="s">
        <v>912</v>
      </c>
    </row>
    <row r="76" spans="1:9">
      <c r="A76" s="54">
        <v>45954.946262581019</v>
      </c>
      <c r="B76" s="54">
        <v>45954.963441701388</v>
      </c>
      <c r="C76" s="56">
        <f t="shared" si="2"/>
        <v>1484.2759998282418</v>
      </c>
      <c r="D76" s="56">
        <f t="shared" si="3"/>
        <v>149.99999986030161</v>
      </c>
      <c r="E76" s="56">
        <v>147.00308960000001</v>
      </c>
      <c r="F76" s="55">
        <v>122.0663717</v>
      </c>
      <c r="G76">
        <v>-3</v>
      </c>
      <c r="H76">
        <v>0</v>
      </c>
      <c r="I76" t="s">
        <v>912</v>
      </c>
    </row>
    <row r="77" spans="1:9">
      <c r="A77" s="54">
        <v>45954.966913923614</v>
      </c>
      <c r="B77" s="54">
        <v>45954.970138275465</v>
      </c>
      <c r="C77" s="56">
        <f t="shared" si="2"/>
        <v>278.58399990946054</v>
      </c>
      <c r="D77" s="56">
        <f t="shared" si="3"/>
        <v>300.00000034924597</v>
      </c>
      <c r="E77" s="56">
        <v>118.35705299999999</v>
      </c>
      <c r="F77" s="55">
        <v>115.20893340000001</v>
      </c>
      <c r="G77">
        <v>-1.5</v>
      </c>
      <c r="H77">
        <v>0</v>
      </c>
      <c r="I77" t="s">
        <v>912</v>
      </c>
    </row>
    <row r="78" spans="1:9">
      <c r="A78" s="54">
        <v>45954.973610497684</v>
      </c>
      <c r="B78" s="54">
        <v>45954.977074444447</v>
      </c>
      <c r="C78" s="56">
        <f t="shared" si="2"/>
        <v>299.2850003298372</v>
      </c>
      <c r="D78" s="56">
        <f t="shared" si="3"/>
        <v>299.99999972060323</v>
      </c>
      <c r="E78" s="56">
        <v>112.09449499999999</v>
      </c>
      <c r="F78" s="55">
        <v>109.2323057</v>
      </c>
      <c r="G78">
        <v>1.5</v>
      </c>
      <c r="H78">
        <v>0</v>
      </c>
      <c r="I78" t="s">
        <v>912</v>
      </c>
    </row>
    <row r="79" spans="1:9">
      <c r="A79" s="54">
        <v>45955.332070092591</v>
      </c>
      <c r="B79" s="54">
        <v>45955.341070277776</v>
      </c>
      <c r="C79" s="56">
        <f t="shared" si="2"/>
        <v>777.61600005906075</v>
      </c>
      <c r="D79" s="56">
        <f t="shared" si="3"/>
        <v>30671.623999625444</v>
      </c>
      <c r="E79" s="56">
        <v>85.425513580000001</v>
      </c>
      <c r="F79" s="55">
        <v>80.492123910000004</v>
      </c>
      <c r="G79">
        <v>0</v>
      </c>
      <c r="H79">
        <v>0</v>
      </c>
      <c r="I79" t="s">
        <v>912</v>
      </c>
    </row>
    <row r="80" spans="1:9">
      <c r="A80" s="54">
        <v>45955.403075034723</v>
      </c>
      <c r="B80" s="54">
        <v>45955.405104166668</v>
      </c>
      <c r="C80" s="56">
        <f t="shared" si="2"/>
        <v>175.3170000622049</v>
      </c>
      <c r="D80" s="56">
        <f t="shared" si="3"/>
        <v>5357.2110001696274</v>
      </c>
      <c r="E80" s="56">
        <v>5.511380087</v>
      </c>
      <c r="F80" s="55">
        <v>0.91100287179999995</v>
      </c>
      <c r="G80">
        <v>0</v>
      </c>
      <c r="H80">
        <v>0</v>
      </c>
      <c r="I80" t="s">
        <v>912</v>
      </c>
    </row>
    <row r="81" spans="1:9">
      <c r="A81" s="54">
        <v>45955.413923611108</v>
      </c>
      <c r="B81" s="54">
        <v>45955.418643090277</v>
      </c>
      <c r="C81" s="56">
        <f t="shared" si="2"/>
        <v>407.76300025172532</v>
      </c>
      <c r="D81" s="56">
        <f t="shared" si="3"/>
        <v>761.99999959208071</v>
      </c>
      <c r="E81" s="56">
        <v>-18.399907670000001</v>
      </c>
      <c r="F81" s="55">
        <v>-27.59808434</v>
      </c>
      <c r="G81">
        <v>-3</v>
      </c>
      <c r="H81">
        <v>0</v>
      </c>
      <c r="I81" t="s">
        <v>912</v>
      </c>
    </row>
    <row r="82" spans="1:9">
      <c r="A82" s="54">
        <v>45955.422115312504</v>
      </c>
      <c r="B82" s="54">
        <v>45955.426573831021</v>
      </c>
      <c r="C82" s="56">
        <f t="shared" si="2"/>
        <v>385.21599986124784</v>
      </c>
      <c r="D82" s="56">
        <f t="shared" si="3"/>
        <v>300.00000034924597</v>
      </c>
      <c r="E82" s="56">
        <v>-33.692248739999997</v>
      </c>
      <c r="F82" s="55">
        <v>-40.679688769999998</v>
      </c>
      <c r="G82">
        <v>-3</v>
      </c>
      <c r="H82">
        <v>0</v>
      </c>
      <c r="I82" t="s">
        <v>912</v>
      </c>
    </row>
    <row r="83" spans="1:9">
      <c r="A83" s="54">
        <v>45955.430046053239</v>
      </c>
      <c r="B83" s="54">
        <v>45955.433249884256</v>
      </c>
      <c r="C83" s="56">
        <f t="shared" si="2"/>
        <v>276.81099982000887</v>
      </c>
      <c r="D83" s="56">
        <f t="shared" si="3"/>
        <v>299.99999972060323</v>
      </c>
      <c r="E83" s="56">
        <v>-45.516572359999998</v>
      </c>
      <c r="F83" s="55">
        <v>-49.561868009999998</v>
      </c>
      <c r="G83">
        <v>-3</v>
      </c>
      <c r="H83">
        <v>0</v>
      </c>
      <c r="I83" t="s">
        <v>912</v>
      </c>
    </row>
    <row r="84" spans="1:9">
      <c r="A84" s="54">
        <v>45955.436819548609</v>
      </c>
      <c r="B84" s="54">
        <v>45955.439094155096</v>
      </c>
      <c r="C84" s="56">
        <f t="shared" si="2"/>
        <v>196.52600039262325</v>
      </c>
      <c r="D84" s="56">
        <f t="shared" si="3"/>
        <v>308.41900014784187</v>
      </c>
      <c r="E84" s="56">
        <v>-53.656004189999997</v>
      </c>
      <c r="F84" s="55">
        <v>-56.065756280000002</v>
      </c>
      <c r="G84">
        <v>-3</v>
      </c>
      <c r="H84">
        <v>0</v>
      </c>
      <c r="I84" t="s">
        <v>912</v>
      </c>
    </row>
    <row r="85" spans="1:9">
      <c r="A85" s="54">
        <v>45955.442566377315</v>
      </c>
      <c r="B85" s="54">
        <v>45955.443114583337</v>
      </c>
      <c r="C85" s="56">
        <f t="shared" si="2"/>
        <v>47.365000331774354</v>
      </c>
      <c r="D85" s="56">
        <f t="shared" si="3"/>
        <v>299.99999972060323</v>
      </c>
      <c r="E85" s="56">
        <v>-59.485802</v>
      </c>
      <c r="F85" s="55">
        <v>-60</v>
      </c>
      <c r="G85">
        <v>3</v>
      </c>
      <c r="H85">
        <v>0</v>
      </c>
      <c r="I85" t="s">
        <v>912</v>
      </c>
    </row>
    <row r="86" spans="1:9">
      <c r="A86" s="54">
        <v>45955.446586805556</v>
      </c>
      <c r="B86" s="54">
        <v>45955.449784930555</v>
      </c>
      <c r="C86" s="56">
        <f t="shared" si="2"/>
        <v>276.31799995433539</v>
      </c>
      <c r="D86" s="56">
        <f t="shared" si="3"/>
        <v>299.99999972060323</v>
      </c>
      <c r="E86" s="56">
        <v>-63.112780090000001</v>
      </c>
      <c r="F86" s="55">
        <v>-65.785068600000002</v>
      </c>
      <c r="G86">
        <v>1.5</v>
      </c>
      <c r="H86">
        <v>0</v>
      </c>
      <c r="I86" t="s">
        <v>912</v>
      </c>
    </row>
    <row r="87" spans="1:9">
      <c r="A87" s="54">
        <v>45955.453257152774</v>
      </c>
      <c r="B87" s="54">
        <v>45955.458915115742</v>
      </c>
      <c r="C87" s="56">
        <f t="shared" si="2"/>
        <v>488.84800036903471</v>
      </c>
      <c r="D87" s="56">
        <f t="shared" si="3"/>
        <v>299.99999972060323</v>
      </c>
      <c r="E87" s="56">
        <v>-68.509543359999995</v>
      </c>
      <c r="F87" s="55">
        <v>-72.634072040000007</v>
      </c>
      <c r="G87">
        <v>1.5</v>
      </c>
      <c r="H87">
        <v>0</v>
      </c>
      <c r="I87" t="s">
        <v>912</v>
      </c>
    </row>
    <row r="88" spans="1:9">
      <c r="A88" s="54">
        <v>45955.462387337961</v>
      </c>
      <c r="B88" s="54">
        <v>45955.465701759262</v>
      </c>
      <c r="C88" s="56">
        <f t="shared" si="2"/>
        <v>286.36600042227656</v>
      </c>
      <c r="D88" s="56">
        <f t="shared" si="3"/>
        <v>299.99999972060323</v>
      </c>
      <c r="E88" s="56">
        <v>-75.014196119999994</v>
      </c>
      <c r="F88" s="55">
        <v>-77.204213190000004</v>
      </c>
      <c r="G88">
        <v>-1.5</v>
      </c>
      <c r="H88">
        <v>0</v>
      </c>
      <c r="I88" t="s">
        <v>912</v>
      </c>
    </row>
    <row r="89" spans="1:9">
      <c r="A89" s="54">
        <v>45955.469173981481</v>
      </c>
      <c r="B89" s="54">
        <v>45955.47552497685</v>
      </c>
      <c r="C89" s="56">
        <f t="shared" si="2"/>
        <v>548.7259998684749</v>
      </c>
      <c r="D89" s="56">
        <f t="shared" si="3"/>
        <v>299.99999972060323</v>
      </c>
      <c r="E89" s="56">
        <v>-79.431452879999995</v>
      </c>
      <c r="F89" s="55">
        <v>-83.383602879999998</v>
      </c>
      <c r="G89">
        <v>1.5</v>
      </c>
      <c r="H89">
        <v>0</v>
      </c>
      <c r="I89" t="s">
        <v>912</v>
      </c>
    </row>
    <row r="90" spans="1:9">
      <c r="A90" s="54">
        <v>45955.478997199076</v>
      </c>
      <c r="B90" s="54">
        <v>45955.481099537035</v>
      </c>
      <c r="C90" s="56">
        <f t="shared" si="2"/>
        <v>181.64199970196933</v>
      </c>
      <c r="D90" s="56">
        <f t="shared" si="3"/>
        <v>300.00000034924597</v>
      </c>
      <c r="E90" s="56">
        <v>-85.505498220000007</v>
      </c>
      <c r="F90" s="55">
        <v>-86.784795020000004</v>
      </c>
      <c r="G90">
        <v>-1.5</v>
      </c>
      <c r="H90">
        <v>0</v>
      </c>
      <c r="I90" t="s">
        <v>912</v>
      </c>
    </row>
    <row r="91" spans="1:9">
      <c r="A91" s="54">
        <v>45955.487997685188</v>
      </c>
      <c r="B91" s="54">
        <v>45955.499942916664</v>
      </c>
      <c r="C91" s="56">
        <f t="shared" si="2"/>
        <v>1032.06799949985</v>
      </c>
      <c r="D91" s="56">
        <f t="shared" si="3"/>
        <v>596.0000003920868</v>
      </c>
      <c r="E91" s="56">
        <v>-90.994791910000004</v>
      </c>
      <c r="F91" s="55">
        <v>-98.582110060000005</v>
      </c>
      <c r="G91">
        <v>0</v>
      </c>
      <c r="H91">
        <v>0</v>
      </c>
      <c r="I91" t="s">
        <v>912</v>
      </c>
    </row>
    <row r="92" spans="1:9">
      <c r="A92" s="54">
        <v>45955.557638888888</v>
      </c>
      <c r="B92" s="54">
        <v>45955.561319444445</v>
      </c>
      <c r="C92" s="56">
        <f t="shared" si="2"/>
        <v>318.00000015646219</v>
      </c>
      <c r="D92" s="56">
        <f t="shared" si="3"/>
        <v>4984.9320001434535</v>
      </c>
      <c r="E92" s="56">
        <v>-168.85662859999999</v>
      </c>
      <c r="F92" s="55">
        <v>-177.0306473</v>
      </c>
      <c r="G92">
        <v>0</v>
      </c>
      <c r="H92">
        <v>0</v>
      </c>
      <c r="I92" t="s">
        <v>912</v>
      </c>
    </row>
    <row r="93" spans="1:9">
      <c r="A93" s="54">
        <v>45955.568891608797</v>
      </c>
      <c r="B93" s="54">
        <v>45955.569237962962</v>
      </c>
      <c r="C93" s="56">
        <f t="shared" si="2"/>
        <v>29.924999875947833</v>
      </c>
      <c r="D93" s="56">
        <f t="shared" si="3"/>
        <v>654.23499997705221</v>
      </c>
      <c r="E93" s="56">
        <v>165.9723156</v>
      </c>
      <c r="F93" s="55">
        <v>165.2145702</v>
      </c>
      <c r="G93">
        <v>0</v>
      </c>
      <c r="H93">
        <v>0</v>
      </c>
      <c r="I93" t="s">
        <v>912</v>
      </c>
    </row>
    <row r="94" spans="1:9">
      <c r="A94" s="54">
        <v>45955.570974074071</v>
      </c>
      <c r="B94" s="54">
        <v>45955.571681655092</v>
      </c>
      <c r="C94" s="56">
        <f t="shared" si="2"/>
        <v>61.135000200010836</v>
      </c>
      <c r="D94" s="56">
        <f t="shared" si="3"/>
        <v>149.99999986030161</v>
      </c>
      <c r="E94" s="56">
        <v>161.46770549999999</v>
      </c>
      <c r="F94" s="55">
        <v>159.9680559</v>
      </c>
      <c r="G94">
        <v>-3</v>
      </c>
      <c r="H94">
        <v>0</v>
      </c>
      <c r="I94" t="s">
        <v>912</v>
      </c>
    </row>
    <row r="95" spans="1:9">
      <c r="A95" s="54">
        <v>45955.573417766202</v>
      </c>
      <c r="B95" s="54">
        <v>45955.575722199072</v>
      </c>
      <c r="C95" s="56">
        <f t="shared" si="2"/>
        <v>199.10299996845424</v>
      </c>
      <c r="D95" s="56">
        <f t="shared" si="3"/>
        <v>149.99999986030161</v>
      </c>
      <c r="E95" s="56">
        <v>156.36521500000001</v>
      </c>
      <c r="F95" s="55">
        <v>151.76955620000001</v>
      </c>
      <c r="G95">
        <v>0</v>
      </c>
      <c r="H95">
        <v>0</v>
      </c>
      <c r="I95" t="s">
        <v>912</v>
      </c>
    </row>
    <row r="96" spans="1:9">
      <c r="A96" s="54">
        <v>45955.577458310188</v>
      </c>
      <c r="B96" s="54">
        <v>45955.578246493053</v>
      </c>
      <c r="C96" s="56">
        <f t="shared" si="2"/>
        <v>68.098999466747046</v>
      </c>
      <c r="D96" s="56">
        <f t="shared" si="3"/>
        <v>150.00000048894435</v>
      </c>
      <c r="E96" s="56">
        <v>148.46021880000001</v>
      </c>
      <c r="F96" s="55">
        <v>147.00308960000001</v>
      </c>
      <c r="G96">
        <v>-3</v>
      </c>
      <c r="H96">
        <v>0</v>
      </c>
      <c r="I96" t="s">
        <v>912</v>
      </c>
    </row>
    <row r="97" spans="1:9">
      <c r="A97" s="54">
        <v>45955.581718715279</v>
      </c>
      <c r="B97" s="54">
        <v>45955.597279756941</v>
      </c>
      <c r="C97" s="56">
        <f t="shared" si="2"/>
        <v>1344.4739996222779</v>
      </c>
      <c r="D97" s="56">
        <f t="shared" si="3"/>
        <v>300.00000034924597</v>
      </c>
      <c r="E97" s="56">
        <v>140.9280091</v>
      </c>
      <c r="F97" s="55">
        <v>120</v>
      </c>
      <c r="G97">
        <v>3</v>
      </c>
      <c r="H97">
        <v>0</v>
      </c>
      <c r="I97" t="s">
        <v>912</v>
      </c>
    </row>
    <row r="98" spans="1:9">
      <c r="A98" s="54">
        <v>45955.600751979167</v>
      </c>
      <c r="B98" s="54">
        <v>45955.60550568287</v>
      </c>
      <c r="C98" s="56">
        <f t="shared" si="2"/>
        <v>410.719999903813</v>
      </c>
      <c r="D98" s="56">
        <f t="shared" si="3"/>
        <v>300.00000034924597</v>
      </c>
      <c r="E98" s="56">
        <v>116.45883670000001</v>
      </c>
      <c r="F98" s="55">
        <v>112.09449499999999</v>
      </c>
      <c r="G98">
        <v>1.5</v>
      </c>
      <c r="H98">
        <v>0</v>
      </c>
      <c r="I98" t="s">
        <v>912</v>
      </c>
    </row>
    <row r="99" spans="1:9">
      <c r="A99" s="54">
        <v>45955.618566944446</v>
      </c>
      <c r="B99" s="54">
        <v>45955.619421990741</v>
      </c>
      <c r="C99" s="56">
        <f t="shared" si="2"/>
        <v>73.875999916344881</v>
      </c>
      <c r="D99" s="56">
        <f t="shared" si="3"/>
        <v>1128.4930001478642</v>
      </c>
      <c r="E99" s="56">
        <v>102.2184104</v>
      </c>
      <c r="F99" s="55">
        <v>101.65222060000001</v>
      </c>
      <c r="G99">
        <v>1.5</v>
      </c>
      <c r="H99">
        <v>0</v>
      </c>
      <c r="I99" t="s">
        <v>912</v>
      </c>
    </row>
    <row r="100" spans="1:9">
      <c r="A100" s="54">
        <v>45955.62289421296</v>
      </c>
      <c r="B100" s="54">
        <v>45955.630482928238</v>
      </c>
      <c r="C100" s="56">
        <f t="shared" si="2"/>
        <v>655.66500001586974</v>
      </c>
      <c r="D100" s="56">
        <f t="shared" si="3"/>
        <v>299.99999972060323</v>
      </c>
      <c r="E100" s="56">
        <v>99.427890989999995</v>
      </c>
      <c r="F100" s="55">
        <v>94.902657090000005</v>
      </c>
      <c r="G100">
        <v>-1.5</v>
      </c>
      <c r="H100">
        <v>0</v>
      </c>
      <c r="I100" t="s">
        <v>912</v>
      </c>
    </row>
    <row r="101" spans="1:9">
      <c r="A101" s="54">
        <v>45955.635815138892</v>
      </c>
      <c r="B101" s="54">
        <v>45955.642085914355</v>
      </c>
      <c r="C101" s="56">
        <f t="shared" si="2"/>
        <v>541.79499994497746</v>
      </c>
      <c r="D101" s="56">
        <f t="shared" si="3"/>
        <v>460.70300051942468</v>
      </c>
      <c r="E101" s="56">
        <v>91.916159449999995</v>
      </c>
      <c r="F101" s="55">
        <v>88.516608980000001</v>
      </c>
      <c r="G101">
        <v>-1.5</v>
      </c>
      <c r="H101">
        <v>0</v>
      </c>
      <c r="I101" t="s">
        <v>912</v>
      </c>
    </row>
    <row r="102" spans="1:9">
      <c r="A102" s="54">
        <v>45955.643822025464</v>
      </c>
      <c r="B102" s="54">
        <v>45955.647849629633</v>
      </c>
      <c r="C102" s="56">
        <f t="shared" si="2"/>
        <v>347.98500020988286</v>
      </c>
      <c r="D102" s="56">
        <f t="shared" si="3"/>
        <v>149.99999986030161</v>
      </c>
      <c r="E102" s="56">
        <v>87.585543569999999</v>
      </c>
      <c r="F102" s="55">
        <v>85.425513580000001</v>
      </c>
      <c r="G102">
        <v>0</v>
      </c>
      <c r="H102">
        <v>0</v>
      </c>
      <c r="I102" t="s">
        <v>912</v>
      </c>
    </row>
    <row r="103" spans="1:9">
      <c r="A103" s="54">
        <v>45955.649585740743</v>
      </c>
      <c r="B103" s="54">
        <v>45955.651921296296</v>
      </c>
      <c r="C103" s="56">
        <f t="shared" si="2"/>
        <v>201.79199979174882</v>
      </c>
      <c r="D103" s="56">
        <f t="shared" si="3"/>
        <v>149.99999986030161</v>
      </c>
      <c r="E103" s="56">
        <v>84.489772459999998</v>
      </c>
      <c r="F103" s="55">
        <v>83.22164497</v>
      </c>
      <c r="G103">
        <v>-1.5</v>
      </c>
      <c r="H103">
        <v>0</v>
      </c>
      <c r="I103" t="s">
        <v>912</v>
      </c>
    </row>
    <row r="104" spans="1:9">
      <c r="A104" s="54">
        <v>45955.658854166664</v>
      </c>
      <c r="B104" s="54">
        <v>45955.663868078707</v>
      </c>
      <c r="C104" s="56">
        <f t="shared" si="2"/>
        <v>433.20200052112341</v>
      </c>
      <c r="D104" s="56">
        <f t="shared" si="3"/>
        <v>598.99999983608723</v>
      </c>
      <c r="E104" s="56">
        <v>79.347024480000002</v>
      </c>
      <c r="F104" s="55">
        <v>76.379018939999995</v>
      </c>
      <c r="G104">
        <v>0</v>
      </c>
      <c r="H104">
        <v>0</v>
      </c>
      <c r="I104" t="s">
        <v>912</v>
      </c>
    </row>
    <row r="105" spans="1:9">
      <c r="A105" s="54">
        <v>45955.722148576388</v>
      </c>
      <c r="B105" s="54">
        <v>45955.724745370368</v>
      </c>
      <c r="C105" s="56">
        <f t="shared" si="2"/>
        <v>224.36299987602979</v>
      </c>
      <c r="D105" s="56">
        <f t="shared" si="3"/>
        <v>5035.4349995730445</v>
      </c>
      <c r="E105" s="56">
        <v>-1.5458930799999999</v>
      </c>
      <c r="F105" s="55">
        <v>-7.3753995689999998</v>
      </c>
      <c r="G105">
        <v>0</v>
      </c>
      <c r="H105">
        <v>0</v>
      </c>
      <c r="I105" t="s">
        <v>912</v>
      </c>
    </row>
    <row r="106" spans="1:9">
      <c r="A106" s="54">
        <v>45955.734599166666</v>
      </c>
      <c r="B106" s="54">
        <v>45955.737327824078</v>
      </c>
      <c r="C106" s="56">
        <f t="shared" si="2"/>
        <v>235.75600034091622</v>
      </c>
      <c r="D106" s="56">
        <f t="shared" si="3"/>
        <v>851.36800019536167</v>
      </c>
      <c r="E106" s="56">
        <v>-27.59808434</v>
      </c>
      <c r="F106" s="55">
        <v>-32.437603070000002</v>
      </c>
      <c r="G106">
        <v>-3</v>
      </c>
      <c r="H106">
        <v>0</v>
      </c>
      <c r="I106" t="s">
        <v>912</v>
      </c>
    </row>
    <row r="107" spans="1:9">
      <c r="A107" s="54">
        <v>45955.742528935189</v>
      </c>
      <c r="B107" s="54">
        <v>45955.744703703705</v>
      </c>
      <c r="C107" s="56">
        <f t="shared" si="2"/>
        <v>187.89999985601753</v>
      </c>
      <c r="D107" s="56">
        <f t="shared" si="3"/>
        <v>449.37599999830127</v>
      </c>
      <c r="E107" s="56">
        <v>-40.679688769999998</v>
      </c>
      <c r="F107" s="55">
        <v>-43.766322860000002</v>
      </c>
      <c r="G107">
        <v>-3</v>
      </c>
      <c r="H107">
        <v>0</v>
      </c>
      <c r="I107" t="s">
        <v>912</v>
      </c>
    </row>
    <row r="108" spans="1:9">
      <c r="A108" s="54">
        <v>45955.748175925924</v>
      </c>
      <c r="B108" s="54">
        <v>45955.758541782408</v>
      </c>
      <c r="C108" s="56">
        <f t="shared" si="2"/>
        <v>895.61000021640211</v>
      </c>
      <c r="D108" s="56">
        <f t="shared" si="3"/>
        <v>299.99999972060323</v>
      </c>
      <c r="E108" s="56">
        <v>-48.299477349999997</v>
      </c>
      <c r="F108" s="55">
        <v>-59.485802</v>
      </c>
      <c r="G108">
        <v>3</v>
      </c>
      <c r="H108">
        <v>0</v>
      </c>
      <c r="I108" t="s">
        <v>912</v>
      </c>
    </row>
    <row r="109" spans="1:9">
      <c r="A109" s="54">
        <v>45955.762014004627</v>
      </c>
      <c r="B109" s="54">
        <v>45955.762332708335</v>
      </c>
      <c r="C109" s="56">
        <f t="shared" si="2"/>
        <v>27.536000311374664</v>
      </c>
      <c r="D109" s="56">
        <f t="shared" si="3"/>
        <v>299.99999972060323</v>
      </c>
      <c r="E109" s="56">
        <v>-62.62870109</v>
      </c>
      <c r="F109" s="55">
        <v>-62.905262299999997</v>
      </c>
      <c r="G109">
        <v>-1.5</v>
      </c>
      <c r="H109">
        <v>0</v>
      </c>
      <c r="I109" t="s">
        <v>912</v>
      </c>
    </row>
    <row r="110" spans="1:9">
      <c r="A110" s="54">
        <v>45955.765804930554</v>
      </c>
      <c r="B110" s="54">
        <v>45955.766122430556</v>
      </c>
      <c r="C110" s="56">
        <f t="shared" si="2"/>
        <v>27.432000171393156</v>
      </c>
      <c r="D110" s="56">
        <f t="shared" si="3"/>
        <v>299.99999972060323</v>
      </c>
      <c r="E110" s="56">
        <v>-65.803724770000002</v>
      </c>
      <c r="F110" s="55">
        <v>-66.05901892</v>
      </c>
      <c r="G110">
        <v>1.5</v>
      </c>
      <c r="H110">
        <v>0</v>
      </c>
      <c r="I110" t="s">
        <v>912</v>
      </c>
    </row>
    <row r="111" spans="1:9">
      <c r="A111" s="54">
        <v>45955.774947395832</v>
      </c>
      <c r="B111" s="54">
        <v>45955.78524946759</v>
      </c>
      <c r="C111" s="56">
        <f t="shared" si="2"/>
        <v>890.09899988304824</v>
      </c>
      <c r="D111" s="56">
        <f t="shared" si="3"/>
        <v>762.47699987143278</v>
      </c>
      <c r="E111" s="56">
        <v>-72.634072040000007</v>
      </c>
      <c r="F111" s="55">
        <v>-79.431452879999995</v>
      </c>
      <c r="G111">
        <v>1.5</v>
      </c>
      <c r="H111">
        <v>0</v>
      </c>
      <c r="I111" t="s">
        <v>912</v>
      </c>
    </row>
    <row r="112" spans="1:9">
      <c r="A112" s="54">
        <v>45955.791624513891</v>
      </c>
      <c r="B112" s="54">
        <v>45955.793744050927</v>
      </c>
      <c r="C112" s="56">
        <f t="shared" si="2"/>
        <v>183.12799986451864</v>
      </c>
      <c r="D112" s="56">
        <f t="shared" si="3"/>
        <v>550.80400044098496</v>
      </c>
      <c r="E112" s="56">
        <v>-83.383602879999998</v>
      </c>
      <c r="F112" s="55">
        <v>-84.676444669999995</v>
      </c>
      <c r="G112">
        <v>1.5</v>
      </c>
      <c r="H112">
        <v>0</v>
      </c>
      <c r="I112" t="s">
        <v>912</v>
      </c>
    </row>
    <row r="113" spans="1:9">
      <c r="A113" s="54">
        <v>45955.797216273146</v>
      </c>
      <c r="B113" s="54">
        <v>45955.801413553243</v>
      </c>
      <c r="C113" s="56">
        <f t="shared" si="2"/>
        <v>362.64500040560961</v>
      </c>
      <c r="D113" s="56">
        <f t="shared" si="3"/>
        <v>299.99999972060323</v>
      </c>
      <c r="E113" s="56">
        <v>-86.784795020000004</v>
      </c>
      <c r="F113" s="55">
        <v>-89.334476010000003</v>
      </c>
      <c r="G113">
        <v>-1.5</v>
      </c>
      <c r="H113">
        <v>0</v>
      </c>
      <c r="I113" t="s">
        <v>912</v>
      </c>
    </row>
    <row r="114" spans="1:9">
      <c r="A114" s="54">
        <v>45955.803149664353</v>
      </c>
      <c r="B114" s="54">
        <v>45955.804128761571</v>
      </c>
      <c r="C114" s="56">
        <f t="shared" si="2"/>
        <v>84.593999641947448</v>
      </c>
      <c r="D114" s="56">
        <f t="shared" si="3"/>
        <v>149.99999986030161</v>
      </c>
      <c r="E114" s="56">
        <v>-90.394563869999999</v>
      </c>
      <c r="F114" s="55">
        <v>-90.994791910000004</v>
      </c>
      <c r="G114">
        <v>0</v>
      </c>
      <c r="H114">
        <v>0</v>
      </c>
      <c r="I114" t="s">
        <v>912</v>
      </c>
    </row>
    <row r="115" spans="1:9">
      <c r="A115" s="54">
        <v>45955.805864872687</v>
      </c>
      <c r="B115" s="54">
        <v>45955.814341226855</v>
      </c>
      <c r="C115" s="56">
        <f t="shared" si="2"/>
        <v>732.35700004734099</v>
      </c>
      <c r="D115" s="56">
        <f t="shared" si="3"/>
        <v>150.00000048894435</v>
      </c>
      <c r="E115" s="56">
        <v>-92.064436349999994</v>
      </c>
      <c r="F115" s="55">
        <v>-97.438176960000007</v>
      </c>
      <c r="G115">
        <v>-1.5</v>
      </c>
      <c r="H115">
        <v>0</v>
      </c>
      <c r="I115" t="s">
        <v>912</v>
      </c>
    </row>
    <row r="116" spans="1:9">
      <c r="A116" s="54">
        <v>45955.816077337964</v>
      </c>
      <c r="B116" s="54">
        <v>45955.82336076389</v>
      </c>
      <c r="C116" s="56">
        <f t="shared" si="2"/>
        <v>629.28800003137439</v>
      </c>
      <c r="D116" s="56">
        <f t="shared" si="3"/>
        <v>149.99999986030161</v>
      </c>
      <c r="E116" s="56">
        <v>-98.582110060000005</v>
      </c>
      <c r="F116" s="55">
        <v>-103.616308</v>
      </c>
      <c r="G116">
        <v>0</v>
      </c>
      <c r="H116">
        <v>0</v>
      </c>
      <c r="I116" t="s">
        <v>912</v>
      </c>
    </row>
    <row r="117" spans="1:9">
      <c r="A117" s="54">
        <v>45955.868287037039</v>
      </c>
      <c r="B117" s="54">
        <v>45955.870706018519</v>
      </c>
      <c r="C117" s="56">
        <f t="shared" si="2"/>
        <v>208.99999982211739</v>
      </c>
      <c r="D117" s="56">
        <f t="shared" si="3"/>
        <v>3881.6300000762567</v>
      </c>
      <c r="E117" s="56">
        <v>-157.69093480000001</v>
      </c>
      <c r="F117" s="55">
        <v>-162.63787970000001</v>
      </c>
      <c r="G117">
        <v>0</v>
      </c>
      <c r="H117">
        <v>0</v>
      </c>
      <c r="I117" t="s">
        <v>912</v>
      </c>
    </row>
    <row r="118" spans="1:9">
      <c r="A118" s="54">
        <v>45955.877800925926</v>
      </c>
      <c r="B118" s="54">
        <v>45955.878607129627</v>
      </c>
      <c r="C118" s="56">
        <f t="shared" si="2"/>
        <v>69.655999797396362</v>
      </c>
      <c r="D118" s="56">
        <f t="shared" si="3"/>
        <v>612.99999996554106</v>
      </c>
      <c r="E118" s="56">
        <v>-178.17857710000001</v>
      </c>
      <c r="F118" s="55">
        <v>-180</v>
      </c>
      <c r="G118">
        <v>0</v>
      </c>
      <c r="H118">
        <v>0</v>
      </c>
      <c r="I118" t="s">
        <v>912</v>
      </c>
    </row>
    <row r="119" spans="1:9">
      <c r="A119" s="54">
        <v>45955.878607129627</v>
      </c>
      <c r="B119" s="54">
        <v>45955.881319444445</v>
      </c>
      <c r="C119" s="56">
        <f t="shared" si="2"/>
        <v>234.34400022961199</v>
      </c>
      <c r="D119" s="56">
        <f t="shared" si="3"/>
        <v>0</v>
      </c>
      <c r="E119" s="56">
        <v>179.999999</v>
      </c>
      <c r="F119" s="55">
        <v>173.86790389999999</v>
      </c>
      <c r="G119">
        <v>0</v>
      </c>
      <c r="H119">
        <v>0</v>
      </c>
      <c r="I119" t="s">
        <v>912</v>
      </c>
    </row>
    <row r="120" spans="1:9">
      <c r="A120" s="54">
        <v>45955.889976851853</v>
      </c>
      <c r="B120" s="54">
        <v>45955.893433877318</v>
      </c>
      <c r="C120" s="56">
        <f t="shared" si="2"/>
        <v>298.68700015358627</v>
      </c>
      <c r="D120" s="56">
        <f t="shared" si="3"/>
        <v>748.00000009126961</v>
      </c>
      <c r="E120" s="56">
        <v>155.17762730000001</v>
      </c>
      <c r="F120" s="55">
        <v>148.46021880000001</v>
      </c>
      <c r="G120">
        <v>-3</v>
      </c>
      <c r="H120">
        <v>0</v>
      </c>
      <c r="I120" t="s">
        <v>912</v>
      </c>
    </row>
    <row r="121" spans="1:9">
      <c r="A121" s="54">
        <v>45955.896906099537</v>
      </c>
      <c r="B121" s="54">
        <v>45955.897695601852</v>
      </c>
      <c r="C121" s="56">
        <f t="shared" si="2"/>
        <v>68.213000055402517</v>
      </c>
      <c r="D121" s="56">
        <f t="shared" si="3"/>
        <v>299.99999972060323</v>
      </c>
      <c r="E121" s="56">
        <v>142.25965160000001</v>
      </c>
      <c r="F121" s="55">
        <v>140.9280091</v>
      </c>
      <c r="G121">
        <v>3</v>
      </c>
      <c r="H121">
        <v>0</v>
      </c>
      <c r="I121" t="s">
        <v>912</v>
      </c>
    </row>
    <row r="122" spans="1:9">
      <c r="A122" s="54">
        <v>45955.91324696759</v>
      </c>
      <c r="B122" s="54">
        <v>45955.914815289354</v>
      </c>
      <c r="C122" s="56">
        <f t="shared" si="2"/>
        <v>135.50300044007599</v>
      </c>
      <c r="D122" s="56">
        <f t="shared" si="3"/>
        <v>1343.6379997059703</v>
      </c>
      <c r="E122" s="56">
        <v>120</v>
      </c>
      <c r="F122" s="55">
        <v>118.35705299999999</v>
      </c>
      <c r="G122">
        <v>-1.5</v>
      </c>
      <c r="H122">
        <v>0</v>
      </c>
      <c r="I122" t="s">
        <v>912</v>
      </c>
    </row>
    <row r="123" spans="1:9">
      <c r="A123" s="54">
        <v>45955.93531390046</v>
      </c>
      <c r="B123" s="54">
        <v>45955.954402395837</v>
      </c>
      <c r="C123" s="56">
        <f t="shared" si="2"/>
        <v>1649.2460005916655</v>
      </c>
      <c r="D123" s="56">
        <f t="shared" si="3"/>
        <v>1771.0799995344132</v>
      </c>
      <c r="E123" s="56">
        <v>101.65222060000001</v>
      </c>
      <c r="F123" s="55">
        <v>90.395567220000004</v>
      </c>
      <c r="G123">
        <v>1.5</v>
      </c>
      <c r="H123">
        <v>0</v>
      </c>
      <c r="I123" t="s">
        <v>912</v>
      </c>
    </row>
    <row r="124" spans="1:9">
      <c r="A124" s="54">
        <v>45955.957874618056</v>
      </c>
      <c r="B124" s="54">
        <v>45955.964217997687</v>
      </c>
      <c r="C124" s="56">
        <f t="shared" si="2"/>
        <v>548.06800014339387</v>
      </c>
      <c r="D124" s="56">
        <f t="shared" si="3"/>
        <v>299.99999972060323</v>
      </c>
      <c r="E124" s="56">
        <v>88.516608989999995</v>
      </c>
      <c r="F124" s="55">
        <v>85.105145809999996</v>
      </c>
      <c r="G124">
        <v>-1.5</v>
      </c>
      <c r="H124">
        <v>0</v>
      </c>
      <c r="I124" t="s">
        <v>912</v>
      </c>
    </row>
    <row r="125" spans="1:9">
      <c r="A125" s="54">
        <v>45955.967690219906</v>
      </c>
      <c r="B125" s="54">
        <v>45955.970877534724</v>
      </c>
      <c r="C125" s="56">
        <f t="shared" si="2"/>
        <v>275.38400029297918</v>
      </c>
      <c r="D125" s="56">
        <f t="shared" si="3"/>
        <v>299.99999972060323</v>
      </c>
      <c r="E125" s="56">
        <v>83.22164497</v>
      </c>
      <c r="F125" s="55">
        <v>81.464993469999996</v>
      </c>
      <c r="G125">
        <v>-1.5</v>
      </c>
      <c r="H125">
        <v>0</v>
      </c>
      <c r="I125" t="s">
        <v>912</v>
      </c>
    </row>
    <row r="126" spans="1:9">
      <c r="A126" s="54">
        <v>45955.972613645834</v>
      </c>
      <c r="B126" s="54">
        <v>45955.974625150462</v>
      </c>
      <c r="C126" s="56">
        <f t="shared" si="2"/>
        <v>173.79399987403303</v>
      </c>
      <c r="D126" s="56">
        <f t="shared" si="3"/>
        <v>149.99999986030161</v>
      </c>
      <c r="E126" s="56">
        <v>80.492123910000004</v>
      </c>
      <c r="F126" s="55">
        <v>79.347024489999995</v>
      </c>
      <c r="G126">
        <v>0</v>
      </c>
      <c r="H126">
        <v>0</v>
      </c>
      <c r="I126" t="s">
        <v>912</v>
      </c>
    </row>
    <row r="127" spans="1:9">
      <c r="A127" s="54">
        <v>45955.976361261572</v>
      </c>
      <c r="B127" s="54">
        <v>45955.977912800925</v>
      </c>
      <c r="C127" s="56">
        <f t="shared" si="2"/>
        <v>134.05300013255328</v>
      </c>
      <c r="D127" s="56">
        <f t="shared" si="3"/>
        <v>149.99999986030161</v>
      </c>
      <c r="E127" s="56">
        <v>78.340535419999995</v>
      </c>
      <c r="F127" s="55">
        <v>77.424645600000005</v>
      </c>
      <c r="G127">
        <v>-1.5</v>
      </c>
      <c r="H127">
        <v>0</v>
      </c>
      <c r="I127" t="s">
        <v>912</v>
      </c>
    </row>
    <row r="128" spans="1:9">
      <c r="A128" s="54">
        <v>45955.979648912034</v>
      </c>
      <c r="B128" s="54">
        <v>45955.987628009258</v>
      </c>
      <c r="C128" s="56">
        <f t="shared" si="2"/>
        <v>689.39400007948279</v>
      </c>
      <c r="D128" s="56">
        <f t="shared" si="3"/>
        <v>149.99999986030161</v>
      </c>
      <c r="E128" s="56">
        <v>76.379018939999995</v>
      </c>
      <c r="F128" s="55">
        <v>71.208628570000002</v>
      </c>
      <c r="G128">
        <v>0</v>
      </c>
      <c r="H128">
        <v>0</v>
      </c>
      <c r="I128" t="s">
        <v>912</v>
      </c>
    </row>
    <row r="129" spans="1:9">
      <c r="A129" s="54">
        <v>45956.360288935182</v>
      </c>
      <c r="B129" s="54">
        <v>45956.361810023147</v>
      </c>
      <c r="C129" s="56">
        <f t="shared" si="2"/>
        <v>131.42200014553964</v>
      </c>
      <c r="D129" s="56">
        <f t="shared" si="3"/>
        <v>32197.903999895789</v>
      </c>
      <c r="E129" s="56">
        <v>-15.22572517</v>
      </c>
      <c r="F129" s="55">
        <v>-18.399907670000001</v>
      </c>
      <c r="G129">
        <v>-3</v>
      </c>
      <c r="H129">
        <v>0</v>
      </c>
      <c r="I129" t="s">
        <v>912</v>
      </c>
    </row>
    <row r="130" spans="1:9">
      <c r="A130" s="54">
        <v>45956.365282245373</v>
      </c>
      <c r="B130" s="54">
        <v>45956.380100011571</v>
      </c>
      <c r="C130" s="56">
        <f t="shared" si="2"/>
        <v>1280.2549994783476</v>
      </c>
      <c r="D130" s="56">
        <f t="shared" si="3"/>
        <v>300.00000034924597</v>
      </c>
      <c r="E130" s="56">
        <v>-25.27662819</v>
      </c>
      <c r="F130" s="55">
        <v>-48.299477349999997</v>
      </c>
      <c r="G130">
        <v>3</v>
      </c>
      <c r="H130">
        <v>0</v>
      </c>
      <c r="I130" t="s">
        <v>912</v>
      </c>
    </row>
    <row r="131" spans="1:9">
      <c r="A131" s="54">
        <v>45956.391049699072</v>
      </c>
      <c r="B131" s="54">
        <v>45956.393987708332</v>
      </c>
      <c r="C131" s="56">
        <f t="shared" si="2"/>
        <v>253.8440000731498</v>
      </c>
      <c r="D131" s="56">
        <f t="shared" si="3"/>
        <v>946.05300009716302</v>
      </c>
      <c r="E131" s="56">
        <v>-60</v>
      </c>
      <c r="F131" s="55">
        <v>-62.628701079999999</v>
      </c>
      <c r="G131">
        <v>-1.5</v>
      </c>
      <c r="H131">
        <v>0</v>
      </c>
      <c r="I131" t="s">
        <v>912</v>
      </c>
    </row>
    <row r="132" spans="1:9">
      <c r="A132" s="54">
        <v>45956.42595542824</v>
      </c>
      <c r="B132" s="54">
        <v>45956.42832175926</v>
      </c>
      <c r="C132" s="56">
        <f t="shared" ref="C132:C195" si="4">86400*(B132-A132)</f>
        <v>204.45100015494972</v>
      </c>
      <c r="D132" s="56">
        <f t="shared" si="3"/>
        <v>2762.0110000250861</v>
      </c>
      <c r="E132" s="56">
        <v>-84.676444669999995</v>
      </c>
      <c r="F132" s="55">
        <v>-86.105662620000004</v>
      </c>
      <c r="G132">
        <v>1.5</v>
      </c>
      <c r="H132">
        <v>0</v>
      </c>
      <c r="I132" t="s">
        <v>912</v>
      </c>
    </row>
    <row r="133" spans="1:9">
      <c r="A133" s="54">
        <v>45956.436956018515</v>
      </c>
      <c r="B133" s="54">
        <v>45956.438126967594</v>
      </c>
      <c r="C133" s="56">
        <f t="shared" si="4"/>
        <v>101.17000043392181</v>
      </c>
      <c r="D133" s="56">
        <f t="shared" ref="D133:D196" si="5">86400*(A133-B132)</f>
        <v>745.99999962374568</v>
      </c>
      <c r="E133" s="56">
        <v>-91.343800110000004</v>
      </c>
      <c r="F133" s="55">
        <v>-92.06443634</v>
      </c>
      <c r="G133">
        <v>-1.5</v>
      </c>
      <c r="H133">
        <v>0</v>
      </c>
      <c r="I133" t="s">
        <v>912</v>
      </c>
    </row>
    <row r="134" spans="1:9">
      <c r="A134" s="54">
        <v>45956.441599189813</v>
      </c>
      <c r="B134" s="54">
        <v>45956.44313428241</v>
      </c>
      <c r="C134" s="56">
        <f t="shared" si="4"/>
        <v>132.63200037181377</v>
      </c>
      <c r="D134" s="56">
        <f t="shared" si="5"/>
        <v>299.99999972060323</v>
      </c>
      <c r="E134" s="56">
        <v>-94.227312800000007</v>
      </c>
      <c r="F134" s="55">
        <v>-95.19858395</v>
      </c>
      <c r="G134">
        <v>1.5</v>
      </c>
      <c r="H134">
        <v>0</v>
      </c>
      <c r="I134" t="s">
        <v>912</v>
      </c>
    </row>
    <row r="135" spans="1:9">
      <c r="A135" s="54">
        <v>45956.446606504629</v>
      </c>
      <c r="B135" s="54">
        <v>45956.453863969909</v>
      </c>
      <c r="C135" s="56">
        <f t="shared" si="4"/>
        <v>627.04500022809952</v>
      </c>
      <c r="D135" s="56">
        <f t="shared" si="5"/>
        <v>299.99999972060323</v>
      </c>
      <c r="E135" s="56">
        <v>-97.438176960000007</v>
      </c>
      <c r="F135" s="55">
        <v>-102.37170329999999</v>
      </c>
      <c r="G135">
        <v>-1.5</v>
      </c>
      <c r="H135">
        <v>0</v>
      </c>
      <c r="I135" t="s">
        <v>912</v>
      </c>
    </row>
    <row r="136" spans="1:9">
      <c r="A136" s="54">
        <v>45956.455600081019</v>
      </c>
      <c r="B136" s="54">
        <v>45956.458101851851</v>
      </c>
      <c r="C136" s="56">
        <f t="shared" si="4"/>
        <v>216.15299989935011</v>
      </c>
      <c r="D136" s="56">
        <f t="shared" si="5"/>
        <v>149.99999986030161</v>
      </c>
      <c r="E136" s="56">
        <v>-103.616308</v>
      </c>
      <c r="F136" s="55">
        <v>-105.4633036</v>
      </c>
      <c r="G136">
        <v>0</v>
      </c>
      <c r="H136">
        <v>0</v>
      </c>
      <c r="I136" t="s">
        <v>912</v>
      </c>
    </row>
    <row r="137" spans="1:9">
      <c r="A137" s="54">
        <v>45956.463472222225</v>
      </c>
      <c r="B137" s="54">
        <v>45956.476180555554</v>
      </c>
      <c r="C137" s="56">
        <f t="shared" si="4"/>
        <v>1097.9999995557591</v>
      </c>
      <c r="D137" s="56">
        <f t="shared" si="5"/>
        <v>464.00000033900142</v>
      </c>
      <c r="E137" s="56">
        <v>-109.67931590000001</v>
      </c>
      <c r="F137" s="55">
        <v>-121.5752116</v>
      </c>
      <c r="G137">
        <v>0</v>
      </c>
      <c r="H137">
        <v>0</v>
      </c>
      <c r="I137" t="s">
        <v>912</v>
      </c>
    </row>
    <row r="138" spans="1:9">
      <c r="A138" s="54">
        <v>45956.482129629629</v>
      </c>
      <c r="B138" s="54">
        <v>45956.486840277779</v>
      </c>
      <c r="C138" s="56">
        <f t="shared" si="4"/>
        <v>407.00000021606684</v>
      </c>
      <c r="D138" s="56">
        <f t="shared" si="5"/>
        <v>514.00000008288771</v>
      </c>
      <c r="E138" s="56">
        <v>-128.4759851</v>
      </c>
      <c r="F138" s="55">
        <v>-134.7650332</v>
      </c>
      <c r="G138">
        <v>0</v>
      </c>
      <c r="H138">
        <v>0</v>
      </c>
      <c r="I138" t="s">
        <v>912</v>
      </c>
    </row>
    <row r="139" spans="1:9">
      <c r="A139" s="54">
        <v>45956.493125000001</v>
      </c>
      <c r="B139" s="54">
        <v>45956.500249293982</v>
      </c>
      <c r="C139" s="56">
        <f t="shared" si="4"/>
        <v>615.53899997379631</v>
      </c>
      <c r="D139" s="56">
        <f t="shared" si="5"/>
        <v>542.99999994691461</v>
      </c>
      <c r="E139" s="56">
        <v>-144.5245501</v>
      </c>
      <c r="F139" s="55">
        <v>-157.69093480000001</v>
      </c>
      <c r="G139">
        <v>0</v>
      </c>
      <c r="H139">
        <v>0</v>
      </c>
      <c r="I139" t="s">
        <v>912</v>
      </c>
    </row>
    <row r="140" spans="1:9">
      <c r="A140" s="54">
        <v>45956.511493055557</v>
      </c>
      <c r="B140" s="54">
        <v>45956.511528124996</v>
      </c>
      <c r="C140" s="56">
        <f t="shared" si="4"/>
        <v>3.0299995327368379</v>
      </c>
      <c r="D140" s="56">
        <f t="shared" si="5"/>
        <v>971.46100010722876</v>
      </c>
      <c r="E140" s="56">
        <v>177.87086909999999</v>
      </c>
      <c r="F140" s="55">
        <v>177.791496</v>
      </c>
      <c r="G140">
        <v>-3</v>
      </c>
      <c r="H140">
        <v>0</v>
      </c>
      <c r="I140" t="s">
        <v>912</v>
      </c>
    </row>
    <row r="141" spans="1:9">
      <c r="A141" s="54">
        <v>45956.513264236113</v>
      </c>
      <c r="B141" s="54">
        <v>45956.513636365744</v>
      </c>
      <c r="C141" s="56">
        <f t="shared" si="4"/>
        <v>32.152000092901289</v>
      </c>
      <c r="D141" s="56">
        <f t="shared" si="5"/>
        <v>150.00000048894435</v>
      </c>
      <c r="E141" s="56">
        <v>173.86790400000001</v>
      </c>
      <c r="F141" s="55">
        <v>173.029844</v>
      </c>
      <c r="G141">
        <v>0</v>
      </c>
      <c r="H141">
        <v>0</v>
      </c>
      <c r="I141" t="s">
        <v>912</v>
      </c>
    </row>
    <row r="142" spans="1:9">
      <c r="A142" s="54">
        <v>45956.515372476853</v>
      </c>
      <c r="B142" s="54">
        <v>45956.516130671298</v>
      </c>
      <c r="C142" s="56">
        <f t="shared" si="4"/>
        <v>65.508000017143786</v>
      </c>
      <c r="D142" s="56">
        <f t="shared" si="5"/>
        <v>149.99999986030161</v>
      </c>
      <c r="E142" s="56">
        <v>169.14512149999999</v>
      </c>
      <c r="F142" s="55">
        <v>167.4656943</v>
      </c>
      <c r="G142">
        <v>-3</v>
      </c>
      <c r="H142">
        <v>0</v>
      </c>
      <c r="I142" t="s">
        <v>912</v>
      </c>
    </row>
    <row r="143" spans="1:9">
      <c r="A143" s="54">
        <v>45956.519602893517</v>
      </c>
      <c r="B143" s="54">
        <v>45956.521927037036</v>
      </c>
      <c r="C143" s="56">
        <f t="shared" si="4"/>
        <v>200.80600006040186</v>
      </c>
      <c r="D143" s="56">
        <f t="shared" si="5"/>
        <v>299.99999972060323</v>
      </c>
      <c r="E143" s="56">
        <v>159.9680559</v>
      </c>
      <c r="F143" s="55">
        <v>155.17762730000001</v>
      </c>
      <c r="G143">
        <v>-3</v>
      </c>
      <c r="H143">
        <v>0</v>
      </c>
      <c r="I143" t="s">
        <v>912</v>
      </c>
    </row>
    <row r="144" spans="1:9">
      <c r="A144" s="54">
        <v>45956.525399259262</v>
      </c>
      <c r="B144" s="54">
        <v>45956.528854166667</v>
      </c>
      <c r="C144" s="56">
        <f t="shared" si="4"/>
        <v>298.50399973802269</v>
      </c>
      <c r="D144" s="56">
        <f t="shared" si="5"/>
        <v>300.00000034924597</v>
      </c>
      <c r="E144" s="56">
        <v>148.4380993</v>
      </c>
      <c r="F144" s="55">
        <v>142.2738861</v>
      </c>
      <c r="G144">
        <v>3</v>
      </c>
      <c r="H144">
        <v>0</v>
      </c>
      <c r="I144" t="s">
        <v>912</v>
      </c>
    </row>
    <row r="145" spans="1:9">
      <c r="A145" s="54">
        <v>45956.586042314811</v>
      </c>
      <c r="B145" s="54">
        <v>45956.592326238424</v>
      </c>
      <c r="C145" s="56">
        <f t="shared" si="4"/>
        <v>542.9310001200065</v>
      </c>
      <c r="D145" s="56">
        <f t="shared" si="5"/>
        <v>4941.0559996962547</v>
      </c>
      <c r="E145" s="56">
        <v>90.395567220000004</v>
      </c>
      <c r="F145" s="55">
        <v>86.981934409999994</v>
      </c>
      <c r="G145">
        <v>1.5</v>
      </c>
      <c r="H145">
        <v>0</v>
      </c>
      <c r="I145" t="s">
        <v>912</v>
      </c>
    </row>
    <row r="146" spans="1:9">
      <c r="A146" s="54">
        <v>45956.59579846065</v>
      </c>
      <c r="B146" s="54">
        <v>45956.596933275461</v>
      </c>
      <c r="C146" s="56">
        <f t="shared" si="4"/>
        <v>98.047999665141106</v>
      </c>
      <c r="D146" s="56">
        <f t="shared" si="5"/>
        <v>300.00000034924597</v>
      </c>
      <c r="E146" s="56">
        <v>85.105145820000004</v>
      </c>
      <c r="F146" s="55">
        <v>84.489772459999998</v>
      </c>
      <c r="G146">
        <v>-1.5</v>
      </c>
      <c r="H146">
        <v>0</v>
      </c>
      <c r="I146" t="s">
        <v>912</v>
      </c>
    </row>
    <row r="147" spans="1:9">
      <c r="A147" s="54">
        <v>45956.609486747686</v>
      </c>
      <c r="B147" s="54">
        <v>45956.617517893515</v>
      </c>
      <c r="C147" s="56">
        <f t="shared" si="4"/>
        <v>693.8909996766597</v>
      </c>
      <c r="D147" s="56">
        <f t="shared" si="5"/>
        <v>1084.6200002124533</v>
      </c>
      <c r="E147" s="56">
        <v>77.424645600000005</v>
      </c>
      <c r="F147" s="55">
        <v>72.385390839999999</v>
      </c>
      <c r="G147">
        <v>-1.5</v>
      </c>
      <c r="H147">
        <v>0</v>
      </c>
      <c r="I147" t="s">
        <v>912</v>
      </c>
    </row>
    <row r="148" spans="1:9">
      <c r="A148" s="54">
        <v>45956.619254004632</v>
      </c>
      <c r="B148" s="54">
        <v>45956.62709490741</v>
      </c>
      <c r="C148" s="56">
        <f t="shared" si="4"/>
        <v>677.45399996638298</v>
      </c>
      <c r="D148" s="56">
        <f t="shared" si="5"/>
        <v>150.00000048894435</v>
      </c>
      <c r="E148" s="56">
        <v>71.208628579999996</v>
      </c>
      <c r="F148" s="55">
        <v>65.350415499999997</v>
      </c>
      <c r="G148">
        <v>0</v>
      </c>
      <c r="H148">
        <v>0</v>
      </c>
      <c r="I148" t="s">
        <v>912</v>
      </c>
    </row>
    <row r="149" spans="1:9">
      <c r="A149" s="54">
        <v>45956.632673611108</v>
      </c>
      <c r="B149" s="54">
        <v>45956.640972222223</v>
      </c>
      <c r="C149" s="56">
        <f t="shared" si="4"/>
        <v>717.00000038836151</v>
      </c>
      <c r="D149" s="56">
        <f t="shared" si="5"/>
        <v>481.99999951757491</v>
      </c>
      <c r="E149" s="56">
        <v>60.471031439999997</v>
      </c>
      <c r="F149" s="55">
        <v>51.648403129999998</v>
      </c>
      <c r="G149">
        <v>0</v>
      </c>
      <c r="H149">
        <v>0</v>
      </c>
      <c r="I149" t="s">
        <v>912</v>
      </c>
    </row>
    <row r="150" spans="1:9">
      <c r="A150" s="54">
        <v>45956.679363148149</v>
      </c>
      <c r="B150" s="54">
        <v>45956.681247731482</v>
      </c>
      <c r="C150" s="56">
        <f t="shared" si="4"/>
        <v>162.82799995969981</v>
      </c>
      <c r="D150" s="56">
        <f t="shared" si="5"/>
        <v>3316.9759999495</v>
      </c>
      <c r="E150" s="56">
        <v>-21.608187000000001</v>
      </c>
      <c r="F150" s="55">
        <v>-25.27662819</v>
      </c>
      <c r="G150">
        <v>3</v>
      </c>
      <c r="H150">
        <v>0</v>
      </c>
      <c r="I150" t="s">
        <v>912</v>
      </c>
    </row>
    <row r="151" spans="1:9">
      <c r="A151" s="54">
        <v>45956.707017199071</v>
      </c>
      <c r="B151" s="54">
        <v>45956.710525046299</v>
      </c>
      <c r="C151" s="56">
        <f t="shared" si="4"/>
        <v>303.07800052687526</v>
      </c>
      <c r="D151" s="56">
        <f t="shared" si="5"/>
        <v>2226.4819997129962</v>
      </c>
      <c r="E151" s="56">
        <v>-60</v>
      </c>
      <c r="F151" s="55">
        <v>-63.112780090000001</v>
      </c>
      <c r="G151">
        <v>1.5</v>
      </c>
      <c r="H151">
        <v>0</v>
      </c>
      <c r="I151" t="s">
        <v>912</v>
      </c>
    </row>
    <row r="152" spans="1:9">
      <c r="A152" s="54">
        <v>45956.744420439813</v>
      </c>
      <c r="B152" s="54">
        <v>45956.746303969907</v>
      </c>
      <c r="C152" s="56">
        <f t="shared" si="4"/>
        <v>162.73700015153736</v>
      </c>
      <c r="D152" s="56">
        <f t="shared" si="5"/>
        <v>2928.5619995556772</v>
      </c>
      <c r="E152" s="56">
        <v>-86.105662620000004</v>
      </c>
      <c r="F152" s="55">
        <v>-87.238952389999994</v>
      </c>
      <c r="G152">
        <v>1.5</v>
      </c>
      <c r="H152">
        <v>0</v>
      </c>
      <c r="I152" t="s">
        <v>912</v>
      </c>
    </row>
    <row r="153" spans="1:9">
      <c r="A153" s="54">
        <v>45956.749776192133</v>
      </c>
      <c r="B153" s="54">
        <v>45956.753075833331</v>
      </c>
      <c r="C153" s="56">
        <f t="shared" si="4"/>
        <v>285.08899945300072</v>
      </c>
      <c r="D153" s="56">
        <f t="shared" si="5"/>
        <v>300.00000034924597</v>
      </c>
      <c r="E153" s="56">
        <v>-89.334476010000003</v>
      </c>
      <c r="F153" s="55">
        <v>-91.343800110000004</v>
      </c>
      <c r="G153">
        <v>-1.5</v>
      </c>
      <c r="H153">
        <v>0</v>
      </c>
      <c r="I153" t="s">
        <v>912</v>
      </c>
    </row>
    <row r="154" spans="1:9">
      <c r="A154" s="54">
        <v>45956.759260868057</v>
      </c>
      <c r="B154" s="54">
        <v>45956.766512118054</v>
      </c>
      <c r="C154" s="56">
        <f t="shared" si="4"/>
        <v>626.50799977127463</v>
      </c>
      <c r="D154" s="56">
        <f t="shared" si="5"/>
        <v>534.38700037077069</v>
      </c>
      <c r="E154" s="56">
        <v>-95.19858395</v>
      </c>
      <c r="F154" s="55">
        <v>-99.959197680000003</v>
      </c>
      <c r="G154">
        <v>1.5</v>
      </c>
      <c r="H154">
        <v>0</v>
      </c>
      <c r="I154" t="s">
        <v>912</v>
      </c>
    </row>
    <row r="155" spans="1:9">
      <c r="A155" s="54">
        <v>45956.769984340281</v>
      </c>
      <c r="B155" s="54">
        <v>45956.772477766201</v>
      </c>
      <c r="C155" s="56">
        <f t="shared" si="4"/>
        <v>215.43199948500842</v>
      </c>
      <c r="D155" s="56">
        <f t="shared" si="5"/>
        <v>300.00000034924597</v>
      </c>
      <c r="E155" s="56">
        <v>-102.37170329999999</v>
      </c>
      <c r="F155" s="55">
        <v>-104.17179729999999</v>
      </c>
      <c r="G155">
        <v>-1.5</v>
      </c>
      <c r="H155">
        <v>0</v>
      </c>
      <c r="I155" t="s">
        <v>912</v>
      </c>
    </row>
    <row r="156" spans="1:9">
      <c r="A156" s="54">
        <v>45956.774213877317</v>
      </c>
      <c r="B156" s="54">
        <v>45956.779569687496</v>
      </c>
      <c r="C156" s="56">
        <f t="shared" si="4"/>
        <v>462.74199946783483</v>
      </c>
      <c r="D156" s="56">
        <f t="shared" si="5"/>
        <v>150.00000048894435</v>
      </c>
      <c r="E156" s="56">
        <v>-105.4633036</v>
      </c>
      <c r="F156" s="55">
        <v>-109.67931590000001</v>
      </c>
      <c r="G156">
        <v>0</v>
      </c>
      <c r="H156">
        <v>0</v>
      </c>
      <c r="I156" t="s">
        <v>912</v>
      </c>
    </row>
    <row r="157" spans="1:9">
      <c r="A157" s="54">
        <v>45956.781305798613</v>
      </c>
      <c r="B157" s="54">
        <v>45956.790496226851</v>
      </c>
      <c r="C157" s="56">
        <f t="shared" si="4"/>
        <v>794.05299976933748</v>
      </c>
      <c r="D157" s="56">
        <f t="shared" si="5"/>
        <v>150.00000048894435</v>
      </c>
      <c r="E157" s="56">
        <v>-111.1325901</v>
      </c>
      <c r="F157" s="55">
        <v>-119.7401255</v>
      </c>
      <c r="G157">
        <v>-1.5</v>
      </c>
      <c r="H157">
        <v>0</v>
      </c>
      <c r="I157" t="s">
        <v>912</v>
      </c>
    </row>
    <row r="158" spans="1:9">
      <c r="A158" s="54">
        <v>45956.792232337961</v>
      </c>
      <c r="B158" s="54">
        <v>45956.798158668978</v>
      </c>
      <c r="C158" s="56">
        <f t="shared" si="4"/>
        <v>512.03499992843717</v>
      </c>
      <c r="D158" s="56">
        <f t="shared" si="5"/>
        <v>149.99999986030161</v>
      </c>
      <c r="E158" s="56">
        <v>-121.5752116</v>
      </c>
      <c r="F158" s="55">
        <v>-128.4759851</v>
      </c>
      <c r="G158">
        <v>0</v>
      </c>
      <c r="H158">
        <v>0</v>
      </c>
      <c r="I158" t="s">
        <v>912</v>
      </c>
    </row>
    <row r="159" spans="1:9">
      <c r="A159" s="54">
        <v>45956.799894780095</v>
      </c>
      <c r="B159" s="54">
        <v>45956.801116423609</v>
      </c>
      <c r="C159" s="56">
        <f t="shared" si="4"/>
        <v>105.54999955929816</v>
      </c>
      <c r="D159" s="56">
        <f t="shared" si="5"/>
        <v>150.00000048894435</v>
      </c>
      <c r="E159" s="56">
        <v>-130.70912860000001</v>
      </c>
      <c r="F159" s="55">
        <v>-132.3446509</v>
      </c>
      <c r="G159">
        <v>-3</v>
      </c>
      <c r="H159">
        <v>0</v>
      </c>
      <c r="I159" t="s">
        <v>912</v>
      </c>
    </row>
    <row r="160" spans="1:9">
      <c r="A160" s="54">
        <v>45956.802852534725</v>
      </c>
      <c r="B160" s="54">
        <v>45956.809118182871</v>
      </c>
      <c r="C160" s="56">
        <f t="shared" si="4"/>
        <v>541.35199980810285</v>
      </c>
      <c r="D160" s="56">
        <f t="shared" si="5"/>
        <v>150.00000048894435</v>
      </c>
      <c r="E160" s="56">
        <v>-134.7650332</v>
      </c>
      <c r="F160" s="55">
        <v>-144.5245501</v>
      </c>
      <c r="G160">
        <v>0</v>
      </c>
      <c r="H160">
        <v>0</v>
      </c>
      <c r="I160" t="s">
        <v>912</v>
      </c>
    </row>
    <row r="161" spans="1:9">
      <c r="A161" s="54">
        <v>45956.810854293981</v>
      </c>
      <c r="B161" s="54">
        <v>45956.813113425924</v>
      </c>
      <c r="C161" s="56">
        <f t="shared" si="4"/>
        <v>195.18899987451732</v>
      </c>
      <c r="D161" s="56">
        <f t="shared" si="5"/>
        <v>149.99999986030161</v>
      </c>
      <c r="E161" s="56">
        <v>-147.5320495</v>
      </c>
      <c r="F161" s="55">
        <v>-151.64875269999999</v>
      </c>
      <c r="G161">
        <v>-3</v>
      </c>
      <c r="H161">
        <v>0</v>
      </c>
      <c r="I161" t="s">
        <v>912</v>
      </c>
    </row>
    <row r="162" spans="1:9">
      <c r="A162" s="54">
        <v>45956.832099826388</v>
      </c>
      <c r="B162" s="54">
        <v>45956.834864918979</v>
      </c>
      <c r="C162" s="56">
        <f t="shared" si="4"/>
        <v>238.90399988740683</v>
      </c>
      <c r="D162" s="56">
        <f t="shared" si="5"/>
        <v>1640.4250001069158</v>
      </c>
      <c r="E162" s="56">
        <v>167.4656943</v>
      </c>
      <c r="F162" s="55">
        <v>161.46770549999999</v>
      </c>
      <c r="G162">
        <v>-3</v>
      </c>
      <c r="H162">
        <v>0</v>
      </c>
      <c r="I162" t="s">
        <v>912</v>
      </c>
    </row>
    <row r="163" spans="1:9">
      <c r="A163" s="54">
        <v>45956.838337141206</v>
      </c>
      <c r="B163" s="54">
        <v>45956.841374166666</v>
      </c>
      <c r="C163" s="56">
        <f t="shared" si="4"/>
        <v>262.39899981301278</v>
      </c>
      <c r="D163" s="56">
        <f t="shared" si="5"/>
        <v>300.00000034924597</v>
      </c>
      <c r="E163" s="56">
        <v>154.29997499999999</v>
      </c>
      <c r="F163" s="55">
        <v>148.4380993</v>
      </c>
      <c r="G163">
        <v>3</v>
      </c>
      <c r="H163">
        <v>0</v>
      </c>
      <c r="I163" t="s">
        <v>912</v>
      </c>
    </row>
    <row r="164" spans="1:9">
      <c r="A164" s="54">
        <v>45956.861168090276</v>
      </c>
      <c r="B164" s="54">
        <v>45956.864617581021</v>
      </c>
      <c r="C164" s="56">
        <f t="shared" si="4"/>
        <v>298.03600036539137</v>
      </c>
      <c r="D164" s="56">
        <f t="shared" si="5"/>
        <v>1710.1949998643249</v>
      </c>
      <c r="E164" s="56">
        <v>120</v>
      </c>
      <c r="F164" s="55">
        <v>116.45883670000001</v>
      </c>
      <c r="G164">
        <v>1.5</v>
      </c>
      <c r="H164">
        <v>0</v>
      </c>
      <c r="I164" t="s">
        <v>912</v>
      </c>
    </row>
    <row r="165" spans="1:9">
      <c r="A165" s="54">
        <v>45956.908131099539</v>
      </c>
      <c r="B165" s="54">
        <v>45956.914754363424</v>
      </c>
      <c r="C165" s="56">
        <f t="shared" si="4"/>
        <v>572.24999971222132</v>
      </c>
      <c r="D165" s="56">
        <f t="shared" si="5"/>
        <v>3759.567999956198</v>
      </c>
      <c r="E165" s="56">
        <v>86.981934409999994</v>
      </c>
      <c r="F165" s="55">
        <v>83.382379139999998</v>
      </c>
      <c r="G165">
        <v>1.5</v>
      </c>
      <c r="H165">
        <v>0</v>
      </c>
      <c r="I165" t="s">
        <v>912</v>
      </c>
    </row>
    <row r="166" spans="1:9">
      <c r="A166" s="54">
        <v>45956.918226585651</v>
      </c>
      <c r="B166" s="54">
        <v>45956.923715023149</v>
      </c>
      <c r="C166" s="56">
        <f t="shared" si="4"/>
        <v>474.20099987648427</v>
      </c>
      <c r="D166" s="56">
        <f t="shared" si="5"/>
        <v>300.00000034924597</v>
      </c>
      <c r="E166" s="56">
        <v>81.464993469999996</v>
      </c>
      <c r="F166" s="55">
        <v>78.340535419999995</v>
      </c>
      <c r="G166">
        <v>-1.5</v>
      </c>
      <c r="H166">
        <v>0</v>
      </c>
      <c r="I166" t="s">
        <v>912</v>
      </c>
    </row>
    <row r="167" spans="1:9">
      <c r="A167" s="54">
        <v>45956.927187245368</v>
      </c>
      <c r="B167" s="54">
        <v>45956.929848611115</v>
      </c>
      <c r="C167" s="56">
        <f t="shared" si="4"/>
        <v>229.94200049433857</v>
      </c>
      <c r="D167" s="56">
        <f t="shared" si="5"/>
        <v>299.99999972060323</v>
      </c>
      <c r="E167" s="56">
        <v>76.275771800000001</v>
      </c>
      <c r="F167" s="55">
        <v>74.631198900000001</v>
      </c>
      <c r="G167">
        <v>1.5</v>
      </c>
      <c r="H167">
        <v>0</v>
      </c>
      <c r="I167" t="s">
        <v>912</v>
      </c>
    </row>
    <row r="168" spans="1:9">
      <c r="A168" s="54">
        <v>45956.933320833334</v>
      </c>
      <c r="B168" s="54">
        <v>45956.941198958331</v>
      </c>
      <c r="C168" s="56">
        <f t="shared" si="4"/>
        <v>680.6699997978285</v>
      </c>
      <c r="D168" s="56">
        <f t="shared" si="5"/>
        <v>299.99999972060323</v>
      </c>
      <c r="E168" s="56">
        <v>72.385390839999999</v>
      </c>
      <c r="F168" s="55">
        <v>66.729766010000006</v>
      </c>
      <c r="G168">
        <v>-1.5</v>
      </c>
      <c r="H168">
        <v>0</v>
      </c>
      <c r="I168" t="s">
        <v>912</v>
      </c>
    </row>
    <row r="169" spans="1:9">
      <c r="A169" s="54">
        <v>45956.942935069441</v>
      </c>
      <c r="B169" s="54">
        <v>45956.948539606485</v>
      </c>
      <c r="C169" s="56">
        <f t="shared" si="4"/>
        <v>484.23200058750808</v>
      </c>
      <c r="D169" s="56">
        <f t="shared" si="5"/>
        <v>149.99999986030161</v>
      </c>
      <c r="E169" s="56">
        <v>65.350415510000005</v>
      </c>
      <c r="F169" s="55">
        <v>60.471031449999998</v>
      </c>
      <c r="G169">
        <v>0</v>
      </c>
      <c r="H169">
        <v>0</v>
      </c>
      <c r="I169" t="s">
        <v>912</v>
      </c>
    </row>
    <row r="170" spans="1:9">
      <c r="A170" s="54">
        <v>45956.950275717594</v>
      </c>
      <c r="B170" s="54">
        <v>45956.955139965277</v>
      </c>
      <c r="C170" s="56">
        <f t="shared" si="4"/>
        <v>420.27099982369691</v>
      </c>
      <c r="D170" s="56">
        <f t="shared" si="5"/>
        <v>149.99999986030161</v>
      </c>
      <c r="E170" s="56">
        <v>58.805901259999999</v>
      </c>
      <c r="F170" s="55">
        <v>53.670960829999999</v>
      </c>
      <c r="G170">
        <v>-3</v>
      </c>
      <c r="H170">
        <v>0</v>
      </c>
      <c r="I170" t="s">
        <v>912</v>
      </c>
    </row>
    <row r="171" spans="1:9">
      <c r="A171" s="54">
        <v>45956.956876076387</v>
      </c>
      <c r="B171" s="54">
        <v>45956.963763391206</v>
      </c>
      <c r="C171" s="56">
        <f t="shared" si="4"/>
        <v>595.06400038953871</v>
      </c>
      <c r="D171" s="56">
        <f t="shared" si="5"/>
        <v>149.99999986030161</v>
      </c>
      <c r="E171" s="56">
        <v>51.64840315</v>
      </c>
      <c r="F171" s="55">
        <v>42.445304319999998</v>
      </c>
      <c r="G171">
        <v>0</v>
      </c>
      <c r="H171">
        <v>0</v>
      </c>
      <c r="I171" t="s">
        <v>912</v>
      </c>
    </row>
    <row r="172" spans="1:9">
      <c r="A172" s="54">
        <v>45957.378489756942</v>
      </c>
      <c r="B172" s="54">
        <v>45957.389957847219</v>
      </c>
      <c r="C172" s="56">
        <f t="shared" si="4"/>
        <v>990.84299993701279</v>
      </c>
      <c r="D172" s="56">
        <f t="shared" si="5"/>
        <v>35832.357999589294</v>
      </c>
      <c r="E172" s="56">
        <v>-87.238952389999994</v>
      </c>
      <c r="F172" s="55">
        <v>-94.227312800000007</v>
      </c>
      <c r="G172">
        <v>1.5</v>
      </c>
      <c r="H172">
        <v>0</v>
      </c>
      <c r="I172" t="s">
        <v>912</v>
      </c>
    </row>
    <row r="173" spans="1:9">
      <c r="A173" s="54">
        <v>45957.398749456021</v>
      </c>
      <c r="B173" s="54">
        <v>45957.40353009259</v>
      </c>
      <c r="C173" s="56">
        <f t="shared" si="4"/>
        <v>413.04699957836419</v>
      </c>
      <c r="D173" s="56">
        <f t="shared" si="5"/>
        <v>759.59500044118613</v>
      </c>
      <c r="E173" s="56">
        <v>-99.959197669999995</v>
      </c>
      <c r="F173" s="55">
        <v>-103.315513</v>
      </c>
      <c r="G173">
        <v>1.5</v>
      </c>
      <c r="H173">
        <v>0</v>
      </c>
      <c r="I173" t="s">
        <v>912</v>
      </c>
    </row>
    <row r="174" spans="1:9">
      <c r="A174" s="54">
        <v>45957.412418981483</v>
      </c>
      <c r="B174" s="54">
        <v>45957.413490902778</v>
      </c>
      <c r="C174" s="56">
        <f t="shared" si="4"/>
        <v>92.613999894820154</v>
      </c>
      <c r="D174" s="56">
        <f t="shared" si="5"/>
        <v>768.00000036600977</v>
      </c>
      <c r="E174" s="56">
        <v>-110.2249274</v>
      </c>
      <c r="F174" s="55">
        <v>-111.1325901</v>
      </c>
      <c r="G174">
        <v>-1.5</v>
      </c>
      <c r="H174">
        <v>0</v>
      </c>
      <c r="I174" t="s">
        <v>912</v>
      </c>
    </row>
    <row r="175" spans="1:9">
      <c r="A175" s="54">
        <v>45957.416963124997</v>
      </c>
      <c r="B175" s="54">
        <v>45957.419400150466</v>
      </c>
      <c r="C175" s="56">
        <f t="shared" si="4"/>
        <v>210.55900049395859</v>
      </c>
      <c r="D175" s="56">
        <f t="shared" si="5"/>
        <v>299.99999972060323</v>
      </c>
      <c r="E175" s="56">
        <v>-114.2079246</v>
      </c>
      <c r="F175" s="55">
        <v>-116.5037372</v>
      </c>
      <c r="G175">
        <v>1.5</v>
      </c>
      <c r="H175">
        <v>0</v>
      </c>
      <c r="I175" t="s">
        <v>912</v>
      </c>
    </row>
    <row r="176" spans="1:9">
      <c r="A176" s="54">
        <v>45957.422872372685</v>
      </c>
      <c r="B176" s="54">
        <v>45957.429618055554</v>
      </c>
      <c r="C176" s="56">
        <f t="shared" si="4"/>
        <v>582.82699990086257</v>
      </c>
      <c r="D176" s="56">
        <f t="shared" si="5"/>
        <v>299.99999972060323</v>
      </c>
      <c r="E176" s="56">
        <v>-120</v>
      </c>
      <c r="F176" s="55">
        <v>-127.7030068</v>
      </c>
      <c r="G176">
        <v>-3</v>
      </c>
      <c r="H176">
        <v>0</v>
      </c>
      <c r="I176" t="s">
        <v>912</v>
      </c>
    </row>
    <row r="177" spans="1:9">
      <c r="A177" s="54">
        <v>45957.44630787037</v>
      </c>
      <c r="B177" s="54">
        <v>45957.448875428243</v>
      </c>
      <c r="C177" s="56">
        <f t="shared" si="4"/>
        <v>221.8370001995936</v>
      </c>
      <c r="D177" s="56">
        <f t="shared" si="5"/>
        <v>1442.0000001322478</v>
      </c>
      <c r="E177" s="56">
        <v>-153.93937220000001</v>
      </c>
      <c r="F177" s="55">
        <v>-159.0406778</v>
      </c>
      <c r="G177">
        <v>-3</v>
      </c>
      <c r="H177">
        <v>0</v>
      </c>
      <c r="I177" t="s">
        <v>912</v>
      </c>
    </row>
    <row r="178" spans="1:9">
      <c r="A178" s="54">
        <v>45957.450611539352</v>
      </c>
      <c r="B178" s="54">
        <v>45957.45350408565</v>
      </c>
      <c r="C178" s="56">
        <f t="shared" si="4"/>
        <v>249.91600010544062</v>
      </c>
      <c r="D178" s="56">
        <f t="shared" si="5"/>
        <v>149.99999986030161</v>
      </c>
      <c r="E178" s="56">
        <v>-162.63787970000001</v>
      </c>
      <c r="F178" s="55">
        <v>-168.85662859999999</v>
      </c>
      <c r="G178">
        <v>0</v>
      </c>
      <c r="H178">
        <v>0</v>
      </c>
      <c r="I178" t="s">
        <v>912</v>
      </c>
    </row>
    <row r="179" spans="1:9">
      <c r="A179" s="54">
        <v>45957.455240196759</v>
      </c>
      <c r="B179" s="54">
        <v>45957.455435717595</v>
      </c>
      <c r="C179" s="56">
        <f t="shared" si="4"/>
        <v>16.893000178970397</v>
      </c>
      <c r="D179" s="56">
        <f t="shared" si="5"/>
        <v>149.99999986030161</v>
      </c>
      <c r="E179" s="56">
        <v>-172.6960181</v>
      </c>
      <c r="F179" s="55">
        <v>-173.13223350000001</v>
      </c>
      <c r="G179">
        <v>-3</v>
      </c>
      <c r="H179">
        <v>0</v>
      </c>
      <c r="I179" t="s">
        <v>912</v>
      </c>
    </row>
    <row r="180" spans="1:9">
      <c r="A180" s="54">
        <v>45957.457171828704</v>
      </c>
      <c r="B180" s="54">
        <v>45957.457680219908</v>
      </c>
      <c r="C180" s="56">
        <f t="shared" si="4"/>
        <v>43.925000005401671</v>
      </c>
      <c r="D180" s="56">
        <f t="shared" si="5"/>
        <v>149.99999986030161</v>
      </c>
      <c r="E180" s="56">
        <v>-177.0306473</v>
      </c>
      <c r="F180" s="55">
        <v>-178.17857710000001</v>
      </c>
      <c r="G180">
        <v>0</v>
      </c>
      <c r="H180">
        <v>0</v>
      </c>
      <c r="I180" t="s">
        <v>912</v>
      </c>
    </row>
    <row r="181" spans="1:9">
      <c r="A181" s="54">
        <v>45957.459460752318</v>
      </c>
      <c r="B181" s="54">
        <v>45957.46330638889</v>
      </c>
      <c r="C181" s="56">
        <f t="shared" si="4"/>
        <v>332.26299989037216</v>
      </c>
      <c r="D181" s="56">
        <f t="shared" si="5"/>
        <v>153.83800019044429</v>
      </c>
      <c r="E181" s="56">
        <v>177.791496</v>
      </c>
      <c r="F181" s="55">
        <v>169.14512149999999</v>
      </c>
      <c r="G181">
        <v>-3</v>
      </c>
      <c r="H181">
        <v>0</v>
      </c>
      <c r="I181" t="s">
        <v>912</v>
      </c>
    </row>
    <row r="182" spans="1:9">
      <c r="A182" s="54">
        <v>45957.546369837961</v>
      </c>
      <c r="B182" s="54">
        <v>45957.557974131945</v>
      </c>
      <c r="C182" s="56">
        <f t="shared" si="4"/>
        <v>1002.6110002538189</v>
      </c>
      <c r="D182" s="56">
        <f t="shared" si="5"/>
        <v>7176.6819996759295</v>
      </c>
      <c r="E182" s="56">
        <v>83.382379150000006</v>
      </c>
      <c r="F182" s="55">
        <v>76.761758060000005</v>
      </c>
      <c r="G182">
        <v>1.5</v>
      </c>
      <c r="H182">
        <v>0</v>
      </c>
      <c r="I182" t="s">
        <v>912</v>
      </c>
    </row>
    <row r="183" spans="1:9">
      <c r="A183" s="54">
        <v>45957.561446354164</v>
      </c>
      <c r="B183" s="54">
        <v>45957.570196759261</v>
      </c>
      <c r="C183" s="56">
        <f t="shared" si="4"/>
        <v>756.03500038851053</v>
      </c>
      <c r="D183" s="56">
        <f t="shared" si="5"/>
        <v>299.99999972060323</v>
      </c>
      <c r="E183" s="56">
        <v>74.631198900000001</v>
      </c>
      <c r="F183" s="55">
        <v>68.726539340000002</v>
      </c>
      <c r="G183">
        <v>1.5</v>
      </c>
      <c r="H183">
        <v>0</v>
      </c>
      <c r="I183" t="s">
        <v>912</v>
      </c>
    </row>
    <row r="184" spans="1:9">
      <c r="A184" s="54">
        <v>45957.580756516203</v>
      </c>
      <c r="B184" s="54">
        <v>45957.582003379626</v>
      </c>
      <c r="C184" s="56">
        <f t="shared" si="4"/>
        <v>107.7289997600019</v>
      </c>
      <c r="D184" s="56">
        <f t="shared" si="5"/>
        <v>912.36299977172166</v>
      </c>
      <c r="E184" s="56">
        <v>60</v>
      </c>
      <c r="F184" s="55">
        <v>58.805901259999999</v>
      </c>
      <c r="G184">
        <v>-3</v>
      </c>
      <c r="H184">
        <v>0</v>
      </c>
      <c r="I184" t="s">
        <v>912</v>
      </c>
    </row>
    <row r="185" spans="1:9">
      <c r="A185" s="54">
        <v>45957.599374999998</v>
      </c>
      <c r="B185" s="54">
        <v>45957.599699074075</v>
      </c>
      <c r="C185" s="56">
        <f t="shared" si="4"/>
        <v>28.000000258907676</v>
      </c>
      <c r="D185" s="56">
        <f t="shared" si="5"/>
        <v>1500.9080001153052</v>
      </c>
      <c r="E185" s="56">
        <v>36.523832310000003</v>
      </c>
      <c r="F185" s="55">
        <v>35.983232340000001</v>
      </c>
      <c r="G185">
        <v>0</v>
      </c>
      <c r="H185">
        <v>0</v>
      </c>
      <c r="I185" t="s">
        <v>912</v>
      </c>
    </row>
    <row r="186" spans="1:9">
      <c r="A186" s="54">
        <v>45957.72082170139</v>
      </c>
      <c r="B186" s="54">
        <v>45957.728524733793</v>
      </c>
      <c r="C186" s="56">
        <f t="shared" si="4"/>
        <v>665.54199960082769</v>
      </c>
      <c r="D186" s="56">
        <f t="shared" si="5"/>
        <v>10464.995000045747</v>
      </c>
      <c r="E186" s="56">
        <v>-104.17179729999999</v>
      </c>
      <c r="F186" s="55">
        <v>-110.2249274</v>
      </c>
      <c r="G186">
        <v>-1.5</v>
      </c>
      <c r="H186">
        <v>0</v>
      </c>
      <c r="I186" t="s">
        <v>912</v>
      </c>
    </row>
    <row r="187" spans="1:9">
      <c r="A187" s="54">
        <v>45957.731996956019</v>
      </c>
      <c r="B187" s="54">
        <v>45957.73201453704</v>
      </c>
      <c r="C187" s="56">
        <f t="shared" si="4"/>
        <v>1.5190001344308257</v>
      </c>
      <c r="D187" s="56">
        <f t="shared" si="5"/>
        <v>300.00000034924597</v>
      </c>
      <c r="E187" s="56">
        <v>-113.24330260000001</v>
      </c>
      <c r="F187" s="55">
        <v>-113.2591295</v>
      </c>
      <c r="G187">
        <v>1.5</v>
      </c>
      <c r="H187">
        <v>0</v>
      </c>
      <c r="I187" t="s">
        <v>912</v>
      </c>
    </row>
    <row r="188" spans="1:9">
      <c r="A188" s="54">
        <v>45957.735486759258</v>
      </c>
      <c r="B188" s="54">
        <v>45957.735937500001</v>
      </c>
      <c r="C188" s="56">
        <f t="shared" si="4"/>
        <v>38.944000191986561</v>
      </c>
      <c r="D188" s="56">
        <f t="shared" si="5"/>
        <v>299.99999972060323</v>
      </c>
      <c r="E188" s="56">
        <v>-116.5037372</v>
      </c>
      <c r="F188" s="55">
        <v>-116.9433643</v>
      </c>
      <c r="G188">
        <v>1.5</v>
      </c>
      <c r="H188">
        <v>0</v>
      </c>
      <c r="I188" t="s">
        <v>912</v>
      </c>
    </row>
    <row r="189" spans="1:9">
      <c r="A189" s="54">
        <v>45957.745671446763</v>
      </c>
      <c r="B189" s="54">
        <v>45957.745742395833</v>
      </c>
      <c r="C189" s="56">
        <f t="shared" si="4"/>
        <v>6.1299996916204691</v>
      </c>
      <c r="D189" s="56">
        <f t="shared" si="5"/>
        <v>841.0130001604557</v>
      </c>
      <c r="E189" s="56">
        <v>-127.7030068</v>
      </c>
      <c r="F189" s="55">
        <v>-127.79165740000001</v>
      </c>
      <c r="G189">
        <v>-3</v>
      </c>
      <c r="H189">
        <v>0</v>
      </c>
      <c r="I189" t="s">
        <v>912</v>
      </c>
    </row>
    <row r="190" spans="1:9">
      <c r="A190" s="54">
        <v>45957.749214618052</v>
      </c>
      <c r="B190" s="54">
        <v>45957.757152777776</v>
      </c>
      <c r="C190" s="56">
        <f t="shared" si="4"/>
        <v>685.85700017865747</v>
      </c>
      <c r="D190" s="56">
        <f t="shared" si="5"/>
        <v>299.99999972060323</v>
      </c>
      <c r="E190" s="56">
        <v>-132.34465080000001</v>
      </c>
      <c r="F190" s="55">
        <v>-144.53207190000001</v>
      </c>
      <c r="G190">
        <v>-3</v>
      </c>
      <c r="H190">
        <v>0</v>
      </c>
      <c r="I190" t="s">
        <v>912</v>
      </c>
    </row>
    <row r="191" spans="1:9">
      <c r="A191" s="54">
        <v>45957.767291666663</v>
      </c>
      <c r="B191" s="54">
        <v>45957.767961377314</v>
      </c>
      <c r="C191" s="56">
        <f t="shared" si="4"/>
        <v>57.863000244833529</v>
      </c>
      <c r="D191" s="56">
        <f t="shared" si="5"/>
        <v>875.99999983794987</v>
      </c>
      <c r="E191" s="56">
        <v>-164.07381820000001</v>
      </c>
      <c r="F191" s="55">
        <v>-165.50685680000001</v>
      </c>
      <c r="G191">
        <v>-3</v>
      </c>
      <c r="H191">
        <v>0</v>
      </c>
      <c r="I191" t="s">
        <v>912</v>
      </c>
    </row>
    <row r="192" spans="1:9">
      <c r="A192" s="54">
        <v>45957.771433599541</v>
      </c>
      <c r="B192" s="54">
        <v>45957.774482245368</v>
      </c>
      <c r="C192" s="56">
        <f t="shared" si="4"/>
        <v>263.40299947187304</v>
      </c>
      <c r="D192" s="56">
        <f t="shared" si="5"/>
        <v>300.00000034924597</v>
      </c>
      <c r="E192" s="56">
        <v>-173.13223350000001</v>
      </c>
      <c r="F192" s="55">
        <v>-180</v>
      </c>
      <c r="G192">
        <v>-3</v>
      </c>
      <c r="H192">
        <v>0</v>
      </c>
      <c r="I192" t="s">
        <v>912</v>
      </c>
    </row>
    <row r="193" spans="1:9">
      <c r="A193" s="54">
        <v>45957.785104166665</v>
      </c>
      <c r="B193" s="54">
        <v>45957.786311319447</v>
      </c>
      <c r="C193" s="56">
        <f t="shared" si="4"/>
        <v>104.29800034034997</v>
      </c>
      <c r="D193" s="56">
        <f t="shared" si="5"/>
        <v>917.73400011006743</v>
      </c>
      <c r="E193" s="56">
        <v>156.73397499999999</v>
      </c>
      <c r="F193" s="55">
        <v>154.29997499999999</v>
      </c>
      <c r="G193">
        <v>3</v>
      </c>
      <c r="H193">
        <v>0</v>
      </c>
      <c r="I193" t="s">
        <v>912</v>
      </c>
    </row>
    <row r="194" spans="1:9">
      <c r="A194" s="54">
        <v>45957.873768275465</v>
      </c>
      <c r="B194" s="54">
        <v>45957.874573761575</v>
      </c>
      <c r="C194" s="56">
        <f t="shared" si="4"/>
        <v>69.593999907374382</v>
      </c>
      <c r="D194" s="56">
        <f t="shared" si="5"/>
        <v>7556.2809999799356</v>
      </c>
      <c r="E194" s="56">
        <v>76.761758060000005</v>
      </c>
      <c r="F194" s="55">
        <v>76.275771800000001</v>
      </c>
      <c r="G194">
        <v>1.5</v>
      </c>
      <c r="H194">
        <v>0</v>
      </c>
      <c r="I194" t="s">
        <v>912</v>
      </c>
    </row>
    <row r="195" spans="1:9">
      <c r="A195" s="54">
        <v>45957.888671678244</v>
      </c>
      <c r="B195" s="54">
        <v>45957.893129074073</v>
      </c>
      <c r="C195" s="56">
        <f t="shared" si="4"/>
        <v>385.11899965815246</v>
      </c>
      <c r="D195" s="56">
        <f t="shared" si="5"/>
        <v>1218.0600001243874</v>
      </c>
      <c r="E195" s="56">
        <v>66.729766010000006</v>
      </c>
      <c r="F195" s="55">
        <v>63.110638690000002</v>
      </c>
      <c r="G195">
        <v>-1.5</v>
      </c>
      <c r="H195">
        <v>0</v>
      </c>
      <c r="I195" t="s">
        <v>912</v>
      </c>
    </row>
    <row r="196" spans="1:9">
      <c r="A196" s="54">
        <v>45957.896601296299</v>
      </c>
      <c r="B196" s="54">
        <v>45957.899304768522</v>
      </c>
      <c r="C196" s="56">
        <f t="shared" ref="C196:C255" si="6">86400*(B196-A196)</f>
        <v>233.58000002335757</v>
      </c>
      <c r="D196" s="56">
        <f t="shared" si="5"/>
        <v>300.00000034924597</v>
      </c>
      <c r="E196" s="56">
        <v>60</v>
      </c>
      <c r="F196" s="55">
        <v>57.367416409999997</v>
      </c>
      <c r="G196">
        <v>3</v>
      </c>
      <c r="H196">
        <v>0</v>
      </c>
      <c r="I196" t="s">
        <v>912</v>
      </c>
    </row>
    <row r="197" spans="1:9">
      <c r="A197" s="54">
        <v>45957.902776990741</v>
      </c>
      <c r="B197" s="54">
        <v>45957.909760601855</v>
      </c>
      <c r="C197" s="56">
        <f t="shared" si="6"/>
        <v>603.38400027249008</v>
      </c>
      <c r="D197" s="56">
        <f t="shared" ref="D197:D255" si="7">86400*(A197-B196)</f>
        <v>299.99999972060323</v>
      </c>
      <c r="E197" s="56">
        <v>53.670960829999999</v>
      </c>
      <c r="F197" s="55">
        <v>44.932968019999997</v>
      </c>
      <c r="G197">
        <v>-3</v>
      </c>
      <c r="H197">
        <v>0</v>
      </c>
      <c r="I197" t="s">
        <v>912</v>
      </c>
    </row>
    <row r="198" spans="1:9">
      <c r="A198" s="54">
        <v>45957.911496712964</v>
      </c>
      <c r="B198" s="54">
        <v>45957.915285115741</v>
      </c>
      <c r="C198" s="56">
        <f t="shared" si="6"/>
        <v>327.31799993198365</v>
      </c>
      <c r="D198" s="56">
        <f t="shared" si="7"/>
        <v>149.99999986030161</v>
      </c>
      <c r="E198" s="56">
        <v>42.445304319999998</v>
      </c>
      <c r="F198" s="55">
        <v>36.523832310000003</v>
      </c>
      <c r="G198">
        <v>0</v>
      </c>
      <c r="H198">
        <v>0</v>
      </c>
      <c r="I198" t="s">
        <v>912</v>
      </c>
    </row>
    <row r="199" spans="1:9">
      <c r="A199" s="54">
        <v>45957.915610034725</v>
      </c>
      <c r="B199" s="54">
        <v>45957.920834490738</v>
      </c>
      <c r="C199" s="56">
        <f t="shared" si="6"/>
        <v>451.39299959409982</v>
      </c>
      <c r="D199" s="56">
        <f t="shared" si="7"/>
        <v>28.073000139556825</v>
      </c>
      <c r="E199" s="56">
        <v>35.983232340000001</v>
      </c>
      <c r="F199" s="55">
        <v>26.565725700000002</v>
      </c>
      <c r="G199">
        <v>0</v>
      </c>
      <c r="H199">
        <v>0</v>
      </c>
      <c r="I199" t="s">
        <v>912</v>
      </c>
    </row>
    <row r="200" spans="1:9">
      <c r="A200" s="54">
        <v>45958.351876446759</v>
      </c>
      <c r="B200" s="54">
        <v>45958.360737025461</v>
      </c>
      <c r="C200" s="56">
        <f t="shared" si="6"/>
        <v>765.55399987846613</v>
      </c>
      <c r="D200" s="56">
        <f t="shared" si="7"/>
        <v>37242.025000182912</v>
      </c>
      <c r="E200" s="56">
        <v>-103.315513</v>
      </c>
      <c r="F200" s="55">
        <v>-110.2287082</v>
      </c>
      <c r="G200">
        <v>1.5</v>
      </c>
      <c r="H200">
        <v>0</v>
      </c>
      <c r="I200" t="s">
        <v>912</v>
      </c>
    </row>
    <row r="201" spans="1:9">
      <c r="A201" s="54">
        <v>45958.364209247688</v>
      </c>
      <c r="B201" s="54">
        <v>45958.365247210648</v>
      </c>
      <c r="C201" s="56">
        <f t="shared" si="6"/>
        <v>89.679999765940011</v>
      </c>
      <c r="D201" s="56">
        <f t="shared" si="7"/>
        <v>300.00000034924597</v>
      </c>
      <c r="E201" s="56">
        <v>-113.2591295</v>
      </c>
      <c r="F201" s="55">
        <v>-114.2079246</v>
      </c>
      <c r="G201">
        <v>1.5</v>
      </c>
      <c r="H201">
        <v>0</v>
      </c>
      <c r="I201" t="s">
        <v>912</v>
      </c>
    </row>
    <row r="202" spans="1:9">
      <c r="A202" s="54">
        <v>45958.371109502317</v>
      </c>
      <c r="B202" s="54">
        <v>45958.374394155093</v>
      </c>
      <c r="C202" s="56">
        <f t="shared" si="6"/>
        <v>283.79399981349707</v>
      </c>
      <c r="D202" s="56">
        <f t="shared" si="7"/>
        <v>506.50200024247169</v>
      </c>
      <c r="E202" s="56">
        <v>-120</v>
      </c>
      <c r="F202" s="55">
        <v>-123.6189085</v>
      </c>
      <c r="G202">
        <v>3</v>
      </c>
      <c r="H202">
        <v>0</v>
      </c>
      <c r="I202" t="s">
        <v>912</v>
      </c>
    </row>
    <row r="203" spans="1:9">
      <c r="A203" s="54">
        <v>45958.377866377312</v>
      </c>
      <c r="B203" s="54">
        <v>45958.380116018518</v>
      </c>
      <c r="C203" s="56">
        <f t="shared" si="6"/>
        <v>194.36900017317384</v>
      </c>
      <c r="D203" s="56">
        <f t="shared" si="7"/>
        <v>299.99999972060323</v>
      </c>
      <c r="E203" s="56">
        <v>-127.79165740000001</v>
      </c>
      <c r="F203" s="55">
        <v>-130.70912860000001</v>
      </c>
      <c r="G203">
        <v>-3</v>
      </c>
      <c r="H203">
        <v>0</v>
      </c>
      <c r="I203" t="s">
        <v>912</v>
      </c>
    </row>
    <row r="204" spans="1:9">
      <c r="A204" s="54">
        <v>45958.383588240744</v>
      </c>
      <c r="B204" s="54">
        <v>45958.38574539352</v>
      </c>
      <c r="C204" s="56">
        <f t="shared" si="6"/>
        <v>186.37799983844161</v>
      </c>
      <c r="D204" s="56">
        <f t="shared" si="7"/>
        <v>300.00000034924597</v>
      </c>
      <c r="E204" s="56">
        <v>-135.57989040000001</v>
      </c>
      <c r="F204" s="55">
        <v>-138.84925129999999</v>
      </c>
      <c r="G204">
        <v>3</v>
      </c>
      <c r="H204">
        <v>0</v>
      </c>
      <c r="I204" t="s">
        <v>912</v>
      </c>
    </row>
    <row r="205" spans="1:9">
      <c r="A205" s="54">
        <v>45958.389217615739</v>
      </c>
      <c r="B205" s="54">
        <v>45958.389693854166</v>
      </c>
      <c r="C205" s="56">
        <f t="shared" si="6"/>
        <v>41.14700008649379</v>
      </c>
      <c r="D205" s="56">
        <f t="shared" si="7"/>
        <v>299.99999972060323</v>
      </c>
      <c r="E205" s="56">
        <v>-144.53207190000001</v>
      </c>
      <c r="F205" s="55">
        <v>-145.35326599999999</v>
      </c>
      <c r="G205">
        <v>-3</v>
      </c>
      <c r="H205">
        <v>0</v>
      </c>
      <c r="I205" t="s">
        <v>912</v>
      </c>
    </row>
    <row r="206" spans="1:9">
      <c r="A206" s="54">
        <v>45958.393166076392</v>
      </c>
      <c r="B206" s="54">
        <v>45958.394361076389</v>
      </c>
      <c r="C206" s="56">
        <f t="shared" si="6"/>
        <v>103.2479997491464</v>
      </c>
      <c r="D206" s="56">
        <f t="shared" si="7"/>
        <v>300.00000034924597</v>
      </c>
      <c r="E206" s="56">
        <v>-151.64875269999999</v>
      </c>
      <c r="F206" s="55">
        <v>-153.93937210000001</v>
      </c>
      <c r="G206">
        <v>-3</v>
      </c>
      <c r="H206">
        <v>0</v>
      </c>
      <c r="I206" t="s">
        <v>912</v>
      </c>
    </row>
    <row r="207" spans="1:9">
      <c r="A207" s="54">
        <v>45958.399991099534</v>
      </c>
      <c r="B207" s="54">
        <v>45958.402627314812</v>
      </c>
      <c r="C207" s="56">
        <f t="shared" si="6"/>
        <v>227.76900005992502</v>
      </c>
      <c r="D207" s="56">
        <f t="shared" si="7"/>
        <v>486.43399968277663</v>
      </c>
      <c r="E207" s="56">
        <v>-165.50685680000001</v>
      </c>
      <c r="F207" s="55">
        <v>-171.2803542</v>
      </c>
      <c r="G207">
        <v>-3</v>
      </c>
      <c r="H207">
        <v>0</v>
      </c>
      <c r="I207" t="s">
        <v>912</v>
      </c>
    </row>
    <row r="208" spans="1:9">
      <c r="A208" s="54">
        <v>45958.413252314815</v>
      </c>
      <c r="B208" s="54">
        <v>45958.417134374999</v>
      </c>
      <c r="C208" s="56">
        <f t="shared" si="6"/>
        <v>335.40999989490956</v>
      </c>
      <c r="D208" s="56">
        <f t="shared" si="7"/>
        <v>918.00000022631139</v>
      </c>
      <c r="E208" s="56">
        <v>164.9172198</v>
      </c>
      <c r="F208" s="55">
        <v>156.73397499999999</v>
      </c>
      <c r="G208">
        <v>3</v>
      </c>
      <c r="H208">
        <v>0</v>
      </c>
      <c r="I208" t="s">
        <v>912</v>
      </c>
    </row>
    <row r="209" spans="1:9">
      <c r="A209" s="54">
        <v>45958.517625081018</v>
      </c>
      <c r="B209" s="54">
        <v>45958.521309293981</v>
      </c>
      <c r="C209" s="56">
        <f t="shared" si="6"/>
        <v>318.31600000150502</v>
      </c>
      <c r="D209" s="56">
        <f t="shared" si="7"/>
        <v>8682.397000095807</v>
      </c>
      <c r="E209" s="56">
        <v>68.726539340000002</v>
      </c>
      <c r="F209" s="55">
        <v>65.947290699999996</v>
      </c>
      <c r="G209">
        <v>1.5</v>
      </c>
      <c r="H209">
        <v>0</v>
      </c>
      <c r="I209" t="s">
        <v>912</v>
      </c>
    </row>
    <row r="210" spans="1:9">
      <c r="A210" s="54">
        <v>45958.5247815162</v>
      </c>
      <c r="B210" s="54">
        <v>45958.527525069447</v>
      </c>
      <c r="C210" s="56">
        <f t="shared" si="6"/>
        <v>237.04300050158054</v>
      </c>
      <c r="D210" s="56">
        <f t="shared" si="7"/>
        <v>299.99999972060323</v>
      </c>
      <c r="E210" s="56">
        <v>63.110638690000002</v>
      </c>
      <c r="F210" s="55">
        <v>60.692116179999999</v>
      </c>
      <c r="G210">
        <v>-1.5</v>
      </c>
      <c r="H210">
        <v>0</v>
      </c>
      <c r="I210" t="s">
        <v>912</v>
      </c>
    </row>
    <row r="211" spans="1:9">
      <c r="A211" s="54">
        <v>45958.530997291666</v>
      </c>
      <c r="B211" s="54">
        <v>45958.538053657408</v>
      </c>
      <c r="C211" s="56">
        <f t="shared" si="6"/>
        <v>609.67000017408282</v>
      </c>
      <c r="D211" s="56">
        <f t="shared" si="7"/>
        <v>299.99999972060323</v>
      </c>
      <c r="E211" s="56">
        <v>57.367416409999997</v>
      </c>
      <c r="F211" s="55">
        <v>49.48698066</v>
      </c>
      <c r="G211">
        <v>3</v>
      </c>
      <c r="H211">
        <v>0</v>
      </c>
      <c r="I211" t="s">
        <v>912</v>
      </c>
    </row>
    <row r="212" spans="1:9">
      <c r="A212" s="54">
        <v>45958.541525879627</v>
      </c>
      <c r="B212" s="54">
        <v>45958.550922407405</v>
      </c>
      <c r="C212" s="56">
        <f t="shared" si="6"/>
        <v>811.85999996960163</v>
      </c>
      <c r="D212" s="56">
        <f t="shared" si="7"/>
        <v>299.99999972060323</v>
      </c>
      <c r="E212" s="56">
        <v>44.932968019999997</v>
      </c>
      <c r="F212" s="55">
        <v>29.83284579</v>
      </c>
      <c r="G212">
        <v>-3</v>
      </c>
      <c r="H212">
        <v>0</v>
      </c>
      <c r="I212" t="s">
        <v>912</v>
      </c>
    </row>
    <row r="213" spans="1:9">
      <c r="A213" s="54">
        <v>45958.552658518522</v>
      </c>
      <c r="B213" s="54">
        <v>45958.558885497689</v>
      </c>
      <c r="C213" s="56">
        <f t="shared" si="6"/>
        <v>538.01100002601743</v>
      </c>
      <c r="D213" s="56">
        <f t="shared" si="7"/>
        <v>150.00000048894435</v>
      </c>
      <c r="E213" s="56">
        <v>26.56572572</v>
      </c>
      <c r="F213" s="55">
        <v>13.739266089999999</v>
      </c>
      <c r="G213">
        <v>0</v>
      </c>
      <c r="H213">
        <v>0</v>
      </c>
      <c r="I213" t="s">
        <v>912</v>
      </c>
    </row>
    <row r="214" spans="1:9">
      <c r="A214" s="54">
        <v>45958.676850104166</v>
      </c>
      <c r="B214" s="54">
        <v>45958.680299259257</v>
      </c>
      <c r="C214" s="56">
        <f t="shared" si="6"/>
        <v>298.00699981860816</v>
      </c>
      <c r="D214" s="56">
        <f t="shared" si="7"/>
        <v>10192.141999653541</v>
      </c>
      <c r="E214" s="56">
        <v>-110.2287082</v>
      </c>
      <c r="F214" s="55">
        <v>-113.24330260000001</v>
      </c>
      <c r="G214">
        <v>1.5</v>
      </c>
      <c r="H214">
        <v>0</v>
      </c>
      <c r="I214" t="s">
        <v>912</v>
      </c>
    </row>
    <row r="215" spans="1:9">
      <c r="A215" s="54">
        <v>45958.686956157406</v>
      </c>
      <c r="B215" s="54">
        <v>45958.687006203705</v>
      </c>
      <c r="C215" s="56">
        <f t="shared" si="6"/>
        <v>4.3240002589300275</v>
      </c>
      <c r="D215" s="56">
        <f t="shared" si="7"/>
        <v>575.15600009355694</v>
      </c>
      <c r="E215" s="56">
        <v>-119.7401255</v>
      </c>
      <c r="F215" s="55">
        <v>-119.7928892</v>
      </c>
      <c r="G215">
        <v>-1.5</v>
      </c>
      <c r="H215">
        <v>0</v>
      </c>
      <c r="I215" t="s">
        <v>912</v>
      </c>
    </row>
    <row r="216" spans="1:9">
      <c r="A216" s="54">
        <v>45958.690478425924</v>
      </c>
      <c r="B216" s="54">
        <v>45958.698328310187</v>
      </c>
      <c r="C216" s="56">
        <f t="shared" si="6"/>
        <v>678.23000033386052</v>
      </c>
      <c r="D216" s="56">
        <f t="shared" si="7"/>
        <v>299.99999972060323</v>
      </c>
      <c r="E216" s="56">
        <v>-123.6189085</v>
      </c>
      <c r="F216" s="55">
        <v>-133.6679613</v>
      </c>
      <c r="G216">
        <v>3</v>
      </c>
      <c r="H216">
        <v>0</v>
      </c>
      <c r="I216" t="s">
        <v>912</v>
      </c>
    </row>
    <row r="217" spans="1:9">
      <c r="A217" s="54">
        <v>45958.701800532406</v>
      </c>
      <c r="B217" s="54">
        <v>45958.702268020832</v>
      </c>
      <c r="C217" s="56">
        <f t="shared" si="6"/>
        <v>40.390999987721443</v>
      </c>
      <c r="D217" s="56">
        <f t="shared" si="7"/>
        <v>299.99999972060323</v>
      </c>
      <c r="E217" s="56">
        <v>-138.84925129999999</v>
      </c>
      <c r="F217" s="55">
        <v>-139.58540669999999</v>
      </c>
      <c r="G217">
        <v>3</v>
      </c>
      <c r="H217">
        <v>0</v>
      </c>
      <c r="I217" t="s">
        <v>912</v>
      </c>
    </row>
    <row r="218" spans="1:9">
      <c r="A218" s="54">
        <v>45958.705740243058</v>
      </c>
      <c r="B218" s="54">
        <v>45958.706973715278</v>
      </c>
      <c r="C218" s="56">
        <f t="shared" si="6"/>
        <v>106.57199977431446</v>
      </c>
      <c r="D218" s="56">
        <f t="shared" si="7"/>
        <v>300.00000034924597</v>
      </c>
      <c r="E218" s="56">
        <v>-145.35326599999999</v>
      </c>
      <c r="F218">
        <v>-147.5320495</v>
      </c>
      <c r="G218">
        <v>-3</v>
      </c>
      <c r="H218">
        <v>0</v>
      </c>
      <c r="I218" t="s">
        <v>912</v>
      </c>
    </row>
    <row r="219" spans="1:9">
      <c r="A219" s="54">
        <v>45958.712950960646</v>
      </c>
      <c r="B219" s="54">
        <v>45958.71533564815</v>
      </c>
      <c r="C219" s="56">
        <f t="shared" si="6"/>
        <v>206.03700040373951</v>
      </c>
      <c r="D219" s="56">
        <f t="shared" si="7"/>
        <v>516.4339997805655</v>
      </c>
      <c r="E219" s="56">
        <v>-159.0406778</v>
      </c>
      <c r="F219">
        <v>-164.0339894</v>
      </c>
      <c r="G219">
        <v>-3</v>
      </c>
      <c r="H219">
        <v>0</v>
      </c>
      <c r="I219" t="s">
        <v>912</v>
      </c>
    </row>
    <row r="220" spans="1:9">
      <c r="A220" s="54">
        <v>45958.725763888891</v>
      </c>
      <c r="B220" s="54">
        <v>45958.729281736109</v>
      </c>
      <c r="C220" s="56">
        <f t="shared" si="6"/>
        <v>303.94199956208467</v>
      </c>
      <c r="D220" s="56">
        <f t="shared" si="7"/>
        <v>901.00000002421439</v>
      </c>
      <c r="E220" s="56">
        <v>172.6985852</v>
      </c>
      <c r="F220">
        <v>164.9172198</v>
      </c>
      <c r="G220">
        <v>3</v>
      </c>
      <c r="H220">
        <v>0</v>
      </c>
      <c r="I220" t="s">
        <v>912</v>
      </c>
    </row>
    <row r="221" spans="1:9">
      <c r="A221" s="54">
        <v>45958.837125104168</v>
      </c>
      <c r="B221" s="54">
        <v>45958.839882418979</v>
      </c>
      <c r="C221" s="56">
        <f t="shared" si="6"/>
        <v>238.2319996599108</v>
      </c>
      <c r="D221" s="56">
        <f t="shared" si="7"/>
        <v>9317.6670003449544</v>
      </c>
      <c r="E221" s="56">
        <v>65.947290699999996</v>
      </c>
      <c r="F221">
        <v>63.718500669999997</v>
      </c>
      <c r="G221">
        <v>1.5</v>
      </c>
      <c r="H221">
        <v>0</v>
      </c>
      <c r="I221" t="s">
        <v>912</v>
      </c>
    </row>
    <row r="222" spans="1:9">
      <c r="A222" s="54">
        <v>45958.843354641205</v>
      </c>
      <c r="B222" s="54">
        <v>45958.844107037039</v>
      </c>
      <c r="C222" s="56">
        <f t="shared" si="6"/>
        <v>65.007000043988228</v>
      </c>
      <c r="D222" s="56">
        <f t="shared" si="7"/>
        <v>300.00000034924597</v>
      </c>
      <c r="E222" s="56">
        <v>60.69211619</v>
      </c>
      <c r="F222">
        <v>60</v>
      </c>
      <c r="G222">
        <v>-1.5</v>
      </c>
      <c r="H222">
        <v>0</v>
      </c>
      <c r="I222" t="s">
        <v>912</v>
      </c>
    </row>
    <row r="223" spans="1:9">
      <c r="A223" s="54">
        <v>45958.853914027779</v>
      </c>
      <c r="B223" s="54">
        <v>45958.863344004632</v>
      </c>
      <c r="C223" s="56">
        <f t="shared" si="6"/>
        <v>814.7500001359731</v>
      </c>
      <c r="D223" s="56">
        <f t="shared" si="7"/>
        <v>847.32399992644787</v>
      </c>
      <c r="E223" s="56">
        <v>49.48698066</v>
      </c>
      <c r="F223">
        <v>35.90416716</v>
      </c>
      <c r="G223">
        <v>3</v>
      </c>
      <c r="H223">
        <v>0</v>
      </c>
      <c r="I223" t="s">
        <v>912</v>
      </c>
    </row>
    <row r="224" spans="1:9">
      <c r="A224" s="54">
        <v>45958.866816226851</v>
      </c>
      <c r="B224" s="54">
        <v>45958.871249999997</v>
      </c>
      <c r="C224" s="56">
        <f t="shared" si="6"/>
        <v>383.07799973990768</v>
      </c>
      <c r="D224" s="56">
        <f t="shared" si="7"/>
        <v>299.99999972060323</v>
      </c>
      <c r="E224" s="56">
        <v>29.83284579</v>
      </c>
      <c r="F224">
        <v>21.221135839999999</v>
      </c>
      <c r="G224">
        <v>-3</v>
      </c>
      <c r="H224">
        <v>0</v>
      </c>
      <c r="I224" t="s">
        <v>912</v>
      </c>
    </row>
    <row r="225" spans="1:9">
      <c r="A225" s="54">
        <v>45959.330446967593</v>
      </c>
      <c r="B225" s="54">
        <v>45959.330896354164</v>
      </c>
      <c r="C225" s="56">
        <f t="shared" si="6"/>
        <v>38.826999720185995</v>
      </c>
      <c r="D225" s="56">
        <f t="shared" si="7"/>
        <v>39674.618000350893</v>
      </c>
      <c r="E225" s="56">
        <v>-133.66796120000001</v>
      </c>
      <c r="F225">
        <v>-134.3139664</v>
      </c>
      <c r="G225">
        <v>3</v>
      </c>
      <c r="H225">
        <v>0</v>
      </c>
      <c r="I225" t="s">
        <v>912</v>
      </c>
    </row>
    <row r="226" spans="1:9">
      <c r="A226" s="54">
        <v>45959.33436857639</v>
      </c>
      <c r="B226" s="54">
        <v>45959.339861111112</v>
      </c>
      <c r="C226" s="56">
        <f t="shared" si="6"/>
        <v>474.55499991774559</v>
      </c>
      <c r="D226" s="56">
        <f t="shared" si="7"/>
        <v>300.00000034924597</v>
      </c>
      <c r="E226" s="56">
        <v>-139.58540669999999</v>
      </c>
      <c r="F226">
        <v>-148.9986858</v>
      </c>
      <c r="G226">
        <v>3</v>
      </c>
      <c r="H226">
        <v>0</v>
      </c>
      <c r="I226" t="s">
        <v>912</v>
      </c>
    </row>
    <row r="227" spans="1:9">
      <c r="A227" s="54">
        <v>45959.350707731479</v>
      </c>
      <c r="B227" s="54">
        <v>45959.351342303242</v>
      </c>
      <c r="C227" s="56">
        <f t="shared" si="6"/>
        <v>54.827000317163765</v>
      </c>
      <c r="D227" s="56">
        <f t="shared" si="7"/>
        <v>937.14799974113703</v>
      </c>
      <c r="E227" s="56">
        <v>-171.2803542</v>
      </c>
      <c r="F227">
        <v>-172.6960181</v>
      </c>
      <c r="G227">
        <v>-3</v>
      </c>
      <c r="H227">
        <v>0</v>
      </c>
      <c r="I227" t="s">
        <v>912</v>
      </c>
    </row>
    <row r="228" spans="1:9">
      <c r="A228" s="54">
        <v>45959.354814525461</v>
      </c>
      <c r="B228" s="54">
        <v>45959.355520972225</v>
      </c>
      <c r="C228" s="56">
        <f t="shared" si="6"/>
        <v>61.037000454962254</v>
      </c>
      <c r="D228" s="56">
        <f t="shared" si="7"/>
        <v>299.99999972060323</v>
      </c>
      <c r="E228" s="56">
        <v>179.47118209999999</v>
      </c>
      <c r="F228">
        <v>177.87086909999999</v>
      </c>
      <c r="G228">
        <v>-3</v>
      </c>
      <c r="H228">
        <v>0</v>
      </c>
      <c r="I228" t="s">
        <v>912</v>
      </c>
    </row>
    <row r="229" spans="1:9">
      <c r="A229" s="54">
        <v>45959.471539467595</v>
      </c>
      <c r="B229" s="54">
        <v>45959.475782581016</v>
      </c>
      <c r="C229" s="56">
        <f t="shared" si="6"/>
        <v>366.60499954596162</v>
      </c>
      <c r="D229" s="56">
        <f t="shared" si="7"/>
        <v>10023.997999937274</v>
      </c>
      <c r="E229" s="56">
        <v>63.718500669999997</v>
      </c>
      <c r="F229">
        <v>60</v>
      </c>
      <c r="G229">
        <v>1.5</v>
      </c>
      <c r="H229">
        <v>0</v>
      </c>
      <c r="I229" t="s">
        <v>912</v>
      </c>
    </row>
    <row r="230" spans="1:9">
      <c r="A230" s="54">
        <v>45959.495129884257</v>
      </c>
      <c r="B230" s="54">
        <v>45959.495474537034</v>
      </c>
      <c r="C230" s="56">
        <f t="shared" si="6"/>
        <v>29.77799994405359</v>
      </c>
      <c r="D230" s="56">
        <f t="shared" si="7"/>
        <v>1671.6070000547916</v>
      </c>
      <c r="E230" s="56">
        <v>35.90416716</v>
      </c>
      <c r="F230">
        <v>35.331419779999997</v>
      </c>
      <c r="G230">
        <v>3</v>
      </c>
      <c r="H230">
        <v>0</v>
      </c>
      <c r="I230" t="s">
        <v>912</v>
      </c>
    </row>
    <row r="231" spans="1:9">
      <c r="A231" s="54">
        <v>45959.506616967592</v>
      </c>
      <c r="B231" s="54">
        <v>45959.510326828706</v>
      </c>
      <c r="C231" s="56">
        <f t="shared" si="6"/>
        <v>320.5320002278313</v>
      </c>
      <c r="D231" s="56">
        <f t="shared" si="7"/>
        <v>962.70600019488484</v>
      </c>
      <c r="E231" s="56">
        <v>13.7392661</v>
      </c>
      <c r="F231">
        <v>5.5113800890000002</v>
      </c>
      <c r="G231">
        <v>0</v>
      </c>
      <c r="H231">
        <v>0</v>
      </c>
      <c r="I231" t="s">
        <v>912</v>
      </c>
    </row>
    <row r="232" spans="1:9">
      <c r="A232" s="54">
        <v>45959.512360613429</v>
      </c>
      <c r="B232" s="54">
        <v>45959.512928240743</v>
      </c>
      <c r="C232" s="56">
        <f t="shared" si="6"/>
        <v>49.042999930679798</v>
      </c>
      <c r="D232" s="56">
        <f t="shared" si="7"/>
        <v>175.71900011971593</v>
      </c>
      <c r="E232" s="56">
        <v>0.91100287520000001</v>
      </c>
      <c r="F232">
        <v>-0.37573565730000003</v>
      </c>
      <c r="G232">
        <v>0</v>
      </c>
      <c r="H232">
        <v>0</v>
      </c>
      <c r="I232" t="s">
        <v>912</v>
      </c>
    </row>
    <row r="233" spans="1:9">
      <c r="A233" s="54">
        <v>45959.635261990741</v>
      </c>
      <c r="B233" s="54">
        <v>45959.635456666663</v>
      </c>
      <c r="C233" s="56">
        <f t="shared" si="6"/>
        <v>16.819999669678509</v>
      </c>
      <c r="D233" s="56">
        <f t="shared" si="7"/>
        <v>10569.635999808088</v>
      </c>
      <c r="E233" s="56">
        <v>-119.7928892</v>
      </c>
      <c r="F233">
        <v>-120</v>
      </c>
      <c r="G233">
        <v>-1.5</v>
      </c>
      <c r="H233">
        <v>0</v>
      </c>
      <c r="I233" t="s">
        <v>912</v>
      </c>
    </row>
    <row r="234" spans="1:9">
      <c r="A234" s="54">
        <v>45959.64695652778</v>
      </c>
      <c r="B234" s="54">
        <v>45959.647696759261</v>
      </c>
      <c r="C234" s="56">
        <f t="shared" si="6"/>
        <v>63.955999910831451</v>
      </c>
      <c r="D234" s="56">
        <f t="shared" si="7"/>
        <v>993.5880005126819</v>
      </c>
      <c r="E234" s="56">
        <v>-134.3139664</v>
      </c>
      <c r="F234">
        <v>-135.39816049999999</v>
      </c>
      <c r="G234">
        <v>3</v>
      </c>
      <c r="H234">
        <v>0</v>
      </c>
      <c r="I234" t="s">
        <v>912</v>
      </c>
    </row>
    <row r="235" spans="1:9">
      <c r="A235" s="54">
        <v>45959.657754629632</v>
      </c>
      <c r="B235" s="54">
        <v>45959.659814814811</v>
      </c>
      <c r="C235" s="56">
        <f t="shared" si="6"/>
        <v>177.99999949056655</v>
      </c>
      <c r="D235" s="56">
        <f t="shared" si="7"/>
        <v>869.00000008754432</v>
      </c>
      <c r="E235" s="56">
        <v>-152.48203649999999</v>
      </c>
      <c r="F235">
        <v>-156.5330142</v>
      </c>
      <c r="G235">
        <v>3</v>
      </c>
      <c r="H235">
        <v>0</v>
      </c>
      <c r="I235" t="s">
        <v>912</v>
      </c>
    </row>
    <row r="236" spans="1:9">
      <c r="A236" s="54">
        <v>45959.826064814813</v>
      </c>
      <c r="B236" s="54">
        <v>45959.827109722224</v>
      </c>
      <c r="C236" s="56">
        <f t="shared" si="6"/>
        <v>90.280000283382833</v>
      </c>
      <c r="D236" s="56">
        <f t="shared" si="7"/>
        <v>14364.00000017602</v>
      </c>
      <c r="E236" s="56">
        <v>5.9146503160000004</v>
      </c>
      <c r="F236">
        <v>3.5572141410000002</v>
      </c>
      <c r="G236">
        <v>-3</v>
      </c>
      <c r="H236">
        <v>0</v>
      </c>
      <c r="I236" t="s">
        <v>912</v>
      </c>
    </row>
    <row r="237" spans="1:9">
      <c r="A237" s="54">
        <v>45959.828845833334</v>
      </c>
      <c r="B237" s="54">
        <v>45959.829362280092</v>
      </c>
      <c r="C237" s="56">
        <f t="shared" si="6"/>
        <v>44.620999926701188</v>
      </c>
      <c r="D237" s="56">
        <f t="shared" si="7"/>
        <v>149.99999986030161</v>
      </c>
      <c r="E237" s="56">
        <v>-0.37573565209999998</v>
      </c>
      <c r="F237">
        <v>-1.5458930799999999</v>
      </c>
      <c r="G237">
        <v>0</v>
      </c>
      <c r="H237">
        <v>0</v>
      </c>
      <c r="I237" t="s">
        <v>912</v>
      </c>
    </row>
    <row r="238" spans="1:9">
      <c r="A238" s="54">
        <v>45959.95107638889</v>
      </c>
      <c r="B238" s="54">
        <v>45959.951524004631</v>
      </c>
      <c r="C238" s="56">
        <f t="shared" si="6"/>
        <v>38.674000022001565</v>
      </c>
      <c r="D238" s="56">
        <f t="shared" si="7"/>
        <v>10516.099000163376</v>
      </c>
      <c r="E238" s="56">
        <v>-119.5245187</v>
      </c>
      <c r="F238">
        <v>-120</v>
      </c>
      <c r="G238">
        <v>1.5</v>
      </c>
      <c r="H238">
        <v>0</v>
      </c>
      <c r="I238" t="s">
        <v>912</v>
      </c>
    </row>
    <row r="239" spans="1:9">
      <c r="A239" s="54">
        <v>45959.978391203702</v>
      </c>
      <c r="B239" s="54">
        <v>45959.98589384259</v>
      </c>
      <c r="C239" s="56">
        <f t="shared" si="6"/>
        <v>648.22799989487976</v>
      </c>
      <c r="D239" s="56">
        <f t="shared" si="7"/>
        <v>2321.3259997079149</v>
      </c>
      <c r="E239" s="56">
        <v>-161.8023073</v>
      </c>
      <c r="F239">
        <v>-178.35016440000001</v>
      </c>
      <c r="G239">
        <v>3</v>
      </c>
      <c r="H239">
        <v>0</v>
      </c>
      <c r="I239" t="s">
        <v>912</v>
      </c>
    </row>
    <row r="240" spans="1:9">
      <c r="A240" s="54">
        <v>45960.443204444447</v>
      </c>
      <c r="B240" s="54">
        <v>45960.447369953705</v>
      </c>
      <c r="C240" s="56">
        <f t="shared" si="6"/>
        <v>359.8999998299405</v>
      </c>
      <c r="D240" s="56">
        <f t="shared" si="7"/>
        <v>39511.636000522412</v>
      </c>
      <c r="E240" s="56">
        <v>35.331419779999997</v>
      </c>
      <c r="F240">
        <v>27.98931619</v>
      </c>
      <c r="G240">
        <v>3</v>
      </c>
      <c r="H240">
        <v>0</v>
      </c>
      <c r="I240" t="s">
        <v>912</v>
      </c>
    </row>
    <row r="241" spans="1:9">
      <c r="A241" s="54">
        <v>45960.450842175924</v>
      </c>
      <c r="B241" s="54">
        <v>45960.451921296299</v>
      </c>
      <c r="C241" s="56">
        <f t="shared" si="6"/>
        <v>93.236000393517315</v>
      </c>
      <c r="D241" s="56">
        <f t="shared" si="7"/>
        <v>299.99999972060323</v>
      </c>
      <c r="E241" s="56">
        <v>21.22113586</v>
      </c>
      <c r="F241">
        <v>19.006836440000001</v>
      </c>
      <c r="G241">
        <v>-3</v>
      </c>
      <c r="H241">
        <v>0</v>
      </c>
      <c r="I241" t="s">
        <v>912</v>
      </c>
    </row>
    <row r="242" spans="1:9">
      <c r="A242" s="54">
        <v>45960.462534722225</v>
      </c>
      <c r="B242" s="54">
        <v>45960.466874999998</v>
      </c>
      <c r="C242" s="56">
        <f t="shared" si="6"/>
        <v>374.99999965075403</v>
      </c>
      <c r="D242" s="56">
        <f t="shared" si="7"/>
        <v>916.99999999254942</v>
      </c>
      <c r="E242" s="56">
        <v>-4.4725685820000001</v>
      </c>
      <c r="F242">
        <v>-14.081269300000001</v>
      </c>
      <c r="G242">
        <v>3</v>
      </c>
      <c r="H242">
        <v>0</v>
      </c>
      <c r="I242" t="s">
        <v>986</v>
      </c>
    </row>
    <row r="243" spans="1:9">
      <c r="A243" s="54">
        <v>45960.58068579861</v>
      </c>
      <c r="B243" s="54">
        <v>45960.583197094908</v>
      </c>
      <c r="C243" s="56">
        <f t="shared" si="6"/>
        <v>216.97600011248142</v>
      </c>
      <c r="D243" s="56">
        <f t="shared" si="7"/>
        <v>9833.2530000479892</v>
      </c>
      <c r="E243" s="56">
        <v>-116.9433643</v>
      </c>
      <c r="F243">
        <v>-119.5245187</v>
      </c>
      <c r="G243">
        <v>1.5</v>
      </c>
      <c r="H243">
        <v>0</v>
      </c>
      <c r="I243" t="s">
        <v>912</v>
      </c>
    </row>
    <row r="244" spans="1:9">
      <c r="A244" s="54">
        <v>45960.595807777776</v>
      </c>
      <c r="B244" s="54">
        <v>45960.595929583331</v>
      </c>
      <c r="C244" s="56">
        <f t="shared" si="6"/>
        <v>10.523999948054552</v>
      </c>
      <c r="D244" s="56">
        <f t="shared" si="7"/>
        <v>1089.5629998296499</v>
      </c>
      <c r="E244" s="56">
        <v>-135.39816049999999</v>
      </c>
      <c r="F244">
        <v>-135.57989040000001</v>
      </c>
      <c r="G244">
        <v>3</v>
      </c>
      <c r="H244">
        <v>0</v>
      </c>
      <c r="I244" t="s">
        <v>912</v>
      </c>
    </row>
    <row r="245" spans="1:9">
      <c r="A245" s="54">
        <v>45960.603964918984</v>
      </c>
      <c r="B245" s="54">
        <v>45960.604385729166</v>
      </c>
      <c r="C245" s="56">
        <f t="shared" si="6"/>
        <v>36.357999709434807</v>
      </c>
      <c r="D245" s="56">
        <f t="shared" si="7"/>
        <v>694.25300045404583</v>
      </c>
      <c r="E245" s="56">
        <v>-148.9986858</v>
      </c>
      <c r="F245">
        <v>-149.78118280000001</v>
      </c>
      <c r="G245">
        <v>3</v>
      </c>
      <c r="H245">
        <v>0</v>
      </c>
      <c r="I245" t="s">
        <v>912</v>
      </c>
    </row>
    <row r="246" spans="1:9">
      <c r="A246" s="54">
        <v>45960.607857951392</v>
      </c>
      <c r="B246" s="54">
        <v>45960.609120370369</v>
      </c>
      <c r="C246" s="56">
        <f t="shared" si="6"/>
        <v>109.07299958635122</v>
      </c>
      <c r="D246" s="56">
        <f t="shared" si="7"/>
        <v>300.00000034924597</v>
      </c>
      <c r="E246" s="56">
        <v>-156.5330142</v>
      </c>
      <c r="F246">
        <v>-159.11159910000001</v>
      </c>
      <c r="G246">
        <v>3</v>
      </c>
      <c r="H246">
        <v>0</v>
      </c>
      <c r="I246" t="s">
        <v>912</v>
      </c>
    </row>
    <row r="247" spans="1:9">
      <c r="A247" s="54">
        <v>45960.619513888887</v>
      </c>
      <c r="B247" s="54">
        <v>45960.621863831017</v>
      </c>
      <c r="C247" s="56">
        <f t="shared" si="6"/>
        <v>203.03499998990446</v>
      </c>
      <c r="D247" s="56">
        <f t="shared" si="7"/>
        <v>897.99999995157123</v>
      </c>
      <c r="E247" s="56">
        <v>177.99653839999999</v>
      </c>
      <c r="F247">
        <v>172.6985852</v>
      </c>
      <c r="G247">
        <v>3</v>
      </c>
      <c r="H247">
        <v>0</v>
      </c>
      <c r="I247" t="s">
        <v>986</v>
      </c>
    </row>
    <row r="248" spans="1:9">
      <c r="A248" s="54">
        <v>45960.76330525463</v>
      </c>
      <c r="B248" s="54">
        <v>45960.764699074076</v>
      </c>
      <c r="C248" s="56">
        <f t="shared" si="6"/>
        <v>120.42600014247</v>
      </c>
      <c r="D248" s="56">
        <f t="shared" si="7"/>
        <v>12220.539000188001</v>
      </c>
      <c r="E248" s="56">
        <v>27.98931619</v>
      </c>
      <c r="F248">
        <v>25.345598089999999</v>
      </c>
      <c r="G248">
        <v>3</v>
      </c>
      <c r="H248">
        <v>0</v>
      </c>
      <c r="I248" t="s">
        <v>912</v>
      </c>
    </row>
    <row r="249" spans="1:9">
      <c r="A249" s="54">
        <v>45960.920385115744</v>
      </c>
      <c r="B249" s="54">
        <v>45960.921655092592</v>
      </c>
      <c r="C249" s="56">
        <f t="shared" si="6"/>
        <v>109.725999715738</v>
      </c>
      <c r="D249" s="56">
        <f t="shared" si="7"/>
        <v>13451.274000084959</v>
      </c>
      <c r="E249" s="56">
        <v>-149.78118280000001</v>
      </c>
      <c r="F249">
        <v>-152.19458019999999</v>
      </c>
      <c r="G249">
        <v>3</v>
      </c>
      <c r="H249">
        <v>0</v>
      </c>
      <c r="I249" t="s">
        <v>912</v>
      </c>
    </row>
    <row r="250" spans="1:9">
      <c r="A250" s="54">
        <v>45961.399804351851</v>
      </c>
      <c r="B250" s="54">
        <v>45961.401527199072</v>
      </c>
      <c r="C250" s="56">
        <f t="shared" si="6"/>
        <v>148.85399986524135</v>
      </c>
      <c r="D250" s="56">
        <f t="shared" si="7"/>
        <v>41312.095999997109</v>
      </c>
      <c r="E250" s="56">
        <v>18.949023929999999</v>
      </c>
      <c r="F250">
        <v>15.32909787</v>
      </c>
      <c r="G250">
        <v>-3</v>
      </c>
      <c r="H250">
        <v>0</v>
      </c>
      <c r="I250" t="s">
        <v>986</v>
      </c>
    </row>
    <row r="251" spans="1:9">
      <c r="A251" s="54">
        <v>45961.41473837963</v>
      </c>
      <c r="B251" s="54">
        <v>45961.415944745371</v>
      </c>
      <c r="C251" s="56">
        <f t="shared" si="6"/>
        <v>104.23000005539507</v>
      </c>
      <c r="D251" s="56">
        <f t="shared" si="7"/>
        <v>1141.4460001979023</v>
      </c>
      <c r="E251" s="56">
        <v>-14.08126929</v>
      </c>
      <c r="F251">
        <v>-16.666912830000001</v>
      </c>
      <c r="G251">
        <v>3</v>
      </c>
      <c r="H251">
        <v>0</v>
      </c>
      <c r="I251" t="s">
        <v>986</v>
      </c>
    </row>
    <row r="252" spans="1:9">
      <c r="A252" s="54">
        <v>45962.357869699073</v>
      </c>
      <c r="B252" s="54">
        <v>45962.35794425926</v>
      </c>
      <c r="C252" s="56">
        <f t="shared" si="6"/>
        <v>6.4420001115649939</v>
      </c>
      <c r="D252" s="56">
        <f t="shared" si="7"/>
        <v>81382.315999874845</v>
      </c>
      <c r="E252" s="56">
        <v>-3.543504381</v>
      </c>
      <c r="F252">
        <v>-3.712194078</v>
      </c>
      <c r="G252">
        <v>-3</v>
      </c>
      <c r="H252">
        <v>0</v>
      </c>
      <c r="I252" t="s">
        <v>986</v>
      </c>
    </row>
    <row r="253" spans="1:9">
      <c r="A253" s="54">
        <v>45962.514577337963</v>
      </c>
      <c r="B253" s="54">
        <v>45962.515462395837</v>
      </c>
      <c r="C253" s="56">
        <f t="shared" si="6"/>
        <v>76.469000335782766</v>
      </c>
      <c r="D253" s="56">
        <f t="shared" si="7"/>
        <v>13533.097999915481</v>
      </c>
      <c r="E253" s="56">
        <v>179.999999</v>
      </c>
      <c r="F253">
        <v>177.99653839999999</v>
      </c>
      <c r="G253">
        <v>3</v>
      </c>
      <c r="H253">
        <v>0</v>
      </c>
      <c r="I253" t="s">
        <v>986</v>
      </c>
    </row>
    <row r="254" spans="1:9">
      <c r="A254" s="54">
        <v>45962.667373738426</v>
      </c>
      <c r="B254" s="54">
        <v>45962.673179837962</v>
      </c>
      <c r="C254" s="56">
        <f t="shared" si="6"/>
        <v>501.64699992164969</v>
      </c>
      <c r="D254" s="56">
        <f t="shared" si="7"/>
        <v>13125.139999715611</v>
      </c>
      <c r="E254" s="56">
        <v>10.922191509999999</v>
      </c>
      <c r="F254">
        <v>-2.1030248509999998</v>
      </c>
      <c r="G254">
        <v>3</v>
      </c>
      <c r="H254">
        <v>0</v>
      </c>
      <c r="I254" t="s">
        <v>986</v>
      </c>
    </row>
    <row r="255" spans="1:9">
      <c r="A255" s="54">
        <v>45962.979091967594</v>
      </c>
      <c r="B255" s="54">
        <v>45962.982164988425</v>
      </c>
      <c r="C255" s="56">
        <f t="shared" si="6"/>
        <v>265.50899979192764</v>
      </c>
      <c r="D255" s="56">
        <f t="shared" si="7"/>
        <v>26430.808000196703</v>
      </c>
      <c r="E255" s="56">
        <v>19.855495269999999</v>
      </c>
      <c r="F255">
        <v>13.40944532</v>
      </c>
      <c r="G255">
        <v>3</v>
      </c>
      <c r="H255">
        <v>0</v>
      </c>
      <c r="I255" t="s">
        <v>986</v>
      </c>
    </row>
    <row r="256" spans="1:9">
      <c r="A256" s="54"/>
      <c r="B256" s="54"/>
      <c r="C256" s="55">
        <f>MIN(C3:C255)</f>
        <v>1.5190001344308257</v>
      </c>
      <c r="D256" s="55"/>
    </row>
    <row r="257" spans="1:4">
      <c r="A257" s="54"/>
      <c r="B257" s="54"/>
      <c r="C257" s="55"/>
      <c r="D257" s="55"/>
    </row>
    <row r="258" spans="1:4">
      <c r="A258" s="54"/>
      <c r="B258" s="54"/>
      <c r="C258" s="55"/>
      <c r="D258" s="55"/>
    </row>
    <row r="259" spans="1:4">
      <c r="A259" s="54"/>
      <c r="B259" s="54"/>
      <c r="C259" s="55"/>
      <c r="D259" s="55"/>
    </row>
    <row r="260" spans="1:4">
      <c r="A260" s="54"/>
      <c r="B260" s="54"/>
      <c r="C260" s="55"/>
      <c r="D260" s="55"/>
    </row>
    <row r="261" spans="1:4">
      <c r="A261" s="54"/>
      <c r="B261" s="54"/>
      <c r="C261" s="55"/>
      <c r="D261" s="55"/>
    </row>
    <row r="262" spans="1:4">
      <c r="A262" s="54"/>
      <c r="B262" s="54"/>
      <c r="C262" s="55"/>
      <c r="D262" s="55"/>
    </row>
    <row r="263" spans="1:4">
      <c r="A263" s="54"/>
      <c r="B263" s="54"/>
      <c r="C263" s="55"/>
      <c r="D263" s="55"/>
    </row>
    <row r="264" spans="1:4">
      <c r="A264" s="54"/>
      <c r="B264" s="54"/>
      <c r="C264" s="55"/>
      <c r="D264" s="55"/>
    </row>
    <row r="265" spans="1:4">
      <c r="A265" s="54"/>
      <c r="B265" s="54"/>
      <c r="C265" s="55"/>
      <c r="D265" s="55"/>
    </row>
    <row r="266" spans="1:4">
      <c r="A266" s="54"/>
      <c r="B266" s="54"/>
      <c r="C266" s="55"/>
      <c r="D266" s="55"/>
    </row>
    <row r="267" spans="1:4">
      <c r="A267" s="54"/>
      <c r="B267" s="54"/>
      <c r="C267" s="55"/>
      <c r="D267" s="55"/>
    </row>
  </sheetData>
  <hyperlinks>
    <hyperlink ref="A1" location="Synthesis!A1" display="Synthesi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workbookViewId="0">
      <pane ySplit="2" topLeftCell="A173" activePane="bottomLeft" state="frozenSplit"/>
      <selection pane="bottomLeft" activeCell="D200" sqref="D200"/>
    </sheetView>
  </sheetViews>
  <sheetFormatPr baseColWidth="10" defaultRowHeight="15"/>
  <cols>
    <col min="1" max="2" width="22.42578125" bestFit="1" customWidth="1"/>
    <col min="3" max="6" width="22.42578125" customWidth="1"/>
    <col min="10" max="10" width="34.7109375" bestFit="1" customWidth="1"/>
  </cols>
  <sheetData>
    <row r="1" spans="1:9">
      <c r="A1" s="41" t="s">
        <v>568</v>
      </c>
    </row>
    <row r="2" spans="1:9" ht="30">
      <c r="A2" s="43" t="s">
        <v>906</v>
      </c>
      <c r="B2" s="43" t="s">
        <v>907</v>
      </c>
      <c r="C2" s="43" t="s">
        <v>981</v>
      </c>
      <c r="D2" s="43" t="s">
        <v>1059</v>
      </c>
      <c r="E2" s="43" t="s">
        <v>908</v>
      </c>
      <c r="F2" s="43" t="s">
        <v>909</v>
      </c>
      <c r="G2" s="43" t="s">
        <v>910</v>
      </c>
      <c r="H2" s="43" t="s">
        <v>911</v>
      </c>
      <c r="I2" s="43" t="s">
        <v>987</v>
      </c>
    </row>
    <row r="3" spans="1:9">
      <c r="A3" s="54">
        <v>45951.616388888891</v>
      </c>
      <c r="B3" s="54">
        <v>45951.619269675924</v>
      </c>
      <c r="C3" s="56">
        <f>86400*(B3-A3)</f>
        <v>248.8999996567145</v>
      </c>
      <c r="D3" s="54"/>
      <c r="E3" s="56">
        <v>-5.4263490479999996</v>
      </c>
      <c r="F3" s="55">
        <v>-11.79097003</v>
      </c>
      <c r="G3" s="55">
        <v>0</v>
      </c>
      <c r="H3">
        <v>0</v>
      </c>
      <c r="I3" t="s">
        <v>986</v>
      </c>
    </row>
    <row r="4" spans="1:9">
      <c r="A4" s="54">
        <v>45951.619936469906</v>
      </c>
      <c r="B4" s="54">
        <v>45951.621564976849</v>
      </c>
      <c r="C4" s="56">
        <f t="shared" ref="C4:C67" si="0">86400*(B4-A4)</f>
        <v>140.70299989543855</v>
      </c>
      <c r="D4" s="56">
        <f>86400*(A4-B3)</f>
        <v>57.611000002361834</v>
      </c>
      <c r="E4" s="56">
        <v>-13.23190408</v>
      </c>
      <c r="F4" s="55">
        <v>-16.687958770000002</v>
      </c>
      <c r="G4" s="55">
        <v>0</v>
      </c>
      <c r="H4">
        <v>0</v>
      </c>
      <c r="I4" t="s">
        <v>986</v>
      </c>
    </row>
    <row r="5" spans="1:9">
      <c r="A5" s="54">
        <v>45951.623301087966</v>
      </c>
      <c r="B5" s="54">
        <v>45951.627221724535</v>
      </c>
      <c r="C5" s="56">
        <f t="shared" si="0"/>
        <v>338.7429995695129</v>
      </c>
      <c r="D5" s="56">
        <f t="shared" ref="D5:D68" si="1">86400*(A5-B4)</f>
        <v>150.00000048894435</v>
      </c>
      <c r="E5" s="56">
        <v>-20.261774129999999</v>
      </c>
      <c r="F5" s="55">
        <v>-27.854622630000001</v>
      </c>
      <c r="G5" s="55">
        <v>3</v>
      </c>
      <c r="H5">
        <v>0</v>
      </c>
      <c r="I5" t="s">
        <v>986</v>
      </c>
    </row>
    <row r="6" spans="1:9">
      <c r="A6" s="54">
        <v>45951.937557870369</v>
      </c>
      <c r="B6" s="54">
        <v>45951.940670474534</v>
      </c>
      <c r="C6" s="56">
        <f t="shared" si="0"/>
        <v>268.92899984959513</v>
      </c>
      <c r="D6" s="56">
        <f t="shared" si="1"/>
        <v>26813.043000083417</v>
      </c>
      <c r="E6" s="56">
        <v>-16.666912830000001</v>
      </c>
      <c r="F6" s="55">
        <v>-22.981529999999999</v>
      </c>
      <c r="G6" s="55">
        <v>-3</v>
      </c>
      <c r="H6">
        <v>0</v>
      </c>
      <c r="I6" t="s">
        <v>986</v>
      </c>
    </row>
    <row r="7" spans="1:9">
      <c r="A7" s="54">
        <v>45952.40127357639</v>
      </c>
      <c r="B7" s="54">
        <v>45952.403394386572</v>
      </c>
      <c r="C7" s="56">
        <f t="shared" si="0"/>
        <v>183.23799977079034</v>
      </c>
      <c r="D7" s="56">
        <f t="shared" si="1"/>
        <v>39796.108000329696</v>
      </c>
      <c r="E7" s="56">
        <v>-176.78924950000001</v>
      </c>
      <c r="F7" s="55">
        <v>178.43199949999999</v>
      </c>
      <c r="G7" s="55">
        <v>-3</v>
      </c>
      <c r="H7">
        <v>0</v>
      </c>
      <c r="I7" t="s">
        <v>986</v>
      </c>
    </row>
    <row r="8" spans="1:9">
      <c r="A8" s="54">
        <v>45952.555150462962</v>
      </c>
      <c r="B8" s="54">
        <v>45952.562128252313</v>
      </c>
      <c r="C8" s="56">
        <f t="shared" si="0"/>
        <v>602.88099995814264</v>
      </c>
      <c r="D8" s="56">
        <f t="shared" si="1"/>
        <v>13111.725000059232</v>
      </c>
      <c r="E8" s="56">
        <v>15.329097859999999</v>
      </c>
      <c r="F8" s="55">
        <v>-0.34742663219999997</v>
      </c>
      <c r="G8" s="55">
        <v>-3</v>
      </c>
      <c r="H8">
        <v>0</v>
      </c>
      <c r="I8" t="s">
        <v>986</v>
      </c>
    </row>
    <row r="9" spans="1:9">
      <c r="A9" s="54">
        <v>45952.563864363423</v>
      </c>
      <c r="B9" s="54">
        <v>45952.56527777778</v>
      </c>
      <c r="C9" s="56">
        <f t="shared" si="0"/>
        <v>122.11900041438639</v>
      </c>
      <c r="D9" s="56">
        <f t="shared" si="1"/>
        <v>149.99999986030161</v>
      </c>
      <c r="E9" s="56">
        <v>-4.2698800739999996</v>
      </c>
      <c r="F9" s="55">
        <v>-7.4302288609999998</v>
      </c>
      <c r="G9" s="55">
        <v>0</v>
      </c>
      <c r="H9">
        <v>0</v>
      </c>
      <c r="I9" t="s">
        <v>986</v>
      </c>
    </row>
    <row r="10" spans="1:9">
      <c r="A10" s="54">
        <v>45953.341968506946</v>
      </c>
      <c r="B10" s="54">
        <v>45953.343701284721</v>
      </c>
      <c r="C10" s="56">
        <f t="shared" si="0"/>
        <v>149.71199976280332</v>
      </c>
      <c r="D10" s="56">
        <f t="shared" si="1"/>
        <v>67106.078999955207</v>
      </c>
      <c r="E10" s="56">
        <v>-161.12771520000001</v>
      </c>
      <c r="F10" s="55">
        <v>-164.73300649999999</v>
      </c>
      <c r="G10" s="55">
        <v>3</v>
      </c>
      <c r="H10">
        <v>0</v>
      </c>
      <c r="I10" t="s">
        <v>986</v>
      </c>
    </row>
    <row r="11" spans="1:9">
      <c r="A11" s="54">
        <v>45953.35491898148</v>
      </c>
      <c r="B11" s="54">
        <v>45953.358763599535</v>
      </c>
      <c r="C11" s="56">
        <f t="shared" si="0"/>
        <v>332.1749999653548</v>
      </c>
      <c r="D11" s="56">
        <f t="shared" si="1"/>
        <v>969.20900002587587</v>
      </c>
      <c r="E11" s="56">
        <v>170.3466401</v>
      </c>
      <c r="F11" s="55">
        <v>161.92425209999999</v>
      </c>
      <c r="G11" s="55">
        <v>3</v>
      </c>
      <c r="H11">
        <v>0</v>
      </c>
      <c r="I11" t="s">
        <v>986</v>
      </c>
    </row>
    <row r="12" spans="1:9">
      <c r="A12" s="54">
        <v>45953.388645833336</v>
      </c>
      <c r="B12" s="54">
        <v>45953.392754629633</v>
      </c>
      <c r="C12" s="56">
        <f t="shared" si="0"/>
        <v>355.00000000465661</v>
      </c>
      <c r="D12" s="56">
        <f t="shared" si="1"/>
        <v>2581.8250003969297</v>
      </c>
      <c r="E12" s="56">
        <v>116.8457508</v>
      </c>
      <c r="F12" s="55">
        <v>113.10211289999999</v>
      </c>
      <c r="G12" s="55">
        <v>0</v>
      </c>
      <c r="H12">
        <v>0</v>
      </c>
      <c r="I12" t="s">
        <v>912</v>
      </c>
    </row>
    <row r="13" spans="1:9">
      <c r="A13" s="54">
        <v>45953.398252314815</v>
      </c>
      <c r="B13" s="54">
        <v>45953.407056087963</v>
      </c>
      <c r="C13" s="56">
        <f t="shared" si="0"/>
        <v>760.64599994570017</v>
      </c>
      <c r="D13" s="56">
        <f t="shared" si="1"/>
        <v>474.99999976716936</v>
      </c>
      <c r="E13" s="56">
        <v>108.6412309</v>
      </c>
      <c r="F13" s="55">
        <v>102.4799245</v>
      </c>
      <c r="G13" s="55">
        <v>0</v>
      </c>
      <c r="H13">
        <v>0</v>
      </c>
      <c r="I13" t="s">
        <v>912</v>
      </c>
    </row>
    <row r="14" spans="1:9">
      <c r="A14" s="54">
        <v>45953.496894444441</v>
      </c>
      <c r="B14" s="54">
        <v>45953.500925925924</v>
      </c>
      <c r="C14" s="56">
        <f t="shared" si="0"/>
        <v>348.32000015303493</v>
      </c>
      <c r="D14" s="56">
        <f t="shared" si="1"/>
        <v>7762.0339997112751</v>
      </c>
      <c r="E14" s="56">
        <v>28.03229735</v>
      </c>
      <c r="F14" s="55">
        <v>19.855495260000001</v>
      </c>
      <c r="G14" s="55">
        <v>3</v>
      </c>
      <c r="H14">
        <v>0</v>
      </c>
      <c r="I14" t="s">
        <v>986</v>
      </c>
    </row>
    <row r="15" spans="1:9">
      <c r="A15" s="54">
        <v>45953.511777384258</v>
      </c>
      <c r="B15" s="54">
        <v>45953.513657731484</v>
      </c>
      <c r="C15" s="56">
        <f t="shared" si="0"/>
        <v>162.46200038585812</v>
      </c>
      <c r="D15" s="56">
        <f t="shared" si="1"/>
        <v>937.56600001361221</v>
      </c>
      <c r="E15" s="56">
        <v>-4.3256960419999997</v>
      </c>
      <c r="F15" s="55">
        <v>-8.5180599479999994</v>
      </c>
      <c r="G15" s="55">
        <v>0</v>
      </c>
      <c r="H15">
        <v>0</v>
      </c>
      <c r="I15" t="s">
        <v>986</v>
      </c>
    </row>
    <row r="16" spans="1:9">
      <c r="A16" s="54">
        <v>45953.531319444446</v>
      </c>
      <c r="B16" s="54">
        <v>45953.535590277781</v>
      </c>
      <c r="C16" s="56">
        <f t="shared" si="0"/>
        <v>369.00000013411045</v>
      </c>
      <c r="D16" s="56">
        <f t="shared" si="1"/>
        <v>1525.9719999041408</v>
      </c>
      <c r="E16" s="56">
        <v>-41.312585349999999</v>
      </c>
      <c r="F16" s="55">
        <v>-47.171281630000003</v>
      </c>
      <c r="G16" s="55">
        <v>0</v>
      </c>
      <c r="H16">
        <v>0</v>
      </c>
      <c r="I16" t="s">
        <v>912</v>
      </c>
    </row>
    <row r="17" spans="1:9">
      <c r="A17" s="54">
        <v>45953.541516203702</v>
      </c>
      <c r="B17" s="54">
        <v>45953.546168981484</v>
      </c>
      <c r="C17" s="56">
        <f t="shared" si="0"/>
        <v>402.00000030454248</v>
      </c>
      <c r="D17" s="56">
        <f t="shared" si="1"/>
        <v>511.99999961536378</v>
      </c>
      <c r="E17" s="56">
        <v>-54.212166170000003</v>
      </c>
      <c r="F17" s="55">
        <v>-59.019852729999997</v>
      </c>
      <c r="G17" s="55">
        <v>0</v>
      </c>
      <c r="H17">
        <v>0</v>
      </c>
      <c r="I17" t="s">
        <v>912</v>
      </c>
    </row>
    <row r="18" spans="1:9">
      <c r="A18" s="54">
        <v>45953.551747685182</v>
      </c>
      <c r="B18" s="54">
        <v>45953.564518831015</v>
      </c>
      <c r="C18" s="56">
        <f t="shared" si="0"/>
        <v>1103.4270000178367</v>
      </c>
      <c r="D18" s="56">
        <f t="shared" si="1"/>
        <v>481.99999951757491</v>
      </c>
      <c r="E18" s="56">
        <v>-64.134962680000001</v>
      </c>
      <c r="F18" s="55">
        <v>-74.015595919999996</v>
      </c>
      <c r="G18" s="55">
        <v>0</v>
      </c>
      <c r="H18">
        <v>0</v>
      </c>
      <c r="I18" t="s">
        <v>912</v>
      </c>
    </row>
    <row r="19" spans="1:9">
      <c r="A19" s="54">
        <v>45953.680520833332</v>
      </c>
      <c r="B19" s="54">
        <v>45953.705977453705</v>
      </c>
      <c r="C19" s="56">
        <f t="shared" si="0"/>
        <v>2199.4520002277568</v>
      </c>
      <c r="D19" s="56">
        <f t="shared" si="1"/>
        <v>10022.573000122793</v>
      </c>
      <c r="E19" s="56">
        <v>150.25039340000001</v>
      </c>
      <c r="F19" s="55">
        <v>115.5331779</v>
      </c>
      <c r="G19" s="55">
        <v>0</v>
      </c>
      <c r="H19">
        <v>0</v>
      </c>
      <c r="I19" t="s">
        <v>912</v>
      </c>
    </row>
    <row r="20" spans="1:9">
      <c r="A20" s="54">
        <v>45953.707296215274</v>
      </c>
      <c r="B20" s="54">
        <v>45953.715536724536</v>
      </c>
      <c r="C20" s="56">
        <f t="shared" si="0"/>
        <v>711.98000020813197</v>
      </c>
      <c r="D20" s="56">
        <f t="shared" si="1"/>
        <v>113.94099961034954</v>
      </c>
      <c r="E20" s="56">
        <v>114.32704560000001</v>
      </c>
      <c r="F20" s="55">
        <v>107.59499510000001</v>
      </c>
      <c r="G20" s="55">
        <v>0</v>
      </c>
      <c r="H20">
        <v>0</v>
      </c>
      <c r="I20" t="s">
        <v>912</v>
      </c>
    </row>
    <row r="21" spans="1:9">
      <c r="A21" s="54">
        <v>45953.717272835645</v>
      </c>
      <c r="B21" s="54">
        <v>45953.719785335648</v>
      </c>
      <c r="C21" s="56">
        <f t="shared" si="0"/>
        <v>217.08000025246292</v>
      </c>
      <c r="D21" s="56">
        <f t="shared" si="1"/>
        <v>149.99999986030161</v>
      </c>
      <c r="E21" s="56">
        <v>106.325123</v>
      </c>
      <c r="F21" s="55">
        <v>104.5618508</v>
      </c>
      <c r="G21" s="55">
        <v>-1.5</v>
      </c>
      <c r="H21">
        <v>0</v>
      </c>
      <c r="I21" t="s">
        <v>912</v>
      </c>
    </row>
    <row r="22" spans="1:9">
      <c r="A22" s="54">
        <v>45953.721521446758</v>
      </c>
      <c r="B22" s="54">
        <v>45953.730241817131</v>
      </c>
      <c r="C22" s="56">
        <f t="shared" si="0"/>
        <v>753.44000025652349</v>
      </c>
      <c r="D22" s="56">
        <f t="shared" si="1"/>
        <v>149.99999986030161</v>
      </c>
      <c r="E22" s="56">
        <v>103.390004</v>
      </c>
      <c r="F22" s="55">
        <v>97.964085400000002</v>
      </c>
      <c r="G22" s="55">
        <v>0</v>
      </c>
      <c r="H22">
        <v>0</v>
      </c>
      <c r="I22" t="s">
        <v>912</v>
      </c>
    </row>
    <row r="23" spans="1:9">
      <c r="A23" s="54">
        <v>45953.836770833332</v>
      </c>
      <c r="B23" s="54">
        <v>45953.844131944446</v>
      </c>
      <c r="C23" s="56">
        <f t="shared" si="0"/>
        <v>636.00000031292439</v>
      </c>
      <c r="D23" s="56">
        <f t="shared" si="1"/>
        <v>9204.1069997241721</v>
      </c>
      <c r="E23" s="56">
        <v>-23.501117610000001</v>
      </c>
      <c r="F23" s="55">
        <v>-36.524652680000003</v>
      </c>
      <c r="G23" s="55">
        <v>0</v>
      </c>
      <c r="H23">
        <v>0</v>
      </c>
      <c r="I23" t="s">
        <v>912</v>
      </c>
    </row>
    <row r="24" spans="1:9">
      <c r="A24" s="54">
        <v>45953.850358796299</v>
      </c>
      <c r="B24" s="54">
        <v>45953.858885162037</v>
      </c>
      <c r="C24" s="56">
        <f t="shared" si="0"/>
        <v>736.67799979448318</v>
      </c>
      <c r="D24" s="56">
        <f t="shared" si="1"/>
        <v>538.00000003539026</v>
      </c>
      <c r="E24" s="56">
        <v>-45.611223289999998</v>
      </c>
      <c r="F24" s="55">
        <v>-55.70402138</v>
      </c>
      <c r="G24" s="55">
        <v>0</v>
      </c>
      <c r="H24">
        <v>0</v>
      </c>
      <c r="I24" t="s">
        <v>912</v>
      </c>
    </row>
    <row r="25" spans="1:9">
      <c r="A25" s="54">
        <v>45953.860771747684</v>
      </c>
      <c r="B25" s="54">
        <v>45953.869156817127</v>
      </c>
      <c r="C25" s="56">
        <f t="shared" si="0"/>
        <v>724.46999985259026</v>
      </c>
      <c r="D25" s="56">
        <f t="shared" si="1"/>
        <v>163.00099992658943</v>
      </c>
      <c r="E25" s="56">
        <v>-57.644790639999997</v>
      </c>
      <c r="F25" s="55">
        <v>-65.315223779999997</v>
      </c>
      <c r="G25" s="55">
        <v>0</v>
      </c>
      <c r="H25">
        <v>0</v>
      </c>
      <c r="I25" t="s">
        <v>912</v>
      </c>
    </row>
    <row r="26" spans="1:9">
      <c r="A26" s="54">
        <v>45953.870892928244</v>
      </c>
      <c r="B26" s="54">
        <v>45953.876539351855</v>
      </c>
      <c r="C26" s="56">
        <f t="shared" si="0"/>
        <v>487.85100001841784</v>
      </c>
      <c r="D26" s="56">
        <f t="shared" si="1"/>
        <v>150.00000048894435</v>
      </c>
      <c r="E26" s="56">
        <v>-66.743840259999999</v>
      </c>
      <c r="F26" s="55">
        <v>-71.103774880000003</v>
      </c>
      <c r="G26" s="55">
        <v>-1.5</v>
      </c>
      <c r="H26">
        <v>0</v>
      </c>
      <c r="I26" t="s">
        <v>912</v>
      </c>
    </row>
    <row r="27" spans="1:9">
      <c r="A27" s="54">
        <v>45953.883553240739</v>
      </c>
      <c r="B27" s="54">
        <v>45953.887873391206</v>
      </c>
      <c r="C27" s="56">
        <f t="shared" si="0"/>
        <v>373.26100033242255</v>
      </c>
      <c r="D27" s="56">
        <f t="shared" si="1"/>
        <v>605.99999958649278</v>
      </c>
      <c r="E27" s="56">
        <v>-76.050357300000002</v>
      </c>
      <c r="F27" s="55">
        <v>-78.914437129999996</v>
      </c>
      <c r="G27" s="55">
        <v>0</v>
      </c>
      <c r="H27">
        <v>0</v>
      </c>
      <c r="I27" t="s">
        <v>912</v>
      </c>
    </row>
    <row r="28" spans="1:9">
      <c r="A28" s="54">
        <v>45953.981947291664</v>
      </c>
      <c r="B28" s="54">
        <v>45953.984085648146</v>
      </c>
      <c r="C28" s="56">
        <f t="shared" si="0"/>
        <v>184.75400002207607</v>
      </c>
      <c r="D28" s="56">
        <f t="shared" si="1"/>
        <v>8127.9849995858967</v>
      </c>
      <c r="E28" s="56">
        <v>-178.43295169999999</v>
      </c>
      <c r="F28" s="55">
        <v>176.73596240000001</v>
      </c>
      <c r="G28" s="55">
        <v>-3</v>
      </c>
      <c r="H28">
        <v>0</v>
      </c>
      <c r="I28" t="s">
        <v>986</v>
      </c>
    </row>
    <row r="29" spans="1:9">
      <c r="A29" s="54">
        <v>45954.341724537036</v>
      </c>
      <c r="B29" s="54">
        <v>45954.346688900463</v>
      </c>
      <c r="C29" s="56">
        <f t="shared" si="0"/>
        <v>428.92100005410612</v>
      </c>
      <c r="D29" s="56">
        <f t="shared" si="1"/>
        <v>30900.000000139698</v>
      </c>
      <c r="E29" s="56">
        <v>112.0891575</v>
      </c>
      <c r="F29" s="55">
        <v>108.08843210000001</v>
      </c>
      <c r="G29" s="55">
        <v>-1.5</v>
      </c>
      <c r="H29">
        <v>0</v>
      </c>
      <c r="I29" t="s">
        <v>912</v>
      </c>
    </row>
    <row r="30" spans="1:9">
      <c r="A30" s="54">
        <v>45954.350161122682</v>
      </c>
      <c r="B30" s="54">
        <v>45954.358518518522</v>
      </c>
      <c r="C30" s="56">
        <f t="shared" si="0"/>
        <v>722.07900057546794</v>
      </c>
      <c r="D30" s="56">
        <f t="shared" si="1"/>
        <v>299.99999972060323</v>
      </c>
      <c r="E30" s="56">
        <v>105.5317017</v>
      </c>
      <c r="F30" s="55">
        <v>99.999531439999998</v>
      </c>
      <c r="G30" s="55">
        <v>-1.5</v>
      </c>
      <c r="H30">
        <v>0</v>
      </c>
      <c r="I30" t="s">
        <v>912</v>
      </c>
    </row>
    <row r="31" spans="1:9">
      <c r="A31" s="54">
        <v>45954.365451388891</v>
      </c>
      <c r="B31" s="54">
        <v>45954.375064432868</v>
      </c>
      <c r="C31" s="56">
        <f t="shared" si="0"/>
        <v>830.56699968874454</v>
      </c>
      <c r="D31" s="56">
        <f t="shared" si="1"/>
        <v>598.99999983608723</v>
      </c>
      <c r="E31" s="56">
        <v>95.889337889999993</v>
      </c>
      <c r="F31" s="55">
        <v>90.605689459999994</v>
      </c>
      <c r="G31" s="55">
        <v>0</v>
      </c>
      <c r="H31">
        <v>0</v>
      </c>
      <c r="I31" t="s">
        <v>912</v>
      </c>
    </row>
    <row r="32" spans="1:9">
      <c r="A32" s="54">
        <v>45954.447757453701</v>
      </c>
      <c r="B32" s="54">
        <v>45954.452230578703</v>
      </c>
      <c r="C32" s="56">
        <f t="shared" si="0"/>
        <v>386.47800015751272</v>
      </c>
      <c r="D32" s="56">
        <f t="shared" si="1"/>
        <v>6280.6769999675453</v>
      </c>
      <c r="E32" s="56">
        <v>21.883637499999999</v>
      </c>
      <c r="F32" s="55">
        <v>12.272907</v>
      </c>
      <c r="G32" s="55">
        <v>-3</v>
      </c>
      <c r="H32">
        <v>0</v>
      </c>
      <c r="I32" t="s">
        <v>986</v>
      </c>
    </row>
    <row r="33" spans="1:9">
      <c r="A33" s="54">
        <v>45954.464942129627</v>
      </c>
      <c r="B33" s="54">
        <v>45954.470036493054</v>
      </c>
      <c r="C33" s="56">
        <f t="shared" si="0"/>
        <v>440.1530000846833</v>
      </c>
      <c r="D33" s="56">
        <f t="shared" si="1"/>
        <v>1098.2779998332262</v>
      </c>
      <c r="E33" s="56">
        <v>-16.00830856</v>
      </c>
      <c r="F33" s="55">
        <v>-26.153647679999999</v>
      </c>
      <c r="G33" s="55">
        <v>0</v>
      </c>
      <c r="H33">
        <v>0</v>
      </c>
      <c r="I33" t="s">
        <v>912</v>
      </c>
    </row>
    <row r="34" spans="1:9">
      <c r="A34" s="54">
        <v>45954.49490740741</v>
      </c>
      <c r="B34" s="54">
        <v>45954.503587962965</v>
      </c>
      <c r="C34" s="56">
        <f t="shared" si="0"/>
        <v>749.99999993015081</v>
      </c>
      <c r="D34" s="56">
        <f t="shared" si="1"/>
        <v>2148.8470003707334</v>
      </c>
      <c r="E34" s="56">
        <v>-59.75282429</v>
      </c>
      <c r="F34" s="55">
        <v>-67.255069680000005</v>
      </c>
      <c r="G34" s="55">
        <v>-1.5</v>
      </c>
      <c r="H34">
        <v>0</v>
      </c>
      <c r="I34" t="s">
        <v>912</v>
      </c>
    </row>
    <row r="35" spans="1:9">
      <c r="A35" s="54">
        <v>45954.511345173611</v>
      </c>
      <c r="B35" s="54">
        <v>45954.517127118059</v>
      </c>
      <c r="C35" s="56">
        <f t="shared" si="0"/>
        <v>499.56000032834709</v>
      </c>
      <c r="D35" s="56">
        <f t="shared" si="1"/>
        <v>670.22299978416413</v>
      </c>
      <c r="E35" s="56">
        <v>-73.03836235</v>
      </c>
      <c r="F35" s="55">
        <v>-76.979302579999995</v>
      </c>
      <c r="G35" s="55">
        <v>0</v>
      </c>
      <c r="H35">
        <v>0</v>
      </c>
      <c r="I35" t="s">
        <v>912</v>
      </c>
    </row>
    <row r="36" spans="1:9">
      <c r="A36" s="54">
        <v>45954.518696331019</v>
      </c>
      <c r="B36" s="54">
        <v>45954.533038877315</v>
      </c>
      <c r="C36" s="56">
        <f t="shared" si="0"/>
        <v>1239.1959999455139</v>
      </c>
      <c r="D36" s="56">
        <f t="shared" si="1"/>
        <v>135.57999974582344</v>
      </c>
      <c r="E36" s="56">
        <v>-78.009722269999997</v>
      </c>
      <c r="F36" s="55">
        <v>-86.993406419999999</v>
      </c>
      <c r="G36" s="55">
        <v>0</v>
      </c>
      <c r="H36">
        <v>0</v>
      </c>
      <c r="I36" t="s">
        <v>912</v>
      </c>
    </row>
    <row r="37" spans="1:9">
      <c r="A37" s="54">
        <v>45954.608946759261</v>
      </c>
      <c r="B37" s="54">
        <v>45954.612534722219</v>
      </c>
      <c r="C37" s="56">
        <f t="shared" si="0"/>
        <v>309.99999954365194</v>
      </c>
      <c r="D37" s="56">
        <f t="shared" si="1"/>
        <v>6558.4410001756623</v>
      </c>
      <c r="E37" s="56">
        <v>-167.3205093</v>
      </c>
      <c r="F37" s="55">
        <v>-175.22005290000001</v>
      </c>
      <c r="G37" s="55">
        <v>3</v>
      </c>
      <c r="H37">
        <v>0</v>
      </c>
      <c r="I37" t="s">
        <v>986</v>
      </c>
    </row>
    <row r="38" spans="1:9">
      <c r="A38" s="54">
        <v>45954.621261574073</v>
      </c>
      <c r="B38" s="54">
        <v>45954.625439814816</v>
      </c>
      <c r="C38" s="56">
        <f t="shared" si="0"/>
        <v>361.00000014994293</v>
      </c>
      <c r="D38" s="56">
        <f t="shared" si="1"/>
        <v>754.00000023655593</v>
      </c>
      <c r="E38" s="56">
        <v>165.2145702</v>
      </c>
      <c r="F38" s="55">
        <v>156.36521500000001</v>
      </c>
      <c r="G38" s="55">
        <v>0</v>
      </c>
      <c r="H38">
        <v>0</v>
      </c>
      <c r="I38" t="s">
        <v>912</v>
      </c>
    </row>
    <row r="39" spans="1:9">
      <c r="A39" s="54">
        <v>45954.647465277776</v>
      </c>
      <c r="B39" s="54">
        <v>45954.6500575463</v>
      </c>
      <c r="C39" s="56">
        <f t="shared" si="0"/>
        <v>223.97200043778867</v>
      </c>
      <c r="D39" s="56">
        <f t="shared" si="1"/>
        <v>1902.9999997699633</v>
      </c>
      <c r="E39" s="56">
        <v>122.0663717</v>
      </c>
      <c r="F39" s="55">
        <v>119.2706325</v>
      </c>
      <c r="G39" s="55">
        <v>-3</v>
      </c>
      <c r="H39">
        <v>0</v>
      </c>
      <c r="I39" t="s">
        <v>912</v>
      </c>
    </row>
    <row r="40" spans="1:9">
      <c r="A40" s="54">
        <v>45954.653529768519</v>
      </c>
      <c r="B40" s="54">
        <v>45954.657755451386</v>
      </c>
      <c r="C40" s="56">
        <f t="shared" si="0"/>
        <v>365.09899974334985</v>
      </c>
      <c r="D40" s="56">
        <f t="shared" si="1"/>
        <v>299.99999972060323</v>
      </c>
      <c r="E40" s="56">
        <v>115.8213804</v>
      </c>
      <c r="F40" s="55">
        <v>112.0176714</v>
      </c>
      <c r="G40" s="55">
        <v>-1.5</v>
      </c>
      <c r="H40">
        <v>0</v>
      </c>
      <c r="I40" t="s">
        <v>912</v>
      </c>
    </row>
    <row r="41" spans="1:9">
      <c r="A41" s="54">
        <v>45954.661227673612</v>
      </c>
      <c r="B41" s="54">
        <v>45954.666347627317</v>
      </c>
      <c r="C41" s="56">
        <f t="shared" si="0"/>
        <v>442.3640000866726</v>
      </c>
      <c r="D41" s="56">
        <f t="shared" si="1"/>
        <v>300.00000034924597</v>
      </c>
      <c r="E41" s="56">
        <v>109.1662553</v>
      </c>
      <c r="F41" s="55">
        <v>105.33202660000001</v>
      </c>
      <c r="G41" s="55">
        <v>-1.5</v>
      </c>
      <c r="H41">
        <v>0</v>
      </c>
      <c r="I41" t="s">
        <v>912</v>
      </c>
    </row>
    <row r="42" spans="1:9">
      <c r="A42" s="54">
        <v>45954.672994525463</v>
      </c>
      <c r="B42" s="54">
        <v>45954.674609131944</v>
      </c>
      <c r="C42" s="56">
        <f t="shared" si="0"/>
        <v>139.50199994724244</v>
      </c>
      <c r="D42" s="56">
        <f t="shared" si="1"/>
        <v>574.29199980106205</v>
      </c>
      <c r="E42" s="56">
        <v>100.8706638</v>
      </c>
      <c r="F42" s="55">
        <v>99.856832690000005</v>
      </c>
      <c r="G42" s="55">
        <v>-1.5</v>
      </c>
      <c r="H42">
        <v>0</v>
      </c>
      <c r="I42" t="s">
        <v>912</v>
      </c>
    </row>
    <row r="43" spans="1:9">
      <c r="A43" s="54">
        <v>45954.676345243053</v>
      </c>
      <c r="B43" s="54">
        <v>45954.682660775463</v>
      </c>
      <c r="C43" s="56">
        <f t="shared" si="0"/>
        <v>545.66200019326061</v>
      </c>
      <c r="D43" s="56">
        <f t="shared" si="1"/>
        <v>149.99999986030161</v>
      </c>
      <c r="E43" s="56">
        <v>98.791993590000004</v>
      </c>
      <c r="F43" s="55">
        <v>95.100713589999998</v>
      </c>
      <c r="G43" s="55">
        <v>0</v>
      </c>
      <c r="H43">
        <v>0</v>
      </c>
      <c r="I43" t="s">
        <v>912</v>
      </c>
    </row>
    <row r="44" spans="1:9">
      <c r="A44" s="54">
        <v>45954.684396886572</v>
      </c>
      <c r="B44" s="54">
        <v>45954.68772371528</v>
      </c>
      <c r="C44" s="56">
        <f t="shared" si="0"/>
        <v>287.43800036609173</v>
      </c>
      <c r="D44" s="56">
        <f t="shared" si="1"/>
        <v>149.99999986030161</v>
      </c>
      <c r="E44" s="56">
        <v>94.12611407</v>
      </c>
      <c r="F44" s="55">
        <v>92.293820699999998</v>
      </c>
      <c r="G44" s="55">
        <v>-1.5</v>
      </c>
      <c r="H44">
        <v>0</v>
      </c>
      <c r="I44" t="s">
        <v>912</v>
      </c>
    </row>
    <row r="45" spans="1:9">
      <c r="A45" s="54">
        <v>45954.68945982639</v>
      </c>
      <c r="B45" s="54">
        <v>45954.697202372685</v>
      </c>
      <c r="C45" s="56">
        <f t="shared" si="0"/>
        <v>668.955999892205</v>
      </c>
      <c r="D45" s="56">
        <f t="shared" si="1"/>
        <v>149.99999986030161</v>
      </c>
      <c r="E45" s="56">
        <v>91.352205729999994</v>
      </c>
      <c r="F45" s="55">
        <v>87.216162620000006</v>
      </c>
      <c r="G45" s="55">
        <v>0</v>
      </c>
      <c r="H45">
        <v>0</v>
      </c>
      <c r="I45" t="s">
        <v>912</v>
      </c>
    </row>
    <row r="46" spans="1:9">
      <c r="A46" s="54">
        <v>45954.777511574073</v>
      </c>
      <c r="B46" s="54">
        <v>45954.780960648146</v>
      </c>
      <c r="C46" s="56">
        <f t="shared" si="0"/>
        <v>297.99999988172203</v>
      </c>
      <c r="D46" s="56">
        <f t="shared" si="1"/>
        <v>6938.7149999616668</v>
      </c>
      <c r="E46" s="56">
        <v>-8.7502847169999995</v>
      </c>
      <c r="F46" s="55">
        <v>-16.181260120000001</v>
      </c>
      <c r="G46" s="55">
        <v>0</v>
      </c>
      <c r="H46">
        <v>0</v>
      </c>
      <c r="I46" t="s">
        <v>912</v>
      </c>
    </row>
    <row r="47" spans="1:9">
      <c r="A47" s="54">
        <v>45954.79056671296</v>
      </c>
      <c r="B47" s="54">
        <v>45954.796501909725</v>
      </c>
      <c r="C47" s="56">
        <f t="shared" si="0"/>
        <v>512.80100047588348</v>
      </c>
      <c r="D47" s="56">
        <f t="shared" si="1"/>
        <v>829.96399991679937</v>
      </c>
      <c r="E47" s="56">
        <v>-34.266795119999998</v>
      </c>
      <c r="F47" s="55">
        <v>-43.291647640000001</v>
      </c>
      <c r="G47" s="55">
        <v>0</v>
      </c>
      <c r="H47">
        <v>0</v>
      </c>
      <c r="I47" t="s">
        <v>912</v>
      </c>
    </row>
    <row r="48" spans="1:9">
      <c r="A48" s="54">
        <v>45954.798016099536</v>
      </c>
      <c r="B48" s="54">
        <v>45954.799604155094</v>
      </c>
      <c r="C48" s="56">
        <f t="shared" si="0"/>
        <v>137.20800024457276</v>
      </c>
      <c r="D48" s="56">
        <f t="shared" si="1"/>
        <v>130.82599968183786</v>
      </c>
      <c r="E48" s="56">
        <v>-45.352303220000003</v>
      </c>
      <c r="F48" s="55">
        <v>-47.41762627</v>
      </c>
      <c r="G48" s="55">
        <v>0</v>
      </c>
      <c r="H48">
        <v>0</v>
      </c>
      <c r="I48" t="s">
        <v>912</v>
      </c>
    </row>
    <row r="49" spans="1:9">
      <c r="A49" s="54">
        <v>45954.801340266204</v>
      </c>
      <c r="B49" s="54">
        <v>45954.811842118055</v>
      </c>
      <c r="C49" s="56">
        <f t="shared" si="0"/>
        <v>907.35999997705221</v>
      </c>
      <c r="D49" s="56">
        <f t="shared" si="1"/>
        <v>149.99999986030161</v>
      </c>
      <c r="E49" s="56">
        <v>-49.569881799999997</v>
      </c>
      <c r="F49" s="55">
        <v>-60.646351350000003</v>
      </c>
      <c r="G49" s="55">
        <v>-3</v>
      </c>
      <c r="H49">
        <v>0</v>
      </c>
      <c r="I49" t="s">
        <v>912</v>
      </c>
    </row>
    <row r="50" spans="1:9">
      <c r="A50" s="54">
        <v>45954.818207638891</v>
      </c>
      <c r="B50" s="54">
        <v>45954.819811782407</v>
      </c>
      <c r="C50" s="56">
        <f t="shared" si="0"/>
        <v>138.59799974597991</v>
      </c>
      <c r="D50" s="56">
        <f t="shared" si="1"/>
        <v>549.98100022785366</v>
      </c>
      <c r="E50" s="56">
        <v>-66.14234725</v>
      </c>
      <c r="F50" s="55">
        <v>-67.4223401</v>
      </c>
      <c r="G50" s="55">
        <v>-1.5</v>
      </c>
      <c r="H50">
        <v>0</v>
      </c>
      <c r="I50" t="s">
        <v>912</v>
      </c>
    </row>
    <row r="51" spans="1:9">
      <c r="A51" s="54">
        <v>45954.823284004633</v>
      </c>
      <c r="B51" s="54">
        <v>45954.846043043981</v>
      </c>
      <c r="C51" s="56">
        <f t="shared" si="0"/>
        <v>1966.3809996563941</v>
      </c>
      <c r="D51" s="56">
        <f t="shared" si="1"/>
        <v>300.00000034924597</v>
      </c>
      <c r="E51" s="56">
        <v>-70.075221429999999</v>
      </c>
      <c r="F51" s="55">
        <v>-85.079816530000002</v>
      </c>
      <c r="G51" s="55">
        <v>-1.5</v>
      </c>
      <c r="H51">
        <v>0</v>
      </c>
      <c r="I51" t="s">
        <v>912</v>
      </c>
    </row>
    <row r="52" spans="1:9">
      <c r="A52" s="54">
        <v>45954.84777915509</v>
      </c>
      <c r="B52" s="54">
        <v>45954.855420277781</v>
      </c>
      <c r="C52" s="56">
        <f t="shared" si="0"/>
        <v>660.19300050102174</v>
      </c>
      <c r="D52" s="56">
        <f t="shared" si="1"/>
        <v>149.99999986030161</v>
      </c>
      <c r="E52" s="56">
        <v>-86.143155149999998</v>
      </c>
      <c r="F52" s="55">
        <v>-90.821887759999996</v>
      </c>
      <c r="G52" s="55">
        <v>0</v>
      </c>
      <c r="H52">
        <v>0</v>
      </c>
      <c r="I52" t="s">
        <v>912</v>
      </c>
    </row>
    <row r="53" spans="1:9">
      <c r="A53" s="54">
        <v>45954.923018136571</v>
      </c>
      <c r="B53" s="54">
        <v>45954.924861111111</v>
      </c>
      <c r="C53" s="56">
        <f t="shared" si="0"/>
        <v>159.23300022259355</v>
      </c>
      <c r="D53" s="56">
        <f t="shared" si="1"/>
        <v>5840.4549994273111</v>
      </c>
      <c r="E53" s="56">
        <v>-163.22361419999999</v>
      </c>
      <c r="F53" s="55">
        <v>-167.1413316</v>
      </c>
      <c r="G53" s="55">
        <v>3</v>
      </c>
      <c r="H53">
        <v>0</v>
      </c>
      <c r="I53" t="s">
        <v>986</v>
      </c>
    </row>
    <row r="54" spans="1:9">
      <c r="A54" s="54">
        <v>45954.933738425927</v>
      </c>
      <c r="B54" s="54">
        <v>45954.936909722222</v>
      </c>
      <c r="C54" s="56">
        <f t="shared" si="0"/>
        <v>273.99999992921948</v>
      </c>
      <c r="D54" s="56">
        <f t="shared" si="1"/>
        <v>767.00000013224781</v>
      </c>
      <c r="E54" s="56">
        <v>173.0298439</v>
      </c>
      <c r="F54" s="55">
        <v>165.9723156</v>
      </c>
      <c r="G54" s="55">
        <v>0</v>
      </c>
      <c r="H54">
        <v>0</v>
      </c>
      <c r="I54" t="s">
        <v>912</v>
      </c>
    </row>
    <row r="55" spans="1:9">
      <c r="A55" s="54">
        <v>45954.943738425929</v>
      </c>
      <c r="B55" s="54">
        <v>45954.94591440972</v>
      </c>
      <c r="C55" s="56">
        <f t="shared" si="0"/>
        <v>188.00499953795224</v>
      </c>
      <c r="D55" s="56">
        <f t="shared" si="1"/>
        <v>590.00000024680048</v>
      </c>
      <c r="E55" s="56">
        <v>151.76955620000001</v>
      </c>
      <c r="F55" s="55">
        <v>147.64318080000001</v>
      </c>
      <c r="G55" s="55">
        <v>0</v>
      </c>
      <c r="H55">
        <v>0</v>
      </c>
      <c r="I55" t="s">
        <v>912</v>
      </c>
    </row>
    <row r="56" spans="1:9">
      <c r="A56" s="54">
        <v>45954.947650520837</v>
      </c>
      <c r="B56" s="54">
        <v>45954.96482898148</v>
      </c>
      <c r="C56" s="56">
        <f t="shared" si="0"/>
        <v>1484.218999533914</v>
      </c>
      <c r="D56" s="56">
        <f t="shared" si="1"/>
        <v>150.00000048894435</v>
      </c>
      <c r="E56" s="56">
        <v>144.5076043</v>
      </c>
      <c r="F56" s="55">
        <v>120.5416384</v>
      </c>
      <c r="G56" s="55">
        <v>-3</v>
      </c>
      <c r="H56">
        <v>0</v>
      </c>
      <c r="I56" t="s">
        <v>912</v>
      </c>
    </row>
    <row r="57" spans="1:9">
      <c r="A57" s="54">
        <v>45954.972313761573</v>
      </c>
      <c r="B57" s="54">
        <v>45954.974999814818</v>
      </c>
      <c r="C57" s="56">
        <f t="shared" si="0"/>
        <v>232.07500039134175</v>
      </c>
      <c r="D57" s="56">
        <f t="shared" si="1"/>
        <v>646.68500006664544</v>
      </c>
      <c r="E57" s="56">
        <v>113.2267784</v>
      </c>
      <c r="F57" s="55">
        <v>110.919297</v>
      </c>
      <c r="G57" s="55">
        <v>-1.5</v>
      </c>
      <c r="H57">
        <v>0</v>
      </c>
      <c r="I57" t="s">
        <v>912</v>
      </c>
    </row>
    <row r="58" spans="1:9">
      <c r="A58" s="54">
        <v>45954.978472037037</v>
      </c>
      <c r="B58" s="54">
        <v>45954.986643518518</v>
      </c>
      <c r="C58" s="56">
        <f t="shared" si="0"/>
        <v>706.01599991787225</v>
      </c>
      <c r="D58" s="56">
        <f t="shared" si="1"/>
        <v>299.99999972060323</v>
      </c>
      <c r="E58" s="56">
        <v>108.13839179999999</v>
      </c>
      <c r="F58" s="55">
        <v>102.3147305</v>
      </c>
      <c r="G58" s="55">
        <v>1.5</v>
      </c>
      <c r="H58">
        <v>0</v>
      </c>
      <c r="I58" t="s">
        <v>912</v>
      </c>
    </row>
    <row r="59" spans="1:9">
      <c r="A59" s="54">
        <v>45955.331375648151</v>
      </c>
      <c r="B59" s="54">
        <v>45955.341764722223</v>
      </c>
      <c r="C59" s="56">
        <f t="shared" si="0"/>
        <v>897.6159998215735</v>
      </c>
      <c r="D59" s="56">
        <f t="shared" si="1"/>
        <v>29784.856000333093</v>
      </c>
      <c r="E59" s="56">
        <v>85.797987160000005</v>
      </c>
      <c r="F59" s="55">
        <v>80.098523150000005</v>
      </c>
      <c r="G59" s="55">
        <v>0</v>
      </c>
      <c r="H59">
        <v>0</v>
      </c>
      <c r="I59" t="s">
        <v>912</v>
      </c>
    </row>
    <row r="60" spans="1:9">
      <c r="A60" s="54">
        <v>45955.402380590276</v>
      </c>
      <c r="B60" s="54">
        <v>45955.405104166668</v>
      </c>
      <c r="C60" s="56">
        <f t="shared" si="0"/>
        <v>235.31700025778264</v>
      </c>
      <c r="D60" s="56">
        <f t="shared" si="1"/>
        <v>5237.2109997784719</v>
      </c>
      <c r="E60" s="56">
        <v>7.0800669310000002</v>
      </c>
      <c r="F60" s="55">
        <v>0.91100287179999995</v>
      </c>
      <c r="G60" s="55">
        <v>0</v>
      </c>
      <c r="H60">
        <v>0</v>
      </c>
      <c r="I60" t="s">
        <v>912</v>
      </c>
    </row>
    <row r="61" spans="1:9">
      <c r="A61" s="54">
        <v>45955.412187499998</v>
      </c>
      <c r="B61" s="54">
        <v>45955.414160636574</v>
      </c>
      <c r="C61" s="56">
        <f t="shared" si="0"/>
        <v>170.47900012694299</v>
      </c>
      <c r="D61" s="56">
        <f t="shared" si="1"/>
        <v>611.9999997317791</v>
      </c>
      <c r="E61" s="56">
        <v>-14.774896500000001</v>
      </c>
      <c r="F61" s="55">
        <v>-18.88548965</v>
      </c>
      <c r="G61" s="55">
        <v>0</v>
      </c>
      <c r="H61">
        <v>0</v>
      </c>
      <c r="I61" t="s">
        <v>912</v>
      </c>
    </row>
    <row r="62" spans="1:9">
      <c r="A62" s="54">
        <v>45955.415896747683</v>
      </c>
      <c r="B62" s="54">
        <v>45955.434648009257</v>
      </c>
      <c r="C62" s="56">
        <f t="shared" si="0"/>
        <v>1620.1089999871328</v>
      </c>
      <c r="D62" s="56">
        <f t="shared" si="1"/>
        <v>149.99999986030161</v>
      </c>
      <c r="E62" s="56">
        <v>-22.368730830000001</v>
      </c>
      <c r="F62" s="55">
        <v>-51.213957200000003</v>
      </c>
      <c r="G62" s="55">
        <v>-3</v>
      </c>
      <c r="H62">
        <v>0</v>
      </c>
      <c r="I62" t="s">
        <v>912</v>
      </c>
    </row>
    <row r="63" spans="1:9">
      <c r="A63" s="54">
        <v>45955.438120231483</v>
      </c>
      <c r="B63" s="54">
        <v>45955.443809027776</v>
      </c>
      <c r="C63" s="56">
        <f t="shared" si="0"/>
        <v>491.51199969928712</v>
      </c>
      <c r="D63" s="56">
        <f t="shared" si="1"/>
        <v>300.00000034924597</v>
      </c>
      <c r="E63" s="56">
        <v>-55.051553990000002</v>
      </c>
      <c r="F63" s="55">
        <v>-60.64204222</v>
      </c>
      <c r="G63" s="55">
        <v>3</v>
      </c>
      <c r="H63">
        <v>0</v>
      </c>
      <c r="I63" t="s">
        <v>912</v>
      </c>
    </row>
    <row r="64" spans="1:9">
      <c r="A64" s="54">
        <v>45955.450451018522</v>
      </c>
      <c r="B64" s="54">
        <v>45955.452387037039</v>
      </c>
      <c r="C64" s="56">
        <f t="shared" si="0"/>
        <v>167.27199994493276</v>
      </c>
      <c r="D64" s="56">
        <f t="shared" si="1"/>
        <v>573.86800039093941</v>
      </c>
      <c r="E64" s="56">
        <v>-66.320996269999995</v>
      </c>
      <c r="F64" s="55">
        <v>-67.842339749999994</v>
      </c>
      <c r="G64" s="55">
        <v>-1.5</v>
      </c>
      <c r="H64">
        <v>0</v>
      </c>
      <c r="I64" t="s">
        <v>912</v>
      </c>
    </row>
    <row r="65" spans="1:9">
      <c r="A65" s="54">
        <v>45955.455859259258</v>
      </c>
      <c r="B65" s="54">
        <v>45955.473433298612</v>
      </c>
      <c r="C65" s="56">
        <f t="shared" si="0"/>
        <v>1518.3970001293346</v>
      </c>
      <c r="D65" s="56">
        <f t="shared" si="1"/>
        <v>299.99999972060323</v>
      </c>
      <c r="E65" s="56">
        <v>-70.449449939999994</v>
      </c>
      <c r="F65" s="55">
        <v>-82.09501281</v>
      </c>
      <c r="G65" s="55">
        <v>1.5</v>
      </c>
      <c r="H65">
        <v>0</v>
      </c>
      <c r="I65" t="s">
        <v>912</v>
      </c>
    </row>
    <row r="66" spans="1:9">
      <c r="A66" s="54">
        <v>45955.476905520831</v>
      </c>
      <c r="B66" s="54">
        <v>45955.481099537035</v>
      </c>
      <c r="C66" s="56">
        <f t="shared" si="0"/>
        <v>362.3630000744015</v>
      </c>
      <c r="D66" s="56">
        <f t="shared" si="1"/>
        <v>299.99999972060323</v>
      </c>
      <c r="E66" s="56">
        <v>-84.229270389999996</v>
      </c>
      <c r="F66" s="55">
        <v>-86.784795020000004</v>
      </c>
      <c r="G66" s="55">
        <v>-1.5</v>
      </c>
      <c r="H66">
        <v>0</v>
      </c>
      <c r="I66" t="s">
        <v>912</v>
      </c>
    </row>
    <row r="67" spans="1:9">
      <c r="A67" s="54">
        <v>45955.487997685188</v>
      </c>
      <c r="B67" s="54">
        <v>45955.50063736111</v>
      </c>
      <c r="C67" s="56">
        <f t="shared" si="0"/>
        <v>1092.0679996954277</v>
      </c>
      <c r="D67" s="56">
        <f t="shared" si="1"/>
        <v>596.0000003920868</v>
      </c>
      <c r="E67" s="56">
        <v>-90.994791910000004</v>
      </c>
      <c r="F67" s="55">
        <v>-99.044501740000001</v>
      </c>
      <c r="G67" s="55">
        <v>0</v>
      </c>
      <c r="H67">
        <v>0</v>
      </c>
      <c r="I67" t="s">
        <v>912</v>
      </c>
    </row>
    <row r="68" spans="1:9">
      <c r="A68" s="54">
        <v>45955.557638888888</v>
      </c>
      <c r="B68" s="54">
        <v>45955.561319444445</v>
      </c>
      <c r="C68" s="56">
        <f t="shared" ref="C68:C131" si="2">86400*(B68-A68)</f>
        <v>318.00000015646219</v>
      </c>
      <c r="D68" s="56">
        <f t="shared" si="1"/>
        <v>4924.9319999478757</v>
      </c>
      <c r="E68" s="56">
        <v>-168.85662859999999</v>
      </c>
      <c r="F68" s="55">
        <v>-177.0306473</v>
      </c>
      <c r="G68" s="55">
        <v>0</v>
      </c>
      <c r="H68">
        <v>0</v>
      </c>
      <c r="I68" t="s">
        <v>912</v>
      </c>
    </row>
    <row r="69" spans="1:9">
      <c r="A69" s="54">
        <v>45955.568449074075</v>
      </c>
      <c r="B69" s="54">
        <v>45955.570627083333</v>
      </c>
      <c r="C69" s="56">
        <f t="shared" si="2"/>
        <v>188.17999984603375</v>
      </c>
      <c r="D69" s="56">
        <f t="shared" ref="D69:D132" si="3">86400*(A69-B68)</f>
        <v>616.00000003818423</v>
      </c>
      <c r="E69" s="56">
        <v>166.9448726</v>
      </c>
      <c r="F69" s="55">
        <v>162.20919889999999</v>
      </c>
      <c r="G69" s="55">
        <v>0</v>
      </c>
      <c r="H69">
        <v>0</v>
      </c>
      <c r="I69" t="s">
        <v>912</v>
      </c>
    </row>
    <row r="70" spans="1:9">
      <c r="A70" s="54">
        <v>45955.572028622686</v>
      </c>
      <c r="B70" s="54">
        <v>45955.577111192128</v>
      </c>
      <c r="C70" s="56">
        <f t="shared" si="2"/>
        <v>439.13399975281209</v>
      </c>
      <c r="D70" s="56">
        <f t="shared" si="3"/>
        <v>121.09300014562905</v>
      </c>
      <c r="E70" s="56">
        <v>159.23905540000001</v>
      </c>
      <c r="F70" s="55">
        <v>149.11100089999999</v>
      </c>
      <c r="G70" s="55">
        <v>0</v>
      </c>
      <c r="H70">
        <v>0</v>
      </c>
      <c r="I70" t="s">
        <v>912</v>
      </c>
    </row>
    <row r="71" spans="1:9">
      <c r="A71" s="54">
        <v>45955.578847303237</v>
      </c>
      <c r="B71" s="54">
        <v>45955.581022905091</v>
      </c>
      <c r="C71" s="56">
        <f t="shared" si="2"/>
        <v>187.97200019471347</v>
      </c>
      <c r="D71" s="56">
        <f t="shared" si="3"/>
        <v>149.99999986030161</v>
      </c>
      <c r="E71" s="56">
        <v>145.91169049999999</v>
      </c>
      <c r="F71" s="55">
        <v>142.10037149999999</v>
      </c>
      <c r="G71" s="55">
        <v>-3</v>
      </c>
      <c r="H71">
        <v>0</v>
      </c>
      <c r="I71" t="s">
        <v>912</v>
      </c>
    </row>
    <row r="72" spans="1:9">
      <c r="A72" s="54">
        <v>45955.584495127317</v>
      </c>
      <c r="B72" s="54">
        <v>45955.597974201388</v>
      </c>
      <c r="C72" s="56">
        <f t="shared" si="2"/>
        <v>1164.5919996779412</v>
      </c>
      <c r="D72" s="56">
        <f t="shared" si="3"/>
        <v>300.00000034924597</v>
      </c>
      <c r="E72" s="56">
        <v>136.4715975</v>
      </c>
      <c r="F72" s="55">
        <v>119.26524000000001</v>
      </c>
      <c r="G72" s="55">
        <v>3</v>
      </c>
      <c r="H72">
        <v>0</v>
      </c>
      <c r="I72" t="s">
        <v>912</v>
      </c>
    </row>
    <row r="73" spans="1:9">
      <c r="A73" s="54">
        <v>45955.601446423614</v>
      </c>
      <c r="B73" s="54">
        <v>45955.611711331017</v>
      </c>
      <c r="C73" s="56">
        <f t="shared" si="2"/>
        <v>886.88799964729697</v>
      </c>
      <c r="D73" s="56">
        <f t="shared" si="3"/>
        <v>300.00000034924597</v>
      </c>
      <c r="E73" s="56">
        <v>115.78849409999999</v>
      </c>
      <c r="F73" s="55">
        <v>107.07807200000001</v>
      </c>
      <c r="G73" s="55">
        <v>1.5</v>
      </c>
      <c r="H73">
        <v>0</v>
      </c>
      <c r="I73" t="s">
        <v>912</v>
      </c>
    </row>
    <row r="74" spans="1:9">
      <c r="A74" s="54">
        <v>45955.620832812499</v>
      </c>
      <c r="B74" s="54">
        <v>45955.630277569442</v>
      </c>
      <c r="C74" s="56">
        <f t="shared" si="2"/>
        <v>816.02699984796345</v>
      </c>
      <c r="D74" s="56">
        <f t="shared" si="3"/>
        <v>788.09600004460663</v>
      </c>
      <c r="E74" s="56">
        <v>100.73452330000001</v>
      </c>
      <c r="F74" s="55">
        <v>95.020293240000001</v>
      </c>
      <c r="G74" s="55">
        <v>-1.5</v>
      </c>
      <c r="H74">
        <v>0</v>
      </c>
      <c r="I74" t="s">
        <v>912</v>
      </c>
    </row>
    <row r="75" spans="1:9">
      <c r="A75" s="54">
        <v>45955.633749791668</v>
      </c>
      <c r="B75" s="54">
        <v>45955.641391469908</v>
      </c>
      <c r="C75" s="56">
        <f t="shared" si="2"/>
        <v>660.24099988862872</v>
      </c>
      <c r="D75" s="56">
        <f t="shared" si="3"/>
        <v>300.00000034924597</v>
      </c>
      <c r="E75" s="56">
        <v>93.058964099999997</v>
      </c>
      <c r="F75" s="55">
        <v>88.889694210000002</v>
      </c>
      <c r="G75" s="55">
        <v>-1.5</v>
      </c>
      <c r="H75">
        <v>0</v>
      </c>
      <c r="I75" t="s">
        <v>912</v>
      </c>
    </row>
    <row r="76" spans="1:9">
      <c r="A76" s="54">
        <v>45955.643127581017</v>
      </c>
      <c r="B76" s="54">
        <v>45955.648544074073</v>
      </c>
      <c r="C76" s="56">
        <f t="shared" si="2"/>
        <v>467.9849999723956</v>
      </c>
      <c r="D76" s="56">
        <f t="shared" si="3"/>
        <v>149.99999986030161</v>
      </c>
      <c r="E76" s="56">
        <v>87.957763319999998</v>
      </c>
      <c r="F76" s="55">
        <v>85.051767100000006</v>
      </c>
      <c r="G76" s="55">
        <v>0</v>
      </c>
      <c r="H76">
        <v>0</v>
      </c>
      <c r="I76" t="s">
        <v>912</v>
      </c>
    </row>
    <row r="77" spans="1:9">
      <c r="A77" s="54">
        <v>45955.650280185182</v>
      </c>
      <c r="B77" s="54">
        <v>45955.651921296296</v>
      </c>
      <c r="C77" s="56">
        <f t="shared" si="2"/>
        <v>141.79200022481382</v>
      </c>
      <c r="D77" s="56">
        <f t="shared" si="3"/>
        <v>149.99999986030161</v>
      </c>
      <c r="E77" s="56">
        <v>84.114005860000006</v>
      </c>
      <c r="F77" s="55">
        <v>83.22164497</v>
      </c>
      <c r="G77" s="55">
        <v>-1.5</v>
      </c>
      <c r="H77">
        <v>0</v>
      </c>
      <c r="I77" t="s">
        <v>912</v>
      </c>
    </row>
    <row r="78" spans="1:9">
      <c r="A78" s="54">
        <v>45955.658854166664</v>
      </c>
      <c r="B78" s="54">
        <v>45955.664562523147</v>
      </c>
      <c r="C78" s="56">
        <f t="shared" si="2"/>
        <v>493.20200008805841</v>
      </c>
      <c r="D78" s="56">
        <f t="shared" si="3"/>
        <v>598.99999983608723</v>
      </c>
      <c r="E78" s="56">
        <v>79.347024480000002</v>
      </c>
      <c r="F78" s="55">
        <v>75.952876790000005</v>
      </c>
      <c r="G78" s="55">
        <v>0</v>
      </c>
      <c r="H78">
        <v>0</v>
      </c>
      <c r="I78" t="s">
        <v>912</v>
      </c>
    </row>
    <row r="79" spans="1:9">
      <c r="A79" s="54">
        <v>45955.721921296295</v>
      </c>
      <c r="B79" s="54">
        <v>45955.724745370368</v>
      </c>
      <c r="C79" s="56">
        <f t="shared" si="2"/>
        <v>243.99999983143061</v>
      </c>
      <c r="D79" s="56">
        <f t="shared" si="3"/>
        <v>4955.7980000507087</v>
      </c>
      <c r="E79" s="56">
        <v>-1.0315761619999999</v>
      </c>
      <c r="F79" s="55">
        <v>-7.3753995689999998</v>
      </c>
      <c r="G79" s="55">
        <v>0</v>
      </c>
      <c r="H79">
        <v>0</v>
      </c>
      <c r="I79" t="s">
        <v>912</v>
      </c>
    </row>
    <row r="80" spans="1:9">
      <c r="A80" s="54">
        <v>45955.733344907407</v>
      </c>
      <c r="B80" s="54">
        <v>45955.755476365739</v>
      </c>
      <c r="C80" s="56">
        <f t="shared" si="2"/>
        <v>1912.1579999104142</v>
      </c>
      <c r="D80" s="56">
        <f t="shared" si="3"/>
        <v>743.00000017974526</v>
      </c>
      <c r="E80" s="56">
        <v>-25.252965499999998</v>
      </c>
      <c r="F80" s="55">
        <v>-56.488848480000001</v>
      </c>
      <c r="G80" s="55">
        <v>3</v>
      </c>
      <c r="H80">
        <v>0</v>
      </c>
      <c r="I80" t="s">
        <v>912</v>
      </c>
    </row>
    <row r="81" spans="1:9">
      <c r="A81" s="54">
        <v>45955.758948587965</v>
      </c>
      <c r="B81" s="54">
        <v>45955.7732706713</v>
      </c>
      <c r="C81" s="56">
        <f t="shared" si="2"/>
        <v>1237.4280000803992</v>
      </c>
      <c r="D81" s="56">
        <f t="shared" si="3"/>
        <v>300.00000034924597</v>
      </c>
      <c r="E81" s="56">
        <v>-59.86706272</v>
      </c>
      <c r="F81" s="55">
        <v>-71.451901969999994</v>
      </c>
      <c r="G81" s="55">
        <v>1.5</v>
      </c>
      <c r="H81">
        <v>0</v>
      </c>
      <c r="I81" t="s">
        <v>912</v>
      </c>
    </row>
    <row r="82" spans="1:9">
      <c r="A82" s="54">
        <v>45955.788133877315</v>
      </c>
      <c r="B82" s="54">
        <v>45955.792353263889</v>
      </c>
      <c r="C82" s="56">
        <f t="shared" si="2"/>
        <v>364.55499997828156</v>
      </c>
      <c r="D82" s="56">
        <f t="shared" si="3"/>
        <v>1284.1809997335076</v>
      </c>
      <c r="E82" s="56">
        <v>-81.234781060000003</v>
      </c>
      <c r="F82" s="55">
        <v>-83.828887100000003</v>
      </c>
      <c r="G82" s="55">
        <v>1.5</v>
      </c>
      <c r="H82">
        <v>0</v>
      </c>
      <c r="I82" t="s">
        <v>912</v>
      </c>
    </row>
    <row r="83" spans="1:9">
      <c r="A83" s="54">
        <v>45955.795825486108</v>
      </c>
      <c r="B83" s="54">
        <v>45955.800719108796</v>
      </c>
      <c r="C83" s="56">
        <f t="shared" si="2"/>
        <v>422.80900028999895</v>
      </c>
      <c r="D83" s="56">
        <f t="shared" si="3"/>
        <v>299.99999972060323</v>
      </c>
      <c r="E83" s="56">
        <v>-85.941071359999995</v>
      </c>
      <c r="F83" s="55">
        <v>-88.911648150000005</v>
      </c>
      <c r="G83" s="55">
        <v>-1.5</v>
      </c>
      <c r="H83">
        <v>0</v>
      </c>
      <c r="I83" t="s">
        <v>912</v>
      </c>
    </row>
    <row r="84" spans="1:9">
      <c r="A84" s="54">
        <v>45955.802455219906</v>
      </c>
      <c r="B84" s="54">
        <v>45955.805518611109</v>
      </c>
      <c r="C84" s="56">
        <f t="shared" si="2"/>
        <v>264.67699992936105</v>
      </c>
      <c r="D84" s="56">
        <f t="shared" si="3"/>
        <v>149.99999986030161</v>
      </c>
      <c r="E84" s="56">
        <v>-89.969945100000004</v>
      </c>
      <c r="F84" s="55">
        <v>-91.850494019999999</v>
      </c>
      <c r="G84" s="55">
        <v>0</v>
      </c>
      <c r="H84">
        <v>0</v>
      </c>
      <c r="I84" t="s">
        <v>912</v>
      </c>
    </row>
    <row r="85" spans="1:9">
      <c r="A85" s="54">
        <v>45955.807254722225</v>
      </c>
      <c r="B85" s="54">
        <v>45955.813646782408</v>
      </c>
      <c r="C85" s="56">
        <f t="shared" si="2"/>
        <v>552.27399975992739</v>
      </c>
      <c r="D85" s="56">
        <f t="shared" si="3"/>
        <v>150.00000048894435</v>
      </c>
      <c r="E85" s="56">
        <v>-92.926621639999993</v>
      </c>
      <c r="F85" s="55">
        <v>-96.985524769999998</v>
      </c>
      <c r="G85" s="55">
        <v>-1.5</v>
      </c>
      <c r="H85">
        <v>0</v>
      </c>
      <c r="I85" t="s">
        <v>912</v>
      </c>
    </row>
    <row r="86" spans="1:9">
      <c r="A86" s="54">
        <v>45955.815382893517</v>
      </c>
      <c r="B86" s="54">
        <v>45955.82405520833</v>
      </c>
      <c r="C86" s="56">
        <f t="shared" si="2"/>
        <v>749.28799979388714</v>
      </c>
      <c r="D86" s="56">
        <f t="shared" si="3"/>
        <v>149.99999986030161</v>
      </c>
      <c r="E86" s="56">
        <v>-98.122346960000002</v>
      </c>
      <c r="F86" s="55">
        <v>-104.1201129</v>
      </c>
      <c r="G86" s="55">
        <v>0</v>
      </c>
      <c r="H86">
        <v>0</v>
      </c>
      <c r="I86" t="s">
        <v>912</v>
      </c>
    </row>
    <row r="87" spans="1:9">
      <c r="A87" s="54">
        <v>45955.868287037039</v>
      </c>
      <c r="B87" s="54">
        <v>45955.870706018519</v>
      </c>
      <c r="C87" s="56">
        <f t="shared" si="2"/>
        <v>208.99999982211739</v>
      </c>
      <c r="D87" s="56">
        <f t="shared" si="3"/>
        <v>3821.6300005093217</v>
      </c>
      <c r="E87" s="56">
        <v>-157.69093480000001</v>
      </c>
      <c r="F87" s="55">
        <v>-162.63787970000001</v>
      </c>
      <c r="G87" s="55">
        <v>0</v>
      </c>
      <c r="H87">
        <v>0</v>
      </c>
      <c r="I87" t="s">
        <v>912</v>
      </c>
    </row>
    <row r="88" spans="1:9">
      <c r="A88" s="54">
        <v>45955.877800925926</v>
      </c>
      <c r="B88" s="54">
        <v>45955.879301574074</v>
      </c>
      <c r="C88" s="56">
        <f t="shared" si="2"/>
        <v>129.6559999929741</v>
      </c>
      <c r="D88" s="56">
        <f t="shared" si="3"/>
        <v>612.99999996554106</v>
      </c>
      <c r="E88" s="56">
        <v>-178.17857710000001</v>
      </c>
      <c r="F88" s="55">
        <v>178.4288631</v>
      </c>
      <c r="G88" s="55">
        <v>0</v>
      </c>
      <c r="H88">
        <v>0</v>
      </c>
      <c r="I88" t="s">
        <v>912</v>
      </c>
    </row>
    <row r="89" spans="1:9">
      <c r="A89" s="54">
        <v>45955.879301574074</v>
      </c>
      <c r="B89" s="54">
        <v>45955.881319444445</v>
      </c>
      <c r="C89" s="56">
        <f t="shared" si="2"/>
        <v>174.34400003403425</v>
      </c>
      <c r="D89" s="56">
        <f t="shared" si="3"/>
        <v>0</v>
      </c>
      <c r="E89" s="56">
        <v>178.4288631</v>
      </c>
      <c r="F89" s="55">
        <v>173.86790389999999</v>
      </c>
      <c r="G89" s="55">
        <v>0</v>
      </c>
      <c r="H89">
        <v>0</v>
      </c>
      <c r="I89" t="s">
        <v>912</v>
      </c>
    </row>
    <row r="90" spans="1:9">
      <c r="A90" s="54">
        <v>45955.889976851853</v>
      </c>
      <c r="B90" s="54">
        <v>45955.896212500003</v>
      </c>
      <c r="C90" s="56">
        <f t="shared" si="2"/>
        <v>538.76000018790364</v>
      </c>
      <c r="D90" s="56">
        <f>86400*(A90-B89)</f>
        <v>748.00000009126961</v>
      </c>
      <c r="E90" s="56">
        <v>155.17762730000001</v>
      </c>
      <c r="F90" s="55">
        <v>143.45343080000001</v>
      </c>
      <c r="G90" s="55">
        <v>-3</v>
      </c>
      <c r="H90">
        <v>0</v>
      </c>
      <c r="I90" t="s">
        <v>912</v>
      </c>
    </row>
    <row r="91" spans="1:9">
      <c r="A91" s="54">
        <v>45955.899684722222</v>
      </c>
      <c r="B91" s="54">
        <v>45955.901861134262</v>
      </c>
      <c r="C91" s="56">
        <f t="shared" si="2"/>
        <v>188.04200019221753</v>
      </c>
      <c r="D91" s="56">
        <f t="shared" si="3"/>
        <v>299.99999972060323</v>
      </c>
      <c r="E91" s="56">
        <v>137.7001041</v>
      </c>
      <c r="F91" s="55">
        <v>134.3718719</v>
      </c>
      <c r="G91" s="55">
        <v>3</v>
      </c>
      <c r="H91">
        <v>0</v>
      </c>
      <c r="I91" t="s">
        <v>912</v>
      </c>
    </row>
    <row r="92" spans="1:9">
      <c r="A92" s="54">
        <v>45955.91255252315</v>
      </c>
      <c r="B92" s="54">
        <v>45955.918751585647</v>
      </c>
      <c r="C92" s="56">
        <f t="shared" si="2"/>
        <v>535.59899968095124</v>
      </c>
      <c r="D92" s="56">
        <f t="shared" si="3"/>
        <v>923.7359999679029</v>
      </c>
      <c r="E92" s="56">
        <v>120.7500474</v>
      </c>
      <c r="F92" s="55">
        <v>114.5189372</v>
      </c>
      <c r="G92" s="55">
        <v>-1.5</v>
      </c>
      <c r="H92">
        <v>0</v>
      </c>
      <c r="I92" t="s">
        <v>912</v>
      </c>
    </row>
    <row r="93" spans="1:9">
      <c r="A93" s="54">
        <v>45955.932940636572</v>
      </c>
      <c r="B93" s="54">
        <v>45955.941258043982</v>
      </c>
      <c r="C93" s="56">
        <f t="shared" si="2"/>
        <v>718.62400020472705</v>
      </c>
      <c r="D93" s="56">
        <f t="shared" si="3"/>
        <v>1225.9339999873191</v>
      </c>
      <c r="E93" s="56">
        <v>103.25126280000001</v>
      </c>
      <c r="F93" s="55">
        <v>97.891261740000004</v>
      </c>
      <c r="G93" s="55">
        <v>1.5</v>
      </c>
      <c r="H93">
        <v>0</v>
      </c>
      <c r="I93" t="s">
        <v>912</v>
      </c>
    </row>
    <row r="94" spans="1:9">
      <c r="A94" s="54">
        <v>45955.944730266201</v>
      </c>
      <c r="B94" s="54">
        <v>45955.949054629629</v>
      </c>
      <c r="C94" s="56">
        <f t="shared" si="2"/>
        <v>373.6250001937151</v>
      </c>
      <c r="D94" s="56">
        <f t="shared" si="3"/>
        <v>299.99999972060323</v>
      </c>
      <c r="E94" s="56">
        <v>95.82395889</v>
      </c>
      <c r="F94" s="55">
        <v>93.348847950000007</v>
      </c>
      <c r="G94" s="55">
        <v>-1.5</v>
      </c>
      <c r="H94">
        <v>0</v>
      </c>
      <c r="I94" t="s">
        <v>912</v>
      </c>
    </row>
    <row r="95" spans="1:9">
      <c r="A95" s="54">
        <v>45955.955795949078</v>
      </c>
      <c r="B95" s="54">
        <v>45955.962829652781</v>
      </c>
      <c r="C95" s="56">
        <f t="shared" si="2"/>
        <v>607.71199995651841</v>
      </c>
      <c r="D95" s="56">
        <f t="shared" si="3"/>
        <v>582.45000033639371</v>
      </c>
      <c r="E95" s="56">
        <v>89.639003500000001</v>
      </c>
      <c r="F95" s="55">
        <v>85.852970589999998</v>
      </c>
      <c r="G95" s="55">
        <v>-1.5</v>
      </c>
      <c r="H95">
        <v>0</v>
      </c>
      <c r="I95" t="s">
        <v>912</v>
      </c>
    </row>
    <row r="96" spans="1:9">
      <c r="A96" s="54">
        <v>45955.966301875</v>
      </c>
      <c r="B96" s="54">
        <v>45955.970183090278</v>
      </c>
      <c r="C96" s="56">
        <f t="shared" si="2"/>
        <v>335.33700001426041</v>
      </c>
      <c r="D96" s="56">
        <f t="shared" si="3"/>
        <v>299.99999972060323</v>
      </c>
      <c r="E96" s="56">
        <v>83.977648979999998</v>
      </c>
      <c r="F96" s="55">
        <v>81.850680499999996</v>
      </c>
      <c r="G96" s="55">
        <v>-1.5</v>
      </c>
      <c r="H96">
        <v>0</v>
      </c>
      <c r="I96" t="s">
        <v>912</v>
      </c>
    </row>
    <row r="97" spans="1:9">
      <c r="A97" s="54">
        <v>45955.971919201387</v>
      </c>
      <c r="B97" s="54">
        <v>45955.976015</v>
      </c>
      <c r="C97" s="56">
        <f t="shared" si="2"/>
        <v>353.87700016144663</v>
      </c>
      <c r="D97" s="56">
        <f t="shared" si="3"/>
        <v>149.99999986030161</v>
      </c>
      <c r="E97" s="56">
        <v>80.882845119999999</v>
      </c>
      <c r="F97" s="55">
        <v>78.542749400000005</v>
      </c>
      <c r="G97" s="55">
        <v>0</v>
      </c>
      <c r="H97">
        <v>0</v>
      </c>
      <c r="I97" t="s">
        <v>912</v>
      </c>
    </row>
    <row r="98" spans="1:9">
      <c r="A98" s="54">
        <v>45955.978954467595</v>
      </c>
      <c r="B98" s="54">
        <v>45955.988322453704</v>
      </c>
      <c r="C98" s="56">
        <f t="shared" si="2"/>
        <v>809.39399984199554</v>
      </c>
      <c r="D98" s="56">
        <f t="shared" si="3"/>
        <v>253.97000019438565</v>
      </c>
      <c r="E98" s="56">
        <v>76.800067139999996</v>
      </c>
      <c r="F98" s="55">
        <v>70.723685930000002</v>
      </c>
      <c r="G98" s="55">
        <v>0</v>
      </c>
      <c r="H98">
        <v>0</v>
      </c>
      <c r="I98" t="s">
        <v>912</v>
      </c>
    </row>
    <row r="99" spans="1:9">
      <c r="A99" s="54">
        <v>45956.359594490743</v>
      </c>
      <c r="B99" s="54">
        <v>45956.361464236114</v>
      </c>
      <c r="C99" s="56">
        <f t="shared" si="2"/>
        <v>161.54600002337247</v>
      </c>
      <c r="D99" s="56">
        <f t="shared" si="3"/>
        <v>32077.904000133276</v>
      </c>
      <c r="E99" s="56">
        <v>-13.747661389999999</v>
      </c>
      <c r="F99" s="55">
        <v>-17.686358169999998</v>
      </c>
      <c r="G99" s="55">
        <v>0</v>
      </c>
      <c r="H99">
        <v>0</v>
      </c>
      <c r="I99" t="s">
        <v>912</v>
      </c>
    </row>
    <row r="100" spans="1:9">
      <c r="A100" s="54">
        <v>45956.363200347223</v>
      </c>
      <c r="B100" s="54">
        <v>45956.365168206015</v>
      </c>
      <c r="C100" s="56">
        <f t="shared" si="2"/>
        <v>170.02299965824932</v>
      </c>
      <c r="D100" s="56">
        <f t="shared" si="3"/>
        <v>149.99999986030161</v>
      </c>
      <c r="E100" s="56">
        <v>-21.218153709999999</v>
      </c>
      <c r="F100" s="55">
        <v>-25.05953469</v>
      </c>
      <c r="G100" s="55">
        <v>-3</v>
      </c>
      <c r="H100">
        <v>0</v>
      </c>
      <c r="I100" t="s">
        <v>912</v>
      </c>
    </row>
    <row r="101" spans="1:9">
      <c r="A101" s="54">
        <v>45956.390355254633</v>
      </c>
      <c r="B101" s="54">
        <v>45956.39218451389</v>
      </c>
      <c r="C101" s="56">
        <f t="shared" si="2"/>
        <v>158.04799986071885</v>
      </c>
      <c r="D101" s="56">
        <f t="shared" si="3"/>
        <v>2176.1610005283728</v>
      </c>
      <c r="E101" s="56">
        <v>-59.352225699999998</v>
      </c>
      <c r="F101" s="55">
        <v>-61.036128890000001</v>
      </c>
      <c r="G101" s="55">
        <v>-1.5</v>
      </c>
      <c r="H101">
        <v>0</v>
      </c>
      <c r="I101" t="s">
        <v>912</v>
      </c>
    </row>
    <row r="102" spans="1:9">
      <c r="A102" s="54">
        <v>45956.423162372688</v>
      </c>
      <c r="B102" s="54">
        <v>45956.42832175926</v>
      </c>
      <c r="C102" s="56">
        <f t="shared" si="2"/>
        <v>445.77099981252104</v>
      </c>
      <c r="D102" s="56">
        <f t="shared" si="3"/>
        <v>2676.4870001468807</v>
      </c>
      <c r="E102" s="56">
        <v>-82.982258779999995</v>
      </c>
      <c r="F102" s="55">
        <v>-86.105662620000004</v>
      </c>
      <c r="G102" s="55">
        <v>1.5</v>
      </c>
      <c r="H102">
        <v>0</v>
      </c>
      <c r="I102" t="s">
        <v>912</v>
      </c>
    </row>
    <row r="103" spans="1:9">
      <c r="A103" s="54">
        <v>45956.436956018515</v>
      </c>
      <c r="B103" s="54">
        <v>45956.440909074074</v>
      </c>
      <c r="C103" s="56">
        <f t="shared" si="2"/>
        <v>341.54400026891381</v>
      </c>
      <c r="D103" s="56">
        <f t="shared" si="3"/>
        <v>745.99999962374568</v>
      </c>
      <c r="E103" s="56">
        <v>-91.343800110000004</v>
      </c>
      <c r="F103" s="55">
        <v>-93.793914619999995</v>
      </c>
      <c r="G103" s="55">
        <v>-1.5</v>
      </c>
      <c r="H103">
        <v>0</v>
      </c>
      <c r="I103" t="s">
        <v>912</v>
      </c>
    </row>
    <row r="104" spans="1:9">
      <c r="A104" s="54">
        <v>45956.444524548613</v>
      </c>
      <c r="B104" s="54">
        <v>45956.453169525463</v>
      </c>
      <c r="C104" s="56">
        <f t="shared" si="2"/>
        <v>746.92599980626255</v>
      </c>
      <c r="D104" s="56">
        <f t="shared" si="3"/>
        <v>312.37700020428747</v>
      </c>
      <c r="E104" s="56">
        <v>-96.087693909999999</v>
      </c>
      <c r="F104" s="55">
        <v>-101.8816741</v>
      </c>
      <c r="G104" s="55">
        <v>-1.5</v>
      </c>
      <c r="H104">
        <v>0</v>
      </c>
      <c r="I104" t="s">
        <v>912</v>
      </c>
    </row>
    <row r="105" spans="1:9">
      <c r="A105" s="54">
        <v>45956.454905636572</v>
      </c>
      <c r="B105" s="54">
        <v>45956.458101851851</v>
      </c>
      <c r="C105" s="56">
        <f t="shared" si="2"/>
        <v>276.15300009492785</v>
      </c>
      <c r="D105" s="56">
        <f t="shared" si="3"/>
        <v>149.99999986030161</v>
      </c>
      <c r="E105" s="56">
        <v>-103.1150147</v>
      </c>
      <c r="F105" s="55">
        <v>-105.4633036</v>
      </c>
      <c r="G105" s="55">
        <v>0</v>
      </c>
      <c r="H105">
        <v>0</v>
      </c>
      <c r="I105" t="s">
        <v>912</v>
      </c>
    </row>
    <row r="106" spans="1:9">
      <c r="A106" s="54">
        <v>45956.463472222225</v>
      </c>
      <c r="B106" s="54">
        <v>45956.476180555554</v>
      </c>
      <c r="C106" s="56">
        <f t="shared" si="2"/>
        <v>1097.9999995557591</v>
      </c>
      <c r="D106" s="56">
        <f t="shared" si="3"/>
        <v>464.00000033900142</v>
      </c>
      <c r="E106" s="56">
        <v>-109.67931590000001</v>
      </c>
      <c r="F106" s="55">
        <v>-121.5752116</v>
      </c>
      <c r="G106" s="55">
        <v>0</v>
      </c>
      <c r="H106">
        <v>0</v>
      </c>
      <c r="I106" t="s">
        <v>912</v>
      </c>
    </row>
    <row r="107" spans="1:9">
      <c r="A107" s="54">
        <v>45956.482129629629</v>
      </c>
      <c r="B107" s="54">
        <v>45956.486840277779</v>
      </c>
      <c r="C107" s="56">
        <f t="shared" si="2"/>
        <v>407.00000021606684</v>
      </c>
      <c r="D107" s="56">
        <f t="shared" si="3"/>
        <v>514.00000008288771</v>
      </c>
      <c r="E107" s="56">
        <v>-128.4759851</v>
      </c>
      <c r="F107" s="55">
        <v>-134.7650332</v>
      </c>
      <c r="G107" s="55">
        <v>0</v>
      </c>
      <c r="H107">
        <v>0</v>
      </c>
      <c r="I107" t="s">
        <v>912</v>
      </c>
    </row>
    <row r="108" spans="1:9">
      <c r="A108" s="54">
        <v>45956.493125000001</v>
      </c>
      <c r="B108" s="54">
        <v>45956.501636168985</v>
      </c>
      <c r="C108" s="56">
        <f t="shared" si="2"/>
        <v>735.36500022746623</v>
      </c>
      <c r="D108" s="56">
        <f t="shared" si="3"/>
        <v>542.99999994691461</v>
      </c>
      <c r="E108" s="56">
        <v>-144.5245501</v>
      </c>
      <c r="F108" s="55">
        <v>-160.5074668</v>
      </c>
      <c r="G108" s="55">
        <v>0</v>
      </c>
      <c r="H108">
        <v>0</v>
      </c>
      <c r="I108" t="s">
        <v>912</v>
      </c>
    </row>
    <row r="109" spans="1:9">
      <c r="A109" s="54">
        <v>45956.50985790509</v>
      </c>
      <c r="B109" s="54">
        <v>45956.511875324075</v>
      </c>
      <c r="C109" s="56">
        <f t="shared" si="2"/>
        <v>174.30500029586256</v>
      </c>
      <c r="D109" s="56">
        <f t="shared" si="3"/>
        <v>710.35799947567284</v>
      </c>
      <c r="E109" s="56">
        <v>-178.43004619999999</v>
      </c>
      <c r="F109" s="55">
        <v>177.00569329999999</v>
      </c>
      <c r="G109" s="55">
        <v>0</v>
      </c>
      <c r="H109">
        <v>0</v>
      </c>
      <c r="I109" t="s">
        <v>912</v>
      </c>
    </row>
    <row r="110" spans="1:9">
      <c r="A110" s="54">
        <v>45956.511875324075</v>
      </c>
      <c r="B110" s="54">
        <v>45956.515025486115</v>
      </c>
      <c r="C110" s="56">
        <f t="shared" si="2"/>
        <v>272.17400022782385</v>
      </c>
      <c r="D110" s="56">
        <f t="shared" si="3"/>
        <v>0</v>
      </c>
      <c r="E110" s="56">
        <v>177.00569329999999</v>
      </c>
      <c r="F110" s="55">
        <v>169.91759719999999</v>
      </c>
      <c r="G110" s="55">
        <v>0</v>
      </c>
      <c r="H110">
        <v>0</v>
      </c>
      <c r="I110" t="s">
        <v>912</v>
      </c>
    </row>
    <row r="111" spans="1:9">
      <c r="A111" s="54">
        <v>45956.515420266202</v>
      </c>
      <c r="B111" s="54">
        <v>45956.517756446759</v>
      </c>
      <c r="C111" s="56">
        <f t="shared" si="2"/>
        <v>201.84600020293146</v>
      </c>
      <c r="D111" s="56">
        <f>86400*(A111-B110)</f>
        <v>34.108999511227012</v>
      </c>
      <c r="E111" s="56">
        <v>169.03892680000001</v>
      </c>
      <c r="F111" s="55">
        <v>163.91100270000001</v>
      </c>
      <c r="G111" s="55">
        <v>0</v>
      </c>
      <c r="H111">
        <v>0</v>
      </c>
      <c r="I111" t="s">
        <v>912</v>
      </c>
    </row>
    <row r="112" spans="1:9">
      <c r="A112" s="54">
        <v>45956.519492557869</v>
      </c>
      <c r="B112" s="54">
        <v>45956.523316585648</v>
      </c>
      <c r="C112" s="56">
        <f t="shared" si="2"/>
        <v>330.39600010961294</v>
      </c>
      <c r="D112" s="56">
        <f t="shared" si="3"/>
        <v>149.99999986030161</v>
      </c>
      <c r="E112" s="56">
        <v>160.2004776</v>
      </c>
      <c r="F112" s="55">
        <v>152.41740340000001</v>
      </c>
      <c r="G112" s="55">
        <v>-3</v>
      </c>
      <c r="H112">
        <v>0</v>
      </c>
      <c r="I112" t="s">
        <v>912</v>
      </c>
    </row>
    <row r="113" spans="1:9">
      <c r="A113" s="54">
        <v>45956.526788807867</v>
      </c>
      <c r="B113" s="54">
        <v>45956.528854166667</v>
      </c>
      <c r="C113" s="56">
        <f t="shared" si="2"/>
        <v>178.44700030982494</v>
      </c>
      <c r="D113" s="56">
        <f t="shared" si="3"/>
        <v>299.99999972060323</v>
      </c>
      <c r="E113" s="56">
        <v>145.89250079999999</v>
      </c>
      <c r="F113" s="55">
        <v>142.2738861</v>
      </c>
      <c r="G113" s="55">
        <v>3</v>
      </c>
      <c r="H113">
        <v>0</v>
      </c>
      <c r="I113" t="s">
        <v>912</v>
      </c>
    </row>
    <row r="114" spans="1:9">
      <c r="A114" s="54">
        <v>45956.571632870371</v>
      </c>
      <c r="B114" s="54">
        <v>45956.589558356478</v>
      </c>
      <c r="C114" s="56">
        <f t="shared" si="2"/>
        <v>1548.7619996303692</v>
      </c>
      <c r="D114" s="56">
        <f t="shared" si="3"/>
        <v>3696.0800000466406</v>
      </c>
      <c r="E114" s="56">
        <v>98.746577349999995</v>
      </c>
      <c r="F114" s="55">
        <v>88.47918894</v>
      </c>
      <c r="G114" s="55">
        <v>1.5</v>
      </c>
      <c r="H114">
        <v>0</v>
      </c>
      <c r="I114" t="s">
        <v>912</v>
      </c>
    </row>
    <row r="115" spans="1:9">
      <c r="A115" s="54">
        <v>45956.593030578704</v>
      </c>
      <c r="B115" s="54">
        <v>45956.598449074074</v>
      </c>
      <c r="C115" s="56">
        <f t="shared" si="2"/>
        <v>468.15799993928522</v>
      </c>
      <c r="D115" s="56">
        <f t="shared" si="3"/>
        <v>300.00000034924597</v>
      </c>
      <c r="E115" s="56">
        <v>86.601506430000001</v>
      </c>
      <c r="F115" s="55">
        <v>83.664741269999993</v>
      </c>
      <c r="G115" s="55">
        <v>-1.5</v>
      </c>
      <c r="H115">
        <v>0</v>
      </c>
      <c r="I115" t="s">
        <v>912</v>
      </c>
    </row>
    <row r="116" spans="1:9">
      <c r="A116" s="54">
        <v>45956.607106481482</v>
      </c>
      <c r="B116" s="54">
        <v>45956.616823449076</v>
      </c>
      <c r="C116" s="56">
        <f t="shared" si="2"/>
        <v>839.54600009601563</v>
      </c>
      <c r="D116" s="56">
        <f t="shared" si="3"/>
        <v>748.00000009126961</v>
      </c>
      <c r="E116" s="56">
        <v>78.819795479999996</v>
      </c>
      <c r="F116" s="55">
        <v>72.846075540000001</v>
      </c>
      <c r="G116" s="55">
        <v>-1.5</v>
      </c>
      <c r="H116">
        <v>0</v>
      </c>
      <c r="I116" t="s">
        <v>912</v>
      </c>
    </row>
    <row r="117" spans="1:9">
      <c r="A117" s="54">
        <v>45956.618559560186</v>
      </c>
      <c r="B117" s="54">
        <v>45956.62709490741</v>
      </c>
      <c r="C117" s="56">
        <f t="shared" si="2"/>
        <v>737.45400016196072</v>
      </c>
      <c r="D117" s="56">
        <f t="shared" si="3"/>
        <v>149.99999986030161</v>
      </c>
      <c r="E117" s="56">
        <v>71.683773529999996</v>
      </c>
      <c r="F117" s="55">
        <v>65.350415499999997</v>
      </c>
      <c r="G117" s="55">
        <v>0</v>
      </c>
      <c r="H117">
        <v>0</v>
      </c>
      <c r="I117" t="s">
        <v>912</v>
      </c>
    </row>
    <row r="118" spans="1:9">
      <c r="A118" s="54">
        <v>45956.632673611108</v>
      </c>
      <c r="B118" s="54">
        <v>45956.640972222223</v>
      </c>
      <c r="C118" s="56">
        <f t="shared" si="2"/>
        <v>717.00000038836151</v>
      </c>
      <c r="D118" s="56">
        <f t="shared" si="3"/>
        <v>481.99999951757491</v>
      </c>
      <c r="E118" s="56">
        <v>60.471031439999997</v>
      </c>
      <c r="F118" s="55">
        <v>51.648403129999998</v>
      </c>
      <c r="G118" s="55">
        <v>0</v>
      </c>
      <c r="H118">
        <v>0</v>
      </c>
      <c r="I118" t="s">
        <v>912</v>
      </c>
    </row>
    <row r="119" spans="1:9">
      <c r="A119" s="54">
        <v>45956.678668703702</v>
      </c>
      <c r="B119" s="54">
        <v>45956.680555879633</v>
      </c>
      <c r="C119" s="56">
        <f t="shared" si="2"/>
        <v>163.05200045462698</v>
      </c>
      <c r="D119" s="56">
        <f t="shared" si="3"/>
        <v>3256.9759997539222</v>
      </c>
      <c r="E119" s="56">
        <v>-20.215748820000002</v>
      </c>
      <c r="F119" s="55">
        <v>-23.94905645</v>
      </c>
      <c r="G119" s="55">
        <v>-3</v>
      </c>
      <c r="H119">
        <v>0</v>
      </c>
      <c r="I119" t="s">
        <v>912</v>
      </c>
    </row>
    <row r="120" spans="1:9">
      <c r="A120" s="54">
        <v>45956.706322754631</v>
      </c>
      <c r="B120" s="54">
        <v>45956.708267060189</v>
      </c>
      <c r="C120" s="56">
        <f t="shared" si="2"/>
        <v>167.98800013493747</v>
      </c>
      <c r="D120" s="56">
        <f t="shared" si="3"/>
        <v>2226.2579998467118</v>
      </c>
      <c r="E120" s="56">
        <v>-59.35336599</v>
      </c>
      <c r="F120" s="55">
        <v>-61.13752169</v>
      </c>
      <c r="G120" s="55">
        <v>1.5</v>
      </c>
      <c r="H120">
        <v>0</v>
      </c>
      <c r="I120" t="s">
        <v>912</v>
      </c>
    </row>
    <row r="121" spans="1:9">
      <c r="A121" s="54">
        <v>45956.747684050926</v>
      </c>
      <c r="B121" s="54">
        <v>45956.754465844904</v>
      </c>
      <c r="C121" s="56">
        <f t="shared" si="2"/>
        <v>585.94699969980866</v>
      </c>
      <c r="D121" s="56">
        <f t="shared" si="3"/>
        <v>3405.6279997341335</v>
      </c>
      <c r="E121" s="56">
        <v>-88.070360410000006</v>
      </c>
      <c r="F121" s="55">
        <v>-92.198353830000002</v>
      </c>
      <c r="G121" s="55">
        <v>-1.5</v>
      </c>
      <c r="H121">
        <v>0</v>
      </c>
      <c r="I121" t="s">
        <v>912</v>
      </c>
    </row>
    <row r="122" spans="1:9">
      <c r="A122" s="54">
        <v>45956.75793806713</v>
      </c>
      <c r="B122" s="54">
        <v>45956.764430844909</v>
      </c>
      <c r="C122" s="56">
        <f t="shared" si="2"/>
        <v>560.97600006032735</v>
      </c>
      <c r="D122" s="56">
        <f t="shared" si="3"/>
        <v>300.00000034924597</v>
      </c>
      <c r="E122" s="56">
        <v>-94.361540610000006</v>
      </c>
      <c r="F122" s="55">
        <v>-98.558531909999999</v>
      </c>
      <c r="G122" s="55">
        <v>1.5</v>
      </c>
      <c r="H122">
        <v>0</v>
      </c>
      <c r="I122" t="s">
        <v>912</v>
      </c>
    </row>
    <row r="123" spans="1:9">
      <c r="A123" s="54">
        <v>45956.767903067128</v>
      </c>
      <c r="B123" s="54">
        <v>45956.771090451388</v>
      </c>
      <c r="C123" s="56">
        <f t="shared" si="2"/>
        <v>275.39000005926937</v>
      </c>
      <c r="D123" s="56">
        <f t="shared" si="3"/>
        <v>299.99999972060323</v>
      </c>
      <c r="E123" s="56">
        <v>-100.9135077</v>
      </c>
      <c r="F123" s="55">
        <v>-103.1626894</v>
      </c>
      <c r="G123" s="55">
        <v>-1.5</v>
      </c>
      <c r="H123">
        <v>0</v>
      </c>
      <c r="I123" t="s">
        <v>912</v>
      </c>
    </row>
    <row r="124" spans="1:9">
      <c r="A124" s="54">
        <v>45956.772826562497</v>
      </c>
      <c r="B124" s="54">
        <v>45956.78095641204</v>
      </c>
      <c r="C124" s="56">
        <f t="shared" si="2"/>
        <v>702.41900046821684</v>
      </c>
      <c r="D124" s="56">
        <f t="shared" si="3"/>
        <v>149.99999986030161</v>
      </c>
      <c r="E124" s="56">
        <v>-104.4286335</v>
      </c>
      <c r="F124" s="55">
        <v>-110.83634309999999</v>
      </c>
      <c r="G124" s="55">
        <v>0</v>
      </c>
      <c r="H124">
        <v>0</v>
      </c>
      <c r="I124" t="s">
        <v>912</v>
      </c>
    </row>
    <row r="125" spans="1:9">
      <c r="A125" s="54">
        <v>45956.782692523149</v>
      </c>
      <c r="B125" s="54">
        <v>45956.78911002315</v>
      </c>
      <c r="C125" s="56">
        <f t="shared" si="2"/>
        <v>554.47200005874038</v>
      </c>
      <c r="D125" s="56">
        <f t="shared" si="3"/>
        <v>149.99999986030161</v>
      </c>
      <c r="E125" s="56">
        <v>-112.3281724</v>
      </c>
      <c r="F125" s="55">
        <v>-118.3281803</v>
      </c>
      <c r="G125" s="55">
        <v>-1.5</v>
      </c>
      <c r="H125">
        <v>0</v>
      </c>
      <c r="I125" t="s">
        <v>912</v>
      </c>
    </row>
    <row r="126" spans="1:9">
      <c r="A126" s="54">
        <v>45956.790846134259</v>
      </c>
      <c r="B126" s="54">
        <v>45956.799544988426</v>
      </c>
      <c r="C126" s="56">
        <f t="shared" si="2"/>
        <v>751.58099995460361</v>
      </c>
      <c r="D126" s="56">
        <f t="shared" si="3"/>
        <v>149.99999986030161</v>
      </c>
      <c r="E126" s="56">
        <v>-120.10386099999999</v>
      </c>
      <c r="F126" s="55">
        <v>-130.25074760000001</v>
      </c>
      <c r="G126" s="55">
        <v>0</v>
      </c>
      <c r="H126">
        <v>0</v>
      </c>
      <c r="I126" t="s">
        <v>912</v>
      </c>
    </row>
    <row r="127" spans="1:9">
      <c r="A127" s="54">
        <v>45956.801466018522</v>
      </c>
      <c r="B127" s="54">
        <v>45956.810505254631</v>
      </c>
      <c r="C127" s="56">
        <f t="shared" si="2"/>
        <v>780.98999981302768</v>
      </c>
      <c r="D127" s="56">
        <f t="shared" si="3"/>
        <v>165.9770003054291</v>
      </c>
      <c r="E127" s="56">
        <v>-132.82279679999999</v>
      </c>
      <c r="F127" s="55">
        <v>-146.9165079</v>
      </c>
      <c r="G127" s="55">
        <v>0</v>
      </c>
      <c r="H127">
        <v>0</v>
      </c>
      <c r="I127" t="s">
        <v>912</v>
      </c>
    </row>
    <row r="128" spans="1:9">
      <c r="A128" s="54">
        <v>45956.830983796295</v>
      </c>
      <c r="B128" s="54">
        <v>45956.836852685185</v>
      </c>
      <c r="C128" s="56">
        <f t="shared" si="2"/>
        <v>507.07200004253536</v>
      </c>
      <c r="D128" s="56">
        <f t="shared" si="3"/>
        <v>1769.345999811776</v>
      </c>
      <c r="E128" s="56">
        <v>169.94097600000001</v>
      </c>
      <c r="F128" s="55">
        <v>157.30794789999999</v>
      </c>
      <c r="G128" s="55">
        <v>-3</v>
      </c>
      <c r="H128">
        <v>0</v>
      </c>
      <c r="I128" t="s">
        <v>912</v>
      </c>
    </row>
    <row r="129" spans="1:9">
      <c r="A129" s="54">
        <v>45956.843442187499</v>
      </c>
      <c r="B129" s="54">
        <v>45956.849011180559</v>
      </c>
      <c r="C129" s="56">
        <f t="shared" si="2"/>
        <v>481.16100034676492</v>
      </c>
      <c r="D129" s="56">
        <f t="shared" si="3"/>
        <v>569.33299996890128</v>
      </c>
      <c r="E129" s="56">
        <v>144.68464990000001</v>
      </c>
      <c r="F129" s="55">
        <v>135.55281120000001</v>
      </c>
      <c r="G129" s="55">
        <v>3</v>
      </c>
      <c r="H129">
        <v>0</v>
      </c>
      <c r="I129" t="s">
        <v>912</v>
      </c>
    </row>
    <row r="130" spans="1:9">
      <c r="A130" s="54">
        <v>45956.860473645836</v>
      </c>
      <c r="B130" s="54">
        <v>45956.866689699076</v>
      </c>
      <c r="C130" s="56">
        <f t="shared" si="2"/>
        <v>537.06699991598725</v>
      </c>
      <c r="D130" s="56">
        <f t="shared" si="3"/>
        <v>990.35700000822544</v>
      </c>
      <c r="E130" s="56">
        <v>120.7528102</v>
      </c>
      <c r="F130" s="55">
        <v>114.47711409999999</v>
      </c>
      <c r="G130" s="55">
        <v>1.5</v>
      </c>
      <c r="H130">
        <v>0</v>
      </c>
      <c r="I130" t="s">
        <v>912</v>
      </c>
    </row>
    <row r="131" spans="1:9">
      <c r="A131" s="54">
        <v>45956.903986574071</v>
      </c>
      <c r="B131" s="54">
        <v>45956.912673692132</v>
      </c>
      <c r="C131" s="56">
        <f t="shared" si="2"/>
        <v>750.56700047571212</v>
      </c>
      <c r="D131" s="56">
        <f t="shared" si="3"/>
        <v>3222.4499995121732</v>
      </c>
      <c r="E131" s="56">
        <v>89.235003460000001</v>
      </c>
      <c r="F131" s="55">
        <v>84.51801734</v>
      </c>
      <c r="G131" s="55">
        <v>1.5</v>
      </c>
      <c r="H131">
        <v>0</v>
      </c>
      <c r="I131" t="s">
        <v>912</v>
      </c>
    </row>
    <row r="132" spans="1:9">
      <c r="A132" s="54">
        <v>45956.916145914351</v>
      </c>
      <c r="B132" s="54">
        <v>45956.924279317129</v>
      </c>
      <c r="C132" s="56">
        <f t="shared" ref="C132:C195" si="4">86400*(B132-A132)</f>
        <v>702.72600003518164</v>
      </c>
      <c r="D132" s="56">
        <f t="shared" si="3"/>
        <v>299.99999972060323</v>
      </c>
      <c r="E132" s="56">
        <v>82.617951610000006</v>
      </c>
      <c r="F132" s="55">
        <v>78.010412509999995</v>
      </c>
      <c r="G132" s="55">
        <v>-1.5</v>
      </c>
      <c r="H132">
        <v>0</v>
      </c>
      <c r="I132" t="s">
        <v>912</v>
      </c>
    </row>
    <row r="133" spans="1:9">
      <c r="A133" s="54">
        <v>45956.931233402778</v>
      </c>
      <c r="B133" s="54">
        <v>45956.939806979164</v>
      </c>
      <c r="C133" s="56">
        <f t="shared" si="4"/>
        <v>740.75699974782765</v>
      </c>
      <c r="D133" s="56">
        <f t="shared" ref="D133:D196" si="5">86400*(A133-B132)</f>
        <v>600.83300010301173</v>
      </c>
      <c r="E133" s="56">
        <v>73.750296539999994</v>
      </c>
      <c r="F133" s="55">
        <v>67.796941739999994</v>
      </c>
      <c r="G133" s="55">
        <v>-1.5</v>
      </c>
      <c r="H133">
        <v>0</v>
      </c>
      <c r="I133" t="s">
        <v>912</v>
      </c>
    </row>
    <row r="134" spans="1:9">
      <c r="A134" s="54">
        <v>45956.941543090281</v>
      </c>
      <c r="B134" s="54">
        <v>45956.949931770832</v>
      </c>
      <c r="C134" s="56">
        <f t="shared" si="4"/>
        <v>724.78199964389205</v>
      </c>
      <c r="D134" s="56">
        <f t="shared" si="5"/>
        <v>150.00000048894435</v>
      </c>
      <c r="E134" s="56">
        <v>66.460747150000003</v>
      </c>
      <c r="F134" s="55">
        <v>59.142241859999999</v>
      </c>
      <c r="G134" s="55">
        <v>0</v>
      </c>
      <c r="H134">
        <v>0</v>
      </c>
      <c r="I134" t="s">
        <v>912</v>
      </c>
    </row>
    <row r="135" spans="1:9">
      <c r="A135" s="54">
        <v>45956.951667881942</v>
      </c>
      <c r="B135" s="54">
        <v>45956.953748078704</v>
      </c>
      <c r="C135" s="56">
        <f t="shared" si="4"/>
        <v>179.72900024615228</v>
      </c>
      <c r="D135" s="56">
        <f t="shared" si="5"/>
        <v>149.99999986030161</v>
      </c>
      <c r="E135" s="56">
        <v>57.41037455</v>
      </c>
      <c r="F135" s="55">
        <v>55.21674548</v>
      </c>
      <c r="G135" s="55">
        <v>-3</v>
      </c>
      <c r="H135">
        <v>0</v>
      </c>
      <c r="I135" t="s">
        <v>912</v>
      </c>
    </row>
    <row r="136" spans="1:9">
      <c r="A136" s="54">
        <v>45956.955484189813</v>
      </c>
      <c r="B136" s="54">
        <v>45956.964457835646</v>
      </c>
      <c r="C136" s="56">
        <f t="shared" si="4"/>
        <v>775.32299989834428</v>
      </c>
      <c r="D136" s="56">
        <f t="shared" si="5"/>
        <v>149.99999986030161</v>
      </c>
      <c r="E136" s="56">
        <v>53.278476740000002</v>
      </c>
      <c r="F136" s="55">
        <v>41.401273449999998</v>
      </c>
      <c r="G136" s="55">
        <v>0</v>
      </c>
      <c r="H136">
        <v>0</v>
      </c>
      <c r="I136" t="s">
        <v>912</v>
      </c>
    </row>
    <row r="137" spans="1:9">
      <c r="A137" s="54">
        <v>45957.375198807873</v>
      </c>
      <c r="B137" s="54">
        <v>45957.391561793978</v>
      </c>
      <c r="C137" s="56">
        <f t="shared" si="4"/>
        <v>1413.7619995046407</v>
      </c>
      <c r="D137" s="56">
        <f t="shared" si="5"/>
        <v>35488.020000443794</v>
      </c>
      <c r="E137" s="56">
        <v>-85.271366420000007</v>
      </c>
      <c r="F137" s="55">
        <v>-95.239887620000005</v>
      </c>
      <c r="G137" s="55">
        <v>1.5</v>
      </c>
      <c r="H137">
        <v>0</v>
      </c>
      <c r="I137" t="s">
        <v>912</v>
      </c>
    </row>
    <row r="138" spans="1:9">
      <c r="A138" s="54">
        <v>45957.395281041667</v>
      </c>
      <c r="B138" s="54">
        <v>45957.398459560187</v>
      </c>
      <c r="C138" s="56">
        <f t="shared" si="4"/>
        <v>274.6240001404658</v>
      </c>
      <c r="D138" s="56">
        <f t="shared" si="5"/>
        <v>321.3430002797395</v>
      </c>
      <c r="E138" s="56">
        <v>-97.640384800000007</v>
      </c>
      <c r="F138" s="55">
        <v>-99.761994659999999</v>
      </c>
      <c r="G138" s="55">
        <v>1.5</v>
      </c>
      <c r="H138">
        <v>0</v>
      </c>
      <c r="I138" t="s">
        <v>912</v>
      </c>
    </row>
    <row r="139" spans="1:9">
      <c r="A139" s="54">
        <v>45957.401931782406</v>
      </c>
      <c r="B139" s="54">
        <v>45957.40353009259</v>
      </c>
      <c r="C139" s="56">
        <f t="shared" si="4"/>
        <v>138.09399988967925</v>
      </c>
      <c r="D139" s="56">
        <f t="shared" si="5"/>
        <v>299.99999972060323</v>
      </c>
      <c r="E139" s="56">
        <v>-102.17015000000001</v>
      </c>
      <c r="F139" s="55">
        <v>-103.315513</v>
      </c>
      <c r="G139" s="55">
        <v>-1.5</v>
      </c>
      <c r="H139">
        <v>0</v>
      </c>
      <c r="I139" t="s">
        <v>912</v>
      </c>
    </row>
    <row r="140" spans="1:9">
      <c r="A140" s="54">
        <v>45957.412418981483</v>
      </c>
      <c r="B140" s="54">
        <v>45957.416254583331</v>
      </c>
      <c r="C140" s="56">
        <f t="shared" si="4"/>
        <v>331.39599971473217</v>
      </c>
      <c r="D140" s="56">
        <f t="shared" si="5"/>
        <v>768.00000036600977</v>
      </c>
      <c r="E140" s="56">
        <v>-110.2249274</v>
      </c>
      <c r="F140" s="55">
        <v>-113.56257720000001</v>
      </c>
      <c r="G140" s="55">
        <v>-1.5</v>
      </c>
      <c r="H140">
        <v>0</v>
      </c>
      <c r="I140" t="s">
        <v>912</v>
      </c>
    </row>
    <row r="141" spans="1:9">
      <c r="A141" s="54">
        <v>45957.422177928238</v>
      </c>
      <c r="B141" s="54">
        <v>45957.429618055554</v>
      </c>
      <c r="C141" s="56">
        <f t="shared" si="4"/>
        <v>642.82700009644032</v>
      </c>
      <c r="D141" s="56">
        <f t="shared" si="5"/>
        <v>511.77699991967529</v>
      </c>
      <c r="E141" s="56">
        <v>-119.2779008</v>
      </c>
      <c r="F141" s="55">
        <v>-127.7030068</v>
      </c>
      <c r="G141" s="55">
        <v>-3</v>
      </c>
      <c r="H141">
        <v>0</v>
      </c>
      <c r="I141" t="s">
        <v>912</v>
      </c>
    </row>
    <row r="142" spans="1:9">
      <c r="A142" s="54">
        <v>45957.449227013887</v>
      </c>
      <c r="B142" s="54">
        <v>45957.454889780092</v>
      </c>
      <c r="C142" s="56">
        <f t="shared" si="4"/>
        <v>489.26300012972206</v>
      </c>
      <c r="D142" s="56">
        <f t="shared" si="5"/>
        <v>1694.2139999940991</v>
      </c>
      <c r="E142" s="56">
        <v>-159.76000579999999</v>
      </c>
      <c r="F142" s="55">
        <v>-171.9159444</v>
      </c>
      <c r="G142" s="55">
        <v>0</v>
      </c>
      <c r="H142">
        <v>0</v>
      </c>
      <c r="I142" t="s">
        <v>912</v>
      </c>
    </row>
    <row r="143" spans="1:9">
      <c r="A143" s="54">
        <v>45957.455784594909</v>
      </c>
      <c r="B143" s="54">
        <v>45957.459068217591</v>
      </c>
      <c r="C143" s="56">
        <f t="shared" si="4"/>
        <v>283.70499971788377</v>
      </c>
      <c r="D143" s="56">
        <f t="shared" si="5"/>
        <v>77.312000188976526</v>
      </c>
      <c r="E143" s="56">
        <v>-173.9122236</v>
      </c>
      <c r="F143" s="55">
        <v>178.6803711</v>
      </c>
      <c r="G143" s="55">
        <v>0</v>
      </c>
      <c r="H143">
        <v>0</v>
      </c>
      <c r="I143" t="s">
        <v>912</v>
      </c>
    </row>
    <row r="144" spans="1:9">
      <c r="A144" s="54">
        <v>45957.459068217591</v>
      </c>
      <c r="B144" s="54">
        <v>45957.460567847222</v>
      </c>
      <c r="C144" s="56">
        <f t="shared" si="4"/>
        <v>129.56800006795675</v>
      </c>
      <c r="D144" s="56">
        <f t="shared" si="5"/>
        <v>0</v>
      </c>
      <c r="E144" s="56">
        <v>178.6803711</v>
      </c>
      <c r="F144" s="55">
        <v>175.28720910000001</v>
      </c>
      <c r="G144" s="55">
        <v>0</v>
      </c>
      <c r="H144">
        <v>0</v>
      </c>
      <c r="I144" t="s">
        <v>912</v>
      </c>
    </row>
    <row r="145" spans="1:9">
      <c r="A145" s="54">
        <v>45957.544472499998</v>
      </c>
      <c r="B145" s="54">
        <v>45957.546418958336</v>
      </c>
      <c r="C145" s="56">
        <f t="shared" si="4"/>
        <v>168.17400043364614</v>
      </c>
      <c r="D145" s="56">
        <f t="shared" si="5"/>
        <v>7249.3619998684153</v>
      </c>
      <c r="E145" s="56">
        <v>84.423746039999997</v>
      </c>
      <c r="F145" s="55">
        <v>83.35534002</v>
      </c>
      <c r="G145" s="55">
        <v>-1.5</v>
      </c>
      <c r="H145">
        <v>0</v>
      </c>
      <c r="I145" t="s">
        <v>912</v>
      </c>
    </row>
    <row r="146" spans="1:9">
      <c r="A146" s="54">
        <v>45957.549891180555</v>
      </c>
      <c r="B146" s="54">
        <v>45957.570196759261</v>
      </c>
      <c r="C146" s="56">
        <f t="shared" si="4"/>
        <v>1754.4020002009347</v>
      </c>
      <c r="D146" s="56">
        <f t="shared" si="5"/>
        <v>299.99999972060323</v>
      </c>
      <c r="E146" s="56">
        <v>81.429570049999995</v>
      </c>
      <c r="F146" s="55">
        <v>68.726539340000002</v>
      </c>
      <c r="G146" s="55">
        <v>1.5</v>
      </c>
      <c r="H146">
        <v>0</v>
      </c>
      <c r="I146" t="s">
        <v>912</v>
      </c>
    </row>
    <row r="147" spans="1:9">
      <c r="A147" s="54">
        <v>45957.580062071756</v>
      </c>
      <c r="B147" s="54">
        <v>45957.583078703705</v>
      </c>
      <c r="C147" s="56">
        <f t="shared" si="4"/>
        <v>260.63700034283102</v>
      </c>
      <c r="D147" s="56">
        <f t="shared" si="5"/>
        <v>852.36299957614392</v>
      </c>
      <c r="E147" s="56">
        <v>60.647540880000001</v>
      </c>
      <c r="F147" s="55">
        <v>57.742035180000002</v>
      </c>
      <c r="G147" s="55">
        <v>-3</v>
      </c>
      <c r="H147">
        <v>0</v>
      </c>
      <c r="I147" t="s">
        <v>912</v>
      </c>
    </row>
    <row r="148" spans="1:9">
      <c r="A148" s="54">
        <v>45957.713193993055</v>
      </c>
      <c r="B148" s="54">
        <v>45957.714790497688</v>
      </c>
      <c r="C148" s="56">
        <f t="shared" si="4"/>
        <v>137.93800030834973</v>
      </c>
      <c r="D148" s="56">
        <f t="shared" si="5"/>
        <v>11241.960999858566</v>
      </c>
      <c r="E148" s="56">
        <v>-98.826160970000004</v>
      </c>
      <c r="F148" s="55">
        <v>-99.903127249999997</v>
      </c>
      <c r="G148" s="55">
        <v>1.5</v>
      </c>
      <c r="H148">
        <v>0</v>
      </c>
      <c r="I148" t="s">
        <v>912</v>
      </c>
    </row>
    <row r="149" spans="1:9">
      <c r="A149" s="54">
        <v>45957.718262719907</v>
      </c>
      <c r="B149" s="54">
        <v>45957.729911956019</v>
      </c>
      <c r="C149" s="56">
        <f t="shared" si="4"/>
        <v>1006.4940000884235</v>
      </c>
      <c r="D149" s="56">
        <f t="shared" si="5"/>
        <v>299.99999972060323</v>
      </c>
      <c r="E149" s="56">
        <v>-102.3184311</v>
      </c>
      <c r="F149" s="55">
        <v>-111.406064</v>
      </c>
      <c r="G149" s="55">
        <v>-1.5</v>
      </c>
      <c r="H149">
        <v>0</v>
      </c>
      <c r="I149" t="s">
        <v>912</v>
      </c>
    </row>
    <row r="150" spans="1:9">
      <c r="A150" s="54">
        <v>45957.733384178238</v>
      </c>
      <c r="B150" s="54">
        <v>45957.735937500001</v>
      </c>
      <c r="C150" s="56">
        <f t="shared" si="4"/>
        <v>220.60700033325702</v>
      </c>
      <c r="D150" s="56">
        <f t="shared" si="5"/>
        <v>299.99999972060323</v>
      </c>
      <c r="E150" s="56">
        <v>-114.5100896</v>
      </c>
      <c r="F150" s="55">
        <v>-116.9433643</v>
      </c>
      <c r="G150" s="55">
        <v>1.5</v>
      </c>
      <c r="H150">
        <v>0</v>
      </c>
      <c r="I150" t="s">
        <v>912</v>
      </c>
    </row>
    <row r="151" spans="1:9">
      <c r="A151" s="54">
        <v>45957.74527777778</v>
      </c>
      <c r="B151" s="54">
        <v>45957.757152777776</v>
      </c>
      <c r="C151" s="56">
        <f t="shared" si="4"/>
        <v>1025.9999996982515</v>
      </c>
      <c r="D151" s="56">
        <f t="shared" si="5"/>
        <v>807.00000005308539</v>
      </c>
      <c r="E151" s="56">
        <v>-127.2140983</v>
      </c>
      <c r="F151" s="55">
        <v>-144.53207190000001</v>
      </c>
      <c r="G151" s="55">
        <v>-3</v>
      </c>
      <c r="H151">
        <v>0</v>
      </c>
      <c r="I151" t="s">
        <v>912</v>
      </c>
    </row>
    <row r="152" spans="1:9">
      <c r="A152" s="54">
        <v>45957.767291666663</v>
      </c>
      <c r="B152" s="54">
        <v>45957.77267982639</v>
      </c>
      <c r="C152" s="56">
        <f t="shared" si="4"/>
        <v>465.53700040094554</v>
      </c>
      <c r="D152" s="56">
        <f t="shared" si="5"/>
        <v>875.99999983794987</v>
      </c>
      <c r="E152" s="56">
        <v>-164.07381820000001</v>
      </c>
      <c r="F152" s="55">
        <v>-175.92803950000001</v>
      </c>
      <c r="G152" s="55">
        <v>-3</v>
      </c>
      <c r="H152">
        <v>0</v>
      </c>
      <c r="I152" t="s">
        <v>912</v>
      </c>
    </row>
    <row r="153" spans="1:9">
      <c r="A153" s="54">
        <v>45957.7744159375</v>
      </c>
      <c r="B153" s="54">
        <v>45957.776284722226</v>
      </c>
      <c r="C153" s="56">
        <f t="shared" si="4"/>
        <v>161.4630003226921</v>
      </c>
      <c r="D153" s="56">
        <f t="shared" si="5"/>
        <v>149.99999986030161</v>
      </c>
      <c r="E153" s="56">
        <v>-179.8498874</v>
      </c>
      <c r="F153" s="55">
        <v>175.91966790000001</v>
      </c>
      <c r="G153" s="55">
        <v>0</v>
      </c>
      <c r="H153">
        <v>0</v>
      </c>
      <c r="I153" t="s">
        <v>912</v>
      </c>
    </row>
    <row r="154" spans="1:9">
      <c r="A154" s="54">
        <v>45957.785104166665</v>
      </c>
      <c r="B154" s="54">
        <v>45957.79214046296</v>
      </c>
      <c r="C154" s="56">
        <f t="shared" si="4"/>
        <v>607.93599982280284</v>
      </c>
      <c r="D154" s="56">
        <f t="shared" si="5"/>
        <v>761.99999959208071</v>
      </c>
      <c r="E154" s="56">
        <v>156.73397499999999</v>
      </c>
      <c r="F154" s="55">
        <v>143.44100570000001</v>
      </c>
      <c r="G154" s="55">
        <v>3</v>
      </c>
      <c r="H154">
        <v>0</v>
      </c>
      <c r="I154" t="s">
        <v>912</v>
      </c>
    </row>
    <row r="155" spans="1:9">
      <c r="A155" s="54">
        <v>45957.858738344905</v>
      </c>
      <c r="B155" s="54">
        <v>45957.86708275463</v>
      </c>
      <c r="C155" s="56">
        <f t="shared" si="4"/>
        <v>720.95700027421117</v>
      </c>
      <c r="D155" s="56">
        <f t="shared" si="5"/>
        <v>5754.0570000652224</v>
      </c>
      <c r="E155" s="56">
        <v>85.276418620000001</v>
      </c>
      <c r="F155" s="55">
        <v>80.648321339999995</v>
      </c>
      <c r="G155" s="55">
        <v>1.5</v>
      </c>
      <c r="H155">
        <v>0</v>
      </c>
      <c r="I155" t="s">
        <v>912</v>
      </c>
    </row>
    <row r="156" spans="1:9">
      <c r="A156" s="54">
        <v>45957.885870601851</v>
      </c>
      <c r="B156" s="54">
        <v>45957.89649846065</v>
      </c>
      <c r="C156" s="56">
        <f t="shared" si="4"/>
        <v>918.2470002444461</v>
      </c>
      <c r="D156" s="56">
        <f t="shared" si="5"/>
        <v>1623.2699998654425</v>
      </c>
      <c r="E156" s="56">
        <v>68.825453499999995</v>
      </c>
      <c r="F156" s="55">
        <v>60.096299760000001</v>
      </c>
      <c r="G156" s="55">
        <v>-1.5</v>
      </c>
      <c r="H156">
        <v>0</v>
      </c>
      <c r="I156" t="s">
        <v>912</v>
      </c>
    </row>
    <row r="157" spans="1:9">
      <c r="A157" s="54">
        <v>45957.899970682869</v>
      </c>
      <c r="B157" s="54">
        <v>45957.909066157408</v>
      </c>
      <c r="C157" s="56">
        <f t="shared" si="4"/>
        <v>785.84900018759072</v>
      </c>
      <c r="D157" s="56">
        <f t="shared" si="5"/>
        <v>299.99999972060323</v>
      </c>
      <c r="E157" s="56">
        <v>56.687403689999996</v>
      </c>
      <c r="F157" s="55">
        <v>45.890343819999998</v>
      </c>
      <c r="G157" s="55">
        <v>-3</v>
      </c>
      <c r="H157">
        <v>0</v>
      </c>
      <c r="I157" t="s">
        <v>912</v>
      </c>
    </row>
    <row r="158" spans="1:9">
      <c r="A158" s="54">
        <v>45957.910802268518</v>
      </c>
      <c r="B158" s="54">
        <v>45957.921528935185</v>
      </c>
      <c r="C158" s="56">
        <f t="shared" si="4"/>
        <v>926.78400005679578</v>
      </c>
      <c r="D158" s="56">
        <f t="shared" si="5"/>
        <v>149.99999986030161</v>
      </c>
      <c r="E158" s="56">
        <v>43.45679767</v>
      </c>
      <c r="F158" s="55">
        <v>25.213028619999999</v>
      </c>
      <c r="G158" s="55">
        <v>0</v>
      </c>
      <c r="H158">
        <v>0</v>
      </c>
      <c r="I158" t="s">
        <v>912</v>
      </c>
    </row>
    <row r="159" spans="1:9">
      <c r="A159" s="54">
        <v>45958.345624479167</v>
      </c>
      <c r="B159" s="54">
        <v>45958.366942835652</v>
      </c>
      <c r="C159" s="56">
        <f t="shared" si="4"/>
        <v>1841.9060002779588</v>
      </c>
      <c r="D159" s="56">
        <f t="shared" si="5"/>
        <v>36641.855000029318</v>
      </c>
      <c r="E159" s="56">
        <v>-98.965869749999996</v>
      </c>
      <c r="F159" s="55">
        <v>-115.804485</v>
      </c>
      <c r="G159" s="55">
        <v>1.5</v>
      </c>
      <c r="H159">
        <v>0</v>
      </c>
      <c r="I159" t="s">
        <v>912</v>
      </c>
    </row>
    <row r="160" spans="1:9">
      <c r="A160" s="54">
        <v>45958.370415057871</v>
      </c>
      <c r="B160" s="54">
        <v>45958.372940891204</v>
      </c>
      <c r="C160" s="56">
        <f t="shared" si="4"/>
        <v>218.23200001381338</v>
      </c>
      <c r="D160" s="56">
        <f t="shared" si="5"/>
        <v>299.99999972060323</v>
      </c>
      <c r="E160" s="56">
        <v>-119.2717861</v>
      </c>
      <c r="F160" s="55">
        <v>-121.9809527</v>
      </c>
      <c r="G160" s="55">
        <v>3</v>
      </c>
      <c r="H160">
        <v>0</v>
      </c>
      <c r="I160" t="s">
        <v>912</v>
      </c>
    </row>
    <row r="161" spans="1:9">
      <c r="A161" s="54">
        <v>45958.376413113423</v>
      </c>
      <c r="B161" s="54">
        <v>45958.378789363429</v>
      </c>
      <c r="C161" s="56">
        <f t="shared" si="4"/>
        <v>205.30800051055849</v>
      </c>
      <c r="D161" s="56">
        <f t="shared" si="5"/>
        <v>299.99999972060323</v>
      </c>
      <c r="E161" s="56">
        <v>-125.99866280000001</v>
      </c>
      <c r="F161" s="55">
        <v>-128.9671745</v>
      </c>
      <c r="G161" s="55">
        <v>-3</v>
      </c>
      <c r="H161">
        <v>0</v>
      </c>
      <c r="I161" t="s">
        <v>912</v>
      </c>
    </row>
    <row r="162" spans="1:9">
      <c r="A162" s="54">
        <v>45958.382261585648</v>
      </c>
      <c r="B162" s="54">
        <v>45958.384359618052</v>
      </c>
      <c r="C162" s="56">
        <f t="shared" si="4"/>
        <v>181.26999973319471</v>
      </c>
      <c r="D162" s="56">
        <f t="shared" si="5"/>
        <v>299.99999972060323</v>
      </c>
      <c r="E162" s="56">
        <v>-133.66369520000001</v>
      </c>
      <c r="F162" s="55">
        <v>-136.7267521</v>
      </c>
      <c r="G162" s="55">
        <v>3</v>
      </c>
      <c r="H162">
        <v>0</v>
      </c>
      <c r="I162" t="s">
        <v>912</v>
      </c>
    </row>
    <row r="163" spans="1:9">
      <c r="A163" s="54">
        <v>45958.387831840279</v>
      </c>
      <c r="B163" s="54">
        <v>45958.400710231479</v>
      </c>
      <c r="C163" s="56">
        <f t="shared" si="4"/>
        <v>1112.6929997233674</v>
      </c>
      <c r="D163" s="56">
        <f t="shared" si="5"/>
        <v>300.00000034924597</v>
      </c>
      <c r="E163" s="56">
        <v>-142.20032180000001</v>
      </c>
      <c r="F163" s="55">
        <v>-167.0638031</v>
      </c>
      <c r="G163" s="55">
        <v>-3</v>
      </c>
      <c r="H163">
        <v>0</v>
      </c>
      <c r="I163" t="s">
        <v>912</v>
      </c>
    </row>
    <row r="164" spans="1:9">
      <c r="A164" s="54">
        <v>45958.413252314815</v>
      </c>
      <c r="B164" s="54">
        <v>45958.418524386572</v>
      </c>
      <c r="C164" s="56">
        <f t="shared" si="4"/>
        <v>455.50699986051768</v>
      </c>
      <c r="D164" s="56">
        <f t="shared" si="5"/>
        <v>1083.6360001936555</v>
      </c>
      <c r="E164" s="56">
        <v>164.9172198</v>
      </c>
      <c r="F164" s="55">
        <v>153.94105039999999</v>
      </c>
      <c r="G164" s="55">
        <v>3</v>
      </c>
      <c r="H164">
        <v>0</v>
      </c>
      <c r="I164" t="s">
        <v>912</v>
      </c>
    </row>
    <row r="165" spans="1:9">
      <c r="A165" s="54">
        <v>45958.516232118054</v>
      </c>
      <c r="B165" s="54">
        <v>45958.525753761576</v>
      </c>
      <c r="C165" s="56">
        <f t="shared" si="4"/>
        <v>822.67000030260533</v>
      </c>
      <c r="D165" s="56">
        <f t="shared" si="5"/>
        <v>8441.948000038974</v>
      </c>
      <c r="E165" s="56">
        <v>69.724418099999994</v>
      </c>
      <c r="F165" s="55">
        <v>62.272848609999997</v>
      </c>
      <c r="G165" s="55">
        <v>1.5</v>
      </c>
      <c r="H165">
        <v>0</v>
      </c>
      <c r="I165" t="s">
        <v>912</v>
      </c>
    </row>
    <row r="166" spans="1:9">
      <c r="A166" s="54">
        <v>45958.529225983795</v>
      </c>
      <c r="B166" s="54">
        <v>45958.532356863427</v>
      </c>
      <c r="C166" s="56">
        <f t="shared" si="4"/>
        <v>270.50800016149879</v>
      </c>
      <c r="D166" s="56">
        <f t="shared" si="5"/>
        <v>299.99999972060323</v>
      </c>
      <c r="E166" s="56">
        <v>59.103026370000002</v>
      </c>
      <c r="F166" s="55">
        <v>55.974882960000002</v>
      </c>
      <c r="G166" s="55">
        <v>-3</v>
      </c>
      <c r="H166">
        <v>0</v>
      </c>
      <c r="I166" t="s">
        <v>912</v>
      </c>
    </row>
    <row r="167" spans="1:9">
      <c r="A167" s="54">
        <v>45958.539433321763</v>
      </c>
      <c r="B167" s="54">
        <v>45958.550227962965</v>
      </c>
      <c r="C167" s="56">
        <f t="shared" si="4"/>
        <v>932.65699991025031</v>
      </c>
      <c r="D167" s="56">
        <f t="shared" si="5"/>
        <v>611.40600023791194</v>
      </c>
      <c r="E167" s="56">
        <v>47.736913729999998</v>
      </c>
      <c r="F167" s="55">
        <v>31.09799014</v>
      </c>
      <c r="G167" s="55">
        <v>-3</v>
      </c>
      <c r="H167">
        <v>0</v>
      </c>
      <c r="I167" t="s">
        <v>912</v>
      </c>
    </row>
    <row r="168" spans="1:9">
      <c r="A168" s="54">
        <v>45958.551964074075</v>
      </c>
      <c r="B168" s="54">
        <v>45958.559579942128</v>
      </c>
      <c r="C168" s="56">
        <f t="shared" si="4"/>
        <v>658.01099978853017</v>
      </c>
      <c r="D168" s="56">
        <f t="shared" si="5"/>
        <v>149.99999986030161</v>
      </c>
      <c r="E168" s="56">
        <v>27.89026728</v>
      </c>
      <c r="F168" s="55">
        <v>12.220454419999999</v>
      </c>
      <c r="G168" s="55">
        <v>0</v>
      </c>
      <c r="H168">
        <v>0</v>
      </c>
      <c r="I168" t="s">
        <v>912</v>
      </c>
    </row>
    <row r="169" spans="1:9">
      <c r="A169" s="54">
        <v>45958.687641736113</v>
      </c>
      <c r="B169" s="54">
        <v>45958.695558692132</v>
      </c>
      <c r="C169" s="56">
        <f t="shared" si="4"/>
        <v>684.02500008232892</v>
      </c>
      <c r="D169" s="56">
        <f t="shared" si="5"/>
        <v>11064.539000275545</v>
      </c>
      <c r="E169" s="56">
        <v>-120.4686251</v>
      </c>
      <c r="F169" s="55">
        <v>-129.87640200000001</v>
      </c>
      <c r="G169" s="55">
        <v>3</v>
      </c>
      <c r="H169">
        <v>0</v>
      </c>
      <c r="I169" t="s">
        <v>912</v>
      </c>
    </row>
    <row r="170" spans="1:9">
      <c r="A170" s="54">
        <v>45958.699030914351</v>
      </c>
      <c r="B170" s="54">
        <v>45958.71533564815</v>
      </c>
      <c r="C170" s="56">
        <f t="shared" si="4"/>
        <v>1408.7290002498776</v>
      </c>
      <c r="D170" s="56">
        <f t="shared" si="5"/>
        <v>299.99999972060323</v>
      </c>
      <c r="E170" s="56">
        <v>-134.6767232</v>
      </c>
      <c r="F170" s="55">
        <v>-164.0339894</v>
      </c>
      <c r="G170" s="55">
        <v>3</v>
      </c>
      <c r="H170">
        <v>0</v>
      </c>
      <c r="I170" t="s">
        <v>912</v>
      </c>
    </row>
    <row r="171" spans="1:9">
      <c r="A171" s="54">
        <v>45958.725763888891</v>
      </c>
      <c r="B171" s="54">
        <v>45958.72838763889</v>
      </c>
      <c r="C171" s="56">
        <f t="shared" si="4"/>
        <v>226.69199989177287</v>
      </c>
      <c r="D171" s="56">
        <f t="shared" si="5"/>
        <v>901.00000002421439</v>
      </c>
      <c r="E171" s="56">
        <v>172.6985852</v>
      </c>
      <c r="F171" s="55">
        <v>166.8683121</v>
      </c>
      <c r="G171" s="55">
        <v>-3</v>
      </c>
      <c r="H171">
        <v>0</v>
      </c>
      <c r="I171" t="s">
        <v>912</v>
      </c>
    </row>
    <row r="172" spans="1:9">
      <c r="A172" s="54">
        <v>45958.843412592592</v>
      </c>
      <c r="B172" s="54">
        <v>45958.861257835648</v>
      </c>
      <c r="C172" s="56">
        <f t="shared" si="4"/>
        <v>1541.8289999943227</v>
      </c>
      <c r="D172" s="56">
        <f t="shared" si="5"/>
        <v>9938.1559998728335</v>
      </c>
      <c r="E172" s="56">
        <v>60.63929658</v>
      </c>
      <c r="F172" s="55">
        <v>39.262897000000002</v>
      </c>
      <c r="G172" s="55">
        <v>3</v>
      </c>
      <c r="H172">
        <v>0</v>
      </c>
      <c r="I172" t="s">
        <v>912</v>
      </c>
    </row>
    <row r="173" spans="1:9">
      <c r="A173" s="54">
        <v>45958.864730057867</v>
      </c>
      <c r="B173" s="54">
        <v>45958.871249999997</v>
      </c>
      <c r="C173" s="56">
        <f t="shared" si="4"/>
        <v>563.32300000358373</v>
      </c>
      <c r="D173" s="56">
        <f t="shared" si="5"/>
        <v>299.99999972060323</v>
      </c>
      <c r="E173" s="56">
        <v>33.553161240000001</v>
      </c>
      <c r="F173" s="55">
        <v>21.221135839999999</v>
      </c>
      <c r="G173" s="55">
        <v>-3</v>
      </c>
      <c r="H173">
        <v>0</v>
      </c>
      <c r="I173" t="s">
        <v>912</v>
      </c>
    </row>
    <row r="174" spans="1:9">
      <c r="A174" s="54">
        <v>45959.326376689816</v>
      </c>
      <c r="B174" s="54">
        <v>45959.331827858798</v>
      </c>
      <c r="C174" s="56">
        <f t="shared" si="4"/>
        <v>470.98099999129772</v>
      </c>
      <c r="D174" s="56">
        <f t="shared" si="5"/>
        <v>39322.946000425145</v>
      </c>
      <c r="E174" s="56">
        <v>-128.16775730000001</v>
      </c>
      <c r="F174" s="55">
        <v>-135.67889930000001</v>
      </c>
      <c r="G174" s="55">
        <v>3</v>
      </c>
      <c r="H174">
        <v>0</v>
      </c>
      <c r="I174" t="s">
        <v>912</v>
      </c>
    </row>
    <row r="175" spans="1:9">
      <c r="A175" s="54">
        <v>45959.351393275465</v>
      </c>
      <c r="B175" s="54">
        <v>45959.353258252311</v>
      </c>
      <c r="C175" s="56">
        <f t="shared" si="4"/>
        <v>161.13399951718748</v>
      </c>
      <c r="D175" s="56">
        <f t="shared" si="5"/>
        <v>1690.4520000563934</v>
      </c>
      <c r="E175" s="56">
        <v>-172.81003480000001</v>
      </c>
      <c r="F175" s="55">
        <v>-177.00593129999999</v>
      </c>
      <c r="G175" s="55">
        <v>-3</v>
      </c>
      <c r="H175">
        <v>0</v>
      </c>
      <c r="I175" t="s">
        <v>912</v>
      </c>
    </row>
    <row r="176" spans="1:9">
      <c r="A176" s="54">
        <v>45959.354994363428</v>
      </c>
      <c r="B176" s="54">
        <v>45959.356552372687</v>
      </c>
      <c r="C176" s="56">
        <f t="shared" si="4"/>
        <v>134.61199994198978</v>
      </c>
      <c r="D176" s="56">
        <f t="shared" si="5"/>
        <v>150.00000048894435</v>
      </c>
      <c r="E176" s="56">
        <v>179.06372730000001</v>
      </c>
      <c r="F176" s="55">
        <v>175.5379385</v>
      </c>
      <c r="G176" s="55">
        <v>0</v>
      </c>
      <c r="H176">
        <v>0</v>
      </c>
      <c r="I176" t="s">
        <v>912</v>
      </c>
    </row>
    <row r="177" spans="1:9">
      <c r="A177" s="54">
        <v>45959.474279618058</v>
      </c>
      <c r="B177" s="54">
        <v>45959.476477025462</v>
      </c>
      <c r="C177" s="56">
        <f t="shared" si="4"/>
        <v>189.85599973239005</v>
      </c>
      <c r="D177" s="56">
        <f t="shared" si="5"/>
        <v>10171.634000097401</v>
      </c>
      <c r="E177" s="56">
        <v>61.362695819999999</v>
      </c>
      <c r="F177" s="55">
        <v>59.352037529999997</v>
      </c>
      <c r="G177" s="55">
        <v>-1.5</v>
      </c>
      <c r="H177">
        <v>0</v>
      </c>
      <c r="I177" t="s">
        <v>912</v>
      </c>
    </row>
    <row r="178" spans="1:9">
      <c r="A178" s="54">
        <v>45959.491640115739</v>
      </c>
      <c r="B178" s="54">
        <v>45959.495474537034</v>
      </c>
      <c r="C178" s="56">
        <f t="shared" si="4"/>
        <v>331.29399991594255</v>
      </c>
      <c r="D178" s="56">
        <f t="shared" si="5"/>
        <v>1310.0909998873249</v>
      </c>
      <c r="E178" s="56">
        <v>41.376267929999997</v>
      </c>
      <c r="F178" s="55">
        <v>35.331419779999997</v>
      </c>
      <c r="G178" s="55">
        <v>3</v>
      </c>
      <c r="H178">
        <v>0</v>
      </c>
      <c r="I178" t="s">
        <v>912</v>
      </c>
    </row>
    <row r="179" spans="1:9">
      <c r="A179" s="54">
        <v>45959.505922523145</v>
      </c>
      <c r="B179" s="54">
        <v>45959.510970937503</v>
      </c>
      <c r="C179" s="56">
        <f t="shared" si="4"/>
        <v>436.18300049565732</v>
      </c>
      <c r="D179" s="56">
        <f t="shared" si="5"/>
        <v>902.7059999993071</v>
      </c>
      <c r="E179" s="56">
        <v>15.2392907</v>
      </c>
      <c r="F179" s="55">
        <v>4.0577854760000003</v>
      </c>
      <c r="G179" s="55">
        <v>0</v>
      </c>
      <c r="H179">
        <v>0</v>
      </c>
      <c r="I179" t="s">
        <v>912</v>
      </c>
    </row>
    <row r="180" spans="1:9">
      <c r="A180" s="54">
        <v>45959.510970937503</v>
      </c>
      <c r="B180" s="54">
        <v>45959.512928240743</v>
      </c>
      <c r="C180" s="56">
        <f t="shared" si="4"/>
        <v>169.11099997814745</v>
      </c>
      <c r="D180" s="56">
        <f t="shared" si="5"/>
        <v>0</v>
      </c>
      <c r="E180" s="56">
        <v>4.0577854760000003</v>
      </c>
      <c r="F180" s="55">
        <v>-0.37573565730000003</v>
      </c>
      <c r="G180" s="55">
        <v>0</v>
      </c>
      <c r="H180">
        <v>0</v>
      </c>
      <c r="I180" t="s">
        <v>912</v>
      </c>
    </row>
    <row r="181" spans="1:9">
      <c r="A181" s="54">
        <v>45959.632484664355</v>
      </c>
      <c r="B181" s="54">
        <v>45959.63615111111</v>
      </c>
      <c r="C181" s="56">
        <f t="shared" si="4"/>
        <v>316.78099965211004</v>
      </c>
      <c r="D181" s="56">
        <f>86400*(A181-B180)</f>
        <v>10329.675000021234</v>
      </c>
      <c r="E181" s="56">
        <v>-116.94275279999999</v>
      </c>
      <c r="F181" s="55">
        <v>-120.74703270000001</v>
      </c>
      <c r="G181" s="55">
        <v>-1.5</v>
      </c>
      <c r="H181">
        <v>0</v>
      </c>
      <c r="I181" t="s">
        <v>912</v>
      </c>
    </row>
    <row r="182" spans="1:9">
      <c r="A182" s="54">
        <v>45959.787693148151</v>
      </c>
      <c r="B182" s="54">
        <v>45959.792326168979</v>
      </c>
      <c r="C182" s="56">
        <f t="shared" si="4"/>
        <v>400.29299953021109</v>
      </c>
      <c r="D182" s="56">
        <f t="shared" si="5"/>
        <v>13093.232000386342</v>
      </c>
      <c r="E182" s="56">
        <v>63.459140120000001</v>
      </c>
      <c r="F182" s="55">
        <v>59.35328234</v>
      </c>
      <c r="G182" s="55">
        <v>1.5</v>
      </c>
      <c r="H182">
        <v>0</v>
      </c>
      <c r="I182" t="s">
        <v>912</v>
      </c>
    </row>
    <row r="183" spans="1:9">
      <c r="A183" s="54">
        <v>45959.825499155093</v>
      </c>
      <c r="B183" s="54">
        <v>45959.826938402781</v>
      </c>
      <c r="C183" s="56">
        <f t="shared" si="4"/>
        <v>124.35100022703409</v>
      </c>
      <c r="D183" s="56">
        <f t="shared" si="5"/>
        <v>2866.1460002185777</v>
      </c>
      <c r="E183" s="56">
        <v>7.1849608480000002</v>
      </c>
      <c r="F183" s="55">
        <v>3.944507051</v>
      </c>
      <c r="G183" s="55">
        <v>0</v>
      </c>
      <c r="H183">
        <v>0</v>
      </c>
      <c r="I183" t="s">
        <v>912</v>
      </c>
    </row>
    <row r="184" spans="1:9">
      <c r="A184" s="54">
        <v>45959.827456921295</v>
      </c>
      <c r="B184" s="54">
        <v>45959.830523124998</v>
      </c>
      <c r="C184" s="56">
        <f t="shared" si="4"/>
        <v>264.91999989375472</v>
      </c>
      <c r="D184" s="56">
        <f t="shared" si="5"/>
        <v>44.799999659880996</v>
      </c>
      <c r="E184" s="56">
        <v>2.7716600730000001</v>
      </c>
      <c r="F184" s="55">
        <v>-4.1702325230000001</v>
      </c>
      <c r="G184" s="55">
        <v>0</v>
      </c>
      <c r="H184">
        <v>0</v>
      </c>
      <c r="I184" t="s">
        <v>912</v>
      </c>
    </row>
    <row r="185" spans="1:9">
      <c r="A185" s="54">
        <v>45959.978391203702</v>
      </c>
      <c r="B185" s="54">
        <v>45959.980438981482</v>
      </c>
      <c r="C185" s="56">
        <f t="shared" si="4"/>
        <v>176.92800017539412</v>
      </c>
      <c r="D185" s="56">
        <f t="shared" si="5"/>
        <v>12775.802000029944</v>
      </c>
      <c r="E185" s="56">
        <v>-161.8023073</v>
      </c>
      <c r="F185" s="55">
        <v>-166.18869839999999</v>
      </c>
      <c r="G185" s="55">
        <v>3</v>
      </c>
      <c r="H185">
        <v>0</v>
      </c>
      <c r="I185" t="s">
        <v>912</v>
      </c>
    </row>
    <row r="186" spans="1:9">
      <c r="A186" s="54">
        <v>45959.983911203701</v>
      </c>
      <c r="B186" s="54">
        <v>45959.986588287036</v>
      </c>
      <c r="C186" s="56">
        <f t="shared" si="4"/>
        <v>231.30000019446015</v>
      </c>
      <c r="D186" s="56">
        <f t="shared" si="5"/>
        <v>299.99999972060323</v>
      </c>
      <c r="E186" s="56">
        <v>-173.87582699999999</v>
      </c>
      <c r="F186" s="55">
        <v>-179.9231734</v>
      </c>
      <c r="G186" s="55">
        <v>-3</v>
      </c>
      <c r="H186">
        <v>0</v>
      </c>
      <c r="I186" t="s">
        <v>912</v>
      </c>
    </row>
    <row r="187" spans="1:9">
      <c r="A187" s="54">
        <v>45960.441810578704</v>
      </c>
      <c r="B187" s="54">
        <v>45960.445975775459</v>
      </c>
      <c r="C187" s="56">
        <f t="shared" si="4"/>
        <v>359.87299962434918</v>
      </c>
      <c r="D187" s="56">
        <f t="shared" si="5"/>
        <v>39331.206000130624</v>
      </c>
      <c r="E187" s="56">
        <v>37.595451859999997</v>
      </c>
      <c r="F187" s="55">
        <v>30.543180750000001</v>
      </c>
      <c r="G187" s="55">
        <v>3</v>
      </c>
      <c r="H187">
        <v>0</v>
      </c>
      <c r="I187" t="s">
        <v>912</v>
      </c>
    </row>
    <row r="188" spans="1:9">
      <c r="A188" s="54">
        <v>45960.449447997686</v>
      </c>
      <c r="B188" s="54">
        <v>45960.451921296299</v>
      </c>
      <c r="C188" s="56">
        <f t="shared" si="4"/>
        <v>213.69300016667694</v>
      </c>
      <c r="D188" s="56">
        <f t="shared" si="5"/>
        <v>300.00000034924597</v>
      </c>
      <c r="E188" s="56">
        <v>24.006487199999999</v>
      </c>
      <c r="F188" s="55">
        <v>19.006836440000001</v>
      </c>
      <c r="G188" s="55">
        <v>-3</v>
      </c>
      <c r="H188">
        <v>0</v>
      </c>
      <c r="I188" t="s">
        <v>912</v>
      </c>
    </row>
    <row r="189" spans="1:9">
      <c r="A189" s="54">
        <v>45960.462534722225</v>
      </c>
      <c r="B189" s="54">
        <v>45960.466874999998</v>
      </c>
      <c r="C189" s="56">
        <f t="shared" si="4"/>
        <v>374.99999965075403</v>
      </c>
      <c r="D189" s="56">
        <f t="shared" si="5"/>
        <v>916.99999999254942</v>
      </c>
      <c r="E189" s="56">
        <v>-4.4725685820000001</v>
      </c>
      <c r="F189" s="55">
        <v>-14.081269300000001</v>
      </c>
      <c r="G189" s="55">
        <v>-3</v>
      </c>
      <c r="H189">
        <v>0</v>
      </c>
      <c r="I189" t="s">
        <v>986</v>
      </c>
    </row>
    <row r="190" spans="1:9">
      <c r="A190" s="54">
        <v>45960.579308136577</v>
      </c>
      <c r="B190" s="54">
        <v>45960.584337592591</v>
      </c>
      <c r="C190" s="56">
        <f t="shared" si="4"/>
        <v>434.54499954823405</v>
      </c>
      <c r="D190" s="56">
        <f t="shared" si="5"/>
        <v>9714.223000430502</v>
      </c>
      <c r="E190" s="56">
        <v>-115.5924042</v>
      </c>
      <c r="F190" s="55">
        <v>-120.7510094</v>
      </c>
      <c r="G190" s="55">
        <v>1.5</v>
      </c>
      <c r="H190">
        <v>0</v>
      </c>
      <c r="I190" t="s">
        <v>912</v>
      </c>
    </row>
    <row r="191" spans="1:9">
      <c r="A191" s="54">
        <v>45960.619513888887</v>
      </c>
      <c r="B191" s="54">
        <v>45960.62325434028</v>
      </c>
      <c r="C191" s="56">
        <f t="shared" si="4"/>
        <v>323.17500037606806</v>
      </c>
      <c r="D191" s="56">
        <f t="shared" si="5"/>
        <v>3039.2320000100881</v>
      </c>
      <c r="E191" s="56">
        <v>177.99653839999999</v>
      </c>
      <c r="F191" s="55">
        <v>169.599706</v>
      </c>
      <c r="G191" s="55">
        <v>-3</v>
      </c>
      <c r="H191">
        <v>0</v>
      </c>
      <c r="I191" t="s">
        <v>986</v>
      </c>
    </row>
    <row r="192" spans="1:9">
      <c r="A192" s="54">
        <v>45960.76051803241</v>
      </c>
      <c r="B192" s="54">
        <v>45960.764699074076</v>
      </c>
      <c r="C192" s="56">
        <f t="shared" si="4"/>
        <v>361.24199994374067</v>
      </c>
      <c r="D192" s="56">
        <f t="shared" si="5"/>
        <v>11859.583000000566</v>
      </c>
      <c r="E192" s="56">
        <v>32.988362449999997</v>
      </c>
      <c r="F192" s="55">
        <v>25.345598089999999</v>
      </c>
      <c r="G192" s="55">
        <v>3</v>
      </c>
      <c r="H192">
        <v>0</v>
      </c>
      <c r="I192" t="s">
        <v>912</v>
      </c>
    </row>
    <row r="193" spans="1:9">
      <c r="A193" s="54">
        <v>45961.398113425923</v>
      </c>
      <c r="B193" s="54">
        <v>45961.403645833336</v>
      </c>
      <c r="C193" s="56">
        <f t="shared" si="4"/>
        <v>478.00000046845526</v>
      </c>
      <c r="D193" s="56">
        <f t="shared" si="5"/>
        <v>54726.999999582767</v>
      </c>
      <c r="E193" s="56">
        <v>22.38369501</v>
      </c>
      <c r="F193" s="55">
        <v>10.73608559</v>
      </c>
      <c r="G193" s="55">
        <v>3</v>
      </c>
      <c r="H193">
        <v>0</v>
      </c>
      <c r="I193" t="s">
        <v>986</v>
      </c>
    </row>
    <row r="194" spans="1:9">
      <c r="A194" s="54">
        <v>45961.414282407408</v>
      </c>
      <c r="B194" s="54">
        <v>45961.417323437498</v>
      </c>
      <c r="C194" s="56">
        <f t="shared" si="4"/>
        <v>262.74499974679202</v>
      </c>
      <c r="D194" s="56">
        <f t="shared" si="5"/>
        <v>918.99999983143061</v>
      </c>
      <c r="E194" s="56">
        <v>-13.091476350000001</v>
      </c>
      <c r="F194" s="55">
        <v>-19.556394529999999</v>
      </c>
      <c r="G194" s="55">
        <v>-3</v>
      </c>
      <c r="H194">
        <v>0</v>
      </c>
      <c r="I194" t="s">
        <v>986</v>
      </c>
    </row>
    <row r="195" spans="1:9">
      <c r="A195" s="54">
        <v>45962.355069247686</v>
      </c>
      <c r="B195" s="54">
        <v>45962.359667951387</v>
      </c>
      <c r="C195" s="56">
        <f t="shared" si="4"/>
        <v>397.32799977064133</v>
      </c>
      <c r="D195" s="56">
        <f t="shared" si="5"/>
        <v>81021.238000248559</v>
      </c>
      <c r="E195" s="56">
        <v>2.7997427969999999</v>
      </c>
      <c r="F195" s="55">
        <v>-7.5958794459999996</v>
      </c>
      <c r="G195" s="55">
        <v>-3</v>
      </c>
      <c r="H195">
        <v>0</v>
      </c>
      <c r="I195" t="s">
        <v>986</v>
      </c>
    </row>
    <row r="196" spans="1:9">
      <c r="A196" s="54">
        <v>45962.514631087965</v>
      </c>
      <c r="B196" s="54">
        <v>45962.516852233799</v>
      </c>
      <c r="C196" s="56">
        <f t="shared" ref="C196:C199" si="6">86400*(B196-A196)</f>
        <v>191.90700009930879</v>
      </c>
      <c r="D196" s="56">
        <f t="shared" si="5"/>
        <v>13388.815000327304</v>
      </c>
      <c r="E196" s="56">
        <v>179.8782511</v>
      </c>
      <c r="F196" s="55">
        <v>174.8614919</v>
      </c>
      <c r="G196" s="55">
        <v>-3</v>
      </c>
      <c r="H196">
        <v>0</v>
      </c>
      <c r="I196" t="s">
        <v>986</v>
      </c>
    </row>
    <row r="197" spans="1:9">
      <c r="A197" s="54">
        <v>45962.666067546299</v>
      </c>
      <c r="B197" s="54">
        <v>45962.673874282409</v>
      </c>
      <c r="C197" s="56">
        <f t="shared" si="6"/>
        <v>674.50199990998954</v>
      </c>
      <c r="D197" s="56">
        <f t="shared" ref="D197:D199" si="7">86400*(A197-B196)</f>
        <v>12892.203000001609</v>
      </c>
      <c r="E197" s="56">
        <v>13.757753839999999</v>
      </c>
      <c r="F197" s="55">
        <v>-3.6757687040000002</v>
      </c>
      <c r="G197" s="55">
        <v>3</v>
      </c>
      <c r="H197">
        <v>0</v>
      </c>
      <c r="I197" t="s">
        <v>986</v>
      </c>
    </row>
    <row r="198" spans="1:9">
      <c r="A198" s="54">
        <v>45962.827092175925</v>
      </c>
      <c r="B198" s="54">
        <v>45962.829824664354</v>
      </c>
      <c r="C198" s="56">
        <f t="shared" si="6"/>
        <v>236.08700023032725</v>
      </c>
      <c r="D198" s="56">
        <f t="shared" si="7"/>
        <v>13238.025999767706</v>
      </c>
      <c r="E198" s="56">
        <v>-172.108904</v>
      </c>
      <c r="F198" s="55">
        <v>-178.2757431</v>
      </c>
      <c r="G198" s="55">
        <v>3</v>
      </c>
      <c r="H198">
        <v>0</v>
      </c>
      <c r="I198" t="s">
        <v>986</v>
      </c>
    </row>
    <row r="199" spans="1:9">
      <c r="A199" s="54">
        <v>45962.977676539354</v>
      </c>
      <c r="B199" s="54">
        <v>45962.97922685185</v>
      </c>
      <c r="C199" s="56">
        <f t="shared" si="6"/>
        <v>133.94699965137988</v>
      </c>
      <c r="D199" s="56">
        <f t="shared" si="7"/>
        <v>12774.402000079863</v>
      </c>
      <c r="E199" s="56">
        <v>22.693743120000001</v>
      </c>
      <c r="F199" s="55">
        <v>19.580433559999999</v>
      </c>
      <c r="G199" s="55">
        <v>3</v>
      </c>
      <c r="H199">
        <v>0</v>
      </c>
      <c r="I199" t="s">
        <v>986</v>
      </c>
    </row>
    <row r="200" spans="1:9">
      <c r="A200" s="54"/>
      <c r="B200" s="54"/>
      <c r="C200" s="54"/>
      <c r="D200" s="54"/>
      <c r="E200" s="54"/>
      <c r="F200" s="55"/>
    </row>
    <row r="201" spans="1:9">
      <c r="A201" s="54"/>
      <c r="B201" s="54"/>
      <c r="C201" s="54"/>
      <c r="D201" s="54"/>
      <c r="E201" s="54"/>
      <c r="F201" s="55"/>
    </row>
    <row r="202" spans="1:9">
      <c r="A202" s="54"/>
      <c r="B202" s="54"/>
      <c r="C202" s="54"/>
      <c r="D202" s="54"/>
      <c r="E202" s="54"/>
      <c r="F202" s="55"/>
    </row>
    <row r="203" spans="1:9">
      <c r="A203" s="54"/>
      <c r="B203" s="54"/>
      <c r="C203" s="54"/>
      <c r="D203" s="54"/>
      <c r="E203" s="54"/>
      <c r="F203" s="55"/>
    </row>
    <row r="204" spans="1:9">
      <c r="A204" s="54"/>
      <c r="B204" s="54"/>
      <c r="C204" s="54"/>
      <c r="D204" s="54"/>
      <c r="E204" s="54"/>
      <c r="F204" s="55"/>
    </row>
    <row r="205" spans="1:9">
      <c r="A205" s="54"/>
      <c r="B205" s="54"/>
      <c r="C205" s="54"/>
      <c r="D205" s="54"/>
      <c r="E205" s="54"/>
      <c r="F205" s="55"/>
    </row>
    <row r="206" spans="1:9">
      <c r="A206" s="54"/>
      <c r="B206" s="54"/>
      <c r="C206" s="54"/>
      <c r="D206" s="54"/>
      <c r="E206" s="54"/>
      <c r="F206" s="55"/>
    </row>
    <row r="207" spans="1:9">
      <c r="A207" s="54"/>
      <c r="B207" s="54"/>
      <c r="C207" s="54"/>
      <c r="D207" s="54"/>
      <c r="E207" s="54"/>
      <c r="F207" s="55"/>
    </row>
    <row r="208" spans="1:9">
      <c r="A208" s="54"/>
      <c r="B208" s="54"/>
      <c r="C208" s="54"/>
      <c r="D208" s="54"/>
      <c r="E208" s="54"/>
      <c r="F208" s="55"/>
    </row>
    <row r="209" spans="1:6">
      <c r="A209" s="54"/>
      <c r="B209" s="54"/>
      <c r="C209" s="54"/>
      <c r="D209" s="54"/>
      <c r="E209" s="54"/>
      <c r="F209" s="55"/>
    </row>
    <row r="210" spans="1:6">
      <c r="A210" s="54"/>
      <c r="B210" s="54"/>
      <c r="C210" s="54"/>
      <c r="D210" s="54"/>
      <c r="E210" s="54"/>
      <c r="F210" s="55"/>
    </row>
    <row r="211" spans="1:6">
      <c r="A211" s="54"/>
      <c r="B211" s="54"/>
      <c r="C211" s="54"/>
      <c r="D211" s="54"/>
      <c r="E211" s="54"/>
      <c r="F211" s="55"/>
    </row>
    <row r="212" spans="1:6">
      <c r="A212" s="54"/>
      <c r="B212" s="54"/>
      <c r="C212" s="54"/>
      <c r="D212" s="54"/>
      <c r="E212" s="54"/>
      <c r="F212" s="55"/>
    </row>
    <row r="213" spans="1:6">
      <c r="A213" s="54"/>
      <c r="B213" s="54"/>
      <c r="C213" s="54"/>
      <c r="D213" s="54"/>
      <c r="E213" s="54"/>
      <c r="F213" s="55"/>
    </row>
    <row r="214" spans="1:6">
      <c r="A214" s="54"/>
      <c r="B214" s="54"/>
      <c r="C214" s="54"/>
      <c r="D214" s="54"/>
      <c r="E214" s="54"/>
      <c r="F214" s="55"/>
    </row>
    <row r="215" spans="1:6">
      <c r="A215" s="54"/>
      <c r="B215" s="54"/>
      <c r="C215" s="54"/>
      <c r="D215" s="54"/>
      <c r="E215" s="54"/>
      <c r="F215" s="55"/>
    </row>
    <row r="216" spans="1:6">
      <c r="A216" s="54"/>
      <c r="B216" s="54"/>
      <c r="C216" s="54"/>
      <c r="D216" s="54"/>
      <c r="E216" s="54"/>
      <c r="F216" s="55"/>
    </row>
    <row r="217" spans="1:6">
      <c r="A217" s="54"/>
      <c r="B217" s="54"/>
      <c r="C217" s="54"/>
      <c r="D217" s="54"/>
      <c r="E217" s="54"/>
      <c r="F217" s="55"/>
    </row>
    <row r="218" spans="1:6">
      <c r="D218" s="54"/>
    </row>
    <row r="219" spans="1:6">
      <c r="D219" s="54"/>
    </row>
    <row r="220" spans="1:6">
      <c r="D220" s="54"/>
    </row>
    <row r="221" spans="1:6">
      <c r="D221" s="54"/>
    </row>
    <row r="222" spans="1:6">
      <c r="D222" s="54"/>
    </row>
    <row r="223" spans="1:6">
      <c r="D223" s="54"/>
    </row>
    <row r="224" spans="1:6">
      <c r="D224" s="54"/>
    </row>
    <row r="225" spans="4:4">
      <c r="D225" s="54"/>
    </row>
    <row r="226" spans="4:4">
      <c r="D226" s="54"/>
    </row>
    <row r="227" spans="4:4">
      <c r="D227" s="54"/>
    </row>
    <row r="228" spans="4:4">
      <c r="D228" s="54"/>
    </row>
    <row r="229" spans="4:4">
      <c r="D229" s="54"/>
    </row>
    <row r="230" spans="4:4">
      <c r="D230" s="54"/>
    </row>
    <row r="231" spans="4:4">
      <c r="D231" s="54"/>
    </row>
    <row r="232" spans="4:4">
      <c r="D232" s="54"/>
    </row>
    <row r="233" spans="4:4">
      <c r="D233" s="54"/>
    </row>
    <row r="234" spans="4:4">
      <c r="D234" s="54"/>
    </row>
    <row r="235" spans="4:4">
      <c r="D235" s="54"/>
    </row>
    <row r="236" spans="4:4">
      <c r="D236" s="54"/>
    </row>
    <row r="237" spans="4:4">
      <c r="D237" s="54"/>
    </row>
    <row r="238" spans="4:4">
      <c r="D238" s="54"/>
    </row>
    <row r="239" spans="4:4">
      <c r="D239" s="54"/>
    </row>
    <row r="240" spans="4:4">
      <c r="D240" s="54"/>
    </row>
    <row r="241" spans="4:4">
      <c r="D241" s="54"/>
    </row>
    <row r="242" spans="4:4">
      <c r="D242" s="54"/>
    </row>
    <row r="243" spans="4:4">
      <c r="D243" s="54"/>
    </row>
    <row r="244" spans="4:4">
      <c r="D244" s="54"/>
    </row>
    <row r="245" spans="4:4">
      <c r="D245" s="54"/>
    </row>
    <row r="246" spans="4:4">
      <c r="D246" s="54"/>
    </row>
    <row r="247" spans="4:4">
      <c r="D247" s="54"/>
    </row>
    <row r="248" spans="4:4">
      <c r="D248" s="54"/>
    </row>
    <row r="249" spans="4:4">
      <c r="D249" s="54"/>
    </row>
    <row r="250" spans="4:4">
      <c r="D250" s="54"/>
    </row>
    <row r="251" spans="4:4">
      <c r="D251" s="54"/>
    </row>
    <row r="252" spans="4:4">
      <c r="D252" s="54"/>
    </row>
    <row r="253" spans="4:4">
      <c r="D253" s="54"/>
    </row>
    <row r="254" spans="4:4">
      <c r="D254" s="54"/>
    </row>
    <row r="255" spans="4:4">
      <c r="D255" s="54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</sheetData>
  <hyperlinks>
    <hyperlink ref="A1" location="Synthesis!A1" display="Synthesi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zoomScaleNormal="100" workbookViewId="0">
      <selection activeCell="D4" sqref="D4:D266"/>
    </sheetView>
  </sheetViews>
  <sheetFormatPr baseColWidth="10" defaultRowHeight="15"/>
  <cols>
    <col min="1" max="2" width="22.42578125" bestFit="1" customWidth="1"/>
    <col min="3" max="4" width="22.42578125" customWidth="1"/>
  </cols>
  <sheetData>
    <row r="1" spans="1:9">
      <c r="A1" s="41" t="s">
        <v>568</v>
      </c>
    </row>
    <row r="2" spans="1:9" ht="60">
      <c r="A2" s="43" t="s">
        <v>906</v>
      </c>
      <c r="B2" s="43" t="s">
        <v>907</v>
      </c>
      <c r="C2" s="43" t="s">
        <v>981</v>
      </c>
      <c r="D2" s="43" t="s">
        <v>1059</v>
      </c>
      <c r="E2" s="43" t="s">
        <v>908</v>
      </c>
      <c r="F2" s="43" t="s">
        <v>909</v>
      </c>
      <c r="G2" s="43" t="s">
        <v>910</v>
      </c>
      <c r="H2" s="43" t="s">
        <v>911</v>
      </c>
    </row>
    <row r="3" spans="1:9">
      <c r="A3" s="54">
        <v>45976.308204814814</v>
      </c>
      <c r="B3" s="54">
        <v>45976.330303125003</v>
      </c>
      <c r="C3" s="56">
        <f>86400*(B3-A3)</f>
        <v>1909.2940004076809</v>
      </c>
      <c r="D3" s="54"/>
      <c r="E3" s="55">
        <v>154.57646829999999</v>
      </c>
      <c r="F3">
        <v>120</v>
      </c>
      <c r="G3">
        <v>-6</v>
      </c>
      <c r="H3">
        <v>0</v>
      </c>
      <c r="I3" t="s">
        <v>912</v>
      </c>
    </row>
    <row r="4" spans="1:9">
      <c r="A4" s="54">
        <v>45976.365086087964</v>
      </c>
      <c r="B4" s="54">
        <v>45976.372762071762</v>
      </c>
      <c r="C4" s="56">
        <f t="shared" ref="C4:C67" si="0">86400*(B4-A4)</f>
        <v>663.20500010624528</v>
      </c>
      <c r="D4" s="56">
        <f>86400*(A4-B3)</f>
        <v>3005.2479998208582</v>
      </c>
      <c r="E4" s="55">
        <v>92.335390939999996</v>
      </c>
      <c r="F4">
        <v>87.695280839999995</v>
      </c>
      <c r="G4" s="42">
        <v>2.185559699E-5</v>
      </c>
      <c r="H4" s="42">
        <v>1.397562715E-5</v>
      </c>
      <c r="I4" t="s">
        <v>1002</v>
      </c>
    </row>
    <row r="5" spans="1:9">
      <c r="A5" s="54">
        <v>45976.416370451392</v>
      </c>
      <c r="B5" s="54">
        <v>45976.420259988423</v>
      </c>
      <c r="C5" s="56">
        <f t="shared" si="0"/>
        <v>336.05599945876747</v>
      </c>
      <c r="D5" s="56">
        <f t="shared" ref="D5:D68" si="1">86400*(A5-B4)</f>
        <v>3767.7640000591055</v>
      </c>
      <c r="E5" s="55">
        <v>54.272234869999998</v>
      </c>
      <c r="F5">
        <v>49.381779389999998</v>
      </c>
      <c r="G5">
        <v>1.127068932</v>
      </c>
      <c r="H5" s="42">
        <v>-5.1254122610000001E-5</v>
      </c>
      <c r="I5" t="s">
        <v>1003</v>
      </c>
    </row>
    <row r="6" spans="1:9">
      <c r="A6" s="54">
        <v>45976.46187806713</v>
      </c>
      <c r="B6" s="54">
        <v>45976.463764328706</v>
      </c>
      <c r="C6" s="56">
        <f t="shared" si="0"/>
        <v>162.9730001790449</v>
      </c>
      <c r="D6" s="56">
        <f t="shared" si="1"/>
        <v>3595.802000281401</v>
      </c>
      <c r="E6" s="55">
        <v>-33.171487810000002</v>
      </c>
      <c r="F6">
        <v>-36.384084180000002</v>
      </c>
      <c r="G6">
        <v>-3.663003459</v>
      </c>
      <c r="H6" s="42">
        <v>2.640538741E-5</v>
      </c>
      <c r="I6" t="s">
        <v>1004</v>
      </c>
    </row>
    <row r="7" spans="1:9">
      <c r="A7" s="54">
        <v>45976.467930995372</v>
      </c>
      <c r="B7" s="54">
        <v>45976.482192719908</v>
      </c>
      <c r="C7" s="56">
        <f t="shared" si="0"/>
        <v>1232.2129999520257</v>
      </c>
      <c r="D7" s="56">
        <f t="shared" si="1"/>
        <v>359.99999991618097</v>
      </c>
      <c r="E7" s="55">
        <v>-42.878157280000003</v>
      </c>
      <c r="F7">
        <v>-60</v>
      </c>
      <c r="G7">
        <v>-6</v>
      </c>
      <c r="H7">
        <v>0</v>
      </c>
      <c r="I7" t="s">
        <v>912</v>
      </c>
    </row>
    <row r="8" spans="1:9">
      <c r="A8" s="54">
        <v>45976.486359386574</v>
      </c>
      <c r="B8" s="54">
        <v>45976.499710555552</v>
      </c>
      <c r="C8" s="56">
        <f t="shared" si="0"/>
        <v>1153.5409997217357</v>
      </c>
      <c r="D8" s="56">
        <f t="shared" si="1"/>
        <v>359.99999991618097</v>
      </c>
      <c r="E8" s="55">
        <v>-63.920343090000003</v>
      </c>
      <c r="F8">
        <v>-74.585048970000003</v>
      </c>
      <c r="G8">
        <v>4.5</v>
      </c>
      <c r="H8">
        <v>0</v>
      </c>
      <c r="I8" t="s">
        <v>912</v>
      </c>
    </row>
    <row r="9" spans="1:9">
      <c r="A9" s="54">
        <v>45976.503877222225</v>
      </c>
      <c r="B9" s="54">
        <v>45976.511106550926</v>
      </c>
      <c r="C9" s="56">
        <f t="shared" si="0"/>
        <v>624.61399978492409</v>
      </c>
      <c r="D9" s="56">
        <f t="shared" si="1"/>
        <v>360.00000054482371</v>
      </c>
      <c r="E9" s="55">
        <v>-77.530602549999998</v>
      </c>
      <c r="F9">
        <v>-82.414229460000001</v>
      </c>
      <c r="G9">
        <v>-1.4531726</v>
      </c>
      <c r="H9" s="42">
        <v>3.0397076909999999E-5</v>
      </c>
      <c r="I9" t="s">
        <v>1005</v>
      </c>
    </row>
    <row r="10" spans="1:9">
      <c r="A10" s="54">
        <v>45976.515273217592</v>
      </c>
      <c r="B10" s="54">
        <v>45976.518949664351</v>
      </c>
      <c r="C10" s="56">
        <f t="shared" si="0"/>
        <v>317.64499994460493</v>
      </c>
      <c r="D10" s="56">
        <f t="shared" si="1"/>
        <v>359.99999991618097</v>
      </c>
      <c r="E10" s="55">
        <v>-85.157003619999998</v>
      </c>
      <c r="F10">
        <v>-87.564642980000002</v>
      </c>
      <c r="G10">
        <v>-4.5</v>
      </c>
      <c r="H10">
        <v>0</v>
      </c>
      <c r="I10" t="s">
        <v>912</v>
      </c>
    </row>
    <row r="11" spans="1:9">
      <c r="A11" s="54">
        <v>45976.523116331016</v>
      </c>
      <c r="B11" s="54">
        <v>45976.530594444448</v>
      </c>
      <c r="C11" s="56">
        <f t="shared" si="0"/>
        <v>646.10900050029159</v>
      </c>
      <c r="D11" s="56">
        <f t="shared" si="1"/>
        <v>359.99999991618097</v>
      </c>
      <c r="E11" s="55">
        <v>-90.305794280000001</v>
      </c>
      <c r="F11">
        <v>-95.348524299999994</v>
      </c>
      <c r="G11">
        <v>8.3200453009999994E-2</v>
      </c>
      <c r="H11" s="42">
        <v>-2.4588392689999999E-5</v>
      </c>
      <c r="I11" t="s">
        <v>1006</v>
      </c>
    </row>
    <row r="12" spans="1:9">
      <c r="A12" s="54">
        <v>45976.534761111114</v>
      </c>
      <c r="B12" s="54">
        <v>45976.555446724538</v>
      </c>
      <c r="C12" s="56">
        <f t="shared" si="0"/>
        <v>1787.2369998833165</v>
      </c>
      <c r="D12" s="56">
        <f t="shared" si="1"/>
        <v>359.99999991618097</v>
      </c>
      <c r="E12" s="55">
        <v>-98.280741280000001</v>
      </c>
      <c r="F12">
        <v>-115.5968695</v>
      </c>
      <c r="G12">
        <v>4.5</v>
      </c>
      <c r="H12">
        <v>0</v>
      </c>
      <c r="I12" t="s">
        <v>912</v>
      </c>
    </row>
    <row r="13" spans="1:9">
      <c r="A13" s="54">
        <v>45976.559613391204</v>
      </c>
      <c r="B13" s="54">
        <v>45976.58195324074</v>
      </c>
      <c r="C13" s="56">
        <f t="shared" si="0"/>
        <v>1930.1629999419674</v>
      </c>
      <c r="D13" s="56">
        <f t="shared" si="1"/>
        <v>359.99999991618097</v>
      </c>
      <c r="E13" s="55">
        <v>-120</v>
      </c>
      <c r="F13">
        <v>-153.77898730000001</v>
      </c>
      <c r="G13">
        <v>-6</v>
      </c>
      <c r="H13">
        <v>0</v>
      </c>
      <c r="I13" t="s">
        <v>912</v>
      </c>
    </row>
    <row r="14" spans="1:9">
      <c r="A14" s="54">
        <v>45976.586119907406</v>
      </c>
      <c r="B14" s="54">
        <v>45976.588095787039</v>
      </c>
      <c r="C14" s="56">
        <f t="shared" si="0"/>
        <v>170.71600032504648</v>
      </c>
      <c r="D14" s="56">
        <f t="shared" si="1"/>
        <v>359.99999991618097</v>
      </c>
      <c r="E14" s="55">
        <v>-162.4463184</v>
      </c>
      <c r="F14">
        <v>-166.78333670000001</v>
      </c>
      <c r="G14">
        <v>-6.9463477640000004</v>
      </c>
      <c r="H14" s="42">
        <v>-1.2188667249999999E-5</v>
      </c>
      <c r="I14" t="s">
        <v>1007</v>
      </c>
    </row>
    <row r="15" spans="1:9">
      <c r="A15" s="54">
        <v>45976.592969803241</v>
      </c>
      <c r="B15" s="54">
        <v>45976.594783449073</v>
      </c>
      <c r="C15" s="56">
        <f t="shared" si="0"/>
        <v>156.69899981003255</v>
      </c>
      <c r="D15" s="56">
        <f t="shared" si="1"/>
        <v>421.11499984748662</v>
      </c>
      <c r="E15" s="55">
        <v>-177.89715799999999</v>
      </c>
      <c r="F15">
        <v>177.895207</v>
      </c>
      <c r="G15">
        <v>3.2983066749999999E-3</v>
      </c>
      <c r="H15" s="42">
        <v>-5.9099658200000003E-7</v>
      </c>
      <c r="I15" t="s">
        <v>1008</v>
      </c>
    </row>
    <row r="16" spans="1:9">
      <c r="A16" s="54">
        <v>45976.596866782405</v>
      </c>
      <c r="B16" s="54">
        <v>45976.616193194444</v>
      </c>
      <c r="C16" s="56">
        <f t="shared" si="0"/>
        <v>1669.8020001640543</v>
      </c>
      <c r="D16" s="56">
        <f t="shared" si="1"/>
        <v>179.99999995809048</v>
      </c>
      <c r="E16" s="55">
        <v>173.07296289999999</v>
      </c>
      <c r="F16">
        <v>134.89232240000001</v>
      </c>
      <c r="G16">
        <v>0</v>
      </c>
      <c r="H16">
        <v>0</v>
      </c>
      <c r="I16" t="s">
        <v>912</v>
      </c>
    </row>
    <row r="17" spans="1:9">
      <c r="A17" s="54">
        <v>45976.640413449073</v>
      </c>
      <c r="B17" s="54">
        <v>45976.727997164351</v>
      </c>
      <c r="C17" s="56">
        <f t="shared" si="0"/>
        <v>7567.2330000204965</v>
      </c>
      <c r="D17" s="56">
        <f t="shared" si="1"/>
        <v>2092.6299999235198</v>
      </c>
      <c r="E17" s="55">
        <v>107.340636</v>
      </c>
      <c r="F17">
        <v>31.454102370000001</v>
      </c>
      <c r="G17">
        <v>0</v>
      </c>
      <c r="H17">
        <v>0</v>
      </c>
      <c r="I17" t="s">
        <v>912</v>
      </c>
    </row>
    <row r="18" spans="1:9">
      <c r="A18" s="54">
        <v>45976.730080497684</v>
      </c>
      <c r="B18" s="54">
        <v>45976.732407314812</v>
      </c>
      <c r="C18" s="56">
        <f t="shared" si="0"/>
        <v>201.03699986357242</v>
      </c>
      <c r="D18" s="56">
        <f t="shared" si="1"/>
        <v>179.99999995809048</v>
      </c>
      <c r="E18" s="55">
        <v>27.501110820000001</v>
      </c>
      <c r="F18">
        <v>22.83442221</v>
      </c>
      <c r="G18">
        <v>0.81953575840000004</v>
      </c>
      <c r="H18" s="42">
        <v>-1.8170306590000001E-5</v>
      </c>
      <c r="I18" t="s">
        <v>1009</v>
      </c>
    </row>
    <row r="19" spans="1:9">
      <c r="A19" s="54">
        <v>45976.739504097219</v>
      </c>
      <c r="B19" s="54">
        <v>45976.741474571762</v>
      </c>
      <c r="C19" s="56">
        <f t="shared" si="0"/>
        <v>170.24900049436837</v>
      </c>
      <c r="D19" s="56">
        <f t="shared" si="1"/>
        <v>613.16199994180351</v>
      </c>
      <c r="E19" s="55">
        <v>7.2667917849999997</v>
      </c>
      <c r="F19">
        <v>2.7236634159999999</v>
      </c>
      <c r="G19">
        <v>-4.8965009820000001</v>
      </c>
      <c r="H19" s="42">
        <v>-3.1645227099999999E-6</v>
      </c>
      <c r="I19" t="s">
        <v>1010</v>
      </c>
    </row>
    <row r="20" spans="1:9">
      <c r="A20" s="54">
        <v>45976.743557905094</v>
      </c>
      <c r="B20" s="54">
        <v>45976.743750243055</v>
      </c>
      <c r="C20" s="56">
        <f t="shared" si="0"/>
        <v>16.617999784648418</v>
      </c>
      <c r="D20" s="56">
        <f t="shared" si="1"/>
        <v>179.99999995809048</v>
      </c>
      <c r="E20" s="55">
        <v>-2.1011161500000002</v>
      </c>
      <c r="F20">
        <v>-2.5458589040000001</v>
      </c>
      <c r="G20">
        <v>0</v>
      </c>
      <c r="H20">
        <v>0</v>
      </c>
      <c r="I20" t="s">
        <v>986</v>
      </c>
    </row>
    <row r="21" spans="1:9">
      <c r="A21" s="54">
        <v>45976.780424178243</v>
      </c>
      <c r="B21" s="54">
        <v>45976.782835219907</v>
      </c>
      <c r="C21" s="56">
        <f t="shared" si="0"/>
        <v>208.3139997208491</v>
      </c>
      <c r="D21" s="56">
        <f t="shared" si="1"/>
        <v>3168.6280002817512</v>
      </c>
      <c r="E21" s="55">
        <v>-61.717688330000001</v>
      </c>
      <c r="F21">
        <v>-63.920343090000003</v>
      </c>
      <c r="G21">
        <v>4.5</v>
      </c>
      <c r="H21">
        <v>0</v>
      </c>
      <c r="I21" t="s">
        <v>986</v>
      </c>
    </row>
    <row r="22" spans="1:9">
      <c r="A22" s="54">
        <v>45976.813739039353</v>
      </c>
      <c r="B22" s="54">
        <v>45976.885974583332</v>
      </c>
      <c r="C22" s="56">
        <f t="shared" si="0"/>
        <v>6241.1509998142719</v>
      </c>
      <c r="D22" s="56">
        <f t="shared" si="1"/>
        <v>2670.0900001684204</v>
      </c>
      <c r="E22" s="55">
        <v>-85.968671009999994</v>
      </c>
      <c r="F22">
        <v>-168.548011</v>
      </c>
      <c r="G22">
        <v>0</v>
      </c>
      <c r="H22">
        <v>0</v>
      </c>
      <c r="I22" t="s">
        <v>912</v>
      </c>
    </row>
    <row r="23" spans="1:9">
      <c r="A23" s="54">
        <v>45976.890951666668</v>
      </c>
      <c r="B23" s="54">
        <v>45976.895124386574</v>
      </c>
      <c r="C23" s="56">
        <f t="shared" si="0"/>
        <v>360.52299987059087</v>
      </c>
      <c r="D23" s="56">
        <f t="shared" si="1"/>
        <v>430.02000020351261</v>
      </c>
      <c r="E23" s="55">
        <v>179.999999</v>
      </c>
      <c r="F23">
        <v>170.3703793</v>
      </c>
      <c r="G23">
        <v>-6</v>
      </c>
      <c r="H23">
        <v>0</v>
      </c>
      <c r="I23" t="s">
        <v>986</v>
      </c>
    </row>
    <row r="24" spans="1:9">
      <c r="A24" s="54">
        <v>45976.89929105324</v>
      </c>
      <c r="B24" s="54">
        <v>45976.899309178239</v>
      </c>
      <c r="C24" s="56">
        <f t="shared" si="0"/>
        <v>1.5659999800845981</v>
      </c>
      <c r="D24" s="56">
        <f t="shared" si="1"/>
        <v>359.99999991618097</v>
      </c>
      <c r="E24" s="55">
        <v>161.0996912</v>
      </c>
      <c r="F24">
        <v>161.06053779999999</v>
      </c>
      <c r="G24">
        <v>6</v>
      </c>
      <c r="H24">
        <v>0</v>
      </c>
      <c r="I24" t="s">
        <v>986</v>
      </c>
    </row>
    <row r="25" spans="1:9">
      <c r="A25" s="54">
        <v>45977.319019953706</v>
      </c>
      <c r="B25" s="54">
        <v>45977.319329976854</v>
      </c>
      <c r="C25" s="56">
        <f t="shared" si="0"/>
        <v>26.785999978892505</v>
      </c>
      <c r="D25" s="56">
        <f t="shared" si="1"/>
        <v>36263.011000282131</v>
      </c>
      <c r="E25" s="55">
        <v>34.976592510000003</v>
      </c>
      <c r="F25">
        <v>34.447202900000001</v>
      </c>
      <c r="G25">
        <v>-6</v>
      </c>
      <c r="H25">
        <v>0</v>
      </c>
      <c r="I25" t="s">
        <v>986</v>
      </c>
    </row>
    <row r="26" spans="1:9">
      <c r="A26" s="54">
        <v>45977.323496643519</v>
      </c>
      <c r="B26" s="54">
        <v>45977.323642199073</v>
      </c>
      <c r="C26" s="56">
        <f t="shared" si="0"/>
        <v>12.575999856926501</v>
      </c>
      <c r="D26" s="56">
        <f t="shared" si="1"/>
        <v>359.99999991618097</v>
      </c>
      <c r="E26" s="55">
        <v>26.86769889</v>
      </c>
      <c r="F26">
        <v>26.587332910000001</v>
      </c>
      <c r="G26">
        <v>-3</v>
      </c>
      <c r="H26" s="42">
        <v>0</v>
      </c>
      <c r="I26" t="s">
        <v>986</v>
      </c>
    </row>
    <row r="27" spans="1:9">
      <c r="A27" s="54">
        <v>45980.306102442133</v>
      </c>
      <c r="B27" s="54">
        <v>45980.308065682868</v>
      </c>
      <c r="C27" s="56">
        <f t="shared" si="0"/>
        <v>169.62399948388338</v>
      </c>
      <c r="D27" s="56">
        <f t="shared" si="1"/>
        <v>257684.56500037573</v>
      </c>
      <c r="E27" s="55">
        <v>-2.3393734909999999</v>
      </c>
      <c r="F27">
        <v>-6.8445693670000001</v>
      </c>
      <c r="G27">
        <v>-1.2035089649999999</v>
      </c>
      <c r="H27" s="42">
        <v>4.3929490319999999E-6</v>
      </c>
      <c r="I27" t="s">
        <v>1011</v>
      </c>
    </row>
    <row r="28" spans="1:9">
      <c r="A28" s="54">
        <v>45980.310149016201</v>
      </c>
      <c r="B28" s="54">
        <v>45980.312316759257</v>
      </c>
      <c r="C28" s="56">
        <f t="shared" si="0"/>
        <v>187.29300003033131</v>
      </c>
      <c r="D28" s="56">
        <f t="shared" si="1"/>
        <v>179.99999995809048</v>
      </c>
      <c r="E28" s="55">
        <v>-11.535202740000001</v>
      </c>
      <c r="F28">
        <v>-16.274752079999999</v>
      </c>
      <c r="G28">
        <v>0</v>
      </c>
      <c r="H28">
        <v>0</v>
      </c>
      <c r="I28" t="s">
        <v>986</v>
      </c>
    </row>
    <row r="29" spans="1:9">
      <c r="A29" s="54">
        <v>45980.314400092589</v>
      </c>
      <c r="B29" s="54">
        <v>45980.316399571762</v>
      </c>
      <c r="C29" s="56">
        <f t="shared" si="0"/>
        <v>172.75500053074211</v>
      </c>
      <c r="D29" s="56">
        <f t="shared" si="1"/>
        <v>179.99999995809048</v>
      </c>
      <c r="E29" s="55">
        <v>-20.660789690000001</v>
      </c>
      <c r="F29">
        <v>-24.69259778</v>
      </c>
      <c r="G29">
        <v>-4.1081878659999997</v>
      </c>
      <c r="H29" s="42">
        <v>1.6677887249999998E-5</v>
      </c>
      <c r="I29" t="s">
        <v>1012</v>
      </c>
    </row>
    <row r="30" spans="1:9">
      <c r="A30" s="54">
        <v>45980.322393877315</v>
      </c>
      <c r="B30" s="54">
        <v>45980.324032893521</v>
      </c>
      <c r="C30" s="56">
        <f t="shared" si="0"/>
        <v>141.61100015044212</v>
      </c>
      <c r="D30" s="56">
        <f t="shared" si="1"/>
        <v>517.9079997818917</v>
      </c>
      <c r="E30" s="55">
        <v>-35.638917589999998</v>
      </c>
      <c r="F30">
        <v>-38.331265500000001</v>
      </c>
      <c r="G30">
        <v>4.7604622880000003</v>
      </c>
      <c r="H30" s="42">
        <v>2.895648994E-5</v>
      </c>
      <c r="I30" t="s">
        <v>1013</v>
      </c>
    </row>
    <row r="31" spans="1:9">
      <c r="A31" s="54">
        <v>45980.328846226854</v>
      </c>
      <c r="B31" s="54">
        <v>45980.332462893515</v>
      </c>
      <c r="C31" s="56">
        <f t="shared" si="0"/>
        <v>312.4799995450303</v>
      </c>
      <c r="D31" s="56">
        <f t="shared" si="1"/>
        <v>415.87199997156858</v>
      </c>
      <c r="E31" s="55">
        <v>-45.540386130000002</v>
      </c>
      <c r="F31">
        <v>-50.33833843</v>
      </c>
      <c r="G31">
        <v>2.044556306</v>
      </c>
      <c r="H31" s="42">
        <v>4.6472295500000003E-5</v>
      </c>
      <c r="I31" t="s">
        <v>1014</v>
      </c>
    </row>
    <row r="32" spans="1:9">
      <c r="A32" s="54">
        <v>45980.343204490739</v>
      </c>
      <c r="B32" s="54">
        <v>45980.348200949076</v>
      </c>
      <c r="C32" s="56">
        <f t="shared" si="0"/>
        <v>431.69400037731975</v>
      </c>
      <c r="D32" s="56">
        <f t="shared" si="1"/>
        <v>928.07400010060519</v>
      </c>
      <c r="E32" s="55">
        <v>-62.154293010000004</v>
      </c>
      <c r="F32">
        <v>-66.733172690000004</v>
      </c>
      <c r="G32">
        <v>3.132007378</v>
      </c>
      <c r="H32" s="42">
        <v>6.3038526820000007E-5</v>
      </c>
      <c r="I32" t="s">
        <v>1015</v>
      </c>
    </row>
    <row r="33" spans="1:9">
      <c r="A33" s="54">
        <v>45980.357344999997</v>
      </c>
      <c r="B33" s="54">
        <v>45980.363959641203</v>
      </c>
      <c r="C33" s="56">
        <f t="shared" si="0"/>
        <v>571.50500023271888</v>
      </c>
      <c r="D33" s="56">
        <f t="shared" si="1"/>
        <v>790.04599952604622</v>
      </c>
      <c r="E33" s="55">
        <v>-74.140656010000001</v>
      </c>
      <c r="F33">
        <v>-78.978225699999996</v>
      </c>
      <c r="G33">
        <v>-0.3780434547</v>
      </c>
      <c r="H33" s="42">
        <v>4.1736261109999997E-5</v>
      </c>
      <c r="I33" t="s">
        <v>1016</v>
      </c>
    </row>
    <row r="34" spans="1:9">
      <c r="A34" s="54">
        <v>45980.368126307869</v>
      </c>
      <c r="B34" s="54">
        <v>45980.368471284724</v>
      </c>
      <c r="C34" s="56">
        <f t="shared" si="0"/>
        <v>29.806000320240855</v>
      </c>
      <c r="D34" s="56">
        <f t="shared" si="1"/>
        <v>359.99999991618097</v>
      </c>
      <c r="E34" s="55">
        <v>-81.887008609999995</v>
      </c>
      <c r="F34">
        <v>-82.124450190000005</v>
      </c>
      <c r="G34">
        <v>4.5</v>
      </c>
      <c r="H34">
        <v>0</v>
      </c>
      <c r="I34" t="s">
        <v>912</v>
      </c>
    </row>
    <row r="35" spans="1:9">
      <c r="A35" s="54">
        <v>45980.37263795139</v>
      </c>
      <c r="B35" s="54">
        <v>45980.380168784723</v>
      </c>
      <c r="C35" s="56">
        <f t="shared" si="0"/>
        <v>650.66399993374944</v>
      </c>
      <c r="D35" s="56">
        <f t="shared" si="1"/>
        <v>359.99999991618097</v>
      </c>
      <c r="E35" s="55">
        <v>-84.963243730000002</v>
      </c>
      <c r="F35">
        <v>-90.0307818</v>
      </c>
      <c r="G35">
        <v>-1.190773216</v>
      </c>
      <c r="H35" s="42">
        <v>4.0410894460000002E-6</v>
      </c>
      <c r="I35" t="s">
        <v>1017</v>
      </c>
    </row>
    <row r="36" spans="1:9">
      <c r="A36" s="54">
        <v>45980.44989614583</v>
      </c>
      <c r="B36" s="54">
        <v>45980.451711168978</v>
      </c>
      <c r="C36" s="56">
        <f t="shared" si="0"/>
        <v>156.81799999438226</v>
      </c>
      <c r="D36" s="56">
        <f t="shared" si="1"/>
        <v>6024.4439997011796</v>
      </c>
      <c r="E36" s="55">
        <v>-173.9191927</v>
      </c>
      <c r="F36">
        <v>-178.0930491</v>
      </c>
      <c r="G36">
        <v>3.874404416</v>
      </c>
      <c r="H36" s="42">
        <v>-3.723279071E-6</v>
      </c>
      <c r="I36" t="s">
        <v>1018</v>
      </c>
    </row>
    <row r="37" spans="1:9">
      <c r="A37" s="54">
        <v>45980.453794502311</v>
      </c>
      <c r="B37" s="54">
        <v>45980.455527129627</v>
      </c>
      <c r="C37" s="56">
        <f t="shared" si="0"/>
        <v>149.699000059627</v>
      </c>
      <c r="D37" s="56">
        <f t="shared" si="1"/>
        <v>179.99999995809048</v>
      </c>
      <c r="E37" s="55">
        <v>177.08168950000001</v>
      </c>
      <c r="F37">
        <v>173.07296289999999</v>
      </c>
      <c r="G37">
        <v>0</v>
      </c>
      <c r="H37">
        <v>0</v>
      </c>
      <c r="I37" t="s">
        <v>912</v>
      </c>
    </row>
    <row r="38" spans="1:9">
      <c r="A38" s="54">
        <v>45980.45761046296</v>
      </c>
      <c r="B38" s="54">
        <v>45980.472698217593</v>
      </c>
      <c r="C38" s="56">
        <f t="shared" si="0"/>
        <v>1303.5820002900437</v>
      </c>
      <c r="D38" s="56">
        <f t="shared" si="1"/>
        <v>179.99999995809048</v>
      </c>
      <c r="E38" s="55">
        <v>168.29837470000001</v>
      </c>
      <c r="F38">
        <v>138.2272576</v>
      </c>
      <c r="G38">
        <v>-3</v>
      </c>
      <c r="H38">
        <v>0</v>
      </c>
      <c r="I38" t="s">
        <v>912</v>
      </c>
    </row>
    <row r="39" spans="1:9">
      <c r="A39" s="54">
        <v>45980.474781550925</v>
      </c>
      <c r="B39" s="54">
        <v>45980.499343020834</v>
      </c>
      <c r="C39" s="56">
        <f t="shared" si="0"/>
        <v>2122.1110001206398</v>
      </c>
      <c r="D39" s="56">
        <f t="shared" si="1"/>
        <v>179.99999995809048</v>
      </c>
      <c r="E39" s="55">
        <v>134.89232240000001</v>
      </c>
      <c r="F39">
        <v>107.340636</v>
      </c>
      <c r="G39">
        <v>0</v>
      </c>
      <c r="H39">
        <v>0</v>
      </c>
      <c r="I39" t="s">
        <v>912</v>
      </c>
    </row>
    <row r="40" spans="1:9">
      <c r="A40" s="54">
        <v>45980.501426354167</v>
      </c>
      <c r="B40" s="54">
        <v>45980.556331157408</v>
      </c>
      <c r="C40" s="56">
        <f t="shared" si="0"/>
        <v>4743.7750000040978</v>
      </c>
      <c r="D40" s="56">
        <f t="shared" si="1"/>
        <v>179.99999995809048</v>
      </c>
      <c r="E40" s="55">
        <v>105.6817054</v>
      </c>
      <c r="F40">
        <v>69.73593271</v>
      </c>
      <c r="G40">
        <v>-3</v>
      </c>
      <c r="H40">
        <v>0</v>
      </c>
      <c r="I40" t="s">
        <v>912</v>
      </c>
    </row>
    <row r="41" spans="1:9">
      <c r="A41" s="54">
        <v>45980.609111701386</v>
      </c>
      <c r="B41" s="54">
        <v>45980.610326030095</v>
      </c>
      <c r="C41" s="56">
        <f t="shared" si="0"/>
        <v>104.91800049785525</v>
      </c>
      <c r="D41" s="56">
        <f t="shared" si="1"/>
        <v>4560.2389996871352</v>
      </c>
      <c r="E41" s="55">
        <v>-16.42970017</v>
      </c>
      <c r="F41">
        <v>-19.00741945</v>
      </c>
      <c r="G41">
        <v>0</v>
      </c>
      <c r="H41">
        <v>0</v>
      </c>
      <c r="I41" t="s">
        <v>986</v>
      </c>
    </row>
    <row r="42" spans="1:9">
      <c r="A42" s="54">
        <v>45980.61566152778</v>
      </c>
      <c r="B42" s="54">
        <v>45980.617805555557</v>
      </c>
      <c r="C42" s="56">
        <f t="shared" si="0"/>
        <v>185.24400000460446</v>
      </c>
      <c r="D42" s="56">
        <f t="shared" si="1"/>
        <v>460.9869999345392</v>
      </c>
      <c r="E42" s="55">
        <v>-29.54811187</v>
      </c>
      <c r="F42">
        <v>-33.394540929999998</v>
      </c>
      <c r="G42">
        <v>-2.458128222</v>
      </c>
      <c r="H42" s="42">
        <v>2.2269181149999999E-5</v>
      </c>
      <c r="I42" t="s">
        <v>1019</v>
      </c>
    </row>
    <row r="43" spans="1:9">
      <c r="A43" s="54">
        <v>45980.622858182869</v>
      </c>
      <c r="B43" s="54">
        <v>45980.625885601854</v>
      </c>
      <c r="C43" s="56">
        <f t="shared" si="0"/>
        <v>261.56900029163808</v>
      </c>
      <c r="D43" s="56">
        <f t="shared" si="1"/>
        <v>436.54699972830713</v>
      </c>
      <c r="E43" s="55">
        <v>-41.577076750000003</v>
      </c>
      <c r="F43">
        <v>-45.925826489999999</v>
      </c>
      <c r="G43">
        <v>0.13291036849999999</v>
      </c>
      <c r="H43" s="42">
        <v>4.0611857470000001E-5</v>
      </c>
      <c r="I43" t="s">
        <v>1020</v>
      </c>
    </row>
    <row r="44" spans="1:9">
      <c r="A44" s="54">
        <v>45980.631882719907</v>
      </c>
      <c r="B44" s="54">
        <v>45980.636719930553</v>
      </c>
      <c r="C44" s="56">
        <f t="shared" si="0"/>
        <v>417.9349998710677</v>
      </c>
      <c r="D44" s="56">
        <f t="shared" si="1"/>
        <v>518.15099974628538</v>
      </c>
      <c r="E44" s="55">
        <v>-53.488433550000003</v>
      </c>
      <c r="F44">
        <v>-58.747840420000003</v>
      </c>
      <c r="G44">
        <v>-0.2124995613</v>
      </c>
      <c r="H44" s="42">
        <v>5.8741553200000001E-5</v>
      </c>
      <c r="I44" t="s">
        <v>1021</v>
      </c>
    </row>
    <row r="45" spans="1:9">
      <c r="A45" s="54">
        <v>45980.638803263886</v>
      </c>
      <c r="B45" s="54">
        <v>45980.649489976851</v>
      </c>
      <c r="C45" s="56">
        <f t="shared" si="0"/>
        <v>923.33200019784272</v>
      </c>
      <c r="D45" s="56">
        <f t="shared" si="1"/>
        <v>179.99999995809048</v>
      </c>
      <c r="E45" s="55">
        <v>-60.824620359999997</v>
      </c>
      <c r="F45">
        <v>-70.151851719999996</v>
      </c>
      <c r="G45">
        <v>0</v>
      </c>
      <c r="H45">
        <v>0</v>
      </c>
      <c r="I45" t="s">
        <v>912</v>
      </c>
    </row>
    <row r="46" spans="1:9">
      <c r="A46" s="54">
        <v>45980.651573310184</v>
      </c>
      <c r="B46" s="54">
        <v>45980.657771956015</v>
      </c>
      <c r="C46" s="56">
        <f t="shared" si="0"/>
        <v>535.56299982592463</v>
      </c>
      <c r="D46" s="56">
        <f t="shared" si="1"/>
        <v>179.99999995809048</v>
      </c>
      <c r="E46" s="55">
        <v>-71.773667750000001</v>
      </c>
      <c r="F46">
        <v>-76.343426780000001</v>
      </c>
      <c r="G46">
        <v>2.4001809280000002</v>
      </c>
      <c r="H46" s="42">
        <v>5.6600505429999997E-5</v>
      </c>
      <c r="I46" t="s">
        <v>1022</v>
      </c>
    </row>
    <row r="47" spans="1:9">
      <c r="A47" s="54">
        <v>45980.661938622688</v>
      </c>
      <c r="B47" s="54">
        <v>45980.670102222219</v>
      </c>
      <c r="C47" s="56">
        <f t="shared" si="0"/>
        <v>705.3349994122982</v>
      </c>
      <c r="D47" s="56">
        <f t="shared" si="1"/>
        <v>360.00000054482371</v>
      </c>
      <c r="E47" s="55">
        <v>-79.25438389</v>
      </c>
      <c r="F47">
        <v>-84.742664649999995</v>
      </c>
      <c r="G47">
        <v>3</v>
      </c>
      <c r="H47">
        <v>0</v>
      </c>
      <c r="I47" t="s">
        <v>912</v>
      </c>
    </row>
    <row r="48" spans="1:9">
      <c r="A48" s="54">
        <v>45980.674268888892</v>
      </c>
      <c r="B48" s="54">
        <v>45980.681825277781</v>
      </c>
      <c r="C48" s="56">
        <f t="shared" si="0"/>
        <v>652.87200005259365</v>
      </c>
      <c r="D48" s="56">
        <f t="shared" si="1"/>
        <v>360.00000054482371</v>
      </c>
      <c r="E48" s="55">
        <v>-87.496885480000003</v>
      </c>
      <c r="F48">
        <v>-92.530464989999999</v>
      </c>
      <c r="G48">
        <v>1.159228538E-4</v>
      </c>
      <c r="H48" s="42">
        <v>-1.148441612E-5</v>
      </c>
      <c r="I48" t="s">
        <v>1023</v>
      </c>
    </row>
    <row r="49" spans="1:9">
      <c r="A49" s="54">
        <v>45980.685991944447</v>
      </c>
      <c r="B49" s="54">
        <v>45980.730026469908</v>
      </c>
      <c r="C49" s="56">
        <f t="shared" si="0"/>
        <v>3804.5829998329282</v>
      </c>
      <c r="D49" s="56">
        <f t="shared" si="1"/>
        <v>359.99999991618097</v>
      </c>
      <c r="E49" s="55">
        <v>-95.379301459999994</v>
      </c>
      <c r="F49">
        <v>-140.1315156</v>
      </c>
      <c r="G49">
        <v>-3</v>
      </c>
      <c r="H49">
        <v>0</v>
      </c>
      <c r="I49" t="s">
        <v>912</v>
      </c>
    </row>
    <row r="50" spans="1:9">
      <c r="A50" s="54">
        <v>45980.734193136574</v>
      </c>
      <c r="B50" s="54">
        <v>45980.736405300922</v>
      </c>
      <c r="C50" s="56">
        <f t="shared" si="0"/>
        <v>191.13099973183125</v>
      </c>
      <c r="D50" s="56">
        <f t="shared" si="1"/>
        <v>359.99999991618097</v>
      </c>
      <c r="E50" s="55">
        <v>-147.34934659999999</v>
      </c>
      <c r="F50">
        <v>-151.5078924</v>
      </c>
      <c r="G50">
        <v>3.014551843</v>
      </c>
      <c r="H50" s="42">
        <v>-2.0416360330000001E-5</v>
      </c>
      <c r="I50" t="s">
        <v>1024</v>
      </c>
    </row>
    <row r="51" spans="1:9">
      <c r="A51" s="54">
        <v>45980.740571967595</v>
      </c>
      <c r="B51" s="54">
        <v>45980.742437546294</v>
      </c>
      <c r="C51" s="56">
        <f t="shared" si="0"/>
        <v>161.18599958717823</v>
      </c>
      <c r="D51" s="56">
        <f t="shared" si="1"/>
        <v>360.00000054482371</v>
      </c>
      <c r="E51" s="55">
        <v>-159.9363132</v>
      </c>
      <c r="F51">
        <v>-163.93908379999999</v>
      </c>
      <c r="G51">
        <v>-6</v>
      </c>
      <c r="H51">
        <v>0</v>
      </c>
      <c r="I51" t="s">
        <v>912</v>
      </c>
    </row>
    <row r="52" spans="1:9">
      <c r="A52" s="54">
        <v>45980.744520879627</v>
      </c>
      <c r="B52" s="54">
        <v>45980.749519490739</v>
      </c>
      <c r="C52" s="56">
        <f t="shared" si="0"/>
        <v>431.88000004738569</v>
      </c>
      <c r="D52" s="56">
        <f t="shared" si="1"/>
        <v>179.99999995809048</v>
      </c>
      <c r="E52" s="55">
        <v>-168.548011</v>
      </c>
      <c r="F52">
        <v>-180</v>
      </c>
      <c r="G52">
        <v>0</v>
      </c>
      <c r="H52">
        <v>0</v>
      </c>
      <c r="I52" t="s">
        <v>912</v>
      </c>
    </row>
    <row r="53" spans="1:9">
      <c r="A53" s="54">
        <v>45980.749519490739</v>
      </c>
      <c r="B53" s="54">
        <v>45980.750777291665</v>
      </c>
      <c r="C53" s="56">
        <f t="shared" si="0"/>
        <v>108.67400004062802</v>
      </c>
      <c r="D53" s="56">
        <f t="shared" si="1"/>
        <v>0</v>
      </c>
      <c r="E53" s="55">
        <v>179.999999</v>
      </c>
      <c r="F53">
        <v>177.08168950000001</v>
      </c>
      <c r="G53">
        <v>0</v>
      </c>
      <c r="H53">
        <v>0</v>
      </c>
      <c r="I53" t="s">
        <v>912</v>
      </c>
    </row>
    <row r="54" spans="1:9">
      <c r="A54" s="54">
        <v>45980.752860624998</v>
      </c>
      <c r="B54" s="54">
        <v>45980.754594988422</v>
      </c>
      <c r="C54" s="56">
        <f t="shared" si="0"/>
        <v>149.84899987466633</v>
      </c>
      <c r="D54" s="56">
        <f t="shared" si="1"/>
        <v>179.99999995809048</v>
      </c>
      <c r="E54" s="55">
        <v>172.26462090000001</v>
      </c>
      <c r="F54">
        <v>168.29837470000001</v>
      </c>
      <c r="G54">
        <v>-3</v>
      </c>
      <c r="H54">
        <v>0</v>
      </c>
      <c r="I54" t="s">
        <v>912</v>
      </c>
    </row>
    <row r="55" spans="1:9">
      <c r="A55" s="54">
        <v>45980.758761655095</v>
      </c>
      <c r="B55" s="54">
        <v>45980.765550277778</v>
      </c>
      <c r="C55" s="56">
        <f t="shared" si="0"/>
        <v>586.53699976857752</v>
      </c>
      <c r="D55" s="56">
        <f t="shared" si="1"/>
        <v>360.00000054482371</v>
      </c>
      <c r="E55" s="55">
        <v>159.0806346</v>
      </c>
      <c r="F55">
        <v>145.5033105</v>
      </c>
      <c r="G55">
        <v>3</v>
      </c>
      <c r="H55">
        <v>0</v>
      </c>
      <c r="I55" t="s">
        <v>912</v>
      </c>
    </row>
    <row r="56" spans="1:9">
      <c r="A56" s="54">
        <v>45980.769716944444</v>
      </c>
      <c r="B56" s="54">
        <v>45980.79809596065</v>
      </c>
      <c r="C56" s="56">
        <f t="shared" si="0"/>
        <v>2451.9470002502203</v>
      </c>
      <c r="D56" s="56">
        <f t="shared" si="1"/>
        <v>359.99999991618097</v>
      </c>
      <c r="E56" s="55">
        <v>138.2272576</v>
      </c>
      <c r="F56">
        <v>105.6817054</v>
      </c>
      <c r="G56">
        <v>-3</v>
      </c>
      <c r="H56">
        <v>0</v>
      </c>
      <c r="I56" t="s">
        <v>912</v>
      </c>
    </row>
    <row r="57" spans="1:9">
      <c r="A57" s="54">
        <v>45980.802262627316</v>
      </c>
      <c r="B57" s="54">
        <v>45980.847960856481</v>
      </c>
      <c r="C57" s="56">
        <f t="shared" si="0"/>
        <v>3948.3269998803735</v>
      </c>
      <c r="D57" s="56">
        <f t="shared" si="1"/>
        <v>359.99999991618097</v>
      </c>
      <c r="E57" s="55">
        <v>102.4637073</v>
      </c>
      <c r="F57">
        <v>72.842723939999999</v>
      </c>
      <c r="G57">
        <v>3</v>
      </c>
      <c r="H57">
        <v>0</v>
      </c>
      <c r="I57" t="s">
        <v>912</v>
      </c>
    </row>
    <row r="58" spans="1:9">
      <c r="A58" s="54">
        <v>45980.852127523147</v>
      </c>
      <c r="B58" s="54">
        <v>45980.884783425929</v>
      </c>
      <c r="C58" s="56">
        <f t="shared" si="0"/>
        <v>2821.4700003387406</v>
      </c>
      <c r="D58" s="56">
        <f t="shared" si="1"/>
        <v>359.99999991618097</v>
      </c>
      <c r="E58" s="55">
        <v>69.735932719999994</v>
      </c>
      <c r="F58">
        <v>29.747664390000001</v>
      </c>
      <c r="G58">
        <v>-3</v>
      </c>
      <c r="H58">
        <v>0</v>
      </c>
      <c r="I58" t="s">
        <v>912</v>
      </c>
    </row>
    <row r="59" spans="1:9">
      <c r="A59" s="54">
        <v>45980.888950092594</v>
      </c>
      <c r="B59" s="54">
        <v>45980.891120381944</v>
      </c>
      <c r="C59" s="56">
        <f t="shared" si="0"/>
        <v>187.51299984287471</v>
      </c>
      <c r="D59" s="56">
        <f t="shared" si="1"/>
        <v>359.99999991618097</v>
      </c>
      <c r="E59" s="55">
        <v>21.402283489999999</v>
      </c>
      <c r="F59">
        <v>16.750697389999999</v>
      </c>
      <c r="G59">
        <v>1.683116987</v>
      </c>
      <c r="H59" s="42">
        <v>-1.262634893E-5</v>
      </c>
      <c r="I59" t="s">
        <v>1025</v>
      </c>
    </row>
    <row r="60" spans="1:9">
      <c r="A60" s="54">
        <v>45980.934558553243</v>
      </c>
      <c r="B60" s="54">
        <v>45980.936345694441</v>
      </c>
      <c r="C60" s="56">
        <f t="shared" si="0"/>
        <v>154.40899953246117</v>
      </c>
      <c r="D60" s="56">
        <f t="shared" si="1"/>
        <v>3753.0580001883209</v>
      </c>
      <c r="E60" s="55">
        <v>-60</v>
      </c>
      <c r="F60">
        <v>-61.717688330000001</v>
      </c>
      <c r="G60">
        <v>4.5</v>
      </c>
      <c r="H60">
        <v>0</v>
      </c>
      <c r="I60" t="s">
        <v>986</v>
      </c>
    </row>
    <row r="61" spans="1:9">
      <c r="A61" s="54">
        <v>45980.949383634259</v>
      </c>
      <c r="B61" s="54">
        <v>45980.969378738424</v>
      </c>
      <c r="C61" s="56">
        <f t="shared" si="0"/>
        <v>1727.5769998552278</v>
      </c>
      <c r="D61" s="56">
        <f t="shared" si="1"/>
        <v>1126.4780002646148</v>
      </c>
      <c r="E61" s="55">
        <v>-72.494513220000002</v>
      </c>
      <c r="F61">
        <v>-85.968671000000001</v>
      </c>
      <c r="G61">
        <v>0</v>
      </c>
      <c r="H61">
        <v>0</v>
      </c>
      <c r="I61" t="s">
        <v>912</v>
      </c>
    </row>
    <row r="62" spans="1:9">
      <c r="A62" s="54">
        <v>45980.971462071757</v>
      </c>
      <c r="B62" s="54">
        <v>45980.98369361111</v>
      </c>
      <c r="C62" s="56">
        <f t="shared" si="0"/>
        <v>1056.8050000816584</v>
      </c>
      <c r="D62" s="56">
        <f t="shared" si="1"/>
        <v>179.99999995809048</v>
      </c>
      <c r="E62" s="55">
        <v>-87.310139829999997</v>
      </c>
      <c r="F62">
        <v>-95.379301459999994</v>
      </c>
      <c r="G62">
        <v>-3</v>
      </c>
      <c r="H62">
        <v>0</v>
      </c>
      <c r="I62" t="s">
        <v>912</v>
      </c>
    </row>
    <row r="63" spans="1:9">
      <c r="A63" s="54">
        <v>45981.342344050929</v>
      </c>
      <c r="B63" s="54">
        <v>45981.343631701391</v>
      </c>
      <c r="C63" s="56">
        <f t="shared" si="0"/>
        <v>111.2529999576509</v>
      </c>
      <c r="D63" s="56">
        <f t="shared" si="1"/>
        <v>30987.398000364192</v>
      </c>
      <c r="E63" s="55">
        <v>-177.01117120000001</v>
      </c>
      <c r="F63">
        <v>-180</v>
      </c>
      <c r="G63">
        <v>6</v>
      </c>
      <c r="H63">
        <v>0</v>
      </c>
      <c r="I63" t="s">
        <v>986</v>
      </c>
    </row>
    <row r="64" spans="1:9">
      <c r="A64" s="54">
        <v>45981.347798368057</v>
      </c>
      <c r="B64" s="54">
        <v>45981.350973425928</v>
      </c>
      <c r="C64" s="56">
        <f t="shared" si="0"/>
        <v>274.32500005234033</v>
      </c>
      <c r="D64" s="56">
        <f t="shared" si="1"/>
        <v>359.99999991618097</v>
      </c>
      <c r="E64" s="55">
        <v>170.3978644</v>
      </c>
      <c r="F64">
        <v>163.31082140000001</v>
      </c>
      <c r="G64">
        <v>6</v>
      </c>
      <c r="H64">
        <v>0</v>
      </c>
      <c r="I64" t="s">
        <v>986</v>
      </c>
    </row>
    <row r="65" spans="1:9">
      <c r="A65" s="54">
        <v>45981.475172523147</v>
      </c>
      <c r="B65" s="54">
        <v>45981.475305983797</v>
      </c>
      <c r="C65" s="56">
        <f t="shared" si="0"/>
        <v>11.53100011870265</v>
      </c>
      <c r="D65" s="56">
        <f t="shared" si="1"/>
        <v>10730.801999755204</v>
      </c>
      <c r="E65" s="55">
        <v>34.447202920000002</v>
      </c>
      <c r="F65">
        <v>34.217197769999999</v>
      </c>
      <c r="G65">
        <v>-6</v>
      </c>
      <c r="H65">
        <v>0</v>
      </c>
      <c r="I65" t="s">
        <v>986</v>
      </c>
    </row>
    <row r="66" spans="1:9">
      <c r="A66" s="54">
        <v>45981.479472650462</v>
      </c>
      <c r="B66" s="54">
        <v>45981.485315439815</v>
      </c>
      <c r="C66" s="56">
        <f t="shared" si="0"/>
        <v>504.81700007803738</v>
      </c>
      <c r="D66" s="56">
        <f t="shared" si="1"/>
        <v>359.99999991618097</v>
      </c>
      <c r="E66" s="55">
        <v>26.587332910000001</v>
      </c>
      <c r="F66">
        <v>14.49929227</v>
      </c>
      <c r="G66">
        <v>-3</v>
      </c>
      <c r="H66">
        <v>0</v>
      </c>
      <c r="I66" t="s">
        <v>986</v>
      </c>
    </row>
    <row r="67" spans="1:9">
      <c r="A67" s="54">
        <v>45984.311332187499</v>
      </c>
      <c r="B67" s="54">
        <v>45984.31447060185</v>
      </c>
      <c r="C67" s="56">
        <f t="shared" si="0"/>
        <v>271.15899994969368</v>
      </c>
      <c r="D67" s="56">
        <f t="shared" si="1"/>
        <v>244167.8469998762</v>
      </c>
      <c r="E67" s="55">
        <v>179.999999</v>
      </c>
      <c r="F67">
        <v>172.7448823</v>
      </c>
      <c r="G67">
        <v>6</v>
      </c>
      <c r="H67">
        <v>0</v>
      </c>
      <c r="I67" t="s">
        <v>986</v>
      </c>
    </row>
    <row r="68" spans="1:9">
      <c r="A68" s="54">
        <v>45984.318637268516</v>
      </c>
      <c r="B68" s="54">
        <v>45984.319644317133</v>
      </c>
      <c r="C68" s="56">
        <f t="shared" ref="C68:C131" si="2">86400*(B68-A68)</f>
        <v>87.00900049880147</v>
      </c>
      <c r="D68" s="56">
        <f t="shared" si="1"/>
        <v>359.99999991618097</v>
      </c>
      <c r="E68" s="55">
        <v>163.31082140000001</v>
      </c>
      <c r="F68">
        <v>161.0996912</v>
      </c>
      <c r="G68">
        <v>6</v>
      </c>
      <c r="H68">
        <v>0</v>
      </c>
      <c r="I68" t="s">
        <v>986</v>
      </c>
    </row>
    <row r="69" spans="1:9">
      <c r="A69" s="54">
        <v>45984.449611585645</v>
      </c>
      <c r="B69" s="54">
        <v>45984.451824039352</v>
      </c>
      <c r="C69" s="56">
        <f t="shared" si="2"/>
        <v>191.15600022487342</v>
      </c>
      <c r="D69" s="56">
        <f t="shared" ref="D69:D132" si="3">86400*(A69-B68)</f>
        <v>11229.171999497339</v>
      </c>
      <c r="E69" s="55">
        <v>25.208340440000001</v>
      </c>
      <c r="F69">
        <v>20.539863459999999</v>
      </c>
      <c r="G69">
        <v>3.3852350090000001</v>
      </c>
      <c r="H69" s="42">
        <v>-1.520617658E-5</v>
      </c>
      <c r="I69" t="s">
        <v>1026</v>
      </c>
    </row>
    <row r="70" spans="1:9">
      <c r="A70" s="54">
        <v>45984.458185763891</v>
      </c>
      <c r="B70" s="54">
        <v>45984.458714895831</v>
      </c>
      <c r="C70" s="56">
        <f t="shared" si="2"/>
        <v>45.716999564319849</v>
      </c>
      <c r="D70" s="56">
        <f t="shared" si="3"/>
        <v>549.65300022158772</v>
      </c>
      <c r="E70" s="55">
        <v>6.227592027</v>
      </c>
      <c r="F70">
        <v>5.0023040879999998</v>
      </c>
      <c r="G70">
        <v>-3</v>
      </c>
      <c r="H70">
        <v>0</v>
      </c>
      <c r="I70" t="s">
        <v>986</v>
      </c>
    </row>
    <row r="71" spans="1:9">
      <c r="A71" s="54">
        <v>45984.460798229164</v>
      </c>
      <c r="B71" s="54">
        <v>45984.461778576391</v>
      </c>
      <c r="C71" s="56">
        <f t="shared" si="2"/>
        <v>84.702000464312732</v>
      </c>
      <c r="D71" s="56">
        <f t="shared" si="3"/>
        <v>179.99999995809048</v>
      </c>
      <c r="E71" s="55">
        <v>0.1686192011</v>
      </c>
      <c r="F71">
        <v>-2.1011161490000001</v>
      </c>
      <c r="G71">
        <v>0</v>
      </c>
      <c r="H71">
        <v>0</v>
      </c>
      <c r="I71" t="s">
        <v>986</v>
      </c>
    </row>
    <row r="72" spans="1:9">
      <c r="A72" s="54">
        <v>45984.461971122684</v>
      </c>
      <c r="B72" s="54">
        <v>45984.463684525464</v>
      </c>
      <c r="C72" s="56">
        <f t="shared" si="2"/>
        <v>148.03800021763891</v>
      </c>
      <c r="D72" s="56">
        <f t="shared" si="3"/>
        <v>16.63599971216172</v>
      </c>
      <c r="E72" s="55">
        <v>-2.5458589009999999</v>
      </c>
      <c r="F72">
        <v>-6.4801655309999999</v>
      </c>
      <c r="G72">
        <v>0</v>
      </c>
      <c r="H72">
        <v>0</v>
      </c>
      <c r="I72" t="s">
        <v>986</v>
      </c>
    </row>
    <row r="73" spans="1:9">
      <c r="A73" s="54">
        <v>45984.465767858797</v>
      </c>
      <c r="B73" s="54">
        <v>45984.467773460645</v>
      </c>
      <c r="C73" s="56">
        <f t="shared" si="2"/>
        <v>173.28399962279946</v>
      </c>
      <c r="D73" s="56">
        <f t="shared" si="3"/>
        <v>179.99999995809048</v>
      </c>
      <c r="E73" s="55">
        <v>-11.181063269999999</v>
      </c>
      <c r="F73">
        <v>-15.585226309999999</v>
      </c>
      <c r="G73">
        <v>0.46918245829999999</v>
      </c>
      <c r="H73" s="42">
        <v>9.6288770229999996E-6</v>
      </c>
      <c r="I73" t="s">
        <v>1027</v>
      </c>
    </row>
    <row r="74" spans="1:9">
      <c r="A74" s="54">
        <v>45984.471940127318</v>
      </c>
      <c r="B74" s="54">
        <v>45984.475668460647</v>
      </c>
      <c r="C74" s="56">
        <f t="shared" si="2"/>
        <v>322.12799966800958</v>
      </c>
      <c r="D74" s="56">
        <f t="shared" si="3"/>
        <v>360.00000054482371</v>
      </c>
      <c r="E74" s="55">
        <v>-24.23417478</v>
      </c>
      <c r="F74">
        <v>-31.302149279999998</v>
      </c>
      <c r="G74">
        <v>3</v>
      </c>
      <c r="H74">
        <v>0</v>
      </c>
      <c r="I74" t="s">
        <v>986</v>
      </c>
    </row>
    <row r="75" spans="1:9">
      <c r="A75" s="54">
        <v>45984.480394664351</v>
      </c>
      <c r="B75" s="54">
        <v>45984.483225000004</v>
      </c>
      <c r="C75" s="56">
        <f t="shared" si="2"/>
        <v>244.54100034199655</v>
      </c>
      <c r="D75" s="56">
        <f t="shared" si="3"/>
        <v>408.34400004241616</v>
      </c>
      <c r="E75" s="55">
        <v>-39.30476256</v>
      </c>
      <c r="F75">
        <v>-43.60762991</v>
      </c>
      <c r="G75">
        <v>-1.3592400140000001</v>
      </c>
      <c r="H75" s="42">
        <v>3.570038694E-5</v>
      </c>
      <c r="I75" t="s">
        <v>1028</v>
      </c>
    </row>
    <row r="76" spans="1:9">
      <c r="A76" s="54">
        <v>45984.485308333336</v>
      </c>
      <c r="B76" s="54">
        <v>45984.488328796295</v>
      </c>
      <c r="C76" s="56">
        <f t="shared" si="2"/>
        <v>260.96799960359931</v>
      </c>
      <c r="D76" s="56">
        <f t="shared" si="3"/>
        <v>179.99999995809048</v>
      </c>
      <c r="E76" s="55">
        <v>-46.559084349999999</v>
      </c>
      <c r="F76">
        <v>-50.541333270000003</v>
      </c>
      <c r="G76">
        <v>0</v>
      </c>
      <c r="H76">
        <v>0</v>
      </c>
      <c r="I76" t="s">
        <v>912</v>
      </c>
    </row>
    <row r="77" spans="1:9">
      <c r="A77" s="54">
        <v>45984.490412129628</v>
      </c>
      <c r="B77" s="54">
        <v>45984.495069594908</v>
      </c>
      <c r="C77" s="56">
        <f t="shared" si="2"/>
        <v>402.40500024519861</v>
      </c>
      <c r="D77" s="56">
        <f t="shared" si="3"/>
        <v>179.99999995809048</v>
      </c>
      <c r="E77" s="55">
        <v>-53.101596139999998</v>
      </c>
      <c r="F77">
        <v>-58.346507000000003</v>
      </c>
      <c r="G77">
        <v>4.4183672830000003</v>
      </c>
      <c r="H77" s="42">
        <v>5.7714067850000002E-5</v>
      </c>
      <c r="I77" t="s">
        <v>1029</v>
      </c>
    </row>
    <row r="78" spans="1:9">
      <c r="A78" s="54">
        <v>45984.499236261574</v>
      </c>
      <c r="B78" s="54">
        <v>45984.50568303241</v>
      </c>
      <c r="C78" s="56">
        <f t="shared" si="2"/>
        <v>557.0010002469644</v>
      </c>
      <c r="D78" s="56">
        <f t="shared" si="3"/>
        <v>359.99999991618097</v>
      </c>
      <c r="E78" s="55">
        <v>-62.564889239999999</v>
      </c>
      <c r="F78">
        <v>-68.406280800000005</v>
      </c>
      <c r="G78">
        <v>-3</v>
      </c>
      <c r="H78">
        <v>0</v>
      </c>
      <c r="I78" t="s">
        <v>912</v>
      </c>
    </row>
    <row r="79" spans="1:9">
      <c r="A79" s="54">
        <v>45984.507766365743</v>
      </c>
      <c r="B79" s="54">
        <v>45984.51067398148</v>
      </c>
      <c r="C79" s="56">
        <f t="shared" si="2"/>
        <v>251.21799968183041</v>
      </c>
      <c r="D79" s="56">
        <f t="shared" si="3"/>
        <v>179.99999995809048</v>
      </c>
      <c r="E79" s="55">
        <v>-70.151851719999996</v>
      </c>
      <c r="F79">
        <v>-72.494513220000002</v>
      </c>
      <c r="G79">
        <v>0</v>
      </c>
      <c r="H79">
        <v>0</v>
      </c>
      <c r="I79" t="s">
        <v>912</v>
      </c>
    </row>
    <row r="80" spans="1:9">
      <c r="A80" s="54">
        <v>45984.512757314813</v>
      </c>
      <c r="B80" s="54">
        <v>45984.513822696761</v>
      </c>
      <c r="C80" s="56">
        <f t="shared" si="2"/>
        <v>92.049000319093466</v>
      </c>
      <c r="D80" s="56">
        <f t="shared" si="3"/>
        <v>179.99999995809048</v>
      </c>
      <c r="E80" s="55">
        <v>-74.114717139999996</v>
      </c>
      <c r="F80">
        <v>-74.926660749999996</v>
      </c>
      <c r="G80">
        <v>-3</v>
      </c>
      <c r="H80">
        <v>0</v>
      </c>
      <c r="I80" t="s">
        <v>912</v>
      </c>
    </row>
    <row r="81" spans="1:9">
      <c r="A81" s="54">
        <v>45984.599527638886</v>
      </c>
      <c r="B81" s="54">
        <v>45984.601559826391</v>
      </c>
      <c r="C81" s="56">
        <f t="shared" si="2"/>
        <v>175.58100046589971</v>
      </c>
      <c r="D81" s="56">
        <f t="shared" si="3"/>
        <v>7404.9069995759055</v>
      </c>
      <c r="E81" s="55">
        <v>-160.64574229999999</v>
      </c>
      <c r="F81">
        <v>-164.99171269999999</v>
      </c>
      <c r="G81">
        <v>-4.6989126929999996</v>
      </c>
      <c r="H81" s="42">
        <v>-1.225431122E-5</v>
      </c>
      <c r="I81" t="s">
        <v>1030</v>
      </c>
    </row>
    <row r="82" spans="1:9">
      <c r="A82" s="54">
        <v>45984.612438611111</v>
      </c>
      <c r="B82" s="54">
        <v>45984.614455405092</v>
      </c>
      <c r="C82" s="56">
        <f t="shared" si="2"/>
        <v>174.25099988467991</v>
      </c>
      <c r="D82" s="56">
        <f t="shared" si="3"/>
        <v>939.92699983064085</v>
      </c>
      <c r="E82" s="55">
        <v>170.1986315</v>
      </c>
      <c r="F82">
        <v>165.62305430000001</v>
      </c>
      <c r="G82">
        <v>1.5367223759999999</v>
      </c>
      <c r="H82" s="42">
        <v>6.4391210449999999E-6</v>
      </c>
      <c r="I82" t="s">
        <v>1031</v>
      </c>
    </row>
    <row r="83" spans="1:9">
      <c r="A83" s="54">
        <v>45984.618865011573</v>
      </c>
      <c r="B83" s="54">
        <v>45984.621219201392</v>
      </c>
      <c r="C83" s="56">
        <f t="shared" si="2"/>
        <v>203.40200036298484</v>
      </c>
      <c r="D83" s="56">
        <f t="shared" si="3"/>
        <v>380.98999997600913</v>
      </c>
      <c r="E83" s="55">
        <v>156.03436600000001</v>
      </c>
      <c r="F83">
        <v>151.2271891</v>
      </c>
      <c r="G83">
        <v>-2.5467410309999998</v>
      </c>
      <c r="H83" s="42">
        <v>1.679417583E-5</v>
      </c>
      <c r="I83" t="s">
        <v>1032</v>
      </c>
    </row>
    <row r="84" spans="1:9">
      <c r="A84" s="54">
        <v>45984.625385868057</v>
      </c>
      <c r="B84" s="54">
        <v>45984.661658750003</v>
      </c>
      <c r="C84" s="56">
        <f t="shared" si="2"/>
        <v>3133.9770000893623</v>
      </c>
      <c r="D84" s="56">
        <f t="shared" si="3"/>
        <v>359.99999991618097</v>
      </c>
      <c r="E84" s="55">
        <v>143.34937400000001</v>
      </c>
      <c r="F84">
        <v>102.4637073</v>
      </c>
      <c r="G84">
        <v>3</v>
      </c>
      <c r="H84">
        <v>0</v>
      </c>
      <c r="I84" t="s">
        <v>912</v>
      </c>
    </row>
    <row r="85" spans="1:9">
      <c r="A85" s="54">
        <v>45984.665825416669</v>
      </c>
      <c r="B85" s="54">
        <v>45984.690893171297</v>
      </c>
      <c r="C85" s="56">
        <f t="shared" si="2"/>
        <v>2165.8539998810738</v>
      </c>
      <c r="D85" s="56">
        <f t="shared" si="3"/>
        <v>359.99999991618097</v>
      </c>
      <c r="E85" s="55">
        <v>99.584831030000004</v>
      </c>
      <c r="F85">
        <v>84.278450739999997</v>
      </c>
      <c r="G85">
        <v>-4.5</v>
      </c>
      <c r="H85">
        <v>0</v>
      </c>
      <c r="I85" t="s">
        <v>912</v>
      </c>
    </row>
    <row r="86" spans="1:9">
      <c r="A86" s="54">
        <v>45984.756827210651</v>
      </c>
      <c r="B86" s="54">
        <v>45984.758347627314</v>
      </c>
      <c r="C86" s="56">
        <f t="shared" si="2"/>
        <v>131.36399968061596</v>
      </c>
      <c r="D86" s="56">
        <f t="shared" si="3"/>
        <v>5696.7010001884773</v>
      </c>
      <c r="E86" s="55">
        <v>1.82974404</v>
      </c>
      <c r="F86">
        <v>-1.692232787</v>
      </c>
      <c r="G86">
        <v>-3</v>
      </c>
      <c r="H86">
        <v>0</v>
      </c>
      <c r="I86" t="s">
        <v>986</v>
      </c>
    </row>
    <row r="87" spans="1:9">
      <c r="A87" s="54">
        <v>45984.760430960647</v>
      </c>
      <c r="B87" s="54">
        <v>45984.761832615739</v>
      </c>
      <c r="C87" s="56">
        <f t="shared" si="2"/>
        <v>121.10299996566027</v>
      </c>
      <c r="D87" s="56">
        <f t="shared" si="3"/>
        <v>179.99999995809048</v>
      </c>
      <c r="E87" s="55">
        <v>-6.4801655279999997</v>
      </c>
      <c r="F87">
        <v>-9.6549945679999993</v>
      </c>
      <c r="G87">
        <v>0</v>
      </c>
      <c r="H87">
        <v>0</v>
      </c>
      <c r="I87" t="s">
        <v>986</v>
      </c>
    </row>
    <row r="88" spans="1:9">
      <c r="A88" s="54">
        <v>45984.763915949072</v>
      </c>
      <c r="B88" s="54">
        <v>45984.765975925926</v>
      </c>
      <c r="C88" s="56">
        <f t="shared" si="2"/>
        <v>177.98200019169599</v>
      </c>
      <c r="D88" s="56">
        <f t="shared" si="3"/>
        <v>179.99999995809048</v>
      </c>
      <c r="E88" s="55">
        <v>-14.272551930000001</v>
      </c>
      <c r="F88">
        <v>-18.6876903</v>
      </c>
      <c r="G88">
        <v>5.6939686800000002</v>
      </c>
      <c r="H88" s="42">
        <v>1.23383372E-5</v>
      </c>
      <c r="I88" t="s">
        <v>1033</v>
      </c>
    </row>
    <row r="89" spans="1:9">
      <c r="A89" s="54">
        <v>45984.770142592592</v>
      </c>
      <c r="B89" s="54">
        <v>45984.777636932871</v>
      </c>
      <c r="C89" s="56">
        <f t="shared" si="2"/>
        <v>647.51100016292185</v>
      </c>
      <c r="D89" s="56">
        <f t="shared" si="3"/>
        <v>359.99999991618097</v>
      </c>
      <c r="E89" s="55">
        <v>-27.058099510000002</v>
      </c>
      <c r="F89">
        <v>-40.010189769999997</v>
      </c>
      <c r="G89">
        <v>-6</v>
      </c>
      <c r="H89">
        <v>0</v>
      </c>
      <c r="I89" t="s">
        <v>986</v>
      </c>
    </row>
    <row r="90" spans="1:9">
      <c r="A90" s="54">
        <v>45984.781803599537</v>
      </c>
      <c r="B90" s="54">
        <v>45984.785414745369</v>
      </c>
      <c r="C90" s="56">
        <f t="shared" si="2"/>
        <v>312.00299989432096</v>
      </c>
      <c r="D90" s="56">
        <f t="shared" si="3"/>
        <v>359.99999991618097</v>
      </c>
      <c r="E90" s="55">
        <v>-46.087498959999998</v>
      </c>
      <c r="F90">
        <v>-50.791305540000003</v>
      </c>
      <c r="G90">
        <v>-1.1272434579999999</v>
      </c>
      <c r="H90" s="42">
        <v>4.7285099979999999E-5</v>
      </c>
      <c r="I90" t="s">
        <v>1034</v>
      </c>
    </row>
    <row r="91" spans="1:9">
      <c r="A91" s="54">
        <v>45984.825283182872</v>
      </c>
      <c r="B91" s="54">
        <v>45984.832830416664</v>
      </c>
      <c r="C91" s="56">
        <f t="shared" si="2"/>
        <v>652.0809996407479</v>
      </c>
      <c r="D91" s="56">
        <f t="shared" si="3"/>
        <v>3444.6330002741888</v>
      </c>
      <c r="E91" s="55">
        <v>-84.58317744</v>
      </c>
      <c r="F91">
        <v>-89.614699979999997</v>
      </c>
      <c r="G91">
        <v>-1.86239289</v>
      </c>
      <c r="H91" s="42">
        <v>2.7472190820000001E-6</v>
      </c>
      <c r="I91" t="s">
        <v>1035</v>
      </c>
    </row>
    <row r="92" spans="1:9">
      <c r="A92" s="54">
        <v>45984.887565300924</v>
      </c>
      <c r="B92" s="54">
        <v>45984.889988576389</v>
      </c>
      <c r="C92" s="56">
        <f t="shared" si="2"/>
        <v>209.3710002489388</v>
      </c>
      <c r="D92" s="56">
        <f t="shared" si="3"/>
        <v>4729.0939999977127</v>
      </c>
      <c r="E92" s="55">
        <v>-143.3894458</v>
      </c>
      <c r="F92">
        <v>-147.6792332</v>
      </c>
      <c r="G92">
        <v>2.7810315120000002</v>
      </c>
      <c r="H92" s="42">
        <v>-2.411464642E-5</v>
      </c>
      <c r="I92" t="s">
        <v>1036</v>
      </c>
    </row>
    <row r="93" spans="1:9">
      <c r="A93" s="54">
        <v>45984.906775891206</v>
      </c>
      <c r="B93" s="54">
        <v>45984.908676921295</v>
      </c>
      <c r="C93" s="56">
        <f t="shared" si="2"/>
        <v>164.24899972043931</v>
      </c>
      <c r="D93" s="56">
        <f t="shared" si="3"/>
        <v>1450.4240001551807</v>
      </c>
      <c r="E93" s="55">
        <v>176.3004751</v>
      </c>
      <c r="F93">
        <v>171.9080275</v>
      </c>
      <c r="G93">
        <v>-0.29711328729999997</v>
      </c>
      <c r="H93" s="42">
        <v>2.490400604E-6</v>
      </c>
      <c r="I93" t="s">
        <v>1037</v>
      </c>
    </row>
    <row r="94" spans="1:9">
      <c r="A94" s="54">
        <v>45985.300008136575</v>
      </c>
      <c r="B94" s="54">
        <v>45985.333883055559</v>
      </c>
      <c r="C94" s="56">
        <f t="shared" si="2"/>
        <v>2926.7930001486093</v>
      </c>
      <c r="D94" s="56">
        <f t="shared" si="3"/>
        <v>33811.017000186257</v>
      </c>
      <c r="E94" s="55">
        <v>72.780420169999999</v>
      </c>
      <c r="F94">
        <v>35.574829260000001</v>
      </c>
      <c r="G94">
        <v>3</v>
      </c>
      <c r="H94">
        <v>0</v>
      </c>
      <c r="I94" t="s">
        <v>912</v>
      </c>
    </row>
    <row r="95" spans="1:9">
      <c r="A95" s="54">
        <v>45985.338049722224</v>
      </c>
      <c r="B95" s="54">
        <v>45985.340365821758</v>
      </c>
      <c r="C95" s="56">
        <f t="shared" si="2"/>
        <v>200.11099968105555</v>
      </c>
      <c r="D95" s="56">
        <f t="shared" si="3"/>
        <v>359.99999991618097</v>
      </c>
      <c r="E95" s="55">
        <v>27.96919183</v>
      </c>
      <c r="F95">
        <v>23.366790290000001</v>
      </c>
      <c r="G95">
        <v>-1.7137805020000001</v>
      </c>
      <c r="H95" s="42">
        <v>-1.871395196E-5</v>
      </c>
      <c r="I95" t="s">
        <v>1038</v>
      </c>
    </row>
    <row r="96" spans="1:9">
      <c r="A96" s="54">
        <v>45985.34244915509</v>
      </c>
      <c r="B96" s="54">
        <v>45985.350811099539</v>
      </c>
      <c r="C96" s="56">
        <f t="shared" si="2"/>
        <v>722.47200035490096</v>
      </c>
      <c r="D96" s="56">
        <f t="shared" si="3"/>
        <v>179.99999995809048</v>
      </c>
      <c r="E96" s="55">
        <v>19.015826529999998</v>
      </c>
      <c r="F96">
        <v>0.1686191772</v>
      </c>
      <c r="G96">
        <v>0</v>
      </c>
      <c r="H96">
        <v>0</v>
      </c>
      <c r="I96" t="s">
        <v>912</v>
      </c>
    </row>
    <row r="97" spans="1:9">
      <c r="A97" s="54">
        <v>45985.354295613426</v>
      </c>
      <c r="B97" s="54">
        <v>45985.356180289353</v>
      </c>
      <c r="C97" s="56">
        <f t="shared" si="2"/>
        <v>162.83600006718189</v>
      </c>
      <c r="D97" s="56">
        <f t="shared" si="3"/>
        <v>301.06199984438717</v>
      </c>
      <c r="E97" s="55">
        <v>-7.8609887860000001</v>
      </c>
      <c r="F97">
        <v>-12.11709501</v>
      </c>
      <c r="G97">
        <v>1.2954829539999999</v>
      </c>
      <c r="H97" s="42">
        <v>6.6153232050000002E-6</v>
      </c>
      <c r="I97" t="s">
        <v>1039</v>
      </c>
    </row>
    <row r="98" spans="1:9">
      <c r="A98" s="54">
        <v>45985.435925937498</v>
      </c>
      <c r="B98" s="54">
        <v>45985.475930243054</v>
      </c>
      <c r="C98" s="56">
        <f t="shared" si="2"/>
        <v>3456.3720000442117</v>
      </c>
      <c r="D98" s="56">
        <f t="shared" si="3"/>
        <v>6890.0239997310564</v>
      </c>
      <c r="E98" s="55">
        <v>-94.925709760000004</v>
      </c>
      <c r="F98">
        <v>-133.5122351</v>
      </c>
      <c r="G98">
        <v>3</v>
      </c>
      <c r="H98">
        <v>0</v>
      </c>
      <c r="I98" t="s">
        <v>912</v>
      </c>
    </row>
    <row r="99" spans="1:9">
      <c r="A99" s="54">
        <v>45985.48009690972</v>
      </c>
      <c r="B99" s="54">
        <v>45985.487534537038</v>
      </c>
      <c r="C99" s="56">
        <f t="shared" si="2"/>
        <v>642.61100033763796</v>
      </c>
      <c r="D99" s="56">
        <f t="shared" si="3"/>
        <v>359.99999991618097</v>
      </c>
      <c r="E99" s="55">
        <v>-140.1315156</v>
      </c>
      <c r="F99">
        <v>-153.92416370000001</v>
      </c>
      <c r="G99">
        <v>-3</v>
      </c>
      <c r="H99">
        <v>0</v>
      </c>
      <c r="I99" t="s">
        <v>912</v>
      </c>
    </row>
    <row r="100" spans="1:9">
      <c r="A100" s="54">
        <v>45985.502431840279</v>
      </c>
      <c r="B100" s="54">
        <v>45985.503458159721</v>
      </c>
      <c r="C100" s="56">
        <f t="shared" si="2"/>
        <v>88.673999765887856</v>
      </c>
      <c r="D100" s="56">
        <f t="shared" si="3"/>
        <v>1287.1270000236109</v>
      </c>
      <c r="E100" s="55">
        <v>172.7448823</v>
      </c>
      <c r="F100">
        <v>170.3978644</v>
      </c>
      <c r="G100">
        <v>6</v>
      </c>
      <c r="H100">
        <v>0</v>
      </c>
      <c r="I100" t="s">
        <v>986</v>
      </c>
    </row>
    <row r="101" spans="1:9">
      <c r="A101" s="54">
        <v>45985.634139907408</v>
      </c>
      <c r="B101" s="54">
        <v>45985.644067152774</v>
      </c>
      <c r="C101" s="56">
        <f t="shared" si="2"/>
        <v>857.7139996457845</v>
      </c>
      <c r="D101" s="56">
        <f t="shared" si="3"/>
        <v>11290.903000161052</v>
      </c>
      <c r="E101" s="55">
        <v>28.80700847</v>
      </c>
      <c r="F101">
        <v>7.911932696</v>
      </c>
      <c r="G101">
        <v>3</v>
      </c>
      <c r="H101">
        <v>0</v>
      </c>
      <c r="I101" t="s">
        <v>986</v>
      </c>
    </row>
    <row r="102" spans="1:9">
      <c r="A102" s="54">
        <v>45985.648233819447</v>
      </c>
      <c r="B102" s="54">
        <v>45985.649611550929</v>
      </c>
      <c r="C102" s="56">
        <f t="shared" si="2"/>
        <v>119.03600001242012</v>
      </c>
      <c r="D102" s="56">
        <f t="shared" si="3"/>
        <v>360.00000054482371</v>
      </c>
      <c r="E102" s="55">
        <v>-1.6922327800000001</v>
      </c>
      <c r="F102">
        <v>-4.8788821479999998</v>
      </c>
      <c r="G102">
        <v>-3</v>
      </c>
      <c r="H102">
        <v>0</v>
      </c>
      <c r="I102" t="s">
        <v>986</v>
      </c>
    </row>
    <row r="103" spans="1:9">
      <c r="A103" s="54">
        <v>45985.651694884262</v>
      </c>
      <c r="B103" s="54">
        <v>45985.651770416669</v>
      </c>
      <c r="C103" s="56">
        <f t="shared" si="2"/>
        <v>6.5259999828413129</v>
      </c>
      <c r="D103" s="56">
        <f t="shared" si="3"/>
        <v>179.99999995809048</v>
      </c>
      <c r="E103" s="55">
        <v>-9.6549945679999993</v>
      </c>
      <c r="F103">
        <v>-9.8266710869999994</v>
      </c>
      <c r="G103">
        <v>0</v>
      </c>
      <c r="H103">
        <v>0</v>
      </c>
      <c r="I103" t="s">
        <v>986</v>
      </c>
    </row>
    <row r="104" spans="1:9">
      <c r="A104" s="54">
        <v>45988.614410868053</v>
      </c>
      <c r="B104" s="54">
        <v>45988.615777685183</v>
      </c>
      <c r="C104" s="56">
        <f t="shared" si="2"/>
        <v>118.09300007298589</v>
      </c>
      <c r="D104" s="56">
        <f t="shared" si="3"/>
        <v>255972.13499955833</v>
      </c>
      <c r="E104" s="55">
        <v>5.002304101</v>
      </c>
      <c r="F104">
        <v>1.829744042</v>
      </c>
      <c r="G104">
        <v>-3</v>
      </c>
      <c r="H104">
        <v>0</v>
      </c>
      <c r="I104" t="s">
        <v>986</v>
      </c>
    </row>
    <row r="105" spans="1:9">
      <c r="A105" s="54">
        <v>45988.621239467589</v>
      </c>
      <c r="B105" s="54">
        <v>45988.623231655096</v>
      </c>
      <c r="C105" s="56">
        <f t="shared" si="2"/>
        <v>172.12500055320561</v>
      </c>
      <c r="D105" s="56">
        <f t="shared" si="3"/>
        <v>471.89799989573658</v>
      </c>
      <c r="E105" s="55">
        <v>-10.686967340000001</v>
      </c>
      <c r="F105">
        <v>-15.08012918</v>
      </c>
      <c r="G105">
        <v>-2.7273869479999999</v>
      </c>
      <c r="H105" s="42">
        <v>9.5258221529999997E-6</v>
      </c>
      <c r="I105" t="s">
        <v>1040</v>
      </c>
    </row>
    <row r="106" spans="1:9">
      <c r="A106" s="54">
        <v>45988.627398321762</v>
      </c>
      <c r="B106" s="54">
        <v>45988.627625624998</v>
      </c>
      <c r="C106" s="56">
        <f t="shared" si="2"/>
        <v>19.638999667949975</v>
      </c>
      <c r="D106" s="56">
        <f t="shared" si="3"/>
        <v>359.99999991618097</v>
      </c>
      <c r="E106" s="55">
        <v>-23.781128800000001</v>
      </c>
      <c r="F106">
        <v>-24.234174759999998</v>
      </c>
      <c r="G106">
        <v>3</v>
      </c>
      <c r="H106">
        <v>0</v>
      </c>
      <c r="I106" t="s">
        <v>986</v>
      </c>
    </row>
    <row r="107" spans="1:9">
      <c r="A107" s="54">
        <v>45988.631792291664</v>
      </c>
      <c r="B107" s="54">
        <v>45988.63233375</v>
      </c>
      <c r="C107" s="56">
        <f t="shared" si="2"/>
        <v>46.782000199891627</v>
      </c>
      <c r="D107" s="56">
        <f t="shared" si="3"/>
        <v>359.99999991618097</v>
      </c>
      <c r="E107" s="55">
        <v>-32.107284149999998</v>
      </c>
      <c r="F107">
        <v>-33.069379779999998</v>
      </c>
      <c r="G107">
        <v>6</v>
      </c>
      <c r="H107">
        <v>0</v>
      </c>
      <c r="I107" t="s">
        <v>986</v>
      </c>
    </row>
    <row r="108" spans="1:9">
      <c r="A108" s="54">
        <v>45988.636500416666</v>
      </c>
      <c r="B108" s="54">
        <v>45988.638376493058</v>
      </c>
      <c r="C108" s="56">
        <f t="shared" si="2"/>
        <v>162.0930003002286</v>
      </c>
      <c r="D108" s="56">
        <f t="shared" si="3"/>
        <v>359.99999991618097</v>
      </c>
      <c r="E108" s="55">
        <v>-40.010189769999997</v>
      </c>
      <c r="F108">
        <v>-42.878157270000003</v>
      </c>
      <c r="G108">
        <v>-6</v>
      </c>
      <c r="H108">
        <v>0</v>
      </c>
      <c r="I108" t="s">
        <v>986</v>
      </c>
    </row>
    <row r="109" spans="1:9">
      <c r="A109" s="54">
        <v>45988.775011238424</v>
      </c>
      <c r="B109" s="54">
        <v>45988.775305567127</v>
      </c>
      <c r="C109" s="56">
        <f t="shared" si="2"/>
        <v>25.429999991320074</v>
      </c>
      <c r="D109" s="56">
        <f t="shared" si="3"/>
        <v>11805.24199961219</v>
      </c>
      <c r="E109" s="55">
        <v>155.1851806</v>
      </c>
      <c r="F109">
        <v>154.57646829999999</v>
      </c>
      <c r="G109">
        <v>-6</v>
      </c>
      <c r="H109">
        <v>0</v>
      </c>
      <c r="I109" t="s">
        <v>912</v>
      </c>
    </row>
    <row r="110" spans="1:9">
      <c r="A110" s="54">
        <v>45988.779945462964</v>
      </c>
      <c r="B110" s="54">
        <v>45988.781131678239</v>
      </c>
      <c r="C110" s="56">
        <f t="shared" si="2"/>
        <v>102.48899976722896</v>
      </c>
      <c r="D110" s="56">
        <f t="shared" si="3"/>
        <v>400.88700028136373</v>
      </c>
      <c r="E110" s="55">
        <v>145.5033105</v>
      </c>
      <c r="F110">
        <v>143.34937410000001</v>
      </c>
      <c r="G110">
        <v>3</v>
      </c>
      <c r="H110">
        <v>0</v>
      </c>
      <c r="I110" t="s">
        <v>912</v>
      </c>
    </row>
    <row r="111" spans="1:9">
      <c r="A111" s="54">
        <v>45988.785298344905</v>
      </c>
      <c r="B111" s="54">
        <v>45988.797589548609</v>
      </c>
      <c r="C111" s="56">
        <f t="shared" si="2"/>
        <v>1061.960000032559</v>
      </c>
      <c r="D111" s="56">
        <f t="shared" si="3"/>
        <v>359.99999991618097</v>
      </c>
      <c r="E111" s="55">
        <v>136.32650240000001</v>
      </c>
      <c r="F111">
        <v>120</v>
      </c>
      <c r="G111">
        <v>6</v>
      </c>
      <c r="H111">
        <v>0</v>
      </c>
      <c r="I111" t="s">
        <v>912</v>
      </c>
    </row>
    <row r="112" spans="1:9">
      <c r="A112" s="54">
        <v>45988.801756215275</v>
      </c>
      <c r="B112" s="54">
        <v>45988.821923599535</v>
      </c>
      <c r="C112" s="56">
        <f t="shared" si="2"/>
        <v>1742.4620000878349</v>
      </c>
      <c r="D112" s="56">
        <f t="shared" si="3"/>
        <v>359.99999991618097</v>
      </c>
      <c r="E112" s="55">
        <v>115.6498139</v>
      </c>
      <c r="F112">
        <v>99.584831030000004</v>
      </c>
      <c r="G112">
        <v>-4.5</v>
      </c>
      <c r="H112">
        <v>0</v>
      </c>
      <c r="I112" t="s">
        <v>912</v>
      </c>
    </row>
    <row r="113" spans="1:9">
      <c r="A113" s="54">
        <v>45988.8260902662</v>
      </c>
      <c r="B113" s="54">
        <v>45988.828612696758</v>
      </c>
      <c r="C113" s="56">
        <f t="shared" si="2"/>
        <v>217.93800015002489</v>
      </c>
      <c r="D113" s="56">
        <f t="shared" si="3"/>
        <v>359.99999991618097</v>
      </c>
      <c r="E113" s="55">
        <v>96.89448453</v>
      </c>
      <c r="F113">
        <v>95.322355540000004</v>
      </c>
      <c r="G113">
        <v>4.5</v>
      </c>
      <c r="H113">
        <v>0</v>
      </c>
      <c r="I113" t="s">
        <v>912</v>
      </c>
    </row>
    <row r="114" spans="1:9">
      <c r="A114" s="54">
        <v>45988.904512777779</v>
      </c>
      <c r="B114" s="54">
        <v>45988.907780578702</v>
      </c>
      <c r="C114" s="56">
        <f t="shared" si="2"/>
        <v>282.33799973968416</v>
      </c>
      <c r="D114" s="56">
        <f t="shared" si="3"/>
        <v>6557.7670002356172</v>
      </c>
      <c r="E114" s="55">
        <v>20.093206890000001</v>
      </c>
      <c r="F114">
        <v>12.864184290000001</v>
      </c>
      <c r="G114">
        <v>-6</v>
      </c>
      <c r="H114">
        <v>0</v>
      </c>
      <c r="I114" t="s">
        <v>986</v>
      </c>
    </row>
    <row r="115" spans="1:9">
      <c r="A115" s="54">
        <v>45988.911947245368</v>
      </c>
      <c r="B115" s="54">
        <v>45988.913834814812</v>
      </c>
      <c r="C115" s="56">
        <f t="shared" si="2"/>
        <v>163.08599996846169</v>
      </c>
      <c r="D115" s="56">
        <f t="shared" si="3"/>
        <v>359.99999991618097</v>
      </c>
      <c r="E115" s="55">
        <v>3.28993058</v>
      </c>
      <c r="F115">
        <v>-1.0861712859999999</v>
      </c>
      <c r="G115">
        <v>-4.9373228060000001</v>
      </c>
      <c r="H115" s="42">
        <v>7.466753147E-7</v>
      </c>
      <c r="I115" t="s">
        <v>1041</v>
      </c>
    </row>
    <row r="116" spans="1:9">
      <c r="A116" s="54">
        <v>45988.919167499997</v>
      </c>
      <c r="B116" s="54">
        <v>45988.921203645834</v>
      </c>
      <c r="C116" s="56">
        <f t="shared" si="2"/>
        <v>175.92300034593791</v>
      </c>
      <c r="D116" s="56">
        <f t="shared" si="3"/>
        <v>460.74399997014552</v>
      </c>
      <c r="E116" s="55">
        <v>-13.17987737</v>
      </c>
      <c r="F116">
        <v>-17.581944239999999</v>
      </c>
      <c r="G116">
        <v>1.4122350379999999</v>
      </c>
      <c r="H116" s="42">
        <v>1.095824816E-5</v>
      </c>
      <c r="I116" t="s">
        <v>1042</v>
      </c>
    </row>
    <row r="117" spans="1:9">
      <c r="A117" s="54">
        <v>45988.927012442131</v>
      </c>
      <c r="B117" s="54">
        <v>45988.929237627315</v>
      </c>
      <c r="C117" s="56">
        <f t="shared" si="2"/>
        <v>192.25599991623312</v>
      </c>
      <c r="D117" s="56">
        <f t="shared" si="3"/>
        <v>501.88000006601214</v>
      </c>
      <c r="E117" s="55">
        <v>-29.16464989</v>
      </c>
      <c r="F117">
        <v>-33.175538639999999</v>
      </c>
      <c r="G117">
        <v>2.3495077769999999</v>
      </c>
      <c r="H117" s="42">
        <v>2.2182085990000001E-5</v>
      </c>
      <c r="I117" t="s">
        <v>1043</v>
      </c>
    </row>
    <row r="118" spans="1:9">
      <c r="A118" s="54">
        <v>45988.933404293981</v>
      </c>
      <c r="B118" s="54">
        <v>45988.936020185189</v>
      </c>
      <c r="C118" s="56">
        <f t="shared" si="2"/>
        <v>226.01300035603344</v>
      </c>
      <c r="D118" s="56">
        <f t="shared" si="3"/>
        <v>359.99999991618097</v>
      </c>
      <c r="E118" s="55">
        <v>-40.045169639999997</v>
      </c>
      <c r="F118">
        <v>-43.953293960000003</v>
      </c>
      <c r="G118">
        <v>6</v>
      </c>
      <c r="H118">
        <v>0</v>
      </c>
      <c r="I118" t="s">
        <v>986</v>
      </c>
    </row>
    <row r="119" spans="1:9">
      <c r="A119" s="54">
        <v>45988.940933402781</v>
      </c>
      <c r="B119" s="54">
        <v>45988.950202893517</v>
      </c>
      <c r="C119" s="56">
        <f t="shared" si="2"/>
        <v>800.88399960659444</v>
      </c>
      <c r="D119" s="56">
        <f t="shared" si="3"/>
        <v>424.5019999332726</v>
      </c>
      <c r="E119" s="55">
        <v>-50.541333270000003</v>
      </c>
      <c r="F119">
        <v>-60.824620359999997</v>
      </c>
      <c r="G119">
        <v>0</v>
      </c>
      <c r="H119">
        <v>0</v>
      </c>
      <c r="I119" t="s">
        <v>912</v>
      </c>
    </row>
    <row r="120" spans="1:9">
      <c r="A120" s="54">
        <v>45988.95228622685</v>
      </c>
      <c r="B120" s="54">
        <v>45988.95439939815</v>
      </c>
      <c r="C120" s="56">
        <f t="shared" si="2"/>
        <v>182.57800033316016</v>
      </c>
      <c r="D120" s="56">
        <f t="shared" si="3"/>
        <v>179.99999995809048</v>
      </c>
      <c r="E120" s="55">
        <v>-62.835844889999997</v>
      </c>
      <c r="F120">
        <v>-64.786707890000002</v>
      </c>
      <c r="G120">
        <v>3</v>
      </c>
      <c r="H120">
        <v>0</v>
      </c>
      <c r="I120" t="s">
        <v>912</v>
      </c>
    </row>
    <row r="121" spans="1:9">
      <c r="A121" s="54">
        <v>45988.958566064815</v>
      </c>
      <c r="B121" s="54">
        <v>45988.962696435185</v>
      </c>
      <c r="C121" s="56">
        <f t="shared" si="2"/>
        <v>356.86399990227073</v>
      </c>
      <c r="D121" s="56">
        <f t="shared" si="3"/>
        <v>359.99999991618097</v>
      </c>
      <c r="E121" s="55">
        <v>-68.406280789999997</v>
      </c>
      <c r="F121">
        <v>-71.748698189999999</v>
      </c>
      <c r="G121">
        <v>-3</v>
      </c>
      <c r="H121">
        <v>0</v>
      </c>
      <c r="I121" t="s">
        <v>912</v>
      </c>
    </row>
    <row r="122" spans="1:9">
      <c r="A122" s="54">
        <v>45988.96686310185</v>
      </c>
      <c r="B122" s="54">
        <v>45988.98310878472</v>
      </c>
      <c r="C122" s="56">
        <f t="shared" si="2"/>
        <v>1403.6269999109209</v>
      </c>
      <c r="D122" s="56">
        <f t="shared" si="3"/>
        <v>359.99999991618097</v>
      </c>
      <c r="E122" s="55">
        <v>-74.926660740000003</v>
      </c>
      <c r="F122">
        <v>-86.245415149999999</v>
      </c>
      <c r="G122">
        <v>-3</v>
      </c>
      <c r="H122">
        <v>0</v>
      </c>
      <c r="I122" t="s">
        <v>912</v>
      </c>
    </row>
    <row r="123" spans="1:9">
      <c r="A123" s="54">
        <v>45989.296803252313</v>
      </c>
      <c r="B123" s="54">
        <v>45989.319361956019</v>
      </c>
      <c r="C123" s="56">
        <f t="shared" si="2"/>
        <v>1949.0720001747832</v>
      </c>
      <c r="D123" s="56">
        <f t="shared" si="3"/>
        <v>27103.202000074089</v>
      </c>
      <c r="E123" s="55">
        <v>-96.967188930000006</v>
      </c>
      <c r="F123">
        <v>-115.60626139999999</v>
      </c>
      <c r="G123">
        <v>-4.5</v>
      </c>
      <c r="H123">
        <v>0</v>
      </c>
      <c r="I123" t="s">
        <v>912</v>
      </c>
    </row>
    <row r="124" spans="1:9">
      <c r="A124" s="54">
        <v>45989.323528622685</v>
      </c>
      <c r="B124" s="54">
        <v>45989.329977581016</v>
      </c>
      <c r="C124" s="56">
        <f t="shared" si="2"/>
        <v>557.18999980017543</v>
      </c>
      <c r="D124" s="56">
        <f t="shared" si="3"/>
        <v>359.99999991618097</v>
      </c>
      <c r="E124" s="55">
        <v>-120</v>
      </c>
      <c r="F124">
        <v>-127.7518467</v>
      </c>
      <c r="G124">
        <v>6</v>
      </c>
      <c r="H124">
        <v>0</v>
      </c>
      <c r="I124" t="s">
        <v>912</v>
      </c>
    </row>
    <row r="125" spans="1:9">
      <c r="A125" s="54">
        <v>45989.334144247689</v>
      </c>
      <c r="B125" s="54">
        <v>45989.34182303241</v>
      </c>
      <c r="C125" s="56">
        <f t="shared" si="2"/>
        <v>663.44699990004301</v>
      </c>
      <c r="D125" s="56">
        <f t="shared" si="3"/>
        <v>360.00000054482371</v>
      </c>
      <c r="E125" s="55">
        <v>-133.5122351</v>
      </c>
      <c r="F125">
        <v>-146.0154814</v>
      </c>
      <c r="G125">
        <v>3</v>
      </c>
      <c r="H125">
        <v>0</v>
      </c>
      <c r="I125" t="s">
        <v>912</v>
      </c>
    </row>
    <row r="126" spans="1:9">
      <c r="A126" s="54">
        <v>45989.345989699075</v>
      </c>
      <c r="B126" s="54">
        <v>45989.356691678244</v>
      </c>
      <c r="C126" s="56">
        <f t="shared" si="2"/>
        <v>924.6510001597926</v>
      </c>
      <c r="D126" s="56">
        <f t="shared" si="3"/>
        <v>359.99999991618097</v>
      </c>
      <c r="E126" s="55">
        <v>-153.92416370000001</v>
      </c>
      <c r="F126">
        <v>-177.31651539999999</v>
      </c>
      <c r="G126">
        <v>-3</v>
      </c>
      <c r="H126">
        <v>0</v>
      </c>
      <c r="I126" t="s">
        <v>912</v>
      </c>
    </row>
    <row r="127" spans="1:9">
      <c r="A127" s="54">
        <v>45989.36085834491</v>
      </c>
      <c r="B127" s="54">
        <v>45989.362799560186</v>
      </c>
      <c r="C127" s="56">
        <f t="shared" si="2"/>
        <v>167.72099984809756</v>
      </c>
      <c r="D127" s="56">
        <f t="shared" si="3"/>
        <v>359.99999991618097</v>
      </c>
      <c r="E127" s="55">
        <v>173.03004809999999</v>
      </c>
      <c r="F127">
        <v>168.5853994</v>
      </c>
      <c r="G127">
        <v>3.932174217</v>
      </c>
      <c r="H127" s="42">
        <v>5.2542774820000001E-6</v>
      </c>
      <c r="I127" t="s">
        <v>1044</v>
      </c>
    </row>
    <row r="128" spans="1:9">
      <c r="A128" s="54">
        <v>45989.366966226851</v>
      </c>
      <c r="B128" s="54">
        <v>45989.379243680552</v>
      </c>
      <c r="C128" s="56">
        <f t="shared" si="2"/>
        <v>1060.7719997875392</v>
      </c>
      <c r="D128" s="56">
        <f t="shared" si="3"/>
        <v>359.99999991618097</v>
      </c>
      <c r="E128" s="55">
        <v>159.3606183</v>
      </c>
      <c r="F128">
        <v>136.32650240000001</v>
      </c>
      <c r="G128">
        <v>6</v>
      </c>
      <c r="H128">
        <v>0</v>
      </c>
      <c r="I128" t="s">
        <v>912</v>
      </c>
    </row>
    <row r="129" spans="1:9">
      <c r="A129" s="54">
        <v>45989.39135888889</v>
      </c>
      <c r="B129" s="54">
        <v>45989.395398541667</v>
      </c>
      <c r="C129" s="56">
        <f t="shared" si="2"/>
        <v>349.02599989436567</v>
      </c>
      <c r="D129" s="56">
        <f t="shared" si="3"/>
        <v>1046.7540003592148</v>
      </c>
      <c r="E129" s="55">
        <v>120</v>
      </c>
      <c r="F129">
        <v>115.6498139</v>
      </c>
      <c r="G129">
        <v>-4.5</v>
      </c>
      <c r="H129">
        <v>0</v>
      </c>
      <c r="I129" t="s">
        <v>912</v>
      </c>
    </row>
    <row r="130" spans="1:9">
      <c r="A130" s="54">
        <v>45989.399565208332</v>
      </c>
      <c r="B130" s="54">
        <v>45989.416615891205</v>
      </c>
      <c r="C130" s="56">
        <f t="shared" si="2"/>
        <v>1473.1790001969784</v>
      </c>
      <c r="D130" s="56">
        <f t="shared" si="3"/>
        <v>359.99999991618097</v>
      </c>
      <c r="E130" s="55">
        <v>111.5934894</v>
      </c>
      <c r="F130">
        <v>98.120892780000005</v>
      </c>
      <c r="G130">
        <v>4.5</v>
      </c>
      <c r="H130">
        <v>0</v>
      </c>
      <c r="I130" t="s">
        <v>912</v>
      </c>
    </row>
    <row r="131" spans="1:9">
      <c r="A131" s="54">
        <v>45989.420782557871</v>
      </c>
      <c r="B131" s="54">
        <v>45989.434307280091</v>
      </c>
      <c r="C131" s="56">
        <f t="shared" si="2"/>
        <v>1168.5359998606145</v>
      </c>
      <c r="D131" s="56">
        <f t="shared" si="3"/>
        <v>359.99999991618097</v>
      </c>
      <c r="E131" s="55">
        <v>95.322355540000004</v>
      </c>
      <c r="F131">
        <v>86.831201609999994</v>
      </c>
      <c r="G131">
        <v>4.5</v>
      </c>
      <c r="H131">
        <v>0</v>
      </c>
      <c r="I131" t="s">
        <v>912</v>
      </c>
    </row>
    <row r="132" spans="1:9">
      <c r="A132" s="54">
        <v>45989.438473946757</v>
      </c>
      <c r="B132" s="54">
        <v>45989.467161782406</v>
      </c>
      <c r="C132" s="56">
        <f t="shared" ref="C132:C195" si="4">86400*(B132-A132)</f>
        <v>2478.6290000891313</v>
      </c>
      <c r="D132" s="56">
        <f t="shared" si="3"/>
        <v>359.99999991618097</v>
      </c>
      <c r="E132" s="55">
        <v>84.278450750000005</v>
      </c>
      <c r="F132">
        <v>63.93592598</v>
      </c>
      <c r="G132">
        <v>-4.5</v>
      </c>
      <c r="H132">
        <v>0</v>
      </c>
      <c r="I132" t="s">
        <v>912</v>
      </c>
    </row>
    <row r="133" spans="1:9">
      <c r="A133" s="54">
        <v>45989.471328449072</v>
      </c>
      <c r="B133" s="54">
        <v>45989.485620925923</v>
      </c>
      <c r="C133" s="56">
        <f t="shared" si="4"/>
        <v>1234.8699999740347</v>
      </c>
      <c r="D133" s="56">
        <f t="shared" ref="D133:D196" si="5">86400*(A133-B132)</f>
        <v>359.99999991618097</v>
      </c>
      <c r="E133" s="55">
        <v>60.000000010000001</v>
      </c>
      <c r="F133">
        <v>42.350473579999999</v>
      </c>
      <c r="G133">
        <v>-6</v>
      </c>
      <c r="H133">
        <v>0</v>
      </c>
      <c r="I133" t="s">
        <v>912</v>
      </c>
    </row>
    <row r="134" spans="1:9">
      <c r="A134" s="54">
        <v>45989.489787592589</v>
      </c>
      <c r="B134" s="54">
        <v>45989.490007465276</v>
      </c>
      <c r="C134" s="56">
        <f t="shared" si="4"/>
        <v>18.997000157833099</v>
      </c>
      <c r="D134" s="56">
        <f t="shared" si="5"/>
        <v>359.99999991618097</v>
      </c>
      <c r="E134" s="55">
        <v>35.574829260000001</v>
      </c>
      <c r="F134">
        <v>35.19314773</v>
      </c>
      <c r="G134">
        <v>3</v>
      </c>
      <c r="H134">
        <v>0</v>
      </c>
      <c r="I134" t="s">
        <v>912</v>
      </c>
    </row>
    <row r="135" spans="1:9">
      <c r="A135" s="54">
        <v>45989.492090798609</v>
      </c>
      <c r="B135" s="54">
        <v>45989.496561354164</v>
      </c>
      <c r="C135" s="56">
        <f t="shared" si="4"/>
        <v>386.25600000377744</v>
      </c>
      <c r="D135" s="56">
        <f t="shared" si="5"/>
        <v>179.99999995809048</v>
      </c>
      <c r="E135" s="55">
        <v>31.454102370000001</v>
      </c>
      <c r="F135">
        <v>22.696258839999999</v>
      </c>
      <c r="G135">
        <v>0</v>
      </c>
      <c r="H135">
        <v>0</v>
      </c>
      <c r="I135" t="s">
        <v>912</v>
      </c>
    </row>
    <row r="136" spans="1:9">
      <c r="A136" s="54">
        <v>45989.498644687497</v>
      </c>
      <c r="B136" s="54">
        <v>45989.50076072917</v>
      </c>
      <c r="C136" s="56">
        <f t="shared" si="4"/>
        <v>182.82600052189082</v>
      </c>
      <c r="D136" s="56">
        <f t="shared" si="5"/>
        <v>179.99999995809048</v>
      </c>
      <c r="E136" s="55">
        <v>18.299192959999999</v>
      </c>
      <c r="F136">
        <v>13.661349530000001</v>
      </c>
      <c r="G136">
        <v>1.925343794</v>
      </c>
      <c r="H136" s="42">
        <v>-1.037082169E-5</v>
      </c>
      <c r="I136" t="s">
        <v>1045</v>
      </c>
    </row>
    <row r="137" spans="1:9">
      <c r="A137" s="54">
        <v>45989.504927395836</v>
      </c>
      <c r="B137" s="54">
        <v>45989.5056415625</v>
      </c>
      <c r="C137" s="56">
        <f t="shared" si="4"/>
        <v>61.703999829478562</v>
      </c>
      <c r="D137" s="56">
        <f t="shared" si="5"/>
        <v>359.99999991618097</v>
      </c>
      <c r="E137" s="55">
        <v>4.1760758149999999</v>
      </c>
      <c r="F137">
        <v>2.5240545050000001</v>
      </c>
      <c r="G137">
        <v>3</v>
      </c>
      <c r="H137">
        <v>0</v>
      </c>
      <c r="I137" t="s">
        <v>986</v>
      </c>
    </row>
    <row r="138" spans="1:9">
      <c r="A138" s="54">
        <v>45989.573018495372</v>
      </c>
      <c r="B138" s="54">
        <v>45989.57400375</v>
      </c>
      <c r="C138" s="56">
        <f t="shared" si="4"/>
        <v>85.125999874435365</v>
      </c>
      <c r="D138" s="56">
        <f t="shared" si="5"/>
        <v>5821.3670000899583</v>
      </c>
      <c r="E138" s="55">
        <v>-82.946832270000002</v>
      </c>
      <c r="F138">
        <v>-83.579952770000006</v>
      </c>
      <c r="G138">
        <v>-4.5</v>
      </c>
      <c r="H138">
        <v>0</v>
      </c>
      <c r="I138" t="s">
        <v>912</v>
      </c>
    </row>
    <row r="139" spans="1:9">
      <c r="A139" s="54">
        <v>45989.578170416666</v>
      </c>
      <c r="B139" s="54">
        <v>45989.579836006946</v>
      </c>
      <c r="C139" s="56">
        <f t="shared" si="4"/>
        <v>143.90700019430369</v>
      </c>
      <c r="D139" s="56">
        <f t="shared" si="5"/>
        <v>359.99999991618097</v>
      </c>
      <c r="E139" s="55">
        <v>-86.245415149999999</v>
      </c>
      <c r="F139">
        <v>-87.310139829999997</v>
      </c>
      <c r="G139">
        <v>-3</v>
      </c>
      <c r="H139">
        <v>0</v>
      </c>
      <c r="I139" t="s">
        <v>912</v>
      </c>
    </row>
    <row r="140" spans="1:9">
      <c r="A140" s="54">
        <v>45989.584002673611</v>
      </c>
      <c r="B140" s="54">
        <v>45989.59147579861</v>
      </c>
      <c r="C140" s="56">
        <f t="shared" si="4"/>
        <v>645.67799989599735</v>
      </c>
      <c r="D140" s="56">
        <f t="shared" si="5"/>
        <v>359.99999991618097</v>
      </c>
      <c r="E140" s="55">
        <v>-89.98854781</v>
      </c>
      <c r="F140">
        <v>-94.925709749999996</v>
      </c>
      <c r="G140">
        <v>3</v>
      </c>
      <c r="H140">
        <v>0</v>
      </c>
      <c r="I140" t="s">
        <v>912</v>
      </c>
    </row>
    <row r="141" spans="1:9">
      <c r="A141" s="54">
        <v>45989.595642465276</v>
      </c>
      <c r="B141" s="54">
        <v>45989.596308888889</v>
      </c>
      <c r="C141" s="56">
        <f t="shared" si="4"/>
        <v>57.579000201076269</v>
      </c>
      <c r="D141" s="56">
        <f t="shared" si="5"/>
        <v>359.99999991618097</v>
      </c>
      <c r="E141" s="55">
        <v>-97.80806844</v>
      </c>
      <c r="F141">
        <v>-98.280741269999993</v>
      </c>
      <c r="G141">
        <v>4.5</v>
      </c>
      <c r="H141">
        <v>0</v>
      </c>
      <c r="I141" t="s">
        <v>912</v>
      </c>
    </row>
    <row r="142" spans="1:9">
      <c r="A142" s="54">
        <v>45989.616941458335</v>
      </c>
      <c r="B142" s="54">
        <v>45989.621041689818</v>
      </c>
      <c r="C142" s="56">
        <f t="shared" si="4"/>
        <v>354.26000012084842</v>
      </c>
      <c r="D142" s="56">
        <f t="shared" si="5"/>
        <v>1782.6540000736713</v>
      </c>
      <c r="E142" s="55">
        <v>-115.60626139999999</v>
      </c>
      <c r="F142">
        <v>-120</v>
      </c>
      <c r="G142">
        <v>-4.5</v>
      </c>
      <c r="H142">
        <v>0</v>
      </c>
      <c r="I142" t="s">
        <v>912</v>
      </c>
    </row>
    <row r="143" spans="1:9">
      <c r="A143" s="54">
        <v>45989.627373530093</v>
      </c>
      <c r="B143" s="54">
        <v>45989.634844282409</v>
      </c>
      <c r="C143" s="56">
        <f t="shared" si="4"/>
        <v>645.47300012782216</v>
      </c>
      <c r="D143" s="56">
        <f t="shared" si="5"/>
        <v>547.070999792777</v>
      </c>
      <c r="E143" s="55">
        <v>-127.7518467</v>
      </c>
      <c r="F143">
        <v>-138.79707289999999</v>
      </c>
      <c r="G143">
        <v>6</v>
      </c>
      <c r="H143">
        <v>0</v>
      </c>
      <c r="I143" t="s">
        <v>912</v>
      </c>
    </row>
    <row r="144" spans="1:9">
      <c r="A144" s="54">
        <v>45989.639010949075</v>
      </c>
      <c r="B144" s="54">
        <v>45989.651971180552</v>
      </c>
      <c r="C144" s="56">
        <f t="shared" si="4"/>
        <v>1119.7639996418729</v>
      </c>
      <c r="D144" s="56">
        <f t="shared" si="5"/>
        <v>359.99999991618097</v>
      </c>
      <c r="E144" s="55">
        <v>-146.0154814</v>
      </c>
      <c r="F144">
        <v>-173.20997130000001</v>
      </c>
      <c r="G144">
        <v>3</v>
      </c>
      <c r="H144">
        <v>0</v>
      </c>
      <c r="I144" t="s">
        <v>912</v>
      </c>
    </row>
    <row r="145" spans="1:9">
      <c r="A145" s="54">
        <v>45989.752073148149</v>
      </c>
      <c r="B145" s="54">
        <v>45989.759069780092</v>
      </c>
      <c r="C145" s="56">
        <f t="shared" si="4"/>
        <v>604.50899982824922</v>
      </c>
      <c r="D145" s="56">
        <f t="shared" si="5"/>
        <v>8648.810000368394</v>
      </c>
      <c r="E145" s="55">
        <v>72.83530897</v>
      </c>
      <c r="F145">
        <v>67.477277650000005</v>
      </c>
      <c r="G145">
        <v>4.5</v>
      </c>
      <c r="H145">
        <v>0</v>
      </c>
      <c r="I145" t="s">
        <v>912</v>
      </c>
    </row>
    <row r="146" spans="1:9">
      <c r="A146" s="54">
        <v>45989.763236446757</v>
      </c>
      <c r="B146" s="54">
        <v>45989.763284201392</v>
      </c>
      <c r="C146" s="56">
        <f t="shared" si="4"/>
        <v>4.1260004276409745</v>
      </c>
      <c r="D146" s="56">
        <f t="shared" si="5"/>
        <v>359.99999991618097</v>
      </c>
      <c r="E146" s="55">
        <v>63.93592598</v>
      </c>
      <c r="F146">
        <v>63.89347935</v>
      </c>
      <c r="G146">
        <v>-4.5</v>
      </c>
      <c r="H146">
        <v>0</v>
      </c>
      <c r="I146" t="s">
        <v>912</v>
      </c>
    </row>
    <row r="147" spans="1:9">
      <c r="A147" s="54">
        <v>45989.767450868057</v>
      </c>
      <c r="B147" s="54">
        <v>45989.77782797454</v>
      </c>
      <c r="C147" s="56">
        <f t="shared" si="4"/>
        <v>896.58200007397681</v>
      </c>
      <c r="D147" s="56">
        <f t="shared" si="5"/>
        <v>359.99999991618097</v>
      </c>
      <c r="E147" s="55">
        <v>60</v>
      </c>
      <c r="F147">
        <v>48.203705550000002</v>
      </c>
      <c r="G147">
        <v>6</v>
      </c>
      <c r="H147">
        <v>0</v>
      </c>
      <c r="I147" t="s">
        <v>912</v>
      </c>
    </row>
    <row r="148" spans="1:9">
      <c r="A148" s="54">
        <v>45989.781994641206</v>
      </c>
      <c r="B148" s="54">
        <v>45989.782291863427</v>
      </c>
      <c r="C148" s="56">
        <f t="shared" si="4"/>
        <v>25.679999892599881</v>
      </c>
      <c r="D148" s="56">
        <f t="shared" si="5"/>
        <v>359.99999991618097</v>
      </c>
      <c r="E148" s="55">
        <v>42.350473579999999</v>
      </c>
      <c r="F148">
        <v>41.903577540000001</v>
      </c>
      <c r="G148">
        <v>-6</v>
      </c>
      <c r="H148">
        <v>0</v>
      </c>
      <c r="I148" t="s">
        <v>912</v>
      </c>
    </row>
    <row r="149" spans="1:9">
      <c r="A149" s="54">
        <v>45989.786458530092</v>
      </c>
      <c r="B149" s="54">
        <v>45989.787453368059</v>
      </c>
      <c r="C149" s="56">
        <f t="shared" si="4"/>
        <v>85.954000311903656</v>
      </c>
      <c r="D149" s="56">
        <f t="shared" si="5"/>
        <v>359.99999991618097</v>
      </c>
      <c r="E149" s="55">
        <v>35.19314773</v>
      </c>
      <c r="F149">
        <v>33.463741390000003</v>
      </c>
      <c r="G149">
        <v>3</v>
      </c>
      <c r="H149">
        <v>0</v>
      </c>
      <c r="I149" t="s">
        <v>912</v>
      </c>
    </row>
    <row r="150" spans="1:9">
      <c r="A150" s="54">
        <v>45989.791620034724</v>
      </c>
      <c r="B150" s="54">
        <v>45989.794361284723</v>
      </c>
      <c r="C150" s="56">
        <f t="shared" si="4"/>
        <v>236.8439998710528</v>
      </c>
      <c r="D150" s="56">
        <f t="shared" si="5"/>
        <v>359.99999991618097</v>
      </c>
      <c r="E150" s="55">
        <v>25.676998990000001</v>
      </c>
      <c r="F150">
        <v>20.093206890000001</v>
      </c>
      <c r="G150">
        <v>-6</v>
      </c>
      <c r="H150">
        <v>0</v>
      </c>
      <c r="I150" t="s">
        <v>986</v>
      </c>
    </row>
    <row r="151" spans="1:9">
      <c r="A151" s="54">
        <v>45989.799898414349</v>
      </c>
      <c r="B151" s="54">
        <v>45989.801274710648</v>
      </c>
      <c r="C151" s="56">
        <f t="shared" si="4"/>
        <v>118.91200023237616</v>
      </c>
      <c r="D151" s="56">
        <f t="shared" si="5"/>
        <v>478.40799966361374</v>
      </c>
      <c r="E151" s="55">
        <v>7.9119326970000001</v>
      </c>
      <c r="F151">
        <v>4.7570035510000004</v>
      </c>
      <c r="G151">
        <v>3</v>
      </c>
      <c r="H151">
        <v>0</v>
      </c>
      <c r="I151" t="s">
        <v>986</v>
      </c>
    </row>
    <row r="152" spans="1:9">
      <c r="A152" s="54">
        <v>45989.805441377313</v>
      </c>
      <c r="B152" s="54">
        <v>45989.805519814814</v>
      </c>
      <c r="C152" s="56">
        <f t="shared" si="4"/>
        <v>6.7770000547170639</v>
      </c>
      <c r="D152" s="56">
        <f t="shared" si="5"/>
        <v>359.99999991618097</v>
      </c>
      <c r="E152" s="55">
        <v>-4.8788821379999998</v>
      </c>
      <c r="F152">
        <v>-5.0596750840000002</v>
      </c>
      <c r="G152">
        <v>-3</v>
      </c>
      <c r="H152">
        <v>0</v>
      </c>
      <c r="I152" t="s">
        <v>986</v>
      </c>
    </row>
    <row r="153" spans="1:9">
      <c r="A153" s="54">
        <v>45989.807603148147</v>
      </c>
      <c r="B153" s="54">
        <v>45989.808359618059</v>
      </c>
      <c r="C153" s="56">
        <f t="shared" si="4"/>
        <v>65.359000372700393</v>
      </c>
      <c r="D153" s="56">
        <f t="shared" si="5"/>
        <v>179.99999995809048</v>
      </c>
      <c r="E153" s="55">
        <v>-9.8266710800000006</v>
      </c>
      <c r="F153">
        <v>-11.53520273</v>
      </c>
      <c r="G153">
        <v>0</v>
      </c>
      <c r="H153">
        <v>0</v>
      </c>
      <c r="I153" t="s">
        <v>986</v>
      </c>
    </row>
    <row r="154" spans="1:9">
      <c r="A154" s="54">
        <v>45989.81049787037</v>
      </c>
      <c r="B154" s="54">
        <v>45989.810568958332</v>
      </c>
      <c r="C154" s="56">
        <f t="shared" si="4"/>
        <v>6.1419998528435826</v>
      </c>
      <c r="D154" s="56">
        <f t="shared" si="5"/>
        <v>184.74499974399805</v>
      </c>
      <c r="E154" s="55">
        <v>-16.274752079999999</v>
      </c>
      <c r="F154">
        <v>-16.429700159999999</v>
      </c>
      <c r="G154">
        <v>0</v>
      </c>
      <c r="H154">
        <v>0</v>
      </c>
      <c r="I154" t="s">
        <v>986</v>
      </c>
    </row>
    <row r="155" spans="1:9">
      <c r="A155" s="54">
        <v>45989.812652291665</v>
      </c>
      <c r="B155" s="54">
        <v>45989.81405627315</v>
      </c>
      <c r="C155" s="56">
        <f t="shared" si="4"/>
        <v>121.30400030873716</v>
      </c>
      <c r="D155" s="56">
        <f t="shared" si="5"/>
        <v>179.99999995809048</v>
      </c>
      <c r="E155" s="55">
        <v>-20.883591920000001</v>
      </c>
      <c r="F155">
        <v>-23.781128800000001</v>
      </c>
      <c r="G155">
        <v>3</v>
      </c>
      <c r="H155">
        <v>0</v>
      </c>
      <c r="I155" t="s">
        <v>986</v>
      </c>
    </row>
    <row r="156" spans="1:9">
      <c r="A156" s="54">
        <v>45992.77475960648</v>
      </c>
      <c r="B156" s="54">
        <v>45992.781508912034</v>
      </c>
      <c r="C156" s="56">
        <f t="shared" si="4"/>
        <v>583.13999986276031</v>
      </c>
      <c r="D156" s="56">
        <f t="shared" si="5"/>
        <v>255804.76799975149</v>
      </c>
      <c r="E156" s="55">
        <v>-5.643113102</v>
      </c>
      <c r="F156">
        <v>-20.470987300000001</v>
      </c>
      <c r="G156">
        <v>-3</v>
      </c>
      <c r="H156">
        <v>0</v>
      </c>
      <c r="I156" t="s">
        <v>986</v>
      </c>
    </row>
    <row r="157" spans="1:9">
      <c r="A157" s="54">
        <v>45992.788049074072</v>
      </c>
      <c r="B157" s="54">
        <v>45992.792215891204</v>
      </c>
      <c r="C157" s="56">
        <f t="shared" si="4"/>
        <v>360.01300024800003</v>
      </c>
      <c r="D157" s="56">
        <f t="shared" si="5"/>
        <v>565.07000005804002</v>
      </c>
      <c r="E157" s="55">
        <v>-33.069379779999998</v>
      </c>
      <c r="F157">
        <v>-40.045169639999997</v>
      </c>
      <c r="G157">
        <v>6</v>
      </c>
      <c r="H157">
        <v>0</v>
      </c>
      <c r="I157" t="s">
        <v>986</v>
      </c>
    </row>
    <row r="158" spans="1:9">
      <c r="A158" s="54">
        <v>45992.953402303239</v>
      </c>
      <c r="B158" s="54">
        <v>45992.960082650461</v>
      </c>
      <c r="C158" s="56">
        <f t="shared" si="4"/>
        <v>577.18199996743351</v>
      </c>
      <c r="D158" s="56">
        <f t="shared" si="5"/>
        <v>13926.505999825895</v>
      </c>
      <c r="E158" s="55">
        <v>120</v>
      </c>
      <c r="F158">
        <v>113.3144858</v>
      </c>
      <c r="G158">
        <v>4.5</v>
      </c>
      <c r="H158">
        <v>0</v>
      </c>
      <c r="I158" t="s">
        <v>912</v>
      </c>
    </row>
    <row r="159" spans="1:9">
      <c r="A159" s="54">
        <v>45993.294548472222</v>
      </c>
      <c r="B159" s="54">
        <v>45993.314273449076</v>
      </c>
      <c r="C159" s="56">
        <f t="shared" si="4"/>
        <v>1704.2380001395941</v>
      </c>
      <c r="D159" s="56">
        <f t="shared" si="5"/>
        <v>28897.847000160255</v>
      </c>
      <c r="E159" s="55">
        <v>86.831201609999994</v>
      </c>
      <c r="F159">
        <v>74.366114449999998</v>
      </c>
      <c r="G159">
        <v>4.5</v>
      </c>
      <c r="H159">
        <v>0</v>
      </c>
      <c r="I159" t="s">
        <v>912</v>
      </c>
    </row>
    <row r="160" spans="1:9">
      <c r="A160" s="54">
        <v>45993.371216284722</v>
      </c>
      <c r="B160" s="54">
        <v>45993.373832962963</v>
      </c>
      <c r="C160" s="56">
        <f t="shared" si="4"/>
        <v>226.08100001234561</v>
      </c>
      <c r="D160" s="56">
        <f t="shared" si="5"/>
        <v>4919.8609998682514</v>
      </c>
      <c r="E160" s="55">
        <v>-12.21530804</v>
      </c>
      <c r="F160">
        <v>-17.890220840000001</v>
      </c>
      <c r="G160">
        <v>3</v>
      </c>
      <c r="H160">
        <v>0</v>
      </c>
      <c r="I160" t="s">
        <v>986</v>
      </c>
    </row>
    <row r="161" spans="1:9">
      <c r="A161" s="54">
        <v>45993.377999629629</v>
      </c>
      <c r="B161" s="54">
        <v>45993.380169351854</v>
      </c>
      <c r="C161" s="56">
        <f t="shared" si="4"/>
        <v>187.46400028467178</v>
      </c>
      <c r="D161" s="56">
        <f t="shared" si="5"/>
        <v>359.99999991618097</v>
      </c>
      <c r="E161" s="55">
        <v>-26.335691749999999</v>
      </c>
      <c r="F161">
        <v>-30.407571730000001</v>
      </c>
      <c r="G161">
        <v>5.1817866869999998</v>
      </c>
      <c r="H161" s="42">
        <v>2.116617746E-5</v>
      </c>
      <c r="I161" t="s">
        <v>1046</v>
      </c>
    </row>
    <row r="162" spans="1:9">
      <c r="A162" s="54">
        <v>45993.38433601852</v>
      </c>
      <c r="B162" s="54">
        <v>45993.404650104167</v>
      </c>
      <c r="C162" s="56">
        <f t="shared" si="4"/>
        <v>1755.1369998604059</v>
      </c>
      <c r="D162" s="56">
        <f t="shared" si="5"/>
        <v>359.99999991618097</v>
      </c>
      <c r="E162" s="55">
        <v>-37.577803029999998</v>
      </c>
      <c r="F162">
        <v>-62.564889239999999</v>
      </c>
      <c r="G162">
        <v>-3</v>
      </c>
      <c r="H162">
        <v>0</v>
      </c>
      <c r="I162" t="s">
        <v>912</v>
      </c>
    </row>
    <row r="163" spans="1:9">
      <c r="A163" s="54">
        <v>45993.408816770832</v>
      </c>
      <c r="B163" s="54">
        <v>45993.411362500003</v>
      </c>
      <c r="C163" s="56">
        <f t="shared" si="4"/>
        <v>219.95100032072514</v>
      </c>
      <c r="D163" s="56">
        <f t="shared" si="5"/>
        <v>359.99999991618097</v>
      </c>
      <c r="E163" s="55">
        <v>-66.299825260000006</v>
      </c>
      <c r="F163">
        <v>-68.438617269999995</v>
      </c>
      <c r="G163">
        <v>3</v>
      </c>
      <c r="H163">
        <v>0</v>
      </c>
      <c r="I163" t="s">
        <v>912</v>
      </c>
    </row>
    <row r="164" spans="1:9">
      <c r="A164" s="54">
        <v>45993.415529166668</v>
      </c>
      <c r="B164" s="54">
        <v>45993.418668715276</v>
      </c>
      <c r="C164" s="56">
        <f t="shared" si="4"/>
        <v>271.25699969474226</v>
      </c>
      <c r="D164" s="56">
        <f t="shared" si="5"/>
        <v>359.99999991618097</v>
      </c>
      <c r="E164" s="55">
        <v>-71.748698189999999</v>
      </c>
      <c r="F164">
        <v>-74.114717139999996</v>
      </c>
      <c r="G164">
        <v>-3</v>
      </c>
      <c r="H164">
        <v>0</v>
      </c>
      <c r="I164" t="s">
        <v>912</v>
      </c>
    </row>
    <row r="165" spans="1:9">
      <c r="A165" s="54">
        <v>45993.422835381942</v>
      </c>
      <c r="B165" s="54">
        <v>45993.425890358798</v>
      </c>
      <c r="C165" s="56">
        <f t="shared" si="4"/>
        <v>263.95000037737191</v>
      </c>
      <c r="D165" s="56">
        <f t="shared" si="5"/>
        <v>359.99999991618097</v>
      </c>
      <c r="E165" s="55">
        <v>-77.122778580000002</v>
      </c>
      <c r="F165">
        <v>-79.25438389</v>
      </c>
      <c r="G165">
        <v>3</v>
      </c>
      <c r="H165">
        <v>0</v>
      </c>
      <c r="I165" t="s">
        <v>912</v>
      </c>
    </row>
    <row r="166" spans="1:9">
      <c r="A166" s="54">
        <v>45993.434027604169</v>
      </c>
      <c r="B166" s="54">
        <v>45993.4419365625</v>
      </c>
      <c r="C166" s="56">
        <f t="shared" si="4"/>
        <v>683.33399975672364</v>
      </c>
      <c r="D166" s="56">
        <f t="shared" si="5"/>
        <v>703.05800009518862</v>
      </c>
      <c r="E166" s="55">
        <v>-84.742664649999995</v>
      </c>
      <c r="F166">
        <v>-89.98854781</v>
      </c>
      <c r="G166">
        <v>3</v>
      </c>
      <c r="H166">
        <v>0</v>
      </c>
      <c r="I166" t="s">
        <v>912</v>
      </c>
    </row>
    <row r="167" spans="1:9">
      <c r="A167" s="54">
        <v>45993.446103229166</v>
      </c>
      <c r="B167" s="54">
        <v>45993.452158217595</v>
      </c>
      <c r="C167" s="56">
        <f t="shared" si="4"/>
        <v>523.15100028645247</v>
      </c>
      <c r="D167" s="56">
        <f t="shared" si="5"/>
        <v>359.99999991618097</v>
      </c>
      <c r="E167" s="55">
        <v>-92.785678689999997</v>
      </c>
      <c r="F167">
        <v>-96.967188930000006</v>
      </c>
      <c r="G167">
        <v>-4.5</v>
      </c>
      <c r="H167">
        <v>0</v>
      </c>
      <c r="I167" t="s">
        <v>912</v>
      </c>
    </row>
    <row r="168" spans="1:9">
      <c r="A168" s="54">
        <v>45993.474799444448</v>
      </c>
      <c r="B168" s="54">
        <v>45993.479010416668</v>
      </c>
      <c r="C168" s="56">
        <f t="shared" si="4"/>
        <v>363.82799979764968</v>
      </c>
      <c r="D168" s="56">
        <f t="shared" si="5"/>
        <v>1956.2020001001656</v>
      </c>
      <c r="E168" s="55">
        <v>-115.5968695</v>
      </c>
      <c r="F168">
        <v>-120</v>
      </c>
      <c r="G168">
        <v>4.5</v>
      </c>
      <c r="H168">
        <v>0</v>
      </c>
      <c r="I168" t="s">
        <v>912</v>
      </c>
    </row>
    <row r="169" spans="1:9">
      <c r="A169" s="54">
        <v>45993.493188067128</v>
      </c>
      <c r="B169" s="54">
        <v>45993.497401851855</v>
      </c>
      <c r="C169" s="56">
        <f t="shared" si="4"/>
        <v>364.07100039068609</v>
      </c>
      <c r="D169" s="56">
        <f t="shared" si="5"/>
        <v>1224.9489997979254</v>
      </c>
      <c r="E169" s="55">
        <v>-138.79707289999999</v>
      </c>
      <c r="F169">
        <v>-145.92535770000001</v>
      </c>
      <c r="G169">
        <v>6</v>
      </c>
      <c r="H169">
        <v>0</v>
      </c>
      <c r="I169" t="s">
        <v>912</v>
      </c>
    </row>
    <row r="170" spans="1:9">
      <c r="A170" s="54">
        <v>45993.501568518521</v>
      </c>
      <c r="B170" s="54">
        <v>45993.502279780092</v>
      </c>
      <c r="C170" s="56">
        <f t="shared" si="4"/>
        <v>61.452999757602811</v>
      </c>
      <c r="D170" s="56">
        <f t="shared" si="5"/>
        <v>359.99999991618097</v>
      </c>
      <c r="E170" s="55">
        <v>-153.77898730000001</v>
      </c>
      <c r="F170">
        <v>-155.198677</v>
      </c>
      <c r="G170">
        <v>-6</v>
      </c>
      <c r="H170">
        <v>0</v>
      </c>
      <c r="I170" t="s">
        <v>912</v>
      </c>
    </row>
    <row r="171" spans="1:9">
      <c r="A171" s="54">
        <v>45993.506446446758</v>
      </c>
      <c r="B171" s="54">
        <v>45993.508206828701</v>
      </c>
      <c r="C171" s="56">
        <f t="shared" si="4"/>
        <v>152.09699990227818</v>
      </c>
      <c r="D171" s="56">
        <f t="shared" si="5"/>
        <v>359.99999991618097</v>
      </c>
      <c r="E171" s="55">
        <v>-163.93908379999999</v>
      </c>
      <c r="F171">
        <v>-167.82183950000001</v>
      </c>
      <c r="G171">
        <v>-6</v>
      </c>
      <c r="H171">
        <v>0</v>
      </c>
      <c r="I171" t="s">
        <v>912</v>
      </c>
    </row>
    <row r="172" spans="1:9">
      <c r="A172" s="54">
        <v>45993.512373495367</v>
      </c>
      <c r="B172" s="54">
        <v>45993.51353207176</v>
      </c>
      <c r="C172" s="56">
        <f t="shared" si="4"/>
        <v>100.10100037325174</v>
      </c>
      <c r="D172" s="56">
        <f t="shared" si="5"/>
        <v>359.99999991618097</v>
      </c>
      <c r="E172" s="55">
        <v>-177.31651529999999</v>
      </c>
      <c r="F172">
        <v>-180</v>
      </c>
      <c r="G172">
        <v>-3</v>
      </c>
      <c r="H172">
        <v>0</v>
      </c>
      <c r="I172" t="s">
        <v>912</v>
      </c>
    </row>
    <row r="173" spans="1:9">
      <c r="A173" s="54">
        <v>45993.517698738426</v>
      </c>
      <c r="B173" s="54">
        <v>45993.522771608797</v>
      </c>
      <c r="C173" s="56">
        <f t="shared" si="4"/>
        <v>438.29600012395531</v>
      </c>
      <c r="D173" s="56">
        <f t="shared" si="5"/>
        <v>359.99999991618097</v>
      </c>
      <c r="E173" s="55">
        <v>170.36920280000001</v>
      </c>
      <c r="F173">
        <v>159.0806346</v>
      </c>
      <c r="G173">
        <v>3</v>
      </c>
      <c r="H173">
        <v>0</v>
      </c>
      <c r="I173" t="s">
        <v>912</v>
      </c>
    </row>
    <row r="174" spans="1:9">
      <c r="A174" s="54">
        <v>45993.553401863428</v>
      </c>
      <c r="B174" s="54">
        <v>45993.555227303237</v>
      </c>
      <c r="C174" s="56">
        <f t="shared" si="4"/>
        <v>157.71799951326102</v>
      </c>
      <c r="D174" s="56">
        <f t="shared" si="5"/>
        <v>2646.4540000772104</v>
      </c>
      <c r="E174" s="55">
        <v>113.3144858</v>
      </c>
      <c r="F174">
        <v>111.5934894</v>
      </c>
      <c r="G174">
        <v>4.5</v>
      </c>
      <c r="H174">
        <v>0</v>
      </c>
      <c r="I174" t="s">
        <v>912</v>
      </c>
    </row>
    <row r="175" spans="1:9">
      <c r="A175" s="54">
        <v>45993.572413877315</v>
      </c>
      <c r="B175" s="54">
        <v>45993.574235983797</v>
      </c>
      <c r="C175" s="56">
        <f t="shared" si="4"/>
        <v>157.43000004440546</v>
      </c>
      <c r="D175" s="56">
        <f t="shared" si="5"/>
        <v>1484.9200003081933</v>
      </c>
      <c r="E175" s="55">
        <v>98.120892780000005</v>
      </c>
      <c r="F175">
        <v>96.89448453</v>
      </c>
      <c r="G175">
        <v>4.5</v>
      </c>
      <c r="H175">
        <v>0</v>
      </c>
      <c r="I175" t="s">
        <v>912</v>
      </c>
    </row>
    <row r="176" spans="1:9">
      <c r="A176" s="54">
        <v>45993.609939016205</v>
      </c>
      <c r="B176" s="54">
        <v>45993.612100254628</v>
      </c>
      <c r="C176" s="56">
        <f t="shared" si="4"/>
        <v>186.73099970910698</v>
      </c>
      <c r="D176" s="56">
        <f t="shared" si="5"/>
        <v>3084.7420000936836</v>
      </c>
      <c r="E176" s="55">
        <v>74.366114449999998</v>
      </c>
      <c r="F176">
        <v>72.83530897</v>
      </c>
      <c r="G176">
        <v>4.5</v>
      </c>
      <c r="H176">
        <v>0</v>
      </c>
      <c r="I176" t="s">
        <v>912</v>
      </c>
    </row>
    <row r="177" spans="1:9">
      <c r="A177" s="54">
        <v>45993.623237557869</v>
      </c>
      <c r="B177" s="54">
        <v>45993.627322592591</v>
      </c>
      <c r="C177" s="56">
        <f t="shared" si="4"/>
        <v>352.94699992518872</v>
      </c>
      <c r="D177" s="56">
        <f t="shared" si="5"/>
        <v>962.26300005801022</v>
      </c>
      <c r="E177" s="55">
        <v>63.893479360000001</v>
      </c>
      <c r="F177">
        <v>60</v>
      </c>
      <c r="G177">
        <v>-4.5</v>
      </c>
      <c r="H177">
        <v>0</v>
      </c>
      <c r="I177" t="s">
        <v>912</v>
      </c>
    </row>
    <row r="178" spans="1:9">
      <c r="A178" s="54">
        <v>45993.637431354167</v>
      </c>
      <c r="B178" s="54">
        <v>45993.637608090277</v>
      </c>
      <c r="C178" s="56">
        <f t="shared" si="4"/>
        <v>15.269999904558063</v>
      </c>
      <c r="D178" s="56">
        <f t="shared" si="5"/>
        <v>873.3970002271235</v>
      </c>
      <c r="E178" s="55">
        <v>48.203705560000003</v>
      </c>
      <c r="F178">
        <v>47.963692520000002</v>
      </c>
      <c r="G178">
        <v>6</v>
      </c>
      <c r="H178">
        <v>0</v>
      </c>
      <c r="I178" t="s">
        <v>912</v>
      </c>
    </row>
    <row r="179" spans="1:9">
      <c r="A179" s="54">
        <v>45993.641774756943</v>
      </c>
      <c r="B179" s="54">
        <v>45993.645961678238</v>
      </c>
      <c r="C179" s="56">
        <f t="shared" si="4"/>
        <v>361.74999985378236</v>
      </c>
      <c r="D179" s="56">
        <f t="shared" si="5"/>
        <v>359.99999991618097</v>
      </c>
      <c r="E179" s="55">
        <v>41.903577540000001</v>
      </c>
      <c r="F179">
        <v>34.976592500000002</v>
      </c>
      <c r="G179">
        <v>-6</v>
      </c>
      <c r="H179">
        <v>0</v>
      </c>
      <c r="I179" t="s">
        <v>912</v>
      </c>
    </row>
    <row r="180" spans="1:9">
      <c r="A180" s="54">
        <v>45993.650128344911</v>
      </c>
      <c r="B180" s="54">
        <v>45993.652432199073</v>
      </c>
      <c r="C180" s="56">
        <f t="shared" si="4"/>
        <v>199.05299961101264</v>
      </c>
      <c r="D180" s="56">
        <f t="shared" si="5"/>
        <v>360.00000054482371</v>
      </c>
      <c r="E180" s="55">
        <v>27.20163608</v>
      </c>
      <c r="F180">
        <v>22.53598508</v>
      </c>
      <c r="G180">
        <v>1.5003299409999999</v>
      </c>
      <c r="H180" s="42">
        <v>-1.752128114E-5</v>
      </c>
      <c r="I180" t="s">
        <v>1047</v>
      </c>
    </row>
    <row r="181" spans="1:9">
      <c r="A181" s="54">
        <v>45993.708140370371</v>
      </c>
      <c r="B181" s="54">
        <v>45993.719924513891</v>
      </c>
      <c r="C181" s="56">
        <f t="shared" si="4"/>
        <v>1018.150000157766</v>
      </c>
      <c r="D181" s="56">
        <f t="shared" si="5"/>
        <v>4813.1860001245514</v>
      </c>
      <c r="E181" s="55">
        <v>-68.438617269999995</v>
      </c>
      <c r="F181">
        <v>-77.122778580000002</v>
      </c>
      <c r="G181">
        <v>3</v>
      </c>
      <c r="H181">
        <v>0</v>
      </c>
      <c r="I181" t="s">
        <v>912</v>
      </c>
    </row>
    <row r="182" spans="1:9">
      <c r="A182" s="54">
        <v>45993.724091180557</v>
      </c>
      <c r="B182" s="54">
        <v>45993.725487928241</v>
      </c>
      <c r="C182" s="56">
        <f t="shared" si="4"/>
        <v>120.6789999268949</v>
      </c>
      <c r="D182" s="56">
        <f t="shared" si="5"/>
        <v>359.99999991618097</v>
      </c>
      <c r="E182" s="55">
        <v>-79.93360036</v>
      </c>
      <c r="F182">
        <v>-80.857970530000003</v>
      </c>
      <c r="G182">
        <v>-4.5</v>
      </c>
      <c r="H182">
        <v>0</v>
      </c>
      <c r="I182" t="s">
        <v>912</v>
      </c>
    </row>
    <row r="183" spans="1:9">
      <c r="A183" s="54">
        <v>45993.729654594907</v>
      </c>
      <c r="B183" s="54">
        <v>45993.731653518516</v>
      </c>
      <c r="C183" s="56">
        <f t="shared" si="4"/>
        <v>172.70699988584965</v>
      </c>
      <c r="D183" s="56">
        <f t="shared" si="5"/>
        <v>359.99999991618097</v>
      </c>
      <c r="E183" s="55">
        <v>-83.579952770000006</v>
      </c>
      <c r="F183">
        <v>-84.873820629999997</v>
      </c>
      <c r="G183">
        <v>-4.5</v>
      </c>
      <c r="H183">
        <v>0</v>
      </c>
      <c r="I183" t="s">
        <v>912</v>
      </c>
    </row>
    <row r="184" spans="1:9">
      <c r="A184" s="54">
        <v>45993.735820185182</v>
      </c>
      <c r="B184" s="54">
        <v>45993.743796226852</v>
      </c>
      <c r="C184" s="56">
        <f t="shared" si="4"/>
        <v>689.13000030443072</v>
      </c>
      <c r="D184" s="56">
        <f t="shared" si="5"/>
        <v>359.99999991618097</v>
      </c>
      <c r="E184" s="55">
        <v>-87.564642980000002</v>
      </c>
      <c r="F184">
        <v>-92.785678689999997</v>
      </c>
      <c r="G184">
        <v>-4.5</v>
      </c>
      <c r="H184">
        <v>0</v>
      </c>
      <c r="I184" t="s">
        <v>912</v>
      </c>
    </row>
    <row r="185" spans="1:9">
      <c r="A185" s="54">
        <v>45993.747962893518</v>
      </c>
      <c r="B185" s="54">
        <v>45993.751114178238</v>
      </c>
      <c r="C185" s="56">
        <f t="shared" si="4"/>
        <v>272.27099980227649</v>
      </c>
      <c r="D185" s="56">
        <f t="shared" si="5"/>
        <v>359.99999991618097</v>
      </c>
      <c r="E185" s="55">
        <v>-95.606523109999998</v>
      </c>
      <c r="F185">
        <v>-97.808068430000006</v>
      </c>
      <c r="G185">
        <v>4.5</v>
      </c>
      <c r="H185">
        <v>0</v>
      </c>
      <c r="I185" t="s">
        <v>912</v>
      </c>
    </row>
    <row r="186" spans="1:9">
      <c r="A186" s="54">
        <v>45993.794582581017</v>
      </c>
      <c r="B186" s="54">
        <v>45993.795227118055</v>
      </c>
      <c r="C186" s="56">
        <f t="shared" si="4"/>
        <v>55.688000097870827</v>
      </c>
      <c r="D186" s="56">
        <f t="shared" si="5"/>
        <v>3755.6700000772253</v>
      </c>
      <c r="E186" s="55">
        <v>-145.92535770000001</v>
      </c>
      <c r="F186">
        <v>-147.105974</v>
      </c>
      <c r="G186">
        <v>6</v>
      </c>
      <c r="H186">
        <v>0</v>
      </c>
      <c r="I186" t="s">
        <v>912</v>
      </c>
    </row>
    <row r="187" spans="1:9">
      <c r="A187" s="54">
        <v>45993.79939378472</v>
      </c>
      <c r="B187" s="54">
        <v>45993.801101736113</v>
      </c>
      <c r="C187" s="56">
        <f t="shared" si="4"/>
        <v>147.56700033321977</v>
      </c>
      <c r="D187" s="56">
        <f t="shared" si="5"/>
        <v>359.99999991618097</v>
      </c>
      <c r="E187" s="55">
        <v>-155.198677</v>
      </c>
      <c r="F187">
        <v>-158.73613539999999</v>
      </c>
      <c r="G187">
        <v>-6</v>
      </c>
      <c r="H187">
        <v>0</v>
      </c>
      <c r="I187" t="s">
        <v>912</v>
      </c>
    </row>
    <row r="188" spans="1:9">
      <c r="A188" s="54">
        <v>45993.805268402779</v>
      </c>
      <c r="B188" s="54">
        <v>45993.806408449076</v>
      </c>
      <c r="C188" s="56">
        <f t="shared" si="4"/>
        <v>98.500000080093741</v>
      </c>
      <c r="D188" s="56">
        <f t="shared" si="5"/>
        <v>359.99999991618097</v>
      </c>
      <c r="E188" s="55">
        <v>-167.82183950000001</v>
      </c>
      <c r="F188">
        <v>-170.3982666</v>
      </c>
      <c r="G188">
        <v>-6</v>
      </c>
      <c r="H188">
        <v>0</v>
      </c>
      <c r="I188" t="s">
        <v>912</v>
      </c>
    </row>
    <row r="189" spans="1:9">
      <c r="A189" s="54">
        <v>45993.810575115742</v>
      </c>
      <c r="B189" s="54">
        <v>45993.81391759259</v>
      </c>
      <c r="C189" s="56">
        <f t="shared" si="4"/>
        <v>288.78999967128038</v>
      </c>
      <c r="D189" s="56">
        <f t="shared" si="5"/>
        <v>359.99999991618097</v>
      </c>
      <c r="E189" s="55">
        <v>179.999999</v>
      </c>
      <c r="F189">
        <v>172.26462090000001</v>
      </c>
      <c r="G189">
        <v>-3</v>
      </c>
      <c r="H189">
        <v>0</v>
      </c>
      <c r="I189" t="s">
        <v>912</v>
      </c>
    </row>
    <row r="190" spans="1:9">
      <c r="A190" s="54">
        <v>45993.915046562499</v>
      </c>
      <c r="B190" s="54">
        <v>45993.923412685188</v>
      </c>
      <c r="C190" s="56">
        <f t="shared" si="4"/>
        <v>722.8330003330484</v>
      </c>
      <c r="D190" s="56">
        <f t="shared" si="5"/>
        <v>8737.5430001411587</v>
      </c>
      <c r="E190" s="55">
        <v>67.477277650000005</v>
      </c>
      <c r="F190">
        <v>60</v>
      </c>
      <c r="G190">
        <v>4.5</v>
      </c>
      <c r="H190">
        <v>0</v>
      </c>
      <c r="I190" t="s">
        <v>912</v>
      </c>
    </row>
    <row r="191" spans="1:9">
      <c r="A191" s="54">
        <v>45993.933916574075</v>
      </c>
      <c r="B191" s="54">
        <v>45993.9411716088</v>
      </c>
      <c r="C191" s="56">
        <f t="shared" si="4"/>
        <v>626.83500023558736</v>
      </c>
      <c r="D191" s="56">
        <f t="shared" si="5"/>
        <v>907.53599982708693</v>
      </c>
      <c r="E191" s="55">
        <v>47.963692530000003</v>
      </c>
      <c r="F191">
        <v>37.127566369999997</v>
      </c>
      <c r="G191">
        <v>6</v>
      </c>
      <c r="H191">
        <v>0</v>
      </c>
      <c r="I191" t="s">
        <v>912</v>
      </c>
    </row>
    <row r="192" spans="1:9">
      <c r="A192" s="54">
        <v>45993.945338275465</v>
      </c>
      <c r="B192" s="54">
        <v>45993.946842395831</v>
      </c>
      <c r="C192" s="56">
        <f t="shared" si="4"/>
        <v>129.95599962305278</v>
      </c>
      <c r="D192" s="56">
        <f t="shared" si="5"/>
        <v>359.99999991618097</v>
      </c>
      <c r="E192" s="55">
        <v>29.747664390000001</v>
      </c>
      <c r="F192">
        <v>26.867698860000001</v>
      </c>
      <c r="G192">
        <v>-3</v>
      </c>
      <c r="H192">
        <v>0</v>
      </c>
      <c r="I192" t="s">
        <v>912</v>
      </c>
    </row>
    <row r="193" spans="1:9">
      <c r="A193" s="54">
        <v>45993.948925729164</v>
      </c>
      <c r="B193" s="54">
        <v>45993.950686562501</v>
      </c>
      <c r="C193" s="56">
        <f t="shared" si="4"/>
        <v>152.13600026909262</v>
      </c>
      <c r="D193" s="56">
        <f t="shared" si="5"/>
        <v>179.99999995809048</v>
      </c>
      <c r="E193" s="55">
        <v>22.69625886</v>
      </c>
      <c r="F193">
        <v>19.015826529999998</v>
      </c>
      <c r="G193">
        <v>0</v>
      </c>
      <c r="H193">
        <v>0</v>
      </c>
      <c r="I193" t="s">
        <v>912</v>
      </c>
    </row>
    <row r="194" spans="1:9">
      <c r="A194" s="54">
        <v>45993.952769895834</v>
      </c>
      <c r="B194" s="54">
        <v>45993.953219976851</v>
      </c>
      <c r="C194" s="56">
        <f t="shared" si="4"/>
        <v>38.886999897658825</v>
      </c>
      <c r="D194" s="56">
        <f t="shared" si="5"/>
        <v>179.99999995809048</v>
      </c>
      <c r="E194" s="55">
        <v>14.49929225</v>
      </c>
      <c r="F194">
        <v>13.50331108</v>
      </c>
      <c r="G194">
        <v>-3</v>
      </c>
      <c r="H194">
        <v>0</v>
      </c>
      <c r="I194" t="s">
        <v>912</v>
      </c>
    </row>
    <row r="195" spans="1:9">
      <c r="A195" s="54">
        <v>45993.958041550926</v>
      </c>
      <c r="B195" s="54">
        <v>45993.958981400465</v>
      </c>
      <c r="C195" s="56">
        <f t="shared" si="4"/>
        <v>81.203000131063163</v>
      </c>
      <c r="D195" s="56">
        <f t="shared" si="5"/>
        <v>416.58400010783225</v>
      </c>
      <c r="E195" s="55">
        <v>2.5240545050000001</v>
      </c>
      <c r="F195">
        <v>0.34758964580000001</v>
      </c>
      <c r="G195">
        <v>3</v>
      </c>
      <c r="H195">
        <v>0</v>
      </c>
      <c r="I195" t="s">
        <v>986</v>
      </c>
    </row>
    <row r="196" spans="1:9">
      <c r="A196" s="54">
        <v>45993.963148067131</v>
      </c>
      <c r="B196" s="54">
        <v>45993.965059513888</v>
      </c>
      <c r="C196" s="56">
        <f t="shared" ref="C196:C259" si="6">86400*(B196-A196)</f>
        <v>165.14899986796081</v>
      </c>
      <c r="D196" s="56">
        <f t="shared" si="5"/>
        <v>359.99999991618097</v>
      </c>
      <c r="E196" s="55">
        <v>-9.2421482239999992</v>
      </c>
      <c r="F196">
        <v>-13.533416900000001</v>
      </c>
      <c r="G196">
        <v>3.7504478570000002</v>
      </c>
      <c r="H196" s="42">
        <v>7.4235304509999998E-6</v>
      </c>
      <c r="I196" t="s">
        <v>1048</v>
      </c>
    </row>
    <row r="197" spans="1:9">
      <c r="A197" s="54">
        <v>45993.969226180554</v>
      </c>
      <c r="B197" s="54">
        <v>45993.971531111114</v>
      </c>
      <c r="C197" s="56">
        <f t="shared" si="6"/>
        <v>199.14600038900971</v>
      </c>
      <c r="D197" s="56">
        <f t="shared" ref="D197:D260" si="7">86400*(A197-B196)</f>
        <v>359.99999991618097</v>
      </c>
      <c r="E197" s="55">
        <v>-22.45040689</v>
      </c>
      <c r="F197">
        <v>-27.058099500000001</v>
      </c>
      <c r="G197">
        <v>-6</v>
      </c>
      <c r="H197">
        <v>0</v>
      </c>
      <c r="I197" t="s">
        <v>986</v>
      </c>
    </row>
    <row r="198" spans="1:9">
      <c r="A198" s="54">
        <v>45996.93930471065</v>
      </c>
      <c r="B198" s="54">
        <v>45996.94314520833</v>
      </c>
      <c r="C198" s="56">
        <f t="shared" si="6"/>
        <v>331.8189995829016</v>
      </c>
      <c r="D198" s="56">
        <f t="shared" si="7"/>
        <v>256415.63899987377</v>
      </c>
      <c r="E198" s="55">
        <v>-24.823622650000001</v>
      </c>
      <c r="F198">
        <v>-32.107284139999997</v>
      </c>
      <c r="G198">
        <v>6</v>
      </c>
      <c r="H198">
        <v>0</v>
      </c>
      <c r="I198" t="s">
        <v>986</v>
      </c>
    </row>
    <row r="199" spans="1:9">
      <c r="A199" s="54">
        <v>45997.376834340277</v>
      </c>
      <c r="B199" s="54">
        <v>45997.383307164353</v>
      </c>
      <c r="C199" s="56">
        <f t="shared" si="6"/>
        <v>559.25200015772134</v>
      </c>
      <c r="D199" s="56">
        <f t="shared" si="7"/>
        <v>37470.741000236012</v>
      </c>
      <c r="E199" s="55">
        <v>169.37334139999999</v>
      </c>
      <c r="F199">
        <v>155.1851806</v>
      </c>
      <c r="G199">
        <v>-6</v>
      </c>
      <c r="H199">
        <v>0</v>
      </c>
      <c r="I199" t="s">
        <v>912</v>
      </c>
    </row>
    <row r="200" spans="1:9">
      <c r="A200" s="54">
        <v>45997.521489363426</v>
      </c>
      <c r="B200" s="54">
        <v>45997.521938148151</v>
      </c>
      <c r="C200" s="56">
        <f t="shared" si="6"/>
        <v>38.775000278837979</v>
      </c>
      <c r="D200" s="56">
        <f t="shared" si="7"/>
        <v>11938.941999874078</v>
      </c>
      <c r="E200" s="55">
        <v>0.34758964599999997</v>
      </c>
      <c r="F200">
        <v>-0.69205105970000003</v>
      </c>
      <c r="G200">
        <v>3</v>
      </c>
      <c r="H200">
        <v>0</v>
      </c>
      <c r="I200" t="s">
        <v>986</v>
      </c>
    </row>
    <row r="201" spans="1:9">
      <c r="A201" s="54">
        <v>45997.526104814817</v>
      </c>
      <c r="B201" s="54">
        <v>45997.528068738429</v>
      </c>
      <c r="C201" s="56">
        <f t="shared" si="6"/>
        <v>169.683000119403</v>
      </c>
      <c r="D201" s="56">
        <f t="shared" si="7"/>
        <v>359.99999991618097</v>
      </c>
      <c r="E201" s="55">
        <v>-10.214061060000001</v>
      </c>
      <c r="F201">
        <v>-14.554568529999999</v>
      </c>
      <c r="G201">
        <v>-1.8322752250000001</v>
      </c>
      <c r="H201" s="42">
        <v>9.1831810220000004E-6</v>
      </c>
      <c r="I201" t="s">
        <v>1049</v>
      </c>
    </row>
    <row r="202" spans="1:9">
      <c r="A202" s="54">
        <v>45997.530152071762</v>
      </c>
      <c r="B202" s="54">
        <v>45997.546169409725</v>
      </c>
      <c r="C202" s="56">
        <f t="shared" si="6"/>
        <v>1383.8979999767616</v>
      </c>
      <c r="D202" s="56">
        <f t="shared" si="7"/>
        <v>179.99999995809048</v>
      </c>
      <c r="E202" s="55">
        <v>-19.00741945</v>
      </c>
      <c r="F202">
        <v>-46.559084349999999</v>
      </c>
      <c r="G202">
        <v>0</v>
      </c>
      <c r="H202">
        <v>0</v>
      </c>
      <c r="I202" t="s">
        <v>912</v>
      </c>
    </row>
    <row r="203" spans="1:9">
      <c r="A203" s="54">
        <v>45997.548252743058</v>
      </c>
      <c r="B203" s="54">
        <v>45997.558596689814</v>
      </c>
      <c r="C203" s="56">
        <f t="shared" si="6"/>
        <v>893.71699977200478</v>
      </c>
      <c r="D203" s="56">
        <f t="shared" si="7"/>
        <v>179.99999995809048</v>
      </c>
      <c r="E203" s="55">
        <v>-49.30726696</v>
      </c>
      <c r="F203">
        <v>-60.878979260000001</v>
      </c>
      <c r="G203">
        <v>3</v>
      </c>
      <c r="H203">
        <v>0</v>
      </c>
      <c r="I203" t="s">
        <v>912</v>
      </c>
    </row>
    <row r="204" spans="1:9">
      <c r="A204" s="54">
        <v>45997.56276335648</v>
      </c>
      <c r="B204" s="54">
        <v>45997.56447740741</v>
      </c>
      <c r="C204" s="56">
        <f t="shared" si="6"/>
        <v>148.0940003413707</v>
      </c>
      <c r="D204" s="56">
        <f t="shared" si="7"/>
        <v>359.99999991618097</v>
      </c>
      <c r="E204" s="55">
        <v>-64.786707890000002</v>
      </c>
      <c r="F204">
        <v>-66.299825260000006</v>
      </c>
      <c r="G204">
        <v>3</v>
      </c>
      <c r="H204">
        <v>0</v>
      </c>
      <c r="I204" t="s">
        <v>912</v>
      </c>
    </row>
    <row r="205" spans="1:9">
      <c r="A205" s="54">
        <v>45997.568644074076</v>
      </c>
      <c r="B205" s="54">
        <v>45997.579513715275</v>
      </c>
      <c r="C205" s="56">
        <f t="shared" si="6"/>
        <v>939.13699958939105</v>
      </c>
      <c r="D205" s="56">
        <f t="shared" si="7"/>
        <v>359.99999991618097</v>
      </c>
      <c r="E205" s="55">
        <v>-69.786992290000001</v>
      </c>
      <c r="F205">
        <v>-77.95666817</v>
      </c>
      <c r="G205">
        <v>-4.5</v>
      </c>
      <c r="H205">
        <v>0</v>
      </c>
      <c r="I205" t="s">
        <v>912</v>
      </c>
    </row>
    <row r="206" spans="1:9">
      <c r="A206" s="54">
        <v>45997.583680381947</v>
      </c>
      <c r="B206" s="54">
        <v>45997.58544534722</v>
      </c>
      <c r="C206" s="56">
        <f t="shared" si="6"/>
        <v>152.49299956485629</v>
      </c>
      <c r="D206" s="56">
        <f t="shared" si="7"/>
        <v>360.00000054482371</v>
      </c>
      <c r="E206" s="55">
        <v>-80.857970530000003</v>
      </c>
      <c r="F206">
        <v>-82.063685309999997</v>
      </c>
      <c r="G206">
        <v>-4.5</v>
      </c>
      <c r="H206">
        <v>0</v>
      </c>
      <c r="I206" t="s">
        <v>912</v>
      </c>
    </row>
    <row r="207" spans="1:9">
      <c r="A207" s="54">
        <v>45997.589612013886</v>
      </c>
      <c r="B207" s="54">
        <v>45997.590034826389</v>
      </c>
      <c r="C207" s="56">
        <f t="shared" si="6"/>
        <v>36.531000304967165</v>
      </c>
      <c r="D207" s="56">
        <f t="shared" si="7"/>
        <v>359.99999991618097</v>
      </c>
      <c r="E207" s="55">
        <v>-84.873820629999997</v>
      </c>
      <c r="F207">
        <v>-85.157003619999998</v>
      </c>
      <c r="G207">
        <v>-4.5</v>
      </c>
      <c r="H207">
        <v>0</v>
      </c>
      <c r="I207" t="s">
        <v>912</v>
      </c>
    </row>
    <row r="208" spans="1:9">
      <c r="A208" s="54">
        <v>45997.594201493055</v>
      </c>
      <c r="B208" s="54">
        <v>45997.60551710648</v>
      </c>
      <c r="C208" s="56">
        <f t="shared" si="6"/>
        <v>977.66899990383536</v>
      </c>
      <c r="D208" s="56">
        <f t="shared" si="7"/>
        <v>359.99999991618097</v>
      </c>
      <c r="E208" s="55">
        <v>-87.939608039999996</v>
      </c>
      <c r="F208">
        <v>-95.606523109999998</v>
      </c>
      <c r="G208">
        <v>4.5</v>
      </c>
      <c r="H208">
        <v>0</v>
      </c>
      <c r="I208" t="s">
        <v>912</v>
      </c>
    </row>
    <row r="209" spans="1:9">
      <c r="A209" s="54">
        <v>45997.653647789353</v>
      </c>
      <c r="B209" s="54">
        <v>45997.655458981484</v>
      </c>
      <c r="C209" s="56">
        <f t="shared" si="6"/>
        <v>156.48700010497123</v>
      </c>
      <c r="D209" s="56">
        <f t="shared" si="7"/>
        <v>4158.4910002537072</v>
      </c>
      <c r="E209" s="55">
        <v>-147.105974</v>
      </c>
      <c r="F209">
        <v>-150.457852</v>
      </c>
      <c r="G209">
        <v>6</v>
      </c>
      <c r="H209">
        <v>0</v>
      </c>
      <c r="I209" t="s">
        <v>912</v>
      </c>
    </row>
    <row r="210" spans="1:9">
      <c r="A210" s="54">
        <v>45997.65962564815</v>
      </c>
      <c r="B210" s="54">
        <v>45997.660200150465</v>
      </c>
      <c r="C210" s="56">
        <f t="shared" si="6"/>
        <v>49.637000053189695</v>
      </c>
      <c r="D210" s="56">
        <f t="shared" si="7"/>
        <v>359.99999991618097</v>
      </c>
      <c r="E210" s="55">
        <v>-158.73613539999999</v>
      </c>
      <c r="F210">
        <v>-159.9363132</v>
      </c>
      <c r="G210">
        <v>-6</v>
      </c>
      <c r="H210">
        <v>0</v>
      </c>
      <c r="I210" t="s">
        <v>912</v>
      </c>
    </row>
    <row r="211" spans="1:9">
      <c r="A211" s="54">
        <v>45997.666224652778</v>
      </c>
      <c r="B211" s="54">
        <v>45997.669170752313</v>
      </c>
      <c r="C211" s="56">
        <f t="shared" si="6"/>
        <v>254.54299987759441</v>
      </c>
      <c r="D211" s="56">
        <f t="shared" si="7"/>
        <v>520.516999787651</v>
      </c>
      <c r="E211" s="55">
        <v>-173.20997130000001</v>
      </c>
      <c r="F211">
        <v>-180</v>
      </c>
      <c r="G211">
        <v>3</v>
      </c>
      <c r="H211">
        <v>0</v>
      </c>
      <c r="I211" t="s">
        <v>912</v>
      </c>
    </row>
    <row r="212" spans="1:9">
      <c r="A212" s="54">
        <v>45997.673337418979</v>
      </c>
      <c r="B212" s="54">
        <v>45997.673337615743</v>
      </c>
      <c r="C212" s="56">
        <f t="shared" si="6"/>
        <v>1.700038556009531E-2</v>
      </c>
      <c r="D212" s="56">
        <f t="shared" si="7"/>
        <v>359.99999991618097</v>
      </c>
      <c r="E212" s="55">
        <v>170.3696429</v>
      </c>
      <c r="F212">
        <v>170.36920280000001</v>
      </c>
      <c r="G212">
        <v>3</v>
      </c>
      <c r="H212">
        <v>0</v>
      </c>
      <c r="I212" t="s">
        <v>912</v>
      </c>
    </row>
    <row r="213" spans="1:9">
      <c r="A213" s="54">
        <v>45997.677504282408</v>
      </c>
      <c r="B213" s="54">
        <v>45997.678276053244</v>
      </c>
      <c r="C213" s="56">
        <f t="shared" si="6"/>
        <v>66.681000217795372</v>
      </c>
      <c r="D213" s="56">
        <f t="shared" si="7"/>
        <v>359.99999991618097</v>
      </c>
      <c r="E213" s="55">
        <v>161.03245179999999</v>
      </c>
      <c r="F213">
        <v>159.3606183</v>
      </c>
      <c r="G213">
        <v>6</v>
      </c>
      <c r="H213">
        <v>0</v>
      </c>
      <c r="I213" t="s">
        <v>912</v>
      </c>
    </row>
    <row r="214" spans="1:9">
      <c r="A214" s="54">
        <v>45997.800614722219</v>
      </c>
      <c r="B214" s="54">
        <v>45997.801151006941</v>
      </c>
      <c r="C214" s="56">
        <f t="shared" si="6"/>
        <v>46.335000009275973</v>
      </c>
      <c r="D214" s="56">
        <f t="shared" si="7"/>
        <v>10570.060999388807</v>
      </c>
      <c r="E214" s="55">
        <v>37.127566369999997</v>
      </c>
      <c r="F214">
        <v>36.203991639999998</v>
      </c>
      <c r="G214">
        <v>6</v>
      </c>
      <c r="H214">
        <v>0</v>
      </c>
      <c r="I214" t="s">
        <v>912</v>
      </c>
    </row>
    <row r="215" spans="1:9">
      <c r="A215" s="54">
        <v>45997.83789091435</v>
      </c>
      <c r="B215" s="54">
        <v>45997.844920648145</v>
      </c>
      <c r="C215" s="56">
        <f t="shared" si="6"/>
        <v>607.36899990588427</v>
      </c>
      <c r="D215" s="56">
        <f t="shared" si="7"/>
        <v>3174.3280001683161</v>
      </c>
      <c r="E215" s="55">
        <v>-39.352790859999999</v>
      </c>
      <c r="F215">
        <v>-49.30726696</v>
      </c>
      <c r="G215">
        <v>3</v>
      </c>
      <c r="H215">
        <v>0</v>
      </c>
      <c r="I215" t="s">
        <v>912</v>
      </c>
    </row>
    <row r="216" spans="1:9">
      <c r="A216" s="54">
        <v>45997.849087314811</v>
      </c>
      <c r="B216" s="54">
        <v>45997.851212268521</v>
      </c>
      <c r="C216" s="56">
        <f t="shared" si="6"/>
        <v>183.59600049443543</v>
      </c>
      <c r="D216" s="56">
        <f t="shared" si="7"/>
        <v>359.99999991618097</v>
      </c>
      <c r="E216" s="55">
        <v>-54.309789700000003</v>
      </c>
      <c r="F216">
        <v>-56.648034199999998</v>
      </c>
      <c r="G216">
        <v>6</v>
      </c>
      <c r="H216">
        <v>0</v>
      </c>
      <c r="I216" t="s">
        <v>912</v>
      </c>
    </row>
    <row r="217" spans="1:9">
      <c r="A217" s="54">
        <v>45997.855378935186</v>
      </c>
      <c r="B217" s="54">
        <v>45997.857455937497</v>
      </c>
      <c r="C217" s="56">
        <f t="shared" si="6"/>
        <v>179.45299968123436</v>
      </c>
      <c r="D217" s="56">
        <f t="shared" si="7"/>
        <v>359.99999991618097</v>
      </c>
      <c r="E217" s="55">
        <v>-60.878979260000001</v>
      </c>
      <c r="F217">
        <v>-62.835844889999997</v>
      </c>
      <c r="G217">
        <v>3</v>
      </c>
      <c r="H217">
        <v>0</v>
      </c>
      <c r="I217" t="s">
        <v>912</v>
      </c>
    </row>
    <row r="218" spans="1:9">
      <c r="A218" s="54">
        <v>45997.861622604163</v>
      </c>
      <c r="B218" s="54">
        <v>45997.865648032406</v>
      </c>
      <c r="C218" s="56">
        <f t="shared" si="6"/>
        <v>347.79700019862503</v>
      </c>
      <c r="D218" s="56">
        <f t="shared" si="7"/>
        <v>359.99999991618097</v>
      </c>
      <c r="E218" s="55">
        <v>-66.507215650000006</v>
      </c>
      <c r="F218">
        <v>-69.786992290000001</v>
      </c>
      <c r="G218">
        <v>-4.5</v>
      </c>
      <c r="H218">
        <v>0</v>
      </c>
      <c r="I218" t="s">
        <v>912</v>
      </c>
    </row>
    <row r="219" spans="1:9">
      <c r="A219" s="54">
        <v>45997.872034120373</v>
      </c>
      <c r="B219" s="54">
        <v>45997.872666678239</v>
      </c>
      <c r="C219" s="56">
        <f t="shared" si="6"/>
        <v>54.652999551035464</v>
      </c>
      <c r="D219" s="56">
        <f t="shared" si="7"/>
        <v>551.75800037104636</v>
      </c>
      <c r="E219" s="55">
        <v>-74.585048970000003</v>
      </c>
      <c r="F219">
        <v>-75.039046569999996</v>
      </c>
      <c r="G219">
        <v>4.5</v>
      </c>
      <c r="H219">
        <v>0</v>
      </c>
      <c r="I219" t="s">
        <v>912</v>
      </c>
    </row>
    <row r="220" spans="1:9">
      <c r="A220" s="54">
        <v>45997.876833344904</v>
      </c>
      <c r="B220" s="54">
        <v>45997.878771944444</v>
      </c>
      <c r="C220" s="56">
        <f t="shared" si="6"/>
        <v>167.49500026926398</v>
      </c>
      <c r="D220" s="56">
        <f t="shared" si="7"/>
        <v>359.99999991618097</v>
      </c>
      <c r="E220" s="55">
        <v>-77.95666817</v>
      </c>
      <c r="F220">
        <v>-79.278268209999993</v>
      </c>
      <c r="G220">
        <v>-4.5</v>
      </c>
      <c r="H220">
        <v>0</v>
      </c>
      <c r="I220" t="s">
        <v>912</v>
      </c>
    </row>
    <row r="221" spans="1:9">
      <c r="A221" s="54">
        <v>45997.88293861111</v>
      </c>
      <c r="B221" s="54">
        <v>45997.884277199075</v>
      </c>
      <c r="C221" s="56">
        <f t="shared" si="6"/>
        <v>115.65400015097111</v>
      </c>
      <c r="D221" s="56">
        <f t="shared" si="7"/>
        <v>359.99999991618097</v>
      </c>
      <c r="E221" s="55">
        <v>-82.063685309999997</v>
      </c>
      <c r="F221">
        <v>-82.946832270000002</v>
      </c>
      <c r="G221">
        <v>-4.5</v>
      </c>
      <c r="H221">
        <v>0</v>
      </c>
      <c r="I221" t="s">
        <v>912</v>
      </c>
    </row>
    <row r="222" spans="1:9">
      <c r="A222" s="54">
        <v>45997.888443865741</v>
      </c>
      <c r="B222" s="54">
        <v>45997.891910995371</v>
      </c>
      <c r="C222" s="56">
        <f t="shared" si="6"/>
        <v>299.56000009551644</v>
      </c>
      <c r="D222" s="56">
        <f t="shared" si="7"/>
        <v>359.99999991618097</v>
      </c>
      <c r="E222" s="55">
        <v>-85.675664999999995</v>
      </c>
      <c r="F222">
        <v>-87.939608039999996</v>
      </c>
      <c r="G222">
        <v>4.5</v>
      </c>
      <c r="H222">
        <v>0</v>
      </c>
      <c r="I222" t="s">
        <v>912</v>
      </c>
    </row>
    <row r="223" spans="1:9">
      <c r="A223" s="54">
        <v>45997.952578969911</v>
      </c>
      <c r="B223" s="54">
        <v>45997.957849456019</v>
      </c>
      <c r="C223" s="56">
        <f t="shared" si="6"/>
        <v>455.36999974865466</v>
      </c>
      <c r="D223" s="56">
        <f t="shared" si="7"/>
        <v>5241.7130002286285</v>
      </c>
      <c r="E223" s="55">
        <v>-150.457852</v>
      </c>
      <c r="F223">
        <v>-161.18414079999999</v>
      </c>
      <c r="G223">
        <v>6</v>
      </c>
      <c r="H223">
        <v>0</v>
      </c>
      <c r="I223" t="s">
        <v>912</v>
      </c>
    </row>
    <row r="224" spans="1:9">
      <c r="A224" s="54">
        <v>45997.962016122685</v>
      </c>
      <c r="B224" s="54">
        <v>45997.962020219908</v>
      </c>
      <c r="C224" s="56">
        <f t="shared" si="6"/>
        <v>0.35400004126131535</v>
      </c>
      <c r="D224" s="56">
        <f t="shared" si="7"/>
        <v>359.99999991618097</v>
      </c>
      <c r="E224" s="55">
        <v>-170.3982666</v>
      </c>
      <c r="F224">
        <v>-170.40757450000001</v>
      </c>
      <c r="G224">
        <v>-6</v>
      </c>
      <c r="H224">
        <v>0</v>
      </c>
      <c r="I224" t="s">
        <v>912</v>
      </c>
    </row>
    <row r="225" spans="1:9">
      <c r="A225" s="54">
        <v>45997.966186886573</v>
      </c>
      <c r="B225" s="54">
        <v>45997.970354895835</v>
      </c>
      <c r="C225" s="56">
        <f t="shared" si="6"/>
        <v>360.11600021738559</v>
      </c>
      <c r="D225" s="56">
        <f t="shared" si="7"/>
        <v>359.99999991618097</v>
      </c>
      <c r="E225" s="55">
        <v>179.999999</v>
      </c>
      <c r="F225">
        <v>170.3696429</v>
      </c>
      <c r="G225">
        <v>3</v>
      </c>
      <c r="H225">
        <v>0</v>
      </c>
      <c r="I225" t="s">
        <v>912</v>
      </c>
    </row>
    <row r="226" spans="1:9">
      <c r="A226" s="54">
        <v>45997.974521562501</v>
      </c>
      <c r="B226" s="54">
        <v>45997.974534502318</v>
      </c>
      <c r="C226" s="56">
        <f t="shared" si="6"/>
        <v>1.118000247515738</v>
      </c>
      <c r="D226" s="56">
        <f t="shared" si="7"/>
        <v>359.99999991618097</v>
      </c>
      <c r="E226" s="55">
        <v>161.06053779999999</v>
      </c>
      <c r="F226">
        <v>161.03245179999999</v>
      </c>
      <c r="G226">
        <v>6</v>
      </c>
      <c r="H226">
        <v>0</v>
      </c>
      <c r="I226" t="s">
        <v>912</v>
      </c>
    </row>
    <row r="227" spans="1:9">
      <c r="A227" s="54">
        <v>45998.395205486115</v>
      </c>
      <c r="B227" s="54">
        <v>45998.39981574074</v>
      </c>
      <c r="C227" s="56">
        <f t="shared" si="6"/>
        <v>398.32599966321141</v>
      </c>
      <c r="D227" s="56">
        <f t="shared" si="7"/>
        <v>36345.973000000231</v>
      </c>
      <c r="E227" s="55">
        <v>34.217197779999999</v>
      </c>
      <c r="F227">
        <v>25.676998999999999</v>
      </c>
      <c r="G227">
        <v>-6</v>
      </c>
      <c r="H227">
        <v>0</v>
      </c>
      <c r="I227" t="s">
        <v>986</v>
      </c>
    </row>
    <row r="228" spans="1:9">
      <c r="A228" s="54">
        <v>45998.403982407406</v>
      </c>
      <c r="B228" s="54">
        <v>45998.405320196762</v>
      </c>
      <c r="C228" s="56">
        <f t="shared" si="6"/>
        <v>115.585000324063</v>
      </c>
      <c r="D228" s="56">
        <f t="shared" si="7"/>
        <v>359.99999991618097</v>
      </c>
      <c r="E228" s="55">
        <v>17.080105570000001</v>
      </c>
      <c r="F228">
        <v>14.167327589999999</v>
      </c>
      <c r="G228">
        <v>6</v>
      </c>
      <c r="H228">
        <v>0</v>
      </c>
      <c r="I228" t="s">
        <v>986</v>
      </c>
    </row>
    <row r="229" spans="1:9">
      <c r="A229" s="54">
        <v>45998.409486863427</v>
      </c>
      <c r="B229" s="54">
        <v>45998.40956521991</v>
      </c>
      <c r="C229" s="56">
        <f t="shared" si="6"/>
        <v>6.7700001178309321</v>
      </c>
      <c r="D229" s="56">
        <f t="shared" si="7"/>
        <v>359.99999991618097</v>
      </c>
      <c r="E229" s="55">
        <v>4.7570035639999997</v>
      </c>
      <c r="F229">
        <v>4.5766060819999996</v>
      </c>
      <c r="G229">
        <v>3</v>
      </c>
      <c r="H229">
        <v>0</v>
      </c>
      <c r="I229" t="s">
        <v>986</v>
      </c>
    </row>
    <row r="230" spans="1:9">
      <c r="A230" s="54">
        <v>45998.413731886576</v>
      </c>
      <c r="B230" s="54">
        <v>45998.413985069441</v>
      </c>
      <c r="C230" s="56">
        <f t="shared" si="6"/>
        <v>21.874999534338713</v>
      </c>
      <c r="D230" s="56">
        <f t="shared" si="7"/>
        <v>359.99999991618097</v>
      </c>
      <c r="E230" s="55">
        <v>-5.059675081</v>
      </c>
      <c r="F230">
        <v>-5.6431130810000001</v>
      </c>
      <c r="G230">
        <v>-3</v>
      </c>
      <c r="H230">
        <v>0</v>
      </c>
      <c r="I230" t="s">
        <v>986</v>
      </c>
    </row>
    <row r="231" spans="1:9">
      <c r="A231" s="54">
        <v>46001.379658518519</v>
      </c>
      <c r="B231" s="54">
        <v>46001.381573599538</v>
      </c>
      <c r="C231" s="56">
        <f t="shared" si="6"/>
        <v>165.46300000045449</v>
      </c>
      <c r="D231" s="56">
        <f t="shared" si="7"/>
        <v>256234.18600035366</v>
      </c>
      <c r="E231" s="55">
        <v>2.2227846520000001</v>
      </c>
      <c r="F231">
        <v>-2.2176538309999998</v>
      </c>
      <c r="G231">
        <v>-3.5341250009999999E-3</v>
      </c>
      <c r="H231" s="42">
        <v>1.42410068E-6</v>
      </c>
      <c r="I231" t="s">
        <v>1050</v>
      </c>
    </row>
    <row r="232" spans="1:9">
      <c r="A232" s="54">
        <v>46001.388587627313</v>
      </c>
      <c r="B232" s="54">
        <v>46001.390017384256</v>
      </c>
      <c r="C232" s="56">
        <f t="shared" si="6"/>
        <v>123.53099989704788</v>
      </c>
      <c r="D232" s="56">
        <f t="shared" si="7"/>
        <v>606.01199974771589</v>
      </c>
      <c r="E232" s="55">
        <v>-17.890220840000001</v>
      </c>
      <c r="F232">
        <v>-20.883591920000001</v>
      </c>
      <c r="G232">
        <v>3</v>
      </c>
      <c r="H232">
        <v>0</v>
      </c>
      <c r="I232" t="s">
        <v>986</v>
      </c>
    </row>
    <row r="233" spans="1:9">
      <c r="A233" s="54">
        <v>46001.666438969907</v>
      </c>
      <c r="B233" s="54">
        <v>46001.667647858798</v>
      </c>
      <c r="C233" s="56">
        <f t="shared" si="6"/>
        <v>104.44800015538931</v>
      </c>
      <c r="D233" s="56">
        <f t="shared" si="7"/>
        <v>23882.825000281446</v>
      </c>
      <c r="E233" s="55">
        <v>24.55509953</v>
      </c>
      <c r="F233">
        <v>22.020611379999998</v>
      </c>
      <c r="G233">
        <v>6</v>
      </c>
      <c r="H233">
        <v>0</v>
      </c>
      <c r="I233" t="s">
        <v>986</v>
      </c>
    </row>
    <row r="234" spans="1:9">
      <c r="A234" s="54">
        <v>46001.671814525464</v>
      </c>
      <c r="B234" s="54">
        <v>46001.67353078704</v>
      </c>
      <c r="C234" s="56">
        <f t="shared" si="6"/>
        <v>148.28500023577362</v>
      </c>
      <c r="D234" s="56">
        <f t="shared" si="7"/>
        <v>359.99999991618097</v>
      </c>
      <c r="E234" s="55">
        <v>12.8641843</v>
      </c>
      <c r="F234">
        <v>8.9503306439999992</v>
      </c>
      <c r="G234">
        <v>-6</v>
      </c>
      <c r="H234">
        <v>0</v>
      </c>
      <c r="I234" t="s">
        <v>986</v>
      </c>
    </row>
    <row r="235" spans="1:9">
      <c r="A235" s="54">
        <v>46001.677697453706</v>
      </c>
      <c r="B235" s="54">
        <v>46001.677743425927</v>
      </c>
      <c r="C235" s="56">
        <f t="shared" si="6"/>
        <v>3.9719999302178621</v>
      </c>
      <c r="D235" s="56">
        <f t="shared" si="7"/>
        <v>359.99999991618097</v>
      </c>
      <c r="E235" s="55">
        <v>-0.69205105919999998</v>
      </c>
      <c r="F235">
        <v>-0.79848817540000006</v>
      </c>
      <c r="G235">
        <v>3</v>
      </c>
      <c r="H235">
        <v>0</v>
      </c>
      <c r="I235" t="s">
        <v>986</v>
      </c>
    </row>
    <row r="236" spans="1:9">
      <c r="A236" s="54">
        <v>46001.681910092593</v>
      </c>
      <c r="B236" s="54">
        <v>46001.683874594906</v>
      </c>
      <c r="C236" s="56">
        <f t="shared" si="6"/>
        <v>169.73299984820187</v>
      </c>
      <c r="D236" s="56">
        <f t="shared" si="7"/>
        <v>359.99999991618097</v>
      </c>
      <c r="E236" s="55">
        <v>-10.315889179999999</v>
      </c>
      <c r="F236">
        <v>-14.653620439999999</v>
      </c>
      <c r="G236">
        <v>4.3384938249999996</v>
      </c>
      <c r="H236" s="42">
        <v>9.3942319259999998E-6</v>
      </c>
      <c r="I236" t="s">
        <v>1051</v>
      </c>
    </row>
    <row r="237" spans="1:9">
      <c r="A237" s="54">
        <v>46001.688041261572</v>
      </c>
      <c r="B237" s="54">
        <v>46001.695880497682</v>
      </c>
      <c r="C237" s="56">
        <f t="shared" si="6"/>
        <v>677.30999991763383</v>
      </c>
      <c r="D237" s="56">
        <f t="shared" si="7"/>
        <v>359.99999991618097</v>
      </c>
      <c r="E237" s="55">
        <v>-23.367788650000001</v>
      </c>
      <c r="F237">
        <v>-37.577803029999998</v>
      </c>
      <c r="G237">
        <v>-3</v>
      </c>
      <c r="H237">
        <v>0</v>
      </c>
      <c r="I237" t="s">
        <v>912</v>
      </c>
    </row>
    <row r="238" spans="1:9">
      <c r="A238" s="54">
        <v>46001.700047164355</v>
      </c>
      <c r="B238" s="54">
        <v>46001.706014502313</v>
      </c>
      <c r="C238" s="56">
        <f t="shared" si="6"/>
        <v>515.57799959555268</v>
      </c>
      <c r="D238" s="56">
        <f t="shared" si="7"/>
        <v>360.00000054482371</v>
      </c>
      <c r="E238" s="55">
        <v>-43.953293969999997</v>
      </c>
      <c r="F238">
        <v>-51.850857240000003</v>
      </c>
      <c r="G238">
        <v>6</v>
      </c>
      <c r="H238">
        <v>0</v>
      </c>
      <c r="I238" t="s">
        <v>912</v>
      </c>
    </row>
    <row r="239" spans="1:9">
      <c r="A239" s="54">
        <v>46001.710181168979</v>
      </c>
      <c r="B239" s="54">
        <v>46001.713376527776</v>
      </c>
      <c r="C239" s="56">
        <f t="shared" si="6"/>
        <v>276.07900004368275</v>
      </c>
      <c r="D239" s="56">
        <f t="shared" si="7"/>
        <v>359.99999991618097</v>
      </c>
      <c r="E239" s="55">
        <v>-56.648034199999998</v>
      </c>
      <c r="F239">
        <v>-60</v>
      </c>
      <c r="G239">
        <v>6</v>
      </c>
      <c r="H239">
        <v>0</v>
      </c>
      <c r="I239" t="s">
        <v>912</v>
      </c>
    </row>
    <row r="240" spans="1:9">
      <c r="A240" s="54">
        <v>46001.717543194442</v>
      </c>
      <c r="B240" s="54">
        <v>46001.720318599539</v>
      </c>
      <c r="C240" s="56">
        <f t="shared" si="6"/>
        <v>239.79500038549304</v>
      </c>
      <c r="D240" s="56">
        <f t="shared" si="7"/>
        <v>359.99999991618097</v>
      </c>
      <c r="E240" s="55">
        <v>-64.017574269999997</v>
      </c>
      <c r="F240">
        <v>-66.507215650000006</v>
      </c>
      <c r="G240">
        <v>-4.5</v>
      </c>
      <c r="H240">
        <v>0</v>
      </c>
      <c r="I240" t="s">
        <v>912</v>
      </c>
    </row>
    <row r="241" spans="1:9">
      <c r="A241" s="54">
        <v>46001.730954722225</v>
      </c>
      <c r="B241" s="54">
        <v>46001.732653333333</v>
      </c>
      <c r="C241" s="56">
        <f t="shared" si="6"/>
        <v>146.75999970640987</v>
      </c>
      <c r="D241" s="56">
        <f t="shared" si="7"/>
        <v>918.96100009325892</v>
      </c>
      <c r="E241" s="55">
        <v>-75.039046569999996</v>
      </c>
      <c r="F241">
        <v>-76.291963190000004</v>
      </c>
      <c r="G241">
        <v>4.5</v>
      </c>
      <c r="H241">
        <v>0</v>
      </c>
      <c r="I241" t="s">
        <v>912</v>
      </c>
    </row>
    <row r="242" spans="1:9">
      <c r="A242" s="54">
        <v>46001.736819999998</v>
      </c>
      <c r="B242" s="54">
        <v>46001.737754131944</v>
      </c>
      <c r="C242" s="56">
        <f t="shared" si="6"/>
        <v>80.709000094793737</v>
      </c>
      <c r="D242" s="56">
        <f t="shared" si="7"/>
        <v>359.99999991618097</v>
      </c>
      <c r="E242" s="55">
        <v>-79.278268199999999</v>
      </c>
      <c r="F242">
        <v>-79.93360036</v>
      </c>
      <c r="G242">
        <v>-4.5</v>
      </c>
      <c r="H242">
        <v>0</v>
      </c>
      <c r="I242" t="s">
        <v>912</v>
      </c>
    </row>
    <row r="243" spans="1:9">
      <c r="A243" s="54">
        <v>46001.741920798609</v>
      </c>
      <c r="B243" s="54">
        <v>46001.746153749998</v>
      </c>
      <c r="C243" s="56">
        <f t="shared" si="6"/>
        <v>365.7270000083372</v>
      </c>
      <c r="D243" s="56">
        <f t="shared" si="7"/>
        <v>359.99999991618097</v>
      </c>
      <c r="E243" s="55">
        <v>-82.809247069999998</v>
      </c>
      <c r="F243">
        <v>-85.675664999999995</v>
      </c>
      <c r="G243">
        <v>4.5</v>
      </c>
      <c r="H243">
        <v>0</v>
      </c>
      <c r="I243" t="s">
        <v>912</v>
      </c>
    </row>
    <row r="244" spans="1:9">
      <c r="A244" s="54">
        <v>46001.816473009261</v>
      </c>
      <c r="B244" s="54">
        <v>46001.816516770836</v>
      </c>
      <c r="C244" s="56">
        <f t="shared" si="6"/>
        <v>3.7810000358149409</v>
      </c>
      <c r="D244" s="56">
        <f t="shared" si="7"/>
        <v>6075.5840003024787</v>
      </c>
      <c r="E244" s="55">
        <v>-161.18414079999999</v>
      </c>
      <c r="F244">
        <v>-161.27684780000001</v>
      </c>
      <c r="G244">
        <v>6</v>
      </c>
      <c r="H244">
        <v>0</v>
      </c>
      <c r="I244" t="s">
        <v>912</v>
      </c>
    </row>
    <row r="245" spans="1:9">
      <c r="A245" s="54">
        <v>46001.820683437501</v>
      </c>
      <c r="B245" s="54">
        <v>46001.824867847223</v>
      </c>
      <c r="C245" s="56">
        <f t="shared" si="6"/>
        <v>361.53299992438406</v>
      </c>
      <c r="D245" s="56">
        <f t="shared" si="7"/>
        <v>359.99999991618097</v>
      </c>
      <c r="E245" s="55">
        <v>-170.40757450000001</v>
      </c>
      <c r="F245">
        <v>-180</v>
      </c>
      <c r="G245">
        <v>-6</v>
      </c>
      <c r="H245">
        <v>0</v>
      </c>
      <c r="I245" t="s">
        <v>912</v>
      </c>
    </row>
    <row r="246" spans="1:9">
      <c r="A246" s="54">
        <v>46001.829034513888</v>
      </c>
      <c r="B246" s="54">
        <v>46001.829470532408</v>
      </c>
      <c r="C246" s="56">
        <f t="shared" si="6"/>
        <v>37.672000075690448</v>
      </c>
      <c r="D246" s="56">
        <f t="shared" si="7"/>
        <v>359.99999991618097</v>
      </c>
      <c r="E246" s="55">
        <v>170.3703793</v>
      </c>
      <c r="F246">
        <v>169.37334139999999</v>
      </c>
      <c r="G246">
        <v>-6</v>
      </c>
      <c r="H246">
        <v>0</v>
      </c>
      <c r="I246" t="s">
        <v>912</v>
      </c>
    </row>
    <row r="247" spans="1:9">
      <c r="A247" s="54">
        <v>46002.264859918978</v>
      </c>
      <c r="B247" s="54">
        <v>46002.268064004631</v>
      </c>
      <c r="C247" s="56">
        <f t="shared" si="6"/>
        <v>276.83300042990595</v>
      </c>
      <c r="D247" s="56">
        <f t="shared" si="7"/>
        <v>37617.642999649979</v>
      </c>
      <c r="E247" s="55">
        <v>13.50331108</v>
      </c>
      <c r="F247">
        <v>6.2275920170000001</v>
      </c>
      <c r="G247">
        <v>-3</v>
      </c>
      <c r="H247">
        <v>0</v>
      </c>
      <c r="I247" t="s">
        <v>912</v>
      </c>
    </row>
    <row r="248" spans="1:9">
      <c r="A248" s="54">
        <v>46002.335757002314</v>
      </c>
      <c r="B248" s="54">
        <v>46002.336815046299</v>
      </c>
      <c r="C248" s="56">
        <f t="shared" si="6"/>
        <v>91.415000287815928</v>
      </c>
      <c r="D248" s="56">
        <f t="shared" si="7"/>
        <v>5848.6749998526648</v>
      </c>
      <c r="E248" s="55">
        <v>-82.124450190000005</v>
      </c>
      <c r="F248">
        <v>-82.809247069999998</v>
      </c>
      <c r="G248">
        <v>4.5</v>
      </c>
      <c r="H248">
        <v>0</v>
      </c>
      <c r="I248" t="s">
        <v>912</v>
      </c>
    </row>
    <row r="249" spans="1:9">
      <c r="A249" s="54">
        <v>46002.410645555552</v>
      </c>
      <c r="B249" s="54">
        <v>46002.417627974537</v>
      </c>
      <c r="C249" s="56">
        <f t="shared" si="6"/>
        <v>603.28100030310452</v>
      </c>
      <c r="D249" s="56">
        <f t="shared" si="7"/>
        <v>6378.9559994358569</v>
      </c>
      <c r="E249" s="55">
        <v>-161.27684780000001</v>
      </c>
      <c r="F249">
        <v>-177.01117120000001</v>
      </c>
      <c r="G249">
        <v>6</v>
      </c>
      <c r="H249">
        <v>0</v>
      </c>
      <c r="I249" t="s">
        <v>912</v>
      </c>
    </row>
    <row r="250" spans="1:9">
      <c r="A250" s="54">
        <v>46002.551512060185</v>
      </c>
      <c r="B250" s="54">
        <v>46002.554054942128</v>
      </c>
      <c r="C250" s="56">
        <f t="shared" si="6"/>
        <v>219.70499984454364</v>
      </c>
      <c r="D250" s="56">
        <f t="shared" si="7"/>
        <v>11567.58499997668</v>
      </c>
      <c r="E250" s="55">
        <v>33.463741390000003</v>
      </c>
      <c r="F250">
        <v>28.807008450000001</v>
      </c>
      <c r="G250">
        <v>3</v>
      </c>
      <c r="H250">
        <v>0</v>
      </c>
      <c r="I250" t="s">
        <v>912</v>
      </c>
    </row>
    <row r="251" spans="1:9">
      <c r="A251" s="54">
        <v>46002.558221608793</v>
      </c>
      <c r="B251" s="54">
        <v>46002.559318692132</v>
      </c>
      <c r="C251" s="56">
        <f t="shared" si="6"/>
        <v>94.78800049982965</v>
      </c>
      <c r="D251" s="56">
        <f t="shared" si="7"/>
        <v>359.99999991618097</v>
      </c>
      <c r="E251" s="55">
        <v>20.486934609999999</v>
      </c>
      <c r="F251">
        <v>18.165028880000001</v>
      </c>
      <c r="G251">
        <v>6</v>
      </c>
      <c r="H251">
        <v>0</v>
      </c>
      <c r="I251" t="s">
        <v>986</v>
      </c>
    </row>
    <row r="252" spans="1:9">
      <c r="A252" s="54">
        <v>46002.563485358798</v>
      </c>
      <c r="B252" s="54">
        <v>46002.563552280095</v>
      </c>
      <c r="C252" s="56">
        <f t="shared" si="6"/>
        <v>5.7820000452920794</v>
      </c>
      <c r="D252" s="56">
        <f t="shared" si="7"/>
        <v>359.99999991618097</v>
      </c>
      <c r="E252" s="55">
        <v>8.9503306519999999</v>
      </c>
      <c r="F252">
        <v>8.7982678760000006</v>
      </c>
      <c r="G252">
        <v>-6</v>
      </c>
      <c r="H252">
        <v>0</v>
      </c>
      <c r="I252" t="s">
        <v>986</v>
      </c>
    </row>
    <row r="253" spans="1:9">
      <c r="A253" s="54">
        <v>46002.567718946761</v>
      </c>
      <c r="B253" s="54">
        <v>46002.572706226849</v>
      </c>
      <c r="C253" s="56">
        <f t="shared" si="6"/>
        <v>430.90099962428212</v>
      </c>
      <c r="D253" s="56">
        <f t="shared" si="7"/>
        <v>359.99999991618097</v>
      </c>
      <c r="E253" s="55">
        <v>-0.79848817449999998</v>
      </c>
      <c r="F253">
        <v>-12.215308009999999</v>
      </c>
      <c r="G253">
        <v>3</v>
      </c>
      <c r="H253">
        <v>0</v>
      </c>
      <c r="I253" t="s">
        <v>986</v>
      </c>
    </row>
    <row r="254" spans="1:9">
      <c r="A254" s="54">
        <v>46002.576872893522</v>
      </c>
      <c r="B254" s="54">
        <v>46002.577454606479</v>
      </c>
      <c r="C254" s="56">
        <f t="shared" si="6"/>
        <v>50.259999465197325</v>
      </c>
      <c r="D254" s="56">
        <f t="shared" si="7"/>
        <v>360.00000054482371</v>
      </c>
      <c r="E254" s="55">
        <v>-21.245139699999999</v>
      </c>
      <c r="F254">
        <v>-22.45040689</v>
      </c>
      <c r="G254">
        <v>-6</v>
      </c>
      <c r="H254">
        <v>0</v>
      </c>
      <c r="I254" t="s">
        <v>986</v>
      </c>
    </row>
    <row r="255" spans="1:9">
      <c r="A255" s="54">
        <v>46002.84641322917</v>
      </c>
      <c r="B255" s="54">
        <v>46002.851736990742</v>
      </c>
      <c r="C255" s="56">
        <f t="shared" si="6"/>
        <v>459.97299982700497</v>
      </c>
      <c r="D255" s="56">
        <f t="shared" si="7"/>
        <v>23238.025000551715</v>
      </c>
      <c r="E255" s="55">
        <v>36.203991649999999</v>
      </c>
      <c r="F255">
        <v>26.624052840000001</v>
      </c>
      <c r="G255">
        <v>6</v>
      </c>
      <c r="H255">
        <v>0</v>
      </c>
      <c r="I255" t="s">
        <v>986</v>
      </c>
    </row>
    <row r="256" spans="1:9">
      <c r="A256" s="54">
        <v>46002.855903657408</v>
      </c>
      <c r="B256" s="54">
        <v>46002.856311400465</v>
      </c>
      <c r="C256" s="56">
        <f t="shared" si="6"/>
        <v>35.229000099934638</v>
      </c>
      <c r="D256" s="56">
        <f t="shared" si="7"/>
        <v>359.99999991618097</v>
      </c>
      <c r="E256" s="55">
        <v>18.165028880000001</v>
      </c>
      <c r="F256">
        <v>17.296163079999999</v>
      </c>
      <c r="G256">
        <v>6</v>
      </c>
      <c r="H256">
        <v>0</v>
      </c>
      <c r="I256" t="s">
        <v>986</v>
      </c>
    </row>
    <row r="257" spans="1:9">
      <c r="A257" s="54">
        <v>46005.540578715278</v>
      </c>
      <c r="B257" s="54">
        <v>46005.545862754632</v>
      </c>
      <c r="C257" s="56">
        <f t="shared" si="6"/>
        <v>456.5410002367571</v>
      </c>
      <c r="D257" s="56">
        <f t="shared" si="7"/>
        <v>231920.69599984679</v>
      </c>
      <c r="E257" s="55">
        <v>-9.8163889950000005</v>
      </c>
      <c r="F257">
        <v>-21.245139699999999</v>
      </c>
      <c r="G257">
        <v>-6</v>
      </c>
      <c r="H257">
        <v>0</v>
      </c>
      <c r="I257" t="s">
        <v>986</v>
      </c>
    </row>
    <row r="258" spans="1:9">
      <c r="A258" s="54">
        <v>46005.821196898149</v>
      </c>
      <c r="B258" s="54">
        <v>46005.822204525466</v>
      </c>
      <c r="C258" s="56">
        <f t="shared" si="6"/>
        <v>87.059000227600336</v>
      </c>
      <c r="D258" s="56">
        <f t="shared" si="7"/>
        <v>23788.869999814779</v>
      </c>
      <c r="E258" s="55">
        <v>26.624052859999999</v>
      </c>
      <c r="F258">
        <v>24.55509953</v>
      </c>
      <c r="G258">
        <v>6</v>
      </c>
      <c r="H258">
        <v>0</v>
      </c>
      <c r="I258" t="s">
        <v>986</v>
      </c>
    </row>
    <row r="259" spans="1:9">
      <c r="A259" s="54">
        <v>46005.826993009257</v>
      </c>
      <c r="B259" s="54">
        <v>46005.827011620371</v>
      </c>
      <c r="C259" s="56">
        <f t="shared" si="6"/>
        <v>1.6080002300441265</v>
      </c>
      <c r="D259" s="56">
        <f t="shared" si="7"/>
        <v>413.72499957215041</v>
      </c>
      <c r="E259" s="55">
        <v>14.1673276</v>
      </c>
      <c r="F259">
        <v>14.12544632</v>
      </c>
      <c r="G259">
        <v>6</v>
      </c>
      <c r="H259">
        <v>0</v>
      </c>
      <c r="I259" t="s">
        <v>986</v>
      </c>
    </row>
    <row r="260" spans="1:9">
      <c r="A260" s="54">
        <v>46005.831178287037</v>
      </c>
      <c r="B260" s="54">
        <v>46005.831351018518</v>
      </c>
      <c r="C260" s="56">
        <f t="shared" ref="C260:C266" si="8">86400*(B260-A260)</f>
        <v>14.923999970778823</v>
      </c>
      <c r="D260" s="56">
        <f t="shared" si="7"/>
        <v>359.99999991618097</v>
      </c>
      <c r="E260" s="55">
        <v>4.5766061059999998</v>
      </c>
      <c r="F260">
        <v>4.176075816</v>
      </c>
      <c r="G260">
        <v>3</v>
      </c>
      <c r="H260">
        <v>0</v>
      </c>
      <c r="I260" t="s">
        <v>986</v>
      </c>
    </row>
    <row r="261" spans="1:9">
      <c r="A261" s="54">
        <v>46005.835517685184</v>
      </c>
      <c r="B261" s="54">
        <v>46005.837438449074</v>
      </c>
      <c r="C261" s="56">
        <f t="shared" si="8"/>
        <v>165.95400015357882</v>
      </c>
      <c r="D261" s="56">
        <f t="shared" ref="D261:D266" si="9">86400*(A261-B260)</f>
        <v>359.99999991618097</v>
      </c>
      <c r="E261" s="55">
        <v>-5.458398409</v>
      </c>
      <c r="F261">
        <v>-9.8163889950000005</v>
      </c>
      <c r="G261">
        <v>-6</v>
      </c>
      <c r="H261">
        <v>0</v>
      </c>
      <c r="I261" t="s">
        <v>986</v>
      </c>
    </row>
    <row r="262" spans="1:9">
      <c r="A262" s="54">
        <v>46005.842365439814</v>
      </c>
      <c r="B262" s="54">
        <v>46005.843788993057</v>
      </c>
      <c r="C262" s="56">
        <f t="shared" si="8"/>
        <v>122.99500023946166</v>
      </c>
      <c r="D262" s="56">
        <f t="shared" si="9"/>
        <v>425.69199989084154</v>
      </c>
      <c r="E262" s="55">
        <v>-20.470987319999999</v>
      </c>
      <c r="F262">
        <v>-23.367788650000001</v>
      </c>
      <c r="G262">
        <v>-3</v>
      </c>
      <c r="H262">
        <v>0</v>
      </c>
      <c r="I262" t="s">
        <v>912</v>
      </c>
    </row>
    <row r="263" spans="1:9">
      <c r="A263" s="54">
        <v>46005.847955659723</v>
      </c>
      <c r="B263" s="54">
        <v>46005.852719317132</v>
      </c>
      <c r="C263" s="56">
        <f t="shared" si="8"/>
        <v>411.58000014256686</v>
      </c>
      <c r="D263" s="56">
        <f t="shared" si="9"/>
        <v>359.99999991618097</v>
      </c>
      <c r="E263" s="55">
        <v>-31.302149289999999</v>
      </c>
      <c r="F263">
        <v>-39.352790859999999</v>
      </c>
      <c r="G263">
        <v>3</v>
      </c>
      <c r="H263">
        <v>0</v>
      </c>
      <c r="I263" t="s">
        <v>912</v>
      </c>
    </row>
    <row r="264" spans="1:9">
      <c r="A264" s="54">
        <v>46005.861696006941</v>
      </c>
      <c r="B264" s="54">
        <v>46005.863759768516</v>
      </c>
      <c r="C264" s="56">
        <f t="shared" si="8"/>
        <v>178.30900002736598</v>
      </c>
      <c r="D264" s="56">
        <f t="shared" si="9"/>
        <v>775.58599950280041</v>
      </c>
      <c r="E264" s="55">
        <v>-51.850857240000003</v>
      </c>
      <c r="F264">
        <v>-54.309789700000003</v>
      </c>
      <c r="G264">
        <v>6</v>
      </c>
      <c r="H264">
        <v>0</v>
      </c>
      <c r="I264" t="s">
        <v>912</v>
      </c>
    </row>
    <row r="265" spans="1:9">
      <c r="A265" s="54">
        <v>46005.868997592595</v>
      </c>
      <c r="B265" s="54">
        <v>46005.873122789351</v>
      </c>
      <c r="C265" s="56">
        <f t="shared" si="8"/>
        <v>356.41699971165508</v>
      </c>
      <c r="D265" s="56">
        <f t="shared" si="9"/>
        <v>452.54800049588084</v>
      </c>
      <c r="E265" s="55">
        <v>-60</v>
      </c>
      <c r="F265">
        <v>-64.017574269999997</v>
      </c>
      <c r="G265">
        <v>-4.5</v>
      </c>
      <c r="H265">
        <v>0</v>
      </c>
      <c r="I265" t="s">
        <v>912</v>
      </c>
    </row>
    <row r="266" spans="1:9">
      <c r="A266" s="54">
        <v>46005.888065833336</v>
      </c>
      <c r="B266" s="54">
        <v>46005.895909548613</v>
      </c>
      <c r="C266" s="56">
        <f t="shared" si="8"/>
        <v>677.69699993077666</v>
      </c>
      <c r="D266" s="56">
        <f t="shared" si="9"/>
        <v>1291.0790003137663</v>
      </c>
      <c r="E266" s="55">
        <v>-76.291963190000004</v>
      </c>
      <c r="F266">
        <v>-81.887008609999995</v>
      </c>
      <c r="G266">
        <v>4.5</v>
      </c>
      <c r="H266">
        <v>0</v>
      </c>
      <c r="I266" t="s">
        <v>912</v>
      </c>
    </row>
    <row r="267" spans="1:9">
      <c r="A267" s="54"/>
      <c r="B267" s="54"/>
      <c r="C267" s="55"/>
      <c r="D267" s="55"/>
    </row>
    <row r="268" spans="1:9">
      <c r="A268" s="54"/>
      <c r="B268" s="54"/>
      <c r="C268" s="55"/>
    </row>
    <row r="269" spans="1:9">
      <c r="A269" s="54"/>
      <c r="B269" s="54"/>
      <c r="C269" s="55"/>
    </row>
    <row r="270" spans="1:9">
      <c r="A270" s="54"/>
      <c r="B270" s="54"/>
      <c r="C270" s="55"/>
    </row>
    <row r="271" spans="1:9">
      <c r="A271" s="54"/>
      <c r="B271" s="54"/>
      <c r="C271" s="55"/>
    </row>
    <row r="272" spans="1:9">
      <c r="A272" s="54"/>
      <c r="B272" s="54"/>
      <c r="C272" s="55"/>
    </row>
    <row r="273" spans="1:3">
      <c r="A273" s="54"/>
      <c r="B273" s="54"/>
      <c r="C273" s="55"/>
    </row>
    <row r="274" spans="1:3">
      <c r="A274" s="54"/>
      <c r="B274" s="54"/>
      <c r="C274" s="55"/>
    </row>
    <row r="275" spans="1:3">
      <c r="A275" s="54"/>
      <c r="B275" s="54"/>
      <c r="C275" s="55"/>
    </row>
    <row r="276" spans="1:3">
      <c r="A276" s="54"/>
      <c r="B276" s="54"/>
      <c r="C276" s="55"/>
    </row>
    <row r="277" spans="1:3">
      <c r="A277" s="54"/>
      <c r="B277" s="54"/>
      <c r="C277" s="55"/>
    </row>
    <row r="278" spans="1:3">
      <c r="A278" s="54"/>
      <c r="B278" s="54"/>
      <c r="C278" s="55"/>
    </row>
    <row r="279" spans="1:3">
      <c r="A279" s="54"/>
      <c r="B279" s="54"/>
      <c r="C279" s="55"/>
    </row>
    <row r="280" spans="1:3">
      <c r="A280" s="54"/>
      <c r="B280" s="54"/>
      <c r="C280" s="55"/>
    </row>
    <row r="281" spans="1:3">
      <c r="A281" s="54"/>
      <c r="B281" s="54"/>
      <c r="C281" s="55"/>
    </row>
    <row r="282" spans="1:3">
      <c r="A282" s="54"/>
      <c r="B282" s="54"/>
      <c r="C282" s="55"/>
    </row>
    <row r="283" spans="1:3">
      <c r="A283" s="54"/>
      <c r="B283" s="54"/>
      <c r="C283" s="55"/>
    </row>
    <row r="284" spans="1:3">
      <c r="A284" s="54"/>
      <c r="B284" s="54"/>
      <c r="C284" s="55"/>
    </row>
    <row r="285" spans="1:3">
      <c r="A285" s="54"/>
      <c r="B285" s="54"/>
      <c r="C285" s="55"/>
    </row>
    <row r="286" spans="1:3">
      <c r="A286" s="54"/>
      <c r="B286" s="54"/>
      <c r="C286" s="55"/>
    </row>
    <row r="287" spans="1:3">
      <c r="A287" s="54"/>
      <c r="B287" s="54"/>
      <c r="C287" s="55"/>
    </row>
    <row r="288" spans="1:3">
      <c r="A288" s="54"/>
      <c r="B288" s="54"/>
      <c r="C288" s="55"/>
    </row>
    <row r="289" spans="1:3">
      <c r="A289" s="54"/>
      <c r="B289" s="54"/>
      <c r="C289" s="55"/>
    </row>
    <row r="290" spans="1:3">
      <c r="A290" s="54"/>
      <c r="B290" s="54"/>
      <c r="C290" s="55"/>
    </row>
    <row r="291" spans="1:3">
      <c r="A291" s="54"/>
      <c r="B291" s="54"/>
      <c r="C291" s="55"/>
    </row>
    <row r="292" spans="1:3">
      <c r="A292" s="54"/>
      <c r="B292" s="54"/>
      <c r="C292" s="55"/>
    </row>
    <row r="293" spans="1:3">
      <c r="A293" s="54"/>
      <c r="B293" s="54"/>
      <c r="C293" s="55"/>
    </row>
    <row r="294" spans="1:3">
      <c r="A294" s="54"/>
      <c r="B294" s="54"/>
      <c r="C294" s="55"/>
    </row>
    <row r="295" spans="1:3">
      <c r="A295" s="54"/>
      <c r="B295" s="54"/>
      <c r="C295" s="55"/>
    </row>
    <row r="296" spans="1:3">
      <c r="A296" s="54"/>
      <c r="B296" s="54"/>
      <c r="C296" s="55"/>
    </row>
    <row r="297" spans="1:3">
      <c r="A297" s="54"/>
      <c r="B297" s="54"/>
      <c r="C297" s="55"/>
    </row>
    <row r="298" spans="1:3">
      <c r="A298" s="54"/>
      <c r="B298" s="54"/>
      <c r="C298" s="55"/>
    </row>
    <row r="299" spans="1:3">
      <c r="A299" s="54"/>
      <c r="B299" s="54"/>
      <c r="C299" s="55"/>
    </row>
    <row r="300" spans="1:3">
      <c r="A300" s="54"/>
      <c r="B300" s="54"/>
      <c r="C300" s="55"/>
    </row>
    <row r="301" spans="1:3">
      <c r="A301" s="54"/>
      <c r="B301" s="54"/>
      <c r="C301" s="55"/>
    </row>
    <row r="302" spans="1:3">
      <c r="A302" s="54"/>
      <c r="B302" s="54"/>
      <c r="C302" s="55"/>
    </row>
    <row r="303" spans="1:3">
      <c r="A303" s="54"/>
      <c r="B303" s="54"/>
      <c r="C303" s="55"/>
    </row>
    <row r="304" spans="1:3">
      <c r="A304" s="54"/>
      <c r="B304" s="54"/>
      <c r="C304" s="55"/>
    </row>
    <row r="305" spans="1:3">
      <c r="A305" s="54"/>
      <c r="B305" s="54"/>
      <c r="C305" s="55"/>
    </row>
    <row r="306" spans="1:3">
      <c r="A306" s="54"/>
      <c r="B306" s="54"/>
      <c r="C306" s="55"/>
    </row>
    <row r="307" spans="1:3">
      <c r="A307" s="54"/>
      <c r="B307" s="54"/>
      <c r="C307" s="55"/>
    </row>
    <row r="308" spans="1:3">
      <c r="A308" s="54"/>
      <c r="B308" s="54"/>
      <c r="C308" s="55"/>
    </row>
    <row r="309" spans="1:3">
      <c r="A309" s="54"/>
      <c r="B309" s="54"/>
      <c r="C309" s="55"/>
    </row>
    <row r="310" spans="1:3">
      <c r="A310" s="54"/>
      <c r="B310" s="54"/>
      <c r="C310" s="55"/>
    </row>
    <row r="311" spans="1:3">
      <c r="A311" s="54"/>
      <c r="B311" s="54"/>
      <c r="C311" s="55"/>
    </row>
    <row r="312" spans="1:3">
      <c r="A312" s="54"/>
      <c r="B312" s="54"/>
      <c r="C312" s="55"/>
    </row>
    <row r="313" spans="1:3">
      <c r="A313" s="54"/>
      <c r="B313" s="54"/>
      <c r="C313" s="55"/>
    </row>
    <row r="314" spans="1:3">
      <c r="A314" s="54"/>
      <c r="B314" s="54"/>
      <c r="C314" s="55"/>
    </row>
    <row r="315" spans="1:3">
      <c r="A315" s="54"/>
      <c r="B315" s="54"/>
      <c r="C315" s="55"/>
    </row>
    <row r="316" spans="1:3">
      <c r="A316" s="54"/>
      <c r="B316" s="54"/>
      <c r="C316" s="55"/>
    </row>
    <row r="317" spans="1:3">
      <c r="A317" s="54"/>
      <c r="B317" s="54"/>
      <c r="C317" s="55"/>
    </row>
    <row r="318" spans="1:3">
      <c r="A318" s="54"/>
      <c r="B318" s="54"/>
      <c r="C318" s="55"/>
    </row>
    <row r="319" spans="1:3">
      <c r="A319" s="54"/>
      <c r="B319" s="54"/>
      <c r="C319" s="55"/>
    </row>
    <row r="320" spans="1:3">
      <c r="A320" s="54"/>
      <c r="B320" s="54"/>
      <c r="C320" s="55"/>
    </row>
    <row r="321" spans="1:3">
      <c r="A321" s="54"/>
      <c r="B321" s="54"/>
      <c r="C321" s="55"/>
    </row>
    <row r="322" spans="1:3">
      <c r="A322" s="54"/>
      <c r="B322" s="54"/>
      <c r="C322" s="55"/>
    </row>
    <row r="323" spans="1:3">
      <c r="A323" s="54"/>
      <c r="B323" s="54"/>
      <c r="C323" s="55"/>
    </row>
    <row r="324" spans="1:3">
      <c r="A324" s="54"/>
      <c r="B324" s="54"/>
      <c r="C324" s="55"/>
    </row>
    <row r="325" spans="1:3">
      <c r="A325" s="54"/>
      <c r="B325" s="54"/>
      <c r="C325" s="55"/>
    </row>
    <row r="326" spans="1:3">
      <c r="A326" s="54"/>
      <c r="B326" s="54"/>
      <c r="C326" s="55"/>
    </row>
    <row r="327" spans="1:3">
      <c r="A327" s="54"/>
      <c r="B327" s="54"/>
      <c r="C327" s="55"/>
    </row>
    <row r="328" spans="1:3">
      <c r="A328" s="54"/>
      <c r="B328" s="54"/>
      <c r="C328" s="55"/>
    </row>
    <row r="329" spans="1:3">
      <c r="A329" s="54"/>
      <c r="B329" s="54"/>
      <c r="C329" s="55"/>
    </row>
    <row r="330" spans="1:3">
      <c r="A330" s="54"/>
      <c r="B330" s="54"/>
      <c r="C330" s="55"/>
    </row>
    <row r="331" spans="1:3">
      <c r="A331" s="54"/>
      <c r="B331" s="54"/>
      <c r="C331" s="55"/>
    </row>
    <row r="332" spans="1:3">
      <c r="A332" s="54"/>
      <c r="B332" s="54"/>
      <c r="C332" s="55"/>
    </row>
    <row r="333" spans="1:3">
      <c r="A333" s="54"/>
      <c r="B333" s="54"/>
      <c r="C333" s="55"/>
    </row>
    <row r="334" spans="1:3">
      <c r="A334" s="54"/>
      <c r="B334" s="54"/>
      <c r="C334" s="55"/>
    </row>
    <row r="335" spans="1:3">
      <c r="A335" s="54"/>
      <c r="B335" s="54"/>
      <c r="C335" s="55"/>
    </row>
    <row r="336" spans="1:3">
      <c r="A336" s="54"/>
      <c r="B336" s="54"/>
      <c r="C336" s="55"/>
    </row>
    <row r="337" spans="1:3">
      <c r="A337" s="54"/>
      <c r="B337" s="54"/>
      <c r="C337" s="55"/>
    </row>
    <row r="338" spans="1:3">
      <c r="A338" s="54"/>
      <c r="B338" s="54"/>
      <c r="C338" s="55"/>
    </row>
    <row r="339" spans="1:3">
      <c r="A339" s="54"/>
      <c r="B339" s="54"/>
      <c r="C339" s="55"/>
    </row>
    <row r="340" spans="1:3">
      <c r="A340" s="54"/>
      <c r="B340" s="54"/>
      <c r="C340" s="55"/>
    </row>
    <row r="341" spans="1:3">
      <c r="A341" s="54"/>
      <c r="B341" s="54"/>
      <c r="C341" s="55"/>
    </row>
    <row r="342" spans="1:3">
      <c r="A342" s="54"/>
      <c r="B342" s="54"/>
      <c r="C342" s="55"/>
    </row>
    <row r="343" spans="1:3">
      <c r="A343" s="54"/>
      <c r="B343" s="54"/>
      <c r="C343" s="55"/>
    </row>
    <row r="344" spans="1:3">
      <c r="A344" s="54"/>
      <c r="B344" s="54"/>
      <c r="C344" s="55"/>
    </row>
    <row r="345" spans="1:3">
      <c r="A345" s="54"/>
      <c r="B345" s="54"/>
      <c r="C345" s="55"/>
    </row>
    <row r="346" spans="1:3">
      <c r="A346" s="54"/>
      <c r="B346" s="54"/>
      <c r="C346" s="55"/>
    </row>
    <row r="347" spans="1:3">
      <c r="A347" s="54"/>
      <c r="B347" s="54"/>
      <c r="C347" s="55"/>
    </row>
    <row r="348" spans="1:3">
      <c r="A348" s="54"/>
      <c r="B348" s="54"/>
      <c r="C348" s="55"/>
    </row>
    <row r="349" spans="1:3">
      <c r="A349" s="54"/>
      <c r="B349" s="54"/>
      <c r="C349" s="55"/>
    </row>
  </sheetData>
  <hyperlinks>
    <hyperlink ref="A1" location="Synthesis!A1" display="Synthesi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workbookViewId="0">
      <selection activeCell="D4" sqref="D4"/>
    </sheetView>
  </sheetViews>
  <sheetFormatPr baseColWidth="10" defaultRowHeight="15"/>
  <cols>
    <col min="1" max="2" width="22.42578125" bestFit="1" customWidth="1"/>
    <col min="3" max="3" width="11.42578125" bestFit="1" customWidth="1"/>
    <col min="4" max="4" width="22.42578125" customWidth="1"/>
  </cols>
  <sheetData>
    <row r="1" spans="1:9">
      <c r="A1" s="41" t="s">
        <v>568</v>
      </c>
    </row>
    <row r="2" spans="1:9" ht="60">
      <c r="A2" s="43" t="s">
        <v>906</v>
      </c>
      <c r="B2" s="43" t="s">
        <v>907</v>
      </c>
      <c r="C2" s="43" t="s">
        <v>981</v>
      </c>
      <c r="D2" s="43" t="s">
        <v>1059</v>
      </c>
      <c r="E2" s="43" t="s">
        <v>908</v>
      </c>
      <c r="F2" s="43" t="s">
        <v>909</v>
      </c>
      <c r="G2" s="43" t="s">
        <v>910</v>
      </c>
      <c r="H2" s="43" t="s">
        <v>911</v>
      </c>
    </row>
    <row r="3" spans="1:9">
      <c r="A3" s="54">
        <v>45976.304269629632</v>
      </c>
      <c r="B3" s="54">
        <v>45976.334238310184</v>
      </c>
      <c r="C3" s="56">
        <f>86400*(B3-A3)</f>
        <v>2589.2939996905625</v>
      </c>
      <c r="D3" s="54"/>
      <c r="E3" s="55">
        <v>162.99694059999999</v>
      </c>
      <c r="F3">
        <v>115.7892686</v>
      </c>
      <c r="G3">
        <v>-6</v>
      </c>
      <c r="H3">
        <v>0</v>
      </c>
      <c r="I3" t="s">
        <v>912</v>
      </c>
    </row>
    <row r="4" spans="1:9">
      <c r="A4" s="54">
        <v>45976.361150902776</v>
      </c>
      <c r="B4" s="54">
        <v>45976.376697256943</v>
      </c>
      <c r="C4" s="56">
        <f t="shared" ref="C4:C67" si="0">86400*(B4-A4)</f>
        <v>1343.2050000177696</v>
      </c>
      <c r="D4" s="56">
        <f>86400*(A4-B3)</f>
        <v>2325.2479999093339</v>
      </c>
      <c r="E4" s="55">
        <v>94.788641909999996</v>
      </c>
      <c r="F4">
        <v>85.338214249999993</v>
      </c>
      <c r="G4" s="42">
        <v>2.185559699E-5</v>
      </c>
      <c r="H4" s="42">
        <v>1.397562715E-5</v>
      </c>
      <c r="I4" t="s">
        <v>1002</v>
      </c>
    </row>
    <row r="5" spans="1:9">
      <c r="A5" s="54">
        <v>45976.412435266204</v>
      </c>
      <c r="B5" s="54">
        <v>45976.424195173611</v>
      </c>
      <c r="C5" s="56">
        <f t="shared" si="0"/>
        <v>1016.0559999989346</v>
      </c>
      <c r="D5" s="56">
        <f t="shared" ref="D5:D68" si="1">86400*(A5-B4)</f>
        <v>3087.7640001475811</v>
      </c>
      <c r="E5" s="55">
        <v>58.671534739999998</v>
      </c>
      <c r="F5">
        <v>43.794040359999997</v>
      </c>
      <c r="G5">
        <v>1.127068932</v>
      </c>
      <c r="H5" s="42">
        <v>-5.1254122610000001E-5</v>
      </c>
      <c r="I5" t="s">
        <v>1003</v>
      </c>
    </row>
    <row r="6" spans="1:9">
      <c r="A6" s="54">
        <v>45976.457942881942</v>
      </c>
      <c r="B6" s="54">
        <v>45976.467699513887</v>
      </c>
      <c r="C6" s="56">
        <f t="shared" si="0"/>
        <v>842.97300009056926</v>
      </c>
      <c r="D6" s="56">
        <f t="shared" si="1"/>
        <v>2915.8019997412339</v>
      </c>
      <c r="E6" s="55">
        <v>-25.900708359999999</v>
      </c>
      <c r="F6">
        <v>-42.538200179999997</v>
      </c>
      <c r="G6">
        <v>-3.663003459</v>
      </c>
      <c r="H6" s="42">
        <v>2.640538741E-5</v>
      </c>
      <c r="I6" t="s">
        <v>1004</v>
      </c>
    </row>
    <row r="7" spans="1:9">
      <c r="A7" s="54">
        <v>45976.471866180553</v>
      </c>
      <c r="B7" s="54">
        <v>45976.486127905089</v>
      </c>
      <c r="C7" s="56">
        <f t="shared" si="0"/>
        <v>1232.2129999520257</v>
      </c>
      <c r="D7" s="56">
        <f t="shared" si="1"/>
        <v>359.99999991618097</v>
      </c>
      <c r="E7" s="55">
        <v>-48.312280370000003</v>
      </c>
      <c r="F7">
        <v>-63.711881669999997</v>
      </c>
      <c r="G7">
        <v>-6</v>
      </c>
      <c r="H7">
        <v>0</v>
      </c>
      <c r="I7" t="s">
        <v>912</v>
      </c>
    </row>
    <row r="8" spans="1:9">
      <c r="A8" s="54">
        <v>45976.495163136577</v>
      </c>
      <c r="B8" s="54">
        <v>45976.50992167824</v>
      </c>
      <c r="C8" s="56">
        <f t="shared" si="0"/>
        <v>1275.1379997236654</v>
      </c>
      <c r="D8" s="56">
        <f t="shared" si="1"/>
        <v>780.64400050789118</v>
      </c>
      <c r="E8" s="55">
        <v>-71.202841559999996</v>
      </c>
      <c r="F8">
        <v>-81.627531189999999</v>
      </c>
      <c r="G8">
        <v>-0.37454650290000002</v>
      </c>
      <c r="H8" s="42">
        <v>4.141166479E-5</v>
      </c>
      <c r="I8" t="s">
        <v>1016</v>
      </c>
    </row>
    <row r="9" spans="1:9">
      <c r="A9" s="54">
        <v>45976.519181145835</v>
      </c>
      <c r="B9" s="54">
        <v>45976.534529629629</v>
      </c>
      <c r="C9" s="56">
        <f t="shared" si="0"/>
        <v>1326.1089997831732</v>
      </c>
      <c r="D9" s="56">
        <f t="shared" si="1"/>
        <v>800.01800023019314</v>
      </c>
      <c r="E9" s="55">
        <v>-87.716343609999996</v>
      </c>
      <c r="F9">
        <v>-98.11476098</v>
      </c>
      <c r="G9">
        <v>8.3200453009999994E-2</v>
      </c>
      <c r="H9" s="42">
        <v>-2.4588392689999999E-5</v>
      </c>
      <c r="I9" t="s">
        <v>1006</v>
      </c>
    </row>
    <row r="10" spans="1:9">
      <c r="A10" s="54">
        <v>45976.555678206016</v>
      </c>
      <c r="B10" s="54">
        <v>45976.584867951387</v>
      </c>
      <c r="C10" s="56">
        <f t="shared" si="0"/>
        <v>2521.9940001145005</v>
      </c>
      <c r="D10" s="56">
        <f t="shared" si="1"/>
        <v>1827.236999804154</v>
      </c>
      <c r="E10" s="55">
        <v>-115.8305861</v>
      </c>
      <c r="F10">
        <v>-159.76875290000001</v>
      </c>
      <c r="G10">
        <v>-6</v>
      </c>
      <c r="H10">
        <v>0</v>
      </c>
      <c r="I10" t="s">
        <v>912</v>
      </c>
    </row>
    <row r="11" spans="1:9">
      <c r="A11" s="54">
        <v>45976.589034618053</v>
      </c>
      <c r="B11" s="54">
        <v>45976.598718634261</v>
      </c>
      <c r="C11" s="56">
        <f t="shared" si="0"/>
        <v>836.69900035019964</v>
      </c>
      <c r="D11" s="56">
        <f t="shared" si="1"/>
        <v>359.99999991618097</v>
      </c>
      <c r="E11" s="55">
        <v>-168.88545769999999</v>
      </c>
      <c r="F11">
        <v>168.8315743</v>
      </c>
      <c r="G11">
        <v>3.2983066749999999E-3</v>
      </c>
      <c r="H11" s="42">
        <v>-5.9099658200000003E-7</v>
      </c>
      <c r="I11" t="s">
        <v>1008</v>
      </c>
    </row>
    <row r="12" spans="1:9">
      <c r="A12" s="54">
        <v>45976.600801967594</v>
      </c>
      <c r="B12" s="54">
        <v>45976.620128379633</v>
      </c>
      <c r="C12" s="56">
        <f t="shared" si="0"/>
        <v>1669.8020001640543</v>
      </c>
      <c r="D12" s="56">
        <f t="shared" si="1"/>
        <v>179.99999995809048</v>
      </c>
      <c r="E12" s="55">
        <v>164.14919900000001</v>
      </c>
      <c r="F12">
        <v>129.1193724</v>
      </c>
      <c r="G12">
        <v>0</v>
      </c>
      <c r="H12">
        <v>0</v>
      </c>
      <c r="I12" t="s">
        <v>912</v>
      </c>
    </row>
    <row r="13" spans="1:9">
      <c r="A13" s="54">
        <v>45976.636478263892</v>
      </c>
      <c r="B13" s="54">
        <v>45976.735212164349</v>
      </c>
      <c r="C13" s="56">
        <f t="shared" si="0"/>
        <v>8530.6089994730428</v>
      </c>
      <c r="D13" s="56">
        <f t="shared" si="1"/>
        <v>1412.6300000119954</v>
      </c>
      <c r="E13" s="55">
        <v>110.7797096</v>
      </c>
      <c r="F13">
        <v>16.88804163</v>
      </c>
      <c r="G13">
        <v>0</v>
      </c>
      <c r="H13">
        <v>0</v>
      </c>
      <c r="I13" t="s">
        <v>912</v>
      </c>
    </row>
    <row r="14" spans="1:9">
      <c r="A14" s="54">
        <v>45976.737295497682</v>
      </c>
      <c r="B14" s="54">
        <v>45976.747055324071</v>
      </c>
      <c r="C14" s="56">
        <f t="shared" si="0"/>
        <v>843.24900002684444</v>
      </c>
      <c r="D14" s="56">
        <f t="shared" si="1"/>
        <v>179.99999995809048</v>
      </c>
      <c r="E14" s="55">
        <v>12.28109061</v>
      </c>
      <c r="F14">
        <v>-10.108430500000001</v>
      </c>
      <c r="G14">
        <v>-4.9396336400000003</v>
      </c>
      <c r="H14" s="42">
        <v>-3.5274292959999998E-7</v>
      </c>
      <c r="I14" t="s">
        <v>1052</v>
      </c>
    </row>
    <row r="15" spans="1:9">
      <c r="A15" s="54">
        <v>45976.776488993055</v>
      </c>
      <c r="B15" s="54">
        <v>45976.786482465279</v>
      </c>
      <c r="C15" s="56">
        <f t="shared" si="0"/>
        <v>863.43600014224648</v>
      </c>
      <c r="D15" s="56">
        <f t="shared" si="1"/>
        <v>2543.0690002162009</v>
      </c>
      <c r="E15" s="55">
        <v>-57.835484280000003</v>
      </c>
      <c r="F15">
        <v>-67.039660080000004</v>
      </c>
      <c r="G15">
        <v>-3</v>
      </c>
      <c r="H15">
        <v>0</v>
      </c>
      <c r="I15" t="s">
        <v>986</v>
      </c>
    </row>
    <row r="16" spans="1:9">
      <c r="A16" s="54">
        <v>45976.790649131945</v>
      </c>
      <c r="B16" s="54">
        <v>45976.807720520832</v>
      </c>
      <c r="C16" s="56">
        <f t="shared" si="0"/>
        <v>1474.9679998727515</v>
      </c>
      <c r="D16" s="56">
        <f t="shared" si="1"/>
        <v>359.99999991618097</v>
      </c>
      <c r="E16" s="55">
        <v>-70.343955989999998</v>
      </c>
      <c r="F16">
        <v>-82.125458359999996</v>
      </c>
      <c r="G16">
        <v>4.5</v>
      </c>
      <c r="H16">
        <v>0</v>
      </c>
      <c r="I16" t="s">
        <v>986</v>
      </c>
    </row>
    <row r="17" spans="1:9">
      <c r="A17" s="54">
        <v>45976.809803854165</v>
      </c>
      <c r="B17" s="54">
        <v>45976.88652709491</v>
      </c>
      <c r="C17" s="56">
        <f t="shared" si="0"/>
        <v>6628.8880003849044</v>
      </c>
      <c r="D17" s="56">
        <f t="shared" si="1"/>
        <v>179.99999995809048</v>
      </c>
      <c r="E17" s="55">
        <v>-83.461461150000005</v>
      </c>
      <c r="F17">
        <v>-169.8001802</v>
      </c>
      <c r="G17">
        <v>0</v>
      </c>
      <c r="H17">
        <v>0</v>
      </c>
      <c r="I17" t="s">
        <v>912</v>
      </c>
    </row>
    <row r="18" spans="1:9">
      <c r="A18" s="54">
        <v>45976.888610428243</v>
      </c>
      <c r="B18" s="54">
        <v>45976.898386203706</v>
      </c>
      <c r="C18" s="56">
        <f t="shared" si="0"/>
        <v>844.62699999567121</v>
      </c>
      <c r="D18" s="56">
        <f t="shared" si="1"/>
        <v>179.99999995809048</v>
      </c>
      <c r="E18" s="55">
        <v>-174.5748438</v>
      </c>
      <c r="F18">
        <v>163.06834409999999</v>
      </c>
      <c r="G18">
        <v>-0.29671302529999999</v>
      </c>
      <c r="H18" s="42">
        <v>3.3681163220000001E-6</v>
      </c>
      <c r="I18" t="s">
        <v>1053</v>
      </c>
    </row>
    <row r="19" spans="1:9">
      <c r="A19" s="54">
        <v>45977.318539386572</v>
      </c>
      <c r="B19" s="54">
        <v>45977.327577384262</v>
      </c>
      <c r="C19" s="56">
        <f t="shared" si="0"/>
        <v>780.88300041854382</v>
      </c>
      <c r="D19" s="56">
        <f t="shared" si="1"/>
        <v>36301.234999601729</v>
      </c>
      <c r="E19" s="55">
        <v>35.787849919999999</v>
      </c>
      <c r="F19">
        <v>18.628343269999998</v>
      </c>
      <c r="G19">
        <v>-3</v>
      </c>
      <c r="H19">
        <v>0</v>
      </c>
      <c r="I19" t="s">
        <v>986</v>
      </c>
    </row>
    <row r="20" spans="1:9">
      <c r="A20" s="54">
        <v>45980.30046175926</v>
      </c>
      <c r="B20" s="54">
        <v>45980.308381574076</v>
      </c>
      <c r="C20" s="56">
        <f t="shared" si="0"/>
        <v>684.27200010046363</v>
      </c>
      <c r="D20" s="56">
        <f t="shared" si="1"/>
        <v>256857.20999983605</v>
      </c>
      <c r="E20" s="55">
        <v>10.69690467</v>
      </c>
      <c r="F20">
        <v>-7.5627795539999996</v>
      </c>
      <c r="G20">
        <v>0</v>
      </c>
      <c r="H20">
        <v>0</v>
      </c>
      <c r="I20" t="s">
        <v>986</v>
      </c>
    </row>
    <row r="21" spans="1:9">
      <c r="A21" s="54">
        <v>45980.310464907408</v>
      </c>
      <c r="B21" s="54">
        <v>45980.320334756943</v>
      </c>
      <c r="C21" s="56">
        <f t="shared" si="0"/>
        <v>852.75499981362373</v>
      </c>
      <c r="D21" s="56">
        <f t="shared" si="1"/>
        <v>179.99999995809048</v>
      </c>
      <c r="E21" s="55">
        <v>-12.235751430000001</v>
      </c>
      <c r="F21">
        <v>-32.075046069999999</v>
      </c>
      <c r="G21">
        <v>-4.1081878659999997</v>
      </c>
      <c r="H21" s="42">
        <v>1.6677887249999998E-5</v>
      </c>
      <c r="I21" t="s">
        <v>1012</v>
      </c>
    </row>
    <row r="22" spans="1:9">
      <c r="A22" s="54">
        <v>45980.331119189817</v>
      </c>
      <c r="B22" s="54">
        <v>45980.343743935184</v>
      </c>
      <c r="C22" s="56">
        <f t="shared" si="0"/>
        <v>1090.7779996516183</v>
      </c>
      <c r="D22" s="56">
        <f t="shared" si="1"/>
        <v>931.77500031888485</v>
      </c>
      <c r="E22" s="55">
        <v>-48.612632959999999</v>
      </c>
      <c r="F22">
        <v>-62.671578459999999</v>
      </c>
      <c r="G22">
        <v>-0.21319518209999999</v>
      </c>
      <c r="H22" s="42">
        <v>5.6719178279999999E-5</v>
      </c>
      <c r="I22" t="s">
        <v>1021</v>
      </c>
    </row>
    <row r="23" spans="1:9">
      <c r="A23" s="54">
        <v>45980.350349432869</v>
      </c>
      <c r="B23" s="54">
        <v>45980.364236400463</v>
      </c>
      <c r="C23" s="56">
        <f t="shared" si="0"/>
        <v>1199.8340001096949</v>
      </c>
      <c r="D23" s="56">
        <f t="shared" si="1"/>
        <v>570.71499999146909</v>
      </c>
      <c r="E23" s="55">
        <v>-68.571795870000003</v>
      </c>
      <c r="F23">
        <v>-79.17413483</v>
      </c>
      <c r="G23">
        <v>2.4187517779999999</v>
      </c>
      <c r="H23" s="42">
        <v>5.625888037E-5</v>
      </c>
      <c r="I23" t="s">
        <v>1022</v>
      </c>
    </row>
    <row r="24" spans="1:9">
      <c r="A24" s="54">
        <v>45980.368702766202</v>
      </c>
      <c r="B24" s="54">
        <v>45980.384103969911</v>
      </c>
      <c r="C24" s="56">
        <f t="shared" si="0"/>
        <v>1330.6640004739165</v>
      </c>
      <c r="D24" s="56">
        <f t="shared" si="1"/>
        <v>385.89399985503405</v>
      </c>
      <c r="E24" s="55">
        <v>-82.283528709999999</v>
      </c>
      <c r="F24">
        <v>-92.692892569999998</v>
      </c>
      <c r="G24">
        <v>-1.190773216</v>
      </c>
      <c r="H24" s="42">
        <v>4.0410894460000002E-6</v>
      </c>
      <c r="I24" t="s">
        <v>1017</v>
      </c>
    </row>
    <row r="25" spans="1:9">
      <c r="A25" s="54">
        <v>45980.428592280092</v>
      </c>
      <c r="B25" s="54">
        <v>45980.441794293984</v>
      </c>
      <c r="C25" s="56">
        <f t="shared" si="0"/>
        <v>1140.6540002441034</v>
      </c>
      <c r="D25" s="56">
        <f t="shared" si="1"/>
        <v>3843.7899996293709</v>
      </c>
      <c r="E25" s="55">
        <v>-133.6803214</v>
      </c>
      <c r="F25">
        <v>-156.34412399999999</v>
      </c>
      <c r="G25">
        <v>6</v>
      </c>
      <c r="H25">
        <v>0</v>
      </c>
      <c r="I25" t="s">
        <v>986</v>
      </c>
    </row>
    <row r="26" spans="1:9">
      <c r="A26" s="54">
        <v>45980.445960960649</v>
      </c>
      <c r="B26" s="54">
        <v>45980.455646354167</v>
      </c>
      <c r="C26" s="56">
        <f t="shared" si="0"/>
        <v>836.81799990590662</v>
      </c>
      <c r="D26" s="56">
        <f t="shared" si="1"/>
        <v>359.99999991618097</v>
      </c>
      <c r="E26" s="55">
        <v>-165.1072848</v>
      </c>
      <c r="F26">
        <v>172.79799879999999</v>
      </c>
      <c r="G26">
        <v>3.874404416</v>
      </c>
      <c r="H26" s="42">
        <v>-3.723279071E-6</v>
      </c>
      <c r="I26" t="s">
        <v>1018</v>
      </c>
    </row>
    <row r="27" spans="1:9">
      <c r="A27" s="54">
        <v>45980.4577296875</v>
      </c>
      <c r="B27" s="54">
        <v>45980.467307025465</v>
      </c>
      <c r="C27" s="56">
        <f t="shared" si="0"/>
        <v>827.48200020287186</v>
      </c>
      <c r="D27" s="56">
        <f t="shared" si="1"/>
        <v>179.99999995809048</v>
      </c>
      <c r="E27" s="55">
        <v>168.02748339999999</v>
      </c>
      <c r="F27">
        <v>147.81663850000001</v>
      </c>
      <c r="G27">
        <v>0</v>
      </c>
      <c r="H27">
        <v>0</v>
      </c>
      <c r="I27" t="s">
        <v>912</v>
      </c>
    </row>
    <row r="28" spans="1:9">
      <c r="A28" s="54">
        <v>45980.470846365744</v>
      </c>
      <c r="B28" s="54">
        <v>45980.503278206015</v>
      </c>
      <c r="C28" s="56">
        <f t="shared" si="0"/>
        <v>2802.1109994035214</v>
      </c>
      <c r="D28" s="56">
        <f t="shared" si="1"/>
        <v>305.7990001514554</v>
      </c>
      <c r="E28" s="55">
        <v>141.36330530000001</v>
      </c>
      <c r="F28">
        <v>104.2617345</v>
      </c>
      <c r="G28">
        <v>0</v>
      </c>
      <c r="H28">
        <v>0</v>
      </c>
      <c r="I28" t="s">
        <v>912</v>
      </c>
    </row>
    <row r="29" spans="1:9">
      <c r="A29" s="54">
        <v>45980.505361539355</v>
      </c>
      <c r="B29" s="54">
        <v>45980.560266342596</v>
      </c>
      <c r="C29" s="56">
        <f t="shared" si="0"/>
        <v>4743.7750000040978</v>
      </c>
      <c r="D29" s="56">
        <f t="shared" si="1"/>
        <v>180.00000058673322</v>
      </c>
      <c r="E29" s="55">
        <v>102.7195816</v>
      </c>
      <c r="F29">
        <v>66.490065630000004</v>
      </c>
      <c r="G29">
        <v>-3</v>
      </c>
      <c r="H29">
        <v>0</v>
      </c>
      <c r="I29" t="s">
        <v>912</v>
      </c>
    </row>
    <row r="30" spans="1:9">
      <c r="A30" s="54">
        <v>45980.605176516205</v>
      </c>
      <c r="B30" s="54">
        <v>45980.616839664355</v>
      </c>
      <c r="C30" s="56">
        <f t="shared" si="0"/>
        <v>1007.6960002072155</v>
      </c>
      <c r="D30" s="56">
        <f t="shared" si="1"/>
        <v>3880.2389997756109</v>
      </c>
      <c r="E30" s="55">
        <v>-7.7169302719999999</v>
      </c>
      <c r="F30">
        <v>-31.689907300000002</v>
      </c>
      <c r="G30">
        <v>0</v>
      </c>
      <c r="H30">
        <v>0</v>
      </c>
      <c r="I30" t="s">
        <v>986</v>
      </c>
    </row>
    <row r="31" spans="1:9">
      <c r="A31" s="54">
        <v>45980.618922997688</v>
      </c>
      <c r="B31" s="54">
        <v>45980.629820787035</v>
      </c>
      <c r="C31" s="56">
        <f t="shared" si="0"/>
        <v>941.56899957451969</v>
      </c>
      <c r="D31" s="56">
        <f t="shared" si="1"/>
        <v>179.99999995809048</v>
      </c>
      <c r="E31" s="55">
        <v>-35.309349060000002</v>
      </c>
      <c r="F31">
        <v>-51.031939829999999</v>
      </c>
      <c r="G31">
        <v>0.13291036849999999</v>
      </c>
      <c r="H31" s="42">
        <v>4.0611483250000002E-5</v>
      </c>
      <c r="I31" t="s">
        <v>1020</v>
      </c>
    </row>
    <row r="32" spans="1:9">
      <c r="A32" s="54">
        <v>45980.636254050929</v>
      </c>
      <c r="B32" s="54">
        <v>45980.649247719906</v>
      </c>
      <c r="C32" s="56">
        <f t="shared" si="0"/>
        <v>1122.6529996376485</v>
      </c>
      <c r="D32" s="56">
        <f t="shared" si="1"/>
        <v>555.83400044124573</v>
      </c>
      <c r="E32" s="55">
        <v>-58.269010029999997</v>
      </c>
      <c r="F32">
        <v>-69.959908240000004</v>
      </c>
      <c r="G32">
        <v>3.1124188039999998</v>
      </c>
      <c r="H32" s="42">
        <v>6.531492915E-5</v>
      </c>
      <c r="I32" t="s">
        <v>1015</v>
      </c>
    </row>
    <row r="33" spans="1:9">
      <c r="A33" s="54">
        <v>45980.670333703703</v>
      </c>
      <c r="B33" s="54">
        <v>45980.685760462962</v>
      </c>
      <c r="C33" s="56">
        <f t="shared" si="0"/>
        <v>1332.871999964118</v>
      </c>
      <c r="D33" s="56">
        <f t="shared" si="1"/>
        <v>1821.8290000688285</v>
      </c>
      <c r="E33" s="55">
        <v>-84.895976259999998</v>
      </c>
      <c r="F33">
        <v>-95.218944789999995</v>
      </c>
      <c r="G33">
        <v>1.159228538E-4</v>
      </c>
      <c r="H33" s="42">
        <v>-1.148441612E-5</v>
      </c>
      <c r="I33" t="s">
        <v>1023</v>
      </c>
    </row>
    <row r="34" spans="1:9">
      <c r="A34" s="54">
        <v>45980.711129930554</v>
      </c>
      <c r="B34" s="54">
        <v>45980.733647037036</v>
      </c>
      <c r="C34" s="56">
        <f t="shared" si="0"/>
        <v>1945.4779999796301</v>
      </c>
      <c r="D34" s="56">
        <f t="shared" si="1"/>
        <v>2191.9219999574125</v>
      </c>
      <c r="E34" s="55">
        <v>-115.8610168</v>
      </c>
      <c r="F34">
        <v>-146.35771439999999</v>
      </c>
      <c r="G34">
        <v>6</v>
      </c>
      <c r="H34">
        <v>0</v>
      </c>
      <c r="I34" t="s">
        <v>912</v>
      </c>
    </row>
    <row r="35" spans="1:9">
      <c r="A35" s="54">
        <v>45980.737813703701</v>
      </c>
      <c r="B35" s="54">
        <v>45980.747665532406</v>
      </c>
      <c r="C35" s="56">
        <f t="shared" si="0"/>
        <v>851.19800011161715</v>
      </c>
      <c r="D35" s="56">
        <f t="shared" si="1"/>
        <v>359.99999991618097</v>
      </c>
      <c r="E35" s="55">
        <v>-154.2722229</v>
      </c>
      <c r="F35">
        <v>-175.7104037</v>
      </c>
      <c r="G35">
        <v>-6.935136934</v>
      </c>
      <c r="H35" s="42">
        <v>-1.248949024E-5</v>
      </c>
      <c r="I35" t="s">
        <v>1007</v>
      </c>
    </row>
    <row r="36" spans="1:9">
      <c r="A36" s="54">
        <v>45980.749748865739</v>
      </c>
      <c r="B36" s="54">
        <v>45980.762593182873</v>
      </c>
      <c r="C36" s="56">
        <f t="shared" si="0"/>
        <v>1109.7490004030988</v>
      </c>
      <c r="D36" s="56">
        <f t="shared" si="1"/>
        <v>179.99999995809048</v>
      </c>
      <c r="E36" s="55">
        <v>179.46787320000001</v>
      </c>
      <c r="F36">
        <v>151.1650156</v>
      </c>
      <c r="G36">
        <v>0</v>
      </c>
      <c r="H36">
        <v>0</v>
      </c>
      <c r="I36" t="s">
        <v>912</v>
      </c>
    </row>
    <row r="37" spans="1:9">
      <c r="A37" s="54">
        <v>45980.764676516206</v>
      </c>
      <c r="B37" s="54">
        <v>45980.809669629627</v>
      </c>
      <c r="C37" s="56">
        <f t="shared" si="0"/>
        <v>3887.4049995560199</v>
      </c>
      <c r="D37" s="56">
        <f t="shared" si="1"/>
        <v>179.99999995809048</v>
      </c>
      <c r="E37" s="55">
        <v>147.1335617</v>
      </c>
      <c r="F37">
        <v>97.234506339999996</v>
      </c>
      <c r="G37">
        <v>-3</v>
      </c>
      <c r="H37">
        <v>0</v>
      </c>
      <c r="I37" t="s">
        <v>912</v>
      </c>
    </row>
    <row r="38" spans="1:9">
      <c r="A38" s="54">
        <v>45980.813836296293</v>
      </c>
      <c r="B38" s="54">
        <v>45980.844025671293</v>
      </c>
      <c r="C38" s="56">
        <f t="shared" si="0"/>
        <v>2608.3620000164956</v>
      </c>
      <c r="D38" s="56">
        <f t="shared" si="1"/>
        <v>359.99999991618097</v>
      </c>
      <c r="E38" s="55">
        <v>94.495471219999999</v>
      </c>
      <c r="F38">
        <v>75.591274240000004</v>
      </c>
      <c r="G38">
        <v>3</v>
      </c>
      <c r="H38">
        <v>0</v>
      </c>
      <c r="I38" t="s">
        <v>912</v>
      </c>
    </row>
    <row r="39" spans="1:9">
      <c r="A39" s="54">
        <v>45980.848192337966</v>
      </c>
      <c r="B39" s="54">
        <v>45980.88084824074</v>
      </c>
      <c r="C39" s="56">
        <f t="shared" si="0"/>
        <v>2821.4699997100979</v>
      </c>
      <c r="D39" s="56">
        <f t="shared" si="1"/>
        <v>360.00000054482371</v>
      </c>
      <c r="E39" s="55">
        <v>72.675898340000003</v>
      </c>
      <c r="F39">
        <v>36.837190030000002</v>
      </c>
      <c r="G39">
        <v>-3</v>
      </c>
      <c r="H39">
        <v>0</v>
      </c>
      <c r="I39" t="s">
        <v>912</v>
      </c>
    </row>
    <row r="40" spans="1:9">
      <c r="A40" s="54">
        <v>45980.885014907406</v>
      </c>
      <c r="B40" s="54">
        <v>45980.895055567133</v>
      </c>
      <c r="C40" s="56">
        <f t="shared" si="0"/>
        <v>867.5130003830418</v>
      </c>
      <c r="D40" s="56">
        <f t="shared" si="1"/>
        <v>359.99999991618097</v>
      </c>
      <c r="E40" s="55">
        <v>29.306111420000001</v>
      </c>
      <c r="F40">
        <v>7.9193081010000004</v>
      </c>
      <c r="G40">
        <v>1.683116987</v>
      </c>
      <c r="H40" s="42">
        <v>-1.262686801E-5</v>
      </c>
      <c r="I40" t="s">
        <v>1025</v>
      </c>
    </row>
    <row r="41" spans="1:9">
      <c r="A41" s="54">
        <v>45980.924232037039</v>
      </c>
      <c r="B41" s="54">
        <v>45980.940280879629</v>
      </c>
      <c r="C41" s="56">
        <f t="shared" si="0"/>
        <v>1386.6199997719377</v>
      </c>
      <c r="D41" s="56">
        <f t="shared" si="1"/>
        <v>2520.8469999488443</v>
      </c>
      <c r="E41" s="55">
        <v>-48.327003310000002</v>
      </c>
      <c r="F41">
        <v>-65.261455760000004</v>
      </c>
      <c r="G41">
        <v>-3</v>
      </c>
      <c r="H41">
        <v>0</v>
      </c>
      <c r="I41" t="s">
        <v>986</v>
      </c>
    </row>
    <row r="42" spans="1:9">
      <c r="A42" s="54">
        <v>45980.945448449071</v>
      </c>
      <c r="B42" s="54">
        <v>45980.973313923612</v>
      </c>
      <c r="C42" s="56">
        <f t="shared" si="0"/>
        <v>2407.5770003953949</v>
      </c>
      <c r="D42" s="56">
        <f t="shared" si="1"/>
        <v>446.47799972444773</v>
      </c>
      <c r="E42" s="55">
        <v>-69.505318720000005</v>
      </c>
      <c r="F42">
        <v>-88.505414430000002</v>
      </c>
      <c r="G42">
        <v>0</v>
      </c>
      <c r="H42">
        <v>0</v>
      </c>
      <c r="I42" t="s">
        <v>912</v>
      </c>
    </row>
    <row r="43" spans="1:9">
      <c r="A43" s="54">
        <v>45980.975397256945</v>
      </c>
      <c r="B43" s="54">
        <v>45980.98889443287</v>
      </c>
      <c r="C43" s="56">
        <f t="shared" si="0"/>
        <v>1166.1559999454767</v>
      </c>
      <c r="D43" s="56">
        <f t="shared" si="1"/>
        <v>179.99999995809048</v>
      </c>
      <c r="E43" s="55">
        <v>-89.85667024</v>
      </c>
      <c r="F43">
        <v>-99.036041299999994</v>
      </c>
      <c r="G43">
        <v>-3</v>
      </c>
      <c r="H43">
        <v>0</v>
      </c>
      <c r="I43" t="s">
        <v>912</v>
      </c>
    </row>
    <row r="44" spans="1:9">
      <c r="A44" s="54">
        <v>45981.326885185183</v>
      </c>
      <c r="B44" s="54">
        <v>45981.335529849537</v>
      </c>
      <c r="C44" s="56">
        <f t="shared" si="0"/>
        <v>746.89900022931397</v>
      </c>
      <c r="D44" s="56">
        <f t="shared" si="1"/>
        <v>29202.400999772362</v>
      </c>
      <c r="E44" s="55">
        <v>-144.316428</v>
      </c>
      <c r="F44">
        <v>-161.5829707</v>
      </c>
      <c r="G44">
        <v>-6</v>
      </c>
      <c r="H44">
        <v>0</v>
      </c>
      <c r="I44" t="s">
        <v>986</v>
      </c>
    </row>
    <row r="45" spans="1:9">
      <c r="A45" s="54">
        <v>45981.339696516203</v>
      </c>
      <c r="B45" s="54">
        <v>45981.354908611109</v>
      </c>
      <c r="C45" s="56">
        <f t="shared" si="0"/>
        <v>1314.3249998800457</v>
      </c>
      <c r="D45" s="56">
        <f t="shared" si="1"/>
        <v>359.99999991618097</v>
      </c>
      <c r="E45" s="55">
        <v>-170.90505210000001</v>
      </c>
      <c r="F45">
        <v>155.0037198</v>
      </c>
      <c r="G45">
        <v>3</v>
      </c>
      <c r="H45">
        <v>0</v>
      </c>
      <c r="I45" t="s">
        <v>986</v>
      </c>
    </row>
    <row r="46" spans="1:9">
      <c r="A46" s="54">
        <v>45981.462780891205</v>
      </c>
      <c r="B46" s="54">
        <v>45981.474198402779</v>
      </c>
      <c r="C46" s="56">
        <f t="shared" si="0"/>
        <v>986.47300000302494</v>
      </c>
      <c r="D46" s="56">
        <f t="shared" si="1"/>
        <v>9320.1650002738461</v>
      </c>
      <c r="E46" s="55">
        <v>52.257785079999998</v>
      </c>
      <c r="F46">
        <v>36.099128090000001</v>
      </c>
      <c r="G46">
        <v>6</v>
      </c>
      <c r="H46">
        <v>0</v>
      </c>
      <c r="I46" t="s">
        <v>986</v>
      </c>
    </row>
    <row r="47" spans="1:9">
      <c r="A47" s="54">
        <v>45981.476281736112</v>
      </c>
      <c r="B47" s="54">
        <v>45981.488158888889</v>
      </c>
      <c r="C47" s="56">
        <f t="shared" si="0"/>
        <v>1026.1859999969602</v>
      </c>
      <c r="D47" s="56">
        <f t="shared" si="1"/>
        <v>179.99999995809048</v>
      </c>
      <c r="E47" s="55">
        <v>32.508524889999997</v>
      </c>
      <c r="F47">
        <v>8.1487677339999998</v>
      </c>
      <c r="G47">
        <v>0</v>
      </c>
      <c r="H47">
        <v>0</v>
      </c>
      <c r="I47" t="s">
        <v>986</v>
      </c>
    </row>
    <row r="48" spans="1:9">
      <c r="A48" s="54">
        <v>45984.314702083335</v>
      </c>
      <c r="B48" s="54">
        <v>45984.327321076387</v>
      </c>
      <c r="C48" s="56">
        <f t="shared" si="0"/>
        <v>1090.2809997322038</v>
      </c>
      <c r="D48" s="56">
        <f t="shared" si="1"/>
        <v>244213.3320000954</v>
      </c>
      <c r="E48" s="55">
        <v>172.21218999999999</v>
      </c>
      <c r="F48">
        <v>145.61045680000001</v>
      </c>
      <c r="G48">
        <v>3</v>
      </c>
      <c r="H48">
        <v>0</v>
      </c>
      <c r="I48" t="s">
        <v>986</v>
      </c>
    </row>
    <row r="49" spans="1:9">
      <c r="A49" s="54">
        <v>45984.453799861112</v>
      </c>
      <c r="B49" s="54">
        <v>45984.463631296298</v>
      </c>
      <c r="C49" s="56">
        <f t="shared" si="0"/>
        <v>849.43600001279265</v>
      </c>
      <c r="D49" s="56">
        <f t="shared" si="1"/>
        <v>10927.767000230961</v>
      </c>
      <c r="E49" s="55">
        <v>16.21194392</v>
      </c>
      <c r="F49">
        <v>-6.3587166819999998</v>
      </c>
      <c r="G49">
        <v>-4.9022915439999997</v>
      </c>
      <c r="H49" s="42">
        <v>-1.842096207E-6</v>
      </c>
      <c r="I49" t="s">
        <v>1010</v>
      </c>
    </row>
    <row r="50" spans="1:9">
      <c r="A50" s="54">
        <v>45984.469078159724</v>
      </c>
      <c r="B50" s="54">
        <v>45984.479112118053</v>
      </c>
      <c r="C50" s="56">
        <f t="shared" si="0"/>
        <v>866.93399967625737</v>
      </c>
      <c r="D50" s="56">
        <f t="shared" si="1"/>
        <v>470.60900002252311</v>
      </c>
      <c r="E50" s="55">
        <v>-18.371867569999999</v>
      </c>
      <c r="F50">
        <v>-37.237038660000003</v>
      </c>
      <c r="G50">
        <v>5.1795557089999997</v>
      </c>
      <c r="H50" s="42">
        <v>2.0755717640000001E-5</v>
      </c>
      <c r="I50" t="s">
        <v>1054</v>
      </c>
    </row>
    <row r="51" spans="1:9">
      <c r="A51" s="54">
        <v>45984.486476944447</v>
      </c>
      <c r="B51" s="54">
        <v>45984.499004780089</v>
      </c>
      <c r="C51" s="56">
        <f t="shared" si="0"/>
        <v>1082.4049995280802</v>
      </c>
      <c r="D51" s="56">
        <f t="shared" si="1"/>
        <v>636.32100038230419</v>
      </c>
      <c r="E51" s="55">
        <v>-48.139803110000003</v>
      </c>
      <c r="F51">
        <v>-62.340713729999997</v>
      </c>
      <c r="G51">
        <v>4.4183672830000003</v>
      </c>
      <c r="H51" s="42">
        <v>5.7714067850000002E-5</v>
      </c>
      <c r="I51" t="s">
        <v>1029</v>
      </c>
    </row>
    <row r="52" spans="1:9">
      <c r="A52" s="54">
        <v>45984.503171446762</v>
      </c>
      <c r="B52" s="54">
        <v>45984.517757881942</v>
      </c>
      <c r="C52" s="56">
        <f t="shared" si="0"/>
        <v>1260.2679995354265</v>
      </c>
      <c r="D52" s="56">
        <f t="shared" si="1"/>
        <v>360.00000054482371</v>
      </c>
      <c r="E52" s="55">
        <v>-66.216227599999996</v>
      </c>
      <c r="F52">
        <v>-77.842153120000006</v>
      </c>
      <c r="G52">
        <v>-4.5</v>
      </c>
      <c r="H52">
        <v>0</v>
      </c>
      <c r="I52" t="s">
        <v>912</v>
      </c>
    </row>
    <row r="53" spans="1:9">
      <c r="A53" s="54">
        <v>45984.595592453705</v>
      </c>
      <c r="B53" s="54">
        <v>45984.605495011572</v>
      </c>
      <c r="C53" s="56">
        <f t="shared" si="0"/>
        <v>855.58099974878132</v>
      </c>
      <c r="D53" s="56">
        <f t="shared" si="1"/>
        <v>6724.9070002930239</v>
      </c>
      <c r="E53" s="55">
        <v>-152.71522100000001</v>
      </c>
      <c r="F53">
        <v>-173.7843613</v>
      </c>
      <c r="G53">
        <v>-4.6989126929999996</v>
      </c>
      <c r="H53" s="42">
        <v>-1.2255802890000001E-5</v>
      </c>
      <c r="I53" t="s">
        <v>1030</v>
      </c>
    </row>
    <row r="54" spans="1:9">
      <c r="A54" s="54">
        <v>45984.614929826392</v>
      </c>
      <c r="B54" s="54">
        <v>45984.625154386573</v>
      </c>
      <c r="C54" s="56">
        <f t="shared" si="0"/>
        <v>883.40199964586645</v>
      </c>
      <c r="D54" s="56">
        <f t="shared" si="1"/>
        <v>815.16800040844828</v>
      </c>
      <c r="E54" s="55">
        <v>164.5609446</v>
      </c>
      <c r="F54">
        <v>143.76504270000001</v>
      </c>
      <c r="G54">
        <v>-2.5467410309999998</v>
      </c>
      <c r="H54" s="42">
        <v>1.6793695790000001E-5</v>
      </c>
      <c r="I54" t="s">
        <v>1032</v>
      </c>
    </row>
    <row r="55" spans="1:9">
      <c r="A55" s="54">
        <v>45984.629321053239</v>
      </c>
      <c r="B55" s="54">
        <v>45984.681817858793</v>
      </c>
      <c r="C55" s="56">
        <f t="shared" si="0"/>
        <v>4535.7239998877048</v>
      </c>
      <c r="D55" s="56">
        <f t="shared" si="1"/>
        <v>359.99999991618097</v>
      </c>
      <c r="E55" s="55">
        <v>136.67951310000001</v>
      </c>
      <c r="F55">
        <v>89.658005209999999</v>
      </c>
      <c r="G55">
        <v>3</v>
      </c>
      <c r="H55">
        <v>0</v>
      </c>
      <c r="I55" t="s">
        <v>912</v>
      </c>
    </row>
    <row r="56" spans="1:9">
      <c r="A56" s="54">
        <v>45984.685984525466</v>
      </c>
      <c r="B56" s="54">
        <v>45984.694828356478</v>
      </c>
      <c r="C56" s="56">
        <f t="shared" si="0"/>
        <v>764.10699945408851</v>
      </c>
      <c r="D56" s="56">
        <f t="shared" si="1"/>
        <v>360.00000054482371</v>
      </c>
      <c r="E56" s="55">
        <v>87.196619190000007</v>
      </c>
      <c r="F56">
        <v>81.889584319999997</v>
      </c>
      <c r="G56">
        <v>-4.5</v>
      </c>
      <c r="H56">
        <v>0</v>
      </c>
      <c r="I56" t="s">
        <v>912</v>
      </c>
    </row>
    <row r="57" spans="1:9">
      <c r="A57" s="54">
        <v>45984.759980763891</v>
      </c>
      <c r="B57" s="54">
        <v>45984.769911111114</v>
      </c>
      <c r="C57" s="56">
        <f t="shared" si="0"/>
        <v>857.98200010322034</v>
      </c>
      <c r="D57" s="56">
        <f t="shared" si="1"/>
        <v>5629.1680004680529</v>
      </c>
      <c r="E57" s="55">
        <v>-5.4513480430000003</v>
      </c>
      <c r="F57">
        <v>-26.614442189999998</v>
      </c>
      <c r="G57">
        <v>5.6939686800000002</v>
      </c>
      <c r="H57" s="42">
        <v>1.23383372E-5</v>
      </c>
      <c r="I57" t="s">
        <v>1033</v>
      </c>
    </row>
    <row r="58" spans="1:9">
      <c r="A58" s="54">
        <v>45984.777470659719</v>
      </c>
      <c r="B58" s="54">
        <v>45984.788984502316</v>
      </c>
      <c r="C58" s="56">
        <f t="shared" si="0"/>
        <v>994.79600039776415</v>
      </c>
      <c r="D58" s="56">
        <f t="shared" si="1"/>
        <v>653.144999477081</v>
      </c>
      <c r="E58" s="55">
        <v>-39.751889830000003</v>
      </c>
      <c r="F58">
        <v>-54.998312519999999</v>
      </c>
      <c r="G58">
        <v>2.0415916639999998</v>
      </c>
      <c r="H58" s="42">
        <v>4.7340240530000001E-5</v>
      </c>
      <c r="I58" t="s">
        <v>1014</v>
      </c>
    </row>
    <row r="59" spans="1:9">
      <c r="A59" s="54">
        <v>45984.795229097224</v>
      </c>
      <c r="B59" s="54">
        <v>45984.808387476849</v>
      </c>
      <c r="C59" s="56">
        <f t="shared" si="0"/>
        <v>1136.8839995702729</v>
      </c>
      <c r="D59" s="56">
        <f t="shared" si="1"/>
        <v>539.53300004359335</v>
      </c>
      <c r="E59" s="55">
        <v>-61.491618420000002</v>
      </c>
      <c r="F59">
        <v>-72.692008680000001</v>
      </c>
      <c r="G59">
        <v>-4.5</v>
      </c>
      <c r="H59">
        <v>0</v>
      </c>
      <c r="I59" t="s">
        <v>986</v>
      </c>
    </row>
    <row r="60" spans="1:9">
      <c r="A60" s="54">
        <v>45984.821347997684</v>
      </c>
      <c r="B60" s="54">
        <v>45984.836765601853</v>
      </c>
      <c r="C60" s="56">
        <f t="shared" si="0"/>
        <v>1332.081000180915</v>
      </c>
      <c r="D60" s="56">
        <f t="shared" si="1"/>
        <v>1119.7890001349151</v>
      </c>
      <c r="E60" s="55">
        <v>-81.934281709999993</v>
      </c>
      <c r="F60">
        <v>-92.259145500000002</v>
      </c>
      <c r="G60">
        <v>-1.86239289</v>
      </c>
      <c r="H60" s="42">
        <v>2.7472190820000001E-6</v>
      </c>
      <c r="I60" t="s">
        <v>1035</v>
      </c>
    </row>
    <row r="61" spans="1:9">
      <c r="A61" s="54">
        <v>45984.885872569444</v>
      </c>
      <c r="B61" s="54">
        <v>45984.895966990742</v>
      </c>
      <c r="C61" s="56">
        <f t="shared" si="0"/>
        <v>872.1580000827089</v>
      </c>
      <c r="D61" s="56">
        <f t="shared" si="1"/>
        <v>4242.8419999312609</v>
      </c>
      <c r="E61" s="55">
        <v>-140.55303660000001</v>
      </c>
      <c r="F61">
        <v>-159.41397090000001</v>
      </c>
      <c r="G61">
        <v>3.0059970009999999</v>
      </c>
      <c r="H61" s="42">
        <v>-2.073154306E-5</v>
      </c>
      <c r="I61" t="s">
        <v>1024</v>
      </c>
    </row>
    <row r="62" spans="1:9">
      <c r="A62" s="54">
        <v>45984.905486585645</v>
      </c>
      <c r="B62" s="54">
        <v>45984.915375115743</v>
      </c>
      <c r="C62" s="56">
        <f t="shared" si="0"/>
        <v>854.36900043860078</v>
      </c>
      <c r="D62" s="56">
        <f t="shared" si="1"/>
        <v>822.49299965333194</v>
      </c>
      <c r="E62" s="55">
        <v>179.29086699999999</v>
      </c>
      <c r="F62">
        <v>157.04135450000001</v>
      </c>
      <c r="G62">
        <v>1.534441943</v>
      </c>
      <c r="H62" s="42">
        <v>6.6342895869999998E-6</v>
      </c>
      <c r="I62" t="s">
        <v>1031</v>
      </c>
    </row>
    <row r="63" spans="1:9">
      <c r="A63" s="54">
        <v>45985.296072951387</v>
      </c>
      <c r="B63" s="54">
        <v>45985.32994787037</v>
      </c>
      <c r="C63" s="56">
        <f t="shared" si="0"/>
        <v>2926.7930001486093</v>
      </c>
      <c r="D63" s="56">
        <f t="shared" si="1"/>
        <v>32892.292999662459</v>
      </c>
      <c r="E63" s="55">
        <v>75.538812109999995</v>
      </c>
      <c r="F63">
        <v>41.955239149999997</v>
      </c>
      <c r="G63">
        <v>3</v>
      </c>
      <c r="H63">
        <v>0</v>
      </c>
      <c r="I63" t="s">
        <v>912</v>
      </c>
    </row>
    <row r="64" spans="1:9">
      <c r="A64" s="54">
        <v>45985.334114537036</v>
      </c>
      <c r="B64" s="54">
        <v>45985.344301006946</v>
      </c>
      <c r="C64" s="56">
        <f t="shared" si="0"/>
        <v>880.11100022122264</v>
      </c>
      <c r="D64" s="56">
        <f t="shared" si="1"/>
        <v>359.99999991618097</v>
      </c>
      <c r="E64" s="55">
        <v>35.175469939999999</v>
      </c>
      <c r="F64">
        <v>15.00016611</v>
      </c>
      <c r="G64">
        <v>-1.7137805020000001</v>
      </c>
      <c r="H64" s="42">
        <v>-1.871395196E-5</v>
      </c>
      <c r="I64" t="s">
        <v>1038</v>
      </c>
    </row>
    <row r="65" spans="1:9">
      <c r="A65" s="54">
        <v>45985.351443287036</v>
      </c>
      <c r="B65" s="54">
        <v>45985.361260972219</v>
      </c>
      <c r="C65" s="56">
        <f t="shared" si="0"/>
        <v>848.24799976777285</v>
      </c>
      <c r="D65" s="56">
        <f t="shared" si="1"/>
        <v>617.09299979265779</v>
      </c>
      <c r="E65" s="55">
        <v>-1.2957694749999999</v>
      </c>
      <c r="F65">
        <v>-22.997163029999999</v>
      </c>
      <c r="G65">
        <v>4.369358342</v>
      </c>
      <c r="H65" s="42">
        <v>8.502688191E-6</v>
      </c>
      <c r="I65" t="s">
        <v>1055</v>
      </c>
    </row>
    <row r="66" spans="1:9">
      <c r="A66" s="54">
        <v>45985.391001261574</v>
      </c>
      <c r="B66" s="54">
        <v>45985.40390568287</v>
      </c>
      <c r="C66" s="56">
        <f t="shared" si="0"/>
        <v>1114.9419999215752</v>
      </c>
      <c r="D66" s="56">
        <f t="shared" si="1"/>
        <v>2569.561000331305</v>
      </c>
      <c r="E66" s="55">
        <v>-63.942164400000003</v>
      </c>
      <c r="F66">
        <v>-74.084508349999993</v>
      </c>
      <c r="G66">
        <v>4.5</v>
      </c>
      <c r="H66">
        <v>0</v>
      </c>
      <c r="I66" t="s">
        <v>986</v>
      </c>
    </row>
    <row r="67" spans="1:9">
      <c r="A67" s="54">
        <v>45985.408072349535</v>
      </c>
      <c r="B67" s="54">
        <v>45985.417267048608</v>
      </c>
      <c r="C67" s="56">
        <f t="shared" si="0"/>
        <v>794.421999854967</v>
      </c>
      <c r="D67" s="56">
        <f t="shared" si="1"/>
        <v>359.99999991618097</v>
      </c>
      <c r="E67" s="55">
        <v>-76.959066489999998</v>
      </c>
      <c r="F67">
        <v>-82.951152199999996</v>
      </c>
      <c r="G67">
        <v>4.5</v>
      </c>
      <c r="H67">
        <v>0</v>
      </c>
      <c r="I67" t="s">
        <v>986</v>
      </c>
    </row>
    <row r="68" spans="1:9">
      <c r="A68" s="54">
        <v>45985.433945324075</v>
      </c>
      <c r="B68" s="54">
        <v>45985.491469722219</v>
      </c>
      <c r="C68" s="56">
        <f t="shared" ref="C68:C131" si="2">86400*(B68-A68)</f>
        <v>4970.1079996302724</v>
      </c>
      <c r="D68" s="56">
        <f t="shared" si="1"/>
        <v>1441.0030004102737</v>
      </c>
      <c r="E68" s="55">
        <v>-93.605317380000002</v>
      </c>
      <c r="F68">
        <v>-162.2076993</v>
      </c>
      <c r="G68">
        <v>-3</v>
      </c>
      <c r="H68">
        <v>0</v>
      </c>
      <c r="I68" t="s">
        <v>912</v>
      </c>
    </row>
    <row r="69" spans="1:9">
      <c r="A69" s="54">
        <v>45985.495636388892</v>
      </c>
      <c r="B69" s="54">
        <v>45985.514692696757</v>
      </c>
      <c r="C69" s="56">
        <f t="shared" si="2"/>
        <v>1646.4649995323271</v>
      </c>
      <c r="D69" s="56">
        <f t="shared" ref="D69:D132" si="3">86400*(A69-B68)</f>
        <v>360.00000054482371</v>
      </c>
      <c r="E69" s="55">
        <v>-171.54285419999999</v>
      </c>
      <c r="F69">
        <v>146.93266679999999</v>
      </c>
      <c r="G69">
        <v>-6</v>
      </c>
      <c r="H69">
        <v>0</v>
      </c>
      <c r="I69" t="s">
        <v>986</v>
      </c>
    </row>
    <row r="70" spans="1:9">
      <c r="A70" s="54">
        <v>45985.63207107639</v>
      </c>
      <c r="B70" s="54">
        <v>45985.642240682871</v>
      </c>
      <c r="C70" s="56">
        <f t="shared" si="2"/>
        <v>878.65399997681379</v>
      </c>
      <c r="D70" s="56">
        <f t="shared" si="3"/>
        <v>10141.492000292055</v>
      </c>
      <c r="E70" s="55">
        <v>32.59795621</v>
      </c>
      <c r="F70">
        <v>12.03058014</v>
      </c>
      <c r="G70">
        <v>3.3161748919999998</v>
      </c>
      <c r="H70" s="42">
        <v>-1.8414909479999998E-5</v>
      </c>
      <c r="I70" t="s">
        <v>1026</v>
      </c>
    </row>
    <row r="71" spans="1:9">
      <c r="A71" s="54">
        <v>45985.644324016204</v>
      </c>
      <c r="B71" s="54">
        <v>45985.65570560185</v>
      </c>
      <c r="C71" s="56">
        <f t="shared" si="2"/>
        <v>983.36899979040027</v>
      </c>
      <c r="D71" s="56">
        <f t="shared" si="3"/>
        <v>179.99999995809048</v>
      </c>
      <c r="E71" s="55">
        <v>7.3263595309999996</v>
      </c>
      <c r="F71">
        <v>-18.545847030000001</v>
      </c>
      <c r="G71">
        <v>0</v>
      </c>
      <c r="H71">
        <v>0</v>
      </c>
      <c r="I71" t="s">
        <v>986</v>
      </c>
    </row>
    <row r="72" spans="1:9">
      <c r="A72" s="54">
        <v>45985.780404317127</v>
      </c>
      <c r="B72" s="54">
        <v>45985.79342603009</v>
      </c>
      <c r="C72" s="56">
        <f t="shared" si="2"/>
        <v>1125.0759999733418</v>
      </c>
      <c r="D72" s="56">
        <f t="shared" si="3"/>
        <v>10773.968999949284</v>
      </c>
      <c r="E72" s="55">
        <v>-145.6890564</v>
      </c>
      <c r="F72">
        <v>-173.22994919999999</v>
      </c>
      <c r="G72">
        <v>-6</v>
      </c>
      <c r="H72">
        <v>0</v>
      </c>
      <c r="I72" t="s">
        <v>986</v>
      </c>
    </row>
    <row r="73" spans="1:9">
      <c r="A73" s="54">
        <v>45988.33957729167</v>
      </c>
      <c r="B73" s="54">
        <v>45988.352755150459</v>
      </c>
      <c r="C73" s="56">
        <f t="shared" si="2"/>
        <v>1138.5669993935153</v>
      </c>
      <c r="D73" s="56">
        <f t="shared" si="3"/>
        <v>219987.46900053229</v>
      </c>
      <c r="E73" s="55">
        <v>-40.213256459999997</v>
      </c>
      <c r="F73">
        <v>-57.787637269999998</v>
      </c>
      <c r="G73">
        <v>-3</v>
      </c>
      <c r="H73">
        <v>0</v>
      </c>
      <c r="I73" t="s">
        <v>986</v>
      </c>
    </row>
    <row r="74" spans="1:9">
      <c r="A74" s="54">
        <v>45988.469448113428</v>
      </c>
      <c r="B74" s="54">
        <v>45988.483112754628</v>
      </c>
      <c r="C74" s="56">
        <f t="shared" si="2"/>
        <v>1180.6249996181577</v>
      </c>
      <c r="D74" s="56">
        <f t="shared" si="3"/>
        <v>10082.272000517696</v>
      </c>
      <c r="E74" s="55">
        <v>174.58133169999999</v>
      </c>
      <c r="F74">
        <v>145.62231550000001</v>
      </c>
      <c r="G74">
        <v>6</v>
      </c>
      <c r="H74">
        <v>0</v>
      </c>
      <c r="I74" t="s">
        <v>986</v>
      </c>
    </row>
    <row r="75" spans="1:9">
      <c r="A75" s="54">
        <v>45988.611986342592</v>
      </c>
      <c r="B75" s="54">
        <v>45988.621257199076</v>
      </c>
      <c r="C75" s="56">
        <f t="shared" si="2"/>
        <v>801.00200024899095</v>
      </c>
      <c r="D75" s="56">
        <f t="shared" si="3"/>
        <v>11134.678000118583</v>
      </c>
      <c r="E75" s="55">
        <v>10.592803079999999</v>
      </c>
      <c r="F75">
        <v>-10.726605019999999</v>
      </c>
      <c r="G75">
        <v>0</v>
      </c>
      <c r="H75">
        <v>0</v>
      </c>
      <c r="I75" t="s">
        <v>986</v>
      </c>
    </row>
    <row r="76" spans="1:9">
      <c r="A76" s="54">
        <v>45988.626248298613</v>
      </c>
      <c r="B76" s="54">
        <v>45988.636329664354</v>
      </c>
      <c r="C76" s="56">
        <f t="shared" si="2"/>
        <v>871.03000001516193</v>
      </c>
      <c r="D76" s="56">
        <f t="shared" si="3"/>
        <v>431.23099997173995</v>
      </c>
      <c r="E76" s="55">
        <v>-21.45322307</v>
      </c>
      <c r="F76">
        <v>-39.741466119999998</v>
      </c>
      <c r="G76">
        <v>2.353381449</v>
      </c>
      <c r="H76" s="42">
        <v>2.1638444429999999E-5</v>
      </c>
      <c r="I76" t="s">
        <v>1056</v>
      </c>
    </row>
    <row r="77" spans="1:9">
      <c r="A77" s="54">
        <v>45988.64049633102</v>
      </c>
      <c r="B77" s="54">
        <v>45988.651197013889</v>
      </c>
      <c r="C77" s="56">
        <f t="shared" si="2"/>
        <v>924.53899991232902</v>
      </c>
      <c r="D77" s="56">
        <f t="shared" si="3"/>
        <v>359.99999991618097</v>
      </c>
      <c r="E77" s="55">
        <v>-45.939597059999997</v>
      </c>
      <c r="F77">
        <v>-58.954518049999997</v>
      </c>
      <c r="G77">
        <v>3</v>
      </c>
      <c r="H77">
        <v>0</v>
      </c>
      <c r="I77" t="s">
        <v>986</v>
      </c>
    </row>
    <row r="78" spans="1:9">
      <c r="A78" s="54">
        <v>45988.660561550925</v>
      </c>
      <c r="B78" s="54">
        <v>45988.670978576389</v>
      </c>
      <c r="C78" s="56">
        <f t="shared" si="2"/>
        <v>900.03100004978478</v>
      </c>
      <c r="D78" s="56">
        <f t="shared" si="3"/>
        <v>809.09599992446601</v>
      </c>
      <c r="E78" s="55">
        <v>-67.912007610000003</v>
      </c>
      <c r="F78">
        <v>-76.279968760000003</v>
      </c>
      <c r="G78">
        <v>4.5</v>
      </c>
      <c r="H78">
        <v>0</v>
      </c>
      <c r="I78" t="s">
        <v>986</v>
      </c>
    </row>
    <row r="79" spans="1:9">
      <c r="A79" s="54">
        <v>45988.753031539352</v>
      </c>
      <c r="B79" s="54">
        <v>45988.766909386577</v>
      </c>
      <c r="C79" s="56">
        <f t="shared" si="2"/>
        <v>1199.046000209637</v>
      </c>
      <c r="D79" s="56">
        <f t="shared" si="3"/>
        <v>7089.3760000588372</v>
      </c>
      <c r="E79" s="55">
        <v>-156.10275920000001</v>
      </c>
      <c r="F79">
        <v>173.10790370000001</v>
      </c>
      <c r="G79">
        <v>-6</v>
      </c>
      <c r="H79">
        <v>0</v>
      </c>
      <c r="I79" t="s">
        <v>986</v>
      </c>
    </row>
    <row r="80" spans="1:9">
      <c r="A80" s="54">
        <v>45988.771076053243</v>
      </c>
      <c r="B80" s="54">
        <v>45988.786946458335</v>
      </c>
      <c r="C80" s="56">
        <f t="shared" si="2"/>
        <v>1371.2029999354854</v>
      </c>
      <c r="D80" s="56">
        <f t="shared" si="3"/>
        <v>359.99999991618097</v>
      </c>
      <c r="E80" s="55">
        <v>163.6506503</v>
      </c>
      <c r="F80">
        <v>133.7757958</v>
      </c>
      <c r="G80">
        <v>-3</v>
      </c>
      <c r="H80">
        <v>0</v>
      </c>
      <c r="I80" t="s">
        <v>912</v>
      </c>
    </row>
    <row r="81" spans="1:9">
      <c r="A81" s="54">
        <v>45988.791113125</v>
      </c>
      <c r="B81" s="54">
        <v>45988.801524733797</v>
      </c>
      <c r="C81" s="56">
        <f t="shared" si="2"/>
        <v>899.56300004851073</v>
      </c>
      <c r="D81" s="56">
        <f t="shared" si="3"/>
        <v>359.99999991618097</v>
      </c>
      <c r="E81" s="55">
        <v>127.86109829999999</v>
      </c>
      <c r="F81">
        <v>115.879025</v>
      </c>
      <c r="G81">
        <v>6</v>
      </c>
      <c r="H81">
        <v>0</v>
      </c>
      <c r="I81" t="s">
        <v>912</v>
      </c>
    </row>
    <row r="82" spans="1:9">
      <c r="A82" s="54">
        <v>45988.805691400463</v>
      </c>
      <c r="B82" s="54">
        <v>45988.832547881946</v>
      </c>
      <c r="C82" s="56">
        <f t="shared" si="2"/>
        <v>2320.4000001540408</v>
      </c>
      <c r="D82" s="56">
        <f t="shared" si="3"/>
        <v>359.99999991618097</v>
      </c>
      <c r="E82" s="55">
        <v>111.9514441</v>
      </c>
      <c r="F82">
        <v>92.932054449999995</v>
      </c>
      <c r="G82">
        <v>-4.5</v>
      </c>
      <c r="H82">
        <v>0</v>
      </c>
      <c r="I82" t="s">
        <v>912</v>
      </c>
    </row>
    <row r="83" spans="1:9">
      <c r="A83" s="54">
        <v>45988.900577592591</v>
      </c>
      <c r="B83" s="54">
        <v>45988.91106564815</v>
      </c>
      <c r="C83" s="56">
        <f t="shared" si="2"/>
        <v>906.16800030693412</v>
      </c>
      <c r="D83" s="56">
        <f t="shared" si="3"/>
        <v>5877.7669996954501</v>
      </c>
      <c r="E83" s="55">
        <v>28.251883580000001</v>
      </c>
      <c r="F83">
        <v>5.3329618290000003</v>
      </c>
      <c r="G83">
        <v>-3</v>
      </c>
      <c r="H83">
        <v>0</v>
      </c>
      <c r="I83" t="s">
        <v>986</v>
      </c>
    </row>
    <row r="84" spans="1:9">
      <c r="A84" s="54">
        <v>45988.915232314816</v>
      </c>
      <c r="B84" s="54">
        <v>45988.925138831015</v>
      </c>
      <c r="C84" s="56">
        <f t="shared" si="2"/>
        <v>855.92299962881953</v>
      </c>
      <c r="D84" s="56">
        <f t="shared" si="3"/>
        <v>359.99999991618097</v>
      </c>
      <c r="E84" s="55">
        <v>-4.3097988709999999</v>
      </c>
      <c r="F84">
        <v>-25.600357120000002</v>
      </c>
      <c r="G84">
        <v>1.4122350379999999</v>
      </c>
      <c r="H84" s="42">
        <v>1.095824816E-5</v>
      </c>
      <c r="I84" t="s">
        <v>1042</v>
      </c>
    </row>
    <row r="85" spans="1:9">
      <c r="A85" s="54">
        <v>45988.933602881945</v>
      </c>
      <c r="B85" s="54">
        <v>45988.945069768517</v>
      </c>
      <c r="C85" s="56">
        <f t="shared" si="2"/>
        <v>990.73899979703128</v>
      </c>
      <c r="D85" s="56">
        <f t="shared" si="3"/>
        <v>731.29400038160384</v>
      </c>
      <c r="E85" s="55">
        <v>-40.352423129999998</v>
      </c>
      <c r="F85">
        <v>-55.431732840000002</v>
      </c>
      <c r="G85">
        <v>-1.128166094</v>
      </c>
      <c r="H85" s="42">
        <v>4.6796733650000001E-5</v>
      </c>
      <c r="I85" t="s">
        <v>1034</v>
      </c>
    </row>
    <row r="86" spans="1:9">
      <c r="A86" s="54">
        <v>45988.949236435183</v>
      </c>
      <c r="B86" s="54">
        <v>45988.962329965281</v>
      </c>
      <c r="C86" s="56">
        <f t="shared" si="2"/>
        <v>1131.2810005154461</v>
      </c>
      <c r="D86" s="56">
        <f t="shared" si="3"/>
        <v>359.99999991618097</v>
      </c>
      <c r="E86" s="55">
        <v>-59.859217620000003</v>
      </c>
      <c r="F86">
        <v>-71.460592790000007</v>
      </c>
      <c r="G86">
        <v>-3</v>
      </c>
      <c r="H86">
        <v>0</v>
      </c>
      <c r="I86" t="s">
        <v>912</v>
      </c>
    </row>
    <row r="87" spans="1:9">
      <c r="A87" s="54">
        <v>45988.966496631947</v>
      </c>
      <c r="B87" s="54">
        <v>45988.981368310182</v>
      </c>
      <c r="C87" s="56">
        <f t="shared" si="2"/>
        <v>1284.9129995098338</v>
      </c>
      <c r="D87" s="56">
        <f t="shared" si="3"/>
        <v>359.99999991618097</v>
      </c>
      <c r="E87" s="55">
        <v>-74.653732399999996</v>
      </c>
      <c r="F87">
        <v>-85.076283110000006</v>
      </c>
      <c r="G87">
        <v>-1.463647173</v>
      </c>
      <c r="H87" s="42">
        <v>3.1982136730000003E-5</v>
      </c>
      <c r="I87" t="s">
        <v>1005</v>
      </c>
    </row>
    <row r="88" spans="1:9">
      <c r="A88" s="54">
        <v>45989.292868067132</v>
      </c>
      <c r="B88" s="54">
        <v>45989.332234895832</v>
      </c>
      <c r="C88" s="56">
        <f t="shared" si="2"/>
        <v>3401.2939996551722</v>
      </c>
      <c r="D88" s="56">
        <f t="shared" si="3"/>
        <v>26913.579000486061</v>
      </c>
      <c r="E88" s="55">
        <v>-94.235896780000004</v>
      </c>
      <c r="F88">
        <v>-130.79114989999999</v>
      </c>
      <c r="G88">
        <v>3</v>
      </c>
      <c r="H88">
        <v>0</v>
      </c>
      <c r="I88" t="s">
        <v>912</v>
      </c>
    </row>
    <row r="89" spans="1:9">
      <c r="A89" s="54">
        <v>45989.336401562497</v>
      </c>
      <c r="B89" s="54">
        <v>45989.346670486113</v>
      </c>
      <c r="C89" s="56">
        <f t="shared" si="2"/>
        <v>887.23500038031489</v>
      </c>
      <c r="D89" s="56">
        <f t="shared" si="3"/>
        <v>359.99999991618097</v>
      </c>
      <c r="E89" s="55">
        <v>-136.91961549999999</v>
      </c>
      <c r="F89">
        <v>-155.29115669999999</v>
      </c>
      <c r="G89">
        <v>2.7964919400000001</v>
      </c>
      <c r="H89" s="42">
        <v>-2.3540655829999999E-5</v>
      </c>
      <c r="I89" t="s">
        <v>1036</v>
      </c>
    </row>
    <row r="90" spans="1:9">
      <c r="A90" s="54">
        <v>45989.356923159721</v>
      </c>
      <c r="B90" s="54">
        <v>45989.366734745374</v>
      </c>
      <c r="C90" s="56">
        <f t="shared" si="2"/>
        <v>847.72100038826466</v>
      </c>
      <c r="D90" s="56">
        <f t="shared" si="3"/>
        <v>885.83099974785</v>
      </c>
      <c r="E90" s="55">
        <v>-177.85235599999999</v>
      </c>
      <c r="F90">
        <v>159.858339</v>
      </c>
      <c r="G90">
        <v>3.932174217</v>
      </c>
      <c r="H90" s="42">
        <v>5.2542774820000001E-6</v>
      </c>
      <c r="I90" t="s">
        <v>1044</v>
      </c>
    </row>
    <row r="91" spans="1:9">
      <c r="A91" s="54">
        <v>45989.37090141204</v>
      </c>
      <c r="B91" s="54">
        <v>45989.386881840277</v>
      </c>
      <c r="C91" s="56">
        <f t="shared" si="2"/>
        <v>1380.7089997222647</v>
      </c>
      <c r="D91" s="56">
        <f t="shared" si="3"/>
        <v>359.99999991618097</v>
      </c>
      <c r="E91" s="55">
        <v>151.2295475</v>
      </c>
      <c r="F91">
        <v>125.3974359</v>
      </c>
      <c r="G91">
        <v>3</v>
      </c>
      <c r="H91">
        <v>0</v>
      </c>
      <c r="I91" t="s">
        <v>912</v>
      </c>
    </row>
    <row r="92" spans="1:9">
      <c r="A92" s="54">
        <v>45989.391048506943</v>
      </c>
      <c r="B92" s="54">
        <v>45989.406868275466</v>
      </c>
      <c r="C92" s="56">
        <f t="shared" si="2"/>
        <v>1366.8280004058033</v>
      </c>
      <c r="D92" s="56">
        <f t="shared" si="3"/>
        <v>359.99999991618097</v>
      </c>
      <c r="E92" s="55">
        <v>120.3534743</v>
      </c>
      <c r="F92">
        <v>105.31832110000001</v>
      </c>
      <c r="G92">
        <v>-4.5</v>
      </c>
      <c r="H92">
        <v>0</v>
      </c>
      <c r="I92" t="s">
        <v>912</v>
      </c>
    </row>
    <row r="93" spans="1:9">
      <c r="A93" s="54">
        <v>45989.416847372682</v>
      </c>
      <c r="B93" s="54">
        <v>45989.440035231484</v>
      </c>
      <c r="C93" s="56">
        <f t="shared" si="2"/>
        <v>2003.4310004906729</v>
      </c>
      <c r="D93" s="56">
        <f t="shared" si="3"/>
        <v>862.19399948604405</v>
      </c>
      <c r="E93" s="55">
        <v>97.961899090000003</v>
      </c>
      <c r="F93">
        <v>83.317086599999996</v>
      </c>
      <c r="G93">
        <v>-4.5</v>
      </c>
      <c r="H93">
        <v>0</v>
      </c>
      <c r="I93" t="s">
        <v>912</v>
      </c>
    </row>
    <row r="94" spans="1:9">
      <c r="A94" s="54">
        <v>45989.44420189815</v>
      </c>
      <c r="B94" s="54">
        <v>45989.4600240625</v>
      </c>
      <c r="C94" s="56">
        <f t="shared" si="2"/>
        <v>1367.0349998865277</v>
      </c>
      <c r="D94" s="56">
        <f t="shared" si="3"/>
        <v>359.99999991618097</v>
      </c>
      <c r="E94" s="55">
        <v>80.720645520000005</v>
      </c>
      <c r="F94">
        <v>69.853647969999997</v>
      </c>
      <c r="G94">
        <v>3</v>
      </c>
      <c r="H94">
        <v>0</v>
      </c>
      <c r="I94" t="s">
        <v>912</v>
      </c>
    </row>
    <row r="95" spans="1:9">
      <c r="A95" s="54">
        <v>45989.467393263891</v>
      </c>
      <c r="B95" s="54">
        <v>45989.490542835651</v>
      </c>
      <c r="C95" s="56">
        <f t="shared" si="2"/>
        <v>2000.1230000518262</v>
      </c>
      <c r="D95" s="56">
        <f t="shared" si="3"/>
        <v>636.699000117369</v>
      </c>
      <c r="E95" s="55">
        <v>63.72780959</v>
      </c>
      <c r="F95">
        <v>34.25346244</v>
      </c>
      <c r="G95">
        <v>-6</v>
      </c>
      <c r="H95">
        <v>0</v>
      </c>
      <c r="I95" t="s">
        <v>912</v>
      </c>
    </row>
    <row r="96" spans="1:9">
      <c r="A96" s="54">
        <v>45989.494709502316</v>
      </c>
      <c r="B96" s="54">
        <v>45989.504695914351</v>
      </c>
      <c r="C96" s="56">
        <f t="shared" si="2"/>
        <v>862.82599980477244</v>
      </c>
      <c r="D96" s="56">
        <f t="shared" si="3"/>
        <v>359.99999991618097</v>
      </c>
      <c r="E96" s="55">
        <v>26.442177539999999</v>
      </c>
      <c r="F96">
        <v>4.7106934589999998</v>
      </c>
      <c r="G96">
        <v>1.925343794</v>
      </c>
      <c r="H96" s="42">
        <v>-1.036914663E-5</v>
      </c>
      <c r="I96" t="s">
        <v>1045</v>
      </c>
    </row>
    <row r="97" spans="1:9">
      <c r="A97" s="54">
        <v>45989.53868203704</v>
      </c>
      <c r="B97" s="54">
        <v>45989.546674155092</v>
      </c>
      <c r="C97" s="56">
        <f t="shared" si="2"/>
        <v>690.51899963524193</v>
      </c>
      <c r="D97" s="56">
        <f t="shared" si="3"/>
        <v>2936.4010003628209</v>
      </c>
      <c r="E97" s="55">
        <v>-55.801665970000002</v>
      </c>
      <c r="F97">
        <v>-63.686958820000001</v>
      </c>
      <c r="G97">
        <v>6</v>
      </c>
      <c r="H97">
        <v>0</v>
      </c>
      <c r="I97" t="s">
        <v>986</v>
      </c>
    </row>
    <row r="98" spans="1:9">
      <c r="A98" s="54">
        <v>45989.569083310183</v>
      </c>
      <c r="B98" s="54">
        <v>45989.591693784721</v>
      </c>
      <c r="C98" s="56">
        <f t="shared" si="2"/>
        <v>1953.5450000781566</v>
      </c>
      <c r="D98" s="56">
        <f t="shared" si="3"/>
        <v>1936.1509999260306</v>
      </c>
      <c r="E98" s="55">
        <v>-80.394422259999999</v>
      </c>
      <c r="F98">
        <v>-95.073706740000006</v>
      </c>
      <c r="G98">
        <v>-3</v>
      </c>
      <c r="H98">
        <v>0</v>
      </c>
      <c r="I98" t="s">
        <v>912</v>
      </c>
    </row>
    <row r="99" spans="1:9">
      <c r="A99" s="54">
        <v>45989.595860451387</v>
      </c>
      <c r="B99" s="54">
        <v>45989.617625185187</v>
      </c>
      <c r="C99" s="56">
        <f t="shared" si="2"/>
        <v>1880.4730002768338</v>
      </c>
      <c r="D99" s="56">
        <f t="shared" si="3"/>
        <v>359.99999991618097</v>
      </c>
      <c r="E99" s="55">
        <v>-97.962292689999998</v>
      </c>
      <c r="F99">
        <v>-116.30927389999999</v>
      </c>
      <c r="G99">
        <v>-4.5</v>
      </c>
      <c r="H99">
        <v>0</v>
      </c>
      <c r="I99" t="s">
        <v>912</v>
      </c>
    </row>
    <row r="100" spans="1:9">
      <c r="A100" s="54">
        <v>45989.621791851852</v>
      </c>
      <c r="B100" s="54">
        <v>45989.640523495371</v>
      </c>
      <c r="C100" s="56">
        <f t="shared" si="2"/>
        <v>1618.4140000026673</v>
      </c>
      <c r="D100" s="56">
        <f t="shared" si="3"/>
        <v>359.99999991618097</v>
      </c>
      <c r="E100" s="55">
        <v>-120.8529635</v>
      </c>
      <c r="F100">
        <v>-148.83538899999999</v>
      </c>
      <c r="G100">
        <v>3</v>
      </c>
      <c r="H100">
        <v>0</v>
      </c>
      <c r="I100" t="s">
        <v>912</v>
      </c>
    </row>
    <row r="101" spans="1:9">
      <c r="A101" s="54">
        <v>45989.642606828704</v>
      </c>
      <c r="B101" s="54">
        <v>45989.655906365741</v>
      </c>
      <c r="C101" s="56">
        <f t="shared" si="2"/>
        <v>1149.0799999795854</v>
      </c>
      <c r="D101" s="56">
        <f t="shared" si="3"/>
        <v>179.99999995809048</v>
      </c>
      <c r="E101" s="55">
        <v>-152.89192069999999</v>
      </c>
      <c r="F101">
        <v>177.67615789999999</v>
      </c>
      <c r="G101">
        <v>0</v>
      </c>
      <c r="H101">
        <v>0</v>
      </c>
      <c r="I101" t="s">
        <v>912</v>
      </c>
    </row>
    <row r="102" spans="1:9">
      <c r="A102" s="54">
        <v>45989.748137962961</v>
      </c>
      <c r="B102" s="54">
        <v>45989.759349016203</v>
      </c>
      <c r="C102" s="56">
        <f t="shared" si="2"/>
        <v>968.63500017207116</v>
      </c>
      <c r="D102" s="56">
        <f t="shared" si="3"/>
        <v>7968.8099998282269</v>
      </c>
      <c r="E102" s="55">
        <v>75.611142369999996</v>
      </c>
      <c r="F102">
        <v>67.249307599999995</v>
      </c>
      <c r="G102">
        <v>-4.5</v>
      </c>
      <c r="H102">
        <v>0</v>
      </c>
      <c r="I102" t="s">
        <v>912</v>
      </c>
    </row>
    <row r="103" spans="1:9">
      <c r="A103" s="54">
        <v>45989.763515682869</v>
      </c>
      <c r="B103" s="54">
        <v>45989.773356076388</v>
      </c>
      <c r="C103" s="56">
        <f t="shared" si="2"/>
        <v>850.2100000390783</v>
      </c>
      <c r="D103" s="56">
        <f t="shared" si="3"/>
        <v>359.99999991618097</v>
      </c>
      <c r="E103" s="55">
        <v>63.687044999999998</v>
      </c>
      <c r="F103">
        <v>53.716239199999997</v>
      </c>
      <c r="G103">
        <v>6</v>
      </c>
      <c r="H103">
        <v>0</v>
      </c>
      <c r="I103" t="s">
        <v>912</v>
      </c>
    </row>
    <row r="104" spans="1:9">
      <c r="A104" s="54">
        <v>45989.777522743054</v>
      </c>
      <c r="B104" s="54">
        <v>45989.79138855324</v>
      </c>
      <c r="C104" s="56">
        <f t="shared" si="2"/>
        <v>1198.0060000671074</v>
      </c>
      <c r="D104" s="56">
        <f t="shared" si="3"/>
        <v>359.99999991618097</v>
      </c>
      <c r="E104" s="55">
        <v>48.603849099999998</v>
      </c>
      <c r="F104">
        <v>26.132316840000001</v>
      </c>
      <c r="G104">
        <v>-3</v>
      </c>
      <c r="H104">
        <v>0</v>
      </c>
      <c r="I104" t="s">
        <v>912</v>
      </c>
    </row>
    <row r="105" spans="1:9">
      <c r="A105" s="54">
        <v>45989.796699687497</v>
      </c>
      <c r="B105" s="54">
        <v>45989.806572187503</v>
      </c>
      <c r="C105" s="56">
        <f t="shared" si="2"/>
        <v>852.98400053288788</v>
      </c>
      <c r="D105" s="56">
        <f t="shared" si="3"/>
        <v>458.88199978508055</v>
      </c>
      <c r="E105" s="55">
        <v>15.07467737</v>
      </c>
      <c r="F105">
        <v>-7.4772675040000003</v>
      </c>
      <c r="G105">
        <v>0</v>
      </c>
      <c r="H105">
        <v>0</v>
      </c>
      <c r="I105" t="s">
        <v>986</v>
      </c>
    </row>
    <row r="106" spans="1:9">
      <c r="A106" s="54">
        <v>45989.8103619213</v>
      </c>
      <c r="B106" s="54">
        <v>45989.820524224539</v>
      </c>
      <c r="C106" s="56">
        <f t="shared" si="2"/>
        <v>878.02299982868135</v>
      </c>
      <c r="D106" s="56">
        <f t="shared" si="3"/>
        <v>327.43300006259233</v>
      </c>
      <c r="E106" s="55">
        <v>-15.977911499999999</v>
      </c>
      <c r="F106">
        <v>-35.891671250000002</v>
      </c>
      <c r="G106">
        <v>0</v>
      </c>
      <c r="H106">
        <v>0</v>
      </c>
      <c r="I106" t="s">
        <v>986</v>
      </c>
    </row>
    <row r="107" spans="1:9">
      <c r="A107" s="54">
        <v>45989.933723229165</v>
      </c>
      <c r="B107" s="54">
        <v>45989.942944374998</v>
      </c>
      <c r="C107" s="56">
        <f t="shared" si="2"/>
        <v>796.7069999082014</v>
      </c>
      <c r="D107" s="56">
        <f t="shared" si="3"/>
        <v>9780.3939997684211</v>
      </c>
      <c r="E107" s="55">
        <v>-141.57116139999999</v>
      </c>
      <c r="F107">
        <v>-159.5132864</v>
      </c>
      <c r="G107">
        <v>6</v>
      </c>
      <c r="H107">
        <v>0</v>
      </c>
      <c r="I107" t="s">
        <v>986</v>
      </c>
    </row>
    <row r="108" spans="1:9">
      <c r="A108" s="54">
        <v>45989.947111041663</v>
      </c>
      <c r="B108" s="54">
        <v>45989.955933252313</v>
      </c>
      <c r="C108" s="56">
        <f t="shared" si="2"/>
        <v>762.23900013137609</v>
      </c>
      <c r="D108" s="56">
        <f t="shared" si="3"/>
        <v>359.99999991618097</v>
      </c>
      <c r="E108" s="55">
        <v>-168.73223150000001</v>
      </c>
      <c r="F108">
        <v>170.93013759999999</v>
      </c>
      <c r="G108">
        <v>-6</v>
      </c>
      <c r="H108">
        <v>0</v>
      </c>
      <c r="I108" t="s">
        <v>986</v>
      </c>
    </row>
    <row r="109" spans="1:9">
      <c r="A109" s="54">
        <v>45992.773270543985</v>
      </c>
      <c r="B109" s="54">
        <v>45992.78314201389</v>
      </c>
      <c r="C109" s="56">
        <f t="shared" si="2"/>
        <v>852.89499980863184</v>
      </c>
      <c r="D109" s="56">
        <f t="shared" si="3"/>
        <v>243417.9420004366</v>
      </c>
      <c r="E109" s="55">
        <v>-2.2141102340000001</v>
      </c>
      <c r="F109">
        <v>-23.80210791</v>
      </c>
      <c r="G109">
        <v>0.46931156159999998</v>
      </c>
      <c r="H109" s="42">
        <v>9.4370918779999994E-6</v>
      </c>
      <c r="I109" t="s">
        <v>1027</v>
      </c>
    </row>
    <row r="110" spans="1:9">
      <c r="A110" s="54">
        <v>45992.785225347223</v>
      </c>
      <c r="B110" s="54">
        <v>45992.79571515046</v>
      </c>
      <c r="C110" s="56">
        <f t="shared" si="2"/>
        <v>906.31899966392666</v>
      </c>
      <c r="D110" s="56">
        <f t="shared" si="3"/>
        <v>179.99999995809048</v>
      </c>
      <c r="E110" s="55">
        <v>-27.87573218</v>
      </c>
      <c r="F110">
        <v>-45.304160660000001</v>
      </c>
      <c r="G110">
        <v>0</v>
      </c>
      <c r="H110">
        <v>0</v>
      </c>
      <c r="I110" t="s">
        <v>986</v>
      </c>
    </row>
    <row r="111" spans="1:9">
      <c r="A111" s="54">
        <v>45992.7977984838</v>
      </c>
      <c r="B111" s="54">
        <v>45992.811574027779</v>
      </c>
      <c r="C111" s="56">
        <f t="shared" si="2"/>
        <v>1190.206999797374</v>
      </c>
      <c r="D111" s="56">
        <f t="shared" si="3"/>
        <v>180.00000058673322</v>
      </c>
      <c r="E111" s="55">
        <v>-48.197472939999997</v>
      </c>
      <c r="F111">
        <v>-63.82437899</v>
      </c>
      <c r="G111">
        <v>6</v>
      </c>
      <c r="H111">
        <v>0</v>
      </c>
      <c r="I111" t="s">
        <v>986</v>
      </c>
    </row>
    <row r="112" spans="1:9">
      <c r="A112" s="54">
        <v>45992.915680972219</v>
      </c>
      <c r="B112" s="54">
        <v>45992.923828749997</v>
      </c>
      <c r="C112" s="56">
        <f t="shared" si="2"/>
        <v>703.96800006274134</v>
      </c>
      <c r="D112" s="56">
        <f t="shared" si="3"/>
        <v>8994.8399996152148</v>
      </c>
      <c r="E112" s="55">
        <v>-170.99475200000001</v>
      </c>
      <c r="F112">
        <v>170.27609390000001</v>
      </c>
      <c r="G112">
        <v>-6</v>
      </c>
      <c r="H112">
        <v>0</v>
      </c>
      <c r="I112" t="s">
        <v>986</v>
      </c>
    </row>
    <row r="113" spans="1:9">
      <c r="A113" s="54">
        <v>45992.942118402774</v>
      </c>
      <c r="B113" s="54">
        <v>45992.954772384262</v>
      </c>
      <c r="C113" s="56">
        <f t="shared" si="2"/>
        <v>1093.30400058534</v>
      </c>
      <c r="D113" s="56">
        <f t="shared" si="3"/>
        <v>1580.2259999094531</v>
      </c>
      <c r="E113" s="55">
        <v>134.62294309999999</v>
      </c>
      <c r="F113">
        <v>118.5298189</v>
      </c>
      <c r="G113">
        <v>6</v>
      </c>
      <c r="H113">
        <v>0</v>
      </c>
      <c r="I113" t="s">
        <v>912</v>
      </c>
    </row>
    <row r="114" spans="1:9">
      <c r="A114" s="54">
        <v>45993.294894571758</v>
      </c>
      <c r="B114" s="54">
        <v>45993.318208634257</v>
      </c>
      <c r="C114" s="56">
        <f t="shared" si="2"/>
        <v>2014.3349998863414</v>
      </c>
      <c r="D114" s="56">
        <f t="shared" si="3"/>
        <v>29386.556999618188</v>
      </c>
      <c r="E114" s="55">
        <v>86.625802190000002</v>
      </c>
      <c r="F114">
        <v>71.491655980000004</v>
      </c>
      <c r="G114">
        <v>-4.5</v>
      </c>
      <c r="H114">
        <v>0</v>
      </c>
      <c r="I114" t="s">
        <v>912</v>
      </c>
    </row>
    <row r="115" spans="1:9">
      <c r="A115" s="54">
        <v>45993.367281099534</v>
      </c>
      <c r="B115" s="54">
        <v>45993.377083287036</v>
      </c>
      <c r="C115" s="56">
        <f t="shared" si="2"/>
        <v>846.90900016576052</v>
      </c>
      <c r="D115" s="56">
        <f t="shared" si="3"/>
        <v>4239.860999956727</v>
      </c>
      <c r="E115" s="55">
        <v>-3.2990645070000002</v>
      </c>
      <c r="F115">
        <v>-24.547131329999999</v>
      </c>
      <c r="G115">
        <v>0</v>
      </c>
      <c r="H115">
        <v>0</v>
      </c>
      <c r="I115" t="s">
        <v>986</v>
      </c>
    </row>
    <row r="116" spans="1:9">
      <c r="A116" s="54">
        <v>45993.381482789351</v>
      </c>
      <c r="B116" s="54">
        <v>45993.392212766201</v>
      </c>
      <c r="C116" s="56">
        <f t="shared" si="2"/>
        <v>927.06999981310219</v>
      </c>
      <c r="D116" s="56">
        <f t="shared" si="3"/>
        <v>380.11700003407896</v>
      </c>
      <c r="E116" s="55">
        <v>-32.759621770000003</v>
      </c>
      <c r="F116">
        <v>-48.965090549999999</v>
      </c>
      <c r="G116">
        <v>-1.356724214</v>
      </c>
      <c r="H116" s="42">
        <v>3.6891146930000003E-5</v>
      </c>
      <c r="I116" t="s">
        <v>1028</v>
      </c>
    </row>
    <row r="117" spans="1:9">
      <c r="A117" s="54">
        <v>45993.407213634258</v>
      </c>
      <c r="B117" s="54">
        <v>45993.435268993053</v>
      </c>
      <c r="C117" s="56">
        <f t="shared" si="2"/>
        <v>2423.9829998463392</v>
      </c>
      <c r="D117" s="56">
        <f t="shared" si="3"/>
        <v>1296.0750001715496</v>
      </c>
      <c r="E117" s="55">
        <v>-64.899899529999999</v>
      </c>
      <c r="F117">
        <v>-85.566490349999995</v>
      </c>
      <c r="G117">
        <v>-3</v>
      </c>
      <c r="H117">
        <v>0</v>
      </c>
      <c r="I117" t="s">
        <v>912</v>
      </c>
    </row>
    <row r="118" spans="1:9">
      <c r="A118" s="54">
        <v>45993.439435659719</v>
      </c>
      <c r="B118" s="54">
        <v>45993.456093402776</v>
      </c>
      <c r="C118" s="56">
        <f t="shared" si="2"/>
        <v>1439.2290001502261</v>
      </c>
      <c r="D118" s="56">
        <f t="shared" si="3"/>
        <v>359.99999991618097</v>
      </c>
      <c r="E118" s="55">
        <v>-88.326706979999997</v>
      </c>
      <c r="F118">
        <v>-99.7991514</v>
      </c>
      <c r="G118">
        <v>3</v>
      </c>
      <c r="H118">
        <v>0</v>
      </c>
      <c r="I118" t="s">
        <v>912</v>
      </c>
    </row>
    <row r="119" spans="1:9">
      <c r="A119" s="54">
        <v>45993.467553043978</v>
      </c>
      <c r="B119" s="54">
        <v>45993.482945601849</v>
      </c>
      <c r="C119" s="56">
        <f t="shared" si="2"/>
        <v>1329.9170000245795</v>
      </c>
      <c r="D119" s="56">
        <f t="shared" si="3"/>
        <v>990.11299987323582</v>
      </c>
      <c r="E119" s="55">
        <v>-108.8807954</v>
      </c>
      <c r="F119">
        <v>-124.5346818</v>
      </c>
      <c r="G119">
        <v>-4.5</v>
      </c>
      <c r="H119">
        <v>0</v>
      </c>
      <c r="I119" t="s">
        <v>912</v>
      </c>
    </row>
    <row r="120" spans="1:9">
      <c r="A120" s="54">
        <v>45993.491039537039</v>
      </c>
      <c r="B120" s="54">
        <v>45993.504570358797</v>
      </c>
      <c r="C120" s="56">
        <f t="shared" si="2"/>
        <v>1169.0629998687655</v>
      </c>
      <c r="D120" s="56">
        <f t="shared" si="3"/>
        <v>699.31600042618811</v>
      </c>
      <c r="E120" s="55">
        <v>-135.4657694</v>
      </c>
      <c r="F120">
        <v>-159.9183242</v>
      </c>
      <c r="G120">
        <v>3</v>
      </c>
      <c r="H120">
        <v>0</v>
      </c>
      <c r="I120" t="s">
        <v>912</v>
      </c>
    </row>
    <row r="121" spans="1:9">
      <c r="A121" s="54">
        <v>45993.506653692129</v>
      </c>
      <c r="B121" s="54">
        <v>45993.517467256941</v>
      </c>
      <c r="C121" s="56">
        <f t="shared" si="2"/>
        <v>934.29199971724302</v>
      </c>
      <c r="D121" s="56">
        <f t="shared" si="3"/>
        <v>179.99999995809048</v>
      </c>
      <c r="E121" s="55">
        <v>-164.39100680000001</v>
      </c>
      <c r="F121">
        <v>170.89948459999999</v>
      </c>
      <c r="G121">
        <v>0</v>
      </c>
      <c r="H121">
        <v>0</v>
      </c>
      <c r="I121" t="s">
        <v>912</v>
      </c>
    </row>
    <row r="122" spans="1:9">
      <c r="A122" s="54">
        <v>45993.519550590281</v>
      </c>
      <c r="B122" s="54">
        <v>45993.528553946759</v>
      </c>
      <c r="C122" s="56">
        <f t="shared" si="2"/>
        <v>777.88999965414405</v>
      </c>
      <c r="D122" s="56">
        <f t="shared" si="3"/>
        <v>180.00000058673322</v>
      </c>
      <c r="E122" s="55">
        <v>166.1658797</v>
      </c>
      <c r="F122">
        <v>147.37648179999999</v>
      </c>
      <c r="G122">
        <v>-3</v>
      </c>
      <c r="H122">
        <v>0</v>
      </c>
      <c r="I122" t="s">
        <v>912</v>
      </c>
    </row>
    <row r="123" spans="1:9">
      <c r="A123" s="54">
        <v>45993.532720613424</v>
      </c>
      <c r="B123" s="54">
        <v>45993.543782824076</v>
      </c>
      <c r="C123" s="56">
        <f t="shared" si="2"/>
        <v>955.7750002713874</v>
      </c>
      <c r="D123" s="56">
        <f t="shared" si="3"/>
        <v>359.99999991618097</v>
      </c>
      <c r="E123" s="55">
        <v>139.89773260000001</v>
      </c>
      <c r="F123">
        <v>123.8061865</v>
      </c>
      <c r="G123">
        <v>6</v>
      </c>
      <c r="H123">
        <v>0</v>
      </c>
      <c r="I123" t="s">
        <v>912</v>
      </c>
    </row>
    <row r="124" spans="1:9">
      <c r="A124" s="54">
        <v>45993.547949490741</v>
      </c>
      <c r="B124" s="54">
        <v>45993.584011076389</v>
      </c>
      <c r="C124" s="56">
        <f t="shared" si="2"/>
        <v>3115.7209999859333</v>
      </c>
      <c r="D124" s="56">
        <f t="shared" si="3"/>
        <v>359.99999991618097</v>
      </c>
      <c r="E124" s="55">
        <v>118.9356556</v>
      </c>
      <c r="F124">
        <v>90.666493389999999</v>
      </c>
      <c r="G124">
        <v>4.5</v>
      </c>
      <c r="H124">
        <v>0</v>
      </c>
      <c r="I124" t="s">
        <v>912</v>
      </c>
    </row>
    <row r="125" spans="1:9">
      <c r="A125" s="54">
        <v>45993.588177743055</v>
      </c>
      <c r="B125" s="54">
        <v>45993.597485370374</v>
      </c>
      <c r="C125" s="56">
        <f t="shared" si="2"/>
        <v>804.17900034226477</v>
      </c>
      <c r="D125" s="56">
        <f t="shared" si="3"/>
        <v>359.99999991618097</v>
      </c>
      <c r="E125" s="55">
        <v>88.120626700000003</v>
      </c>
      <c r="F125">
        <v>82.453788259999996</v>
      </c>
      <c r="G125">
        <v>-4.5</v>
      </c>
      <c r="H125">
        <v>0</v>
      </c>
      <c r="I125" t="s">
        <v>912</v>
      </c>
    </row>
    <row r="126" spans="1:9">
      <c r="A126" s="54">
        <v>45993.611509814815</v>
      </c>
      <c r="B126" s="54">
        <v>45993.621145092591</v>
      </c>
      <c r="C126" s="56">
        <f t="shared" si="2"/>
        <v>832.4879998806864</v>
      </c>
      <c r="D126" s="56">
        <f t="shared" si="3"/>
        <v>1211.71199970413</v>
      </c>
      <c r="E126" s="55">
        <v>73.258645529999995</v>
      </c>
      <c r="F126">
        <v>65.739602309999995</v>
      </c>
      <c r="G126">
        <v>-4.5</v>
      </c>
      <c r="H126">
        <v>0</v>
      </c>
      <c r="I126" t="s">
        <v>912</v>
      </c>
    </row>
    <row r="127" spans="1:9">
      <c r="A127" s="54">
        <v>45993.625311759257</v>
      </c>
      <c r="B127" s="54">
        <v>45993.642026493057</v>
      </c>
      <c r="C127" s="56">
        <f t="shared" si="2"/>
        <v>1444.1530002979562</v>
      </c>
      <c r="D127" s="56">
        <f t="shared" si="3"/>
        <v>359.99999991618097</v>
      </c>
      <c r="E127" s="55">
        <v>61.967845089999997</v>
      </c>
      <c r="F127">
        <v>41.511622070000001</v>
      </c>
      <c r="G127">
        <v>6</v>
      </c>
      <c r="H127">
        <v>0</v>
      </c>
      <c r="I127" t="s">
        <v>912</v>
      </c>
    </row>
    <row r="128" spans="1:9">
      <c r="A128" s="54">
        <v>45993.646193159722</v>
      </c>
      <c r="B128" s="54">
        <v>45993.656367384261</v>
      </c>
      <c r="C128" s="56">
        <f t="shared" si="2"/>
        <v>879.05300015117973</v>
      </c>
      <c r="D128" s="56">
        <f t="shared" si="3"/>
        <v>359.99999991618097</v>
      </c>
      <c r="E128" s="55">
        <v>34.5678172</v>
      </c>
      <c r="F128">
        <v>14.04616321</v>
      </c>
      <c r="G128">
        <v>1.5003299409999999</v>
      </c>
      <c r="H128" s="42">
        <v>-1.752128114E-5</v>
      </c>
      <c r="I128" t="s">
        <v>1047</v>
      </c>
    </row>
    <row r="129" spans="1:9">
      <c r="A129" s="54">
        <v>45993.686333321763</v>
      </c>
      <c r="B129" s="54">
        <v>45993.694457743055</v>
      </c>
      <c r="C129" s="56">
        <f t="shared" si="2"/>
        <v>701.94999966770411</v>
      </c>
      <c r="D129" s="56">
        <f t="shared" si="3"/>
        <v>2589.0570001211017</v>
      </c>
      <c r="E129" s="55">
        <v>-45.722310980000003</v>
      </c>
      <c r="F129">
        <v>-55.704685830000003</v>
      </c>
      <c r="G129">
        <v>3</v>
      </c>
      <c r="H129">
        <v>0</v>
      </c>
      <c r="I129" t="s">
        <v>986</v>
      </c>
    </row>
    <row r="130" spans="1:9">
      <c r="A130" s="54">
        <v>45993.703210011576</v>
      </c>
      <c r="B130" s="54">
        <v>45993.717346261576</v>
      </c>
      <c r="C130" s="56">
        <f t="shared" si="2"/>
        <v>1221.3719999883324</v>
      </c>
      <c r="D130" s="56">
        <f t="shared" si="3"/>
        <v>756.19600019417703</v>
      </c>
      <c r="E130" s="55">
        <v>-64.288149099999998</v>
      </c>
      <c r="F130">
        <v>-75.331364300000004</v>
      </c>
      <c r="G130">
        <v>0</v>
      </c>
      <c r="H130">
        <v>0</v>
      </c>
      <c r="I130" t="s">
        <v>912</v>
      </c>
    </row>
    <row r="131" spans="1:9">
      <c r="A131" s="54">
        <v>45993.719429594908</v>
      </c>
      <c r="B131" s="54">
        <v>45993.744951562498</v>
      </c>
      <c r="C131" s="56">
        <f t="shared" si="2"/>
        <v>2205.0979997031391</v>
      </c>
      <c r="D131" s="56">
        <f t="shared" si="3"/>
        <v>179.99999995809048</v>
      </c>
      <c r="E131" s="55">
        <v>-76.782421459999995</v>
      </c>
      <c r="F131">
        <v>-93.559176980000004</v>
      </c>
      <c r="G131">
        <v>3</v>
      </c>
      <c r="H131">
        <v>0</v>
      </c>
      <c r="I131" t="s">
        <v>912</v>
      </c>
    </row>
    <row r="132" spans="1:9">
      <c r="A132" s="54">
        <v>45993.749118229163</v>
      </c>
      <c r="B132" s="54">
        <v>45993.759188587966</v>
      </c>
      <c r="C132" s="56">
        <f t="shared" ref="C132:C195" si="4">86400*(B132-A132)</f>
        <v>870.07900059688836</v>
      </c>
      <c r="D132" s="56">
        <f t="shared" si="3"/>
        <v>359.99999991618097</v>
      </c>
      <c r="E132" s="55">
        <v>-96.405908220000001</v>
      </c>
      <c r="F132">
        <v>-103.8310496</v>
      </c>
      <c r="G132">
        <v>-4.5</v>
      </c>
      <c r="H132">
        <v>0</v>
      </c>
      <c r="I132" t="s">
        <v>912</v>
      </c>
    </row>
    <row r="133" spans="1:9">
      <c r="A133" s="54">
        <v>45993.763355254632</v>
      </c>
      <c r="B133" s="54">
        <v>45993.78048292824</v>
      </c>
      <c r="C133" s="56">
        <f t="shared" si="4"/>
        <v>1479.8309996724129</v>
      </c>
      <c r="D133" s="56">
        <f t="shared" ref="D133:D196" si="5">86400*(A133-B132)</f>
        <v>359.99999991618097</v>
      </c>
      <c r="E133" s="55">
        <v>-107.2284375</v>
      </c>
      <c r="F133">
        <v>-124.6334495</v>
      </c>
      <c r="G133">
        <v>4.5</v>
      </c>
      <c r="H133">
        <v>0</v>
      </c>
      <c r="I133" t="s">
        <v>912</v>
      </c>
    </row>
    <row r="134" spans="1:9">
      <c r="A134" s="54">
        <v>45993.794828182872</v>
      </c>
      <c r="B134" s="54">
        <v>45993.804556597221</v>
      </c>
      <c r="C134" s="56">
        <f t="shared" si="4"/>
        <v>840.53499971050769</v>
      </c>
      <c r="D134" s="56">
        <f t="shared" si="5"/>
        <v>1239.4300002604723</v>
      </c>
      <c r="E134" s="55">
        <v>-146.37294900000001</v>
      </c>
      <c r="F134">
        <v>-166.23014670000001</v>
      </c>
      <c r="G134">
        <v>-3</v>
      </c>
      <c r="H134">
        <v>0</v>
      </c>
      <c r="I134" t="s">
        <v>912</v>
      </c>
    </row>
    <row r="135" spans="1:9">
      <c r="A135" s="54">
        <v>45993.806639930554</v>
      </c>
      <c r="B135" s="54">
        <v>45993.81867778935</v>
      </c>
      <c r="C135" s="56">
        <f t="shared" si="4"/>
        <v>1040.0709999958053</v>
      </c>
      <c r="D135" s="56">
        <f t="shared" si="5"/>
        <v>179.99999995809048</v>
      </c>
      <c r="E135" s="55">
        <v>-170.9250179</v>
      </c>
      <c r="F135">
        <v>161.58285979999999</v>
      </c>
      <c r="G135">
        <v>0</v>
      </c>
      <c r="H135">
        <v>0</v>
      </c>
      <c r="I135" t="s">
        <v>912</v>
      </c>
    </row>
    <row r="136" spans="1:9">
      <c r="A136" s="54">
        <v>45993.884278275465</v>
      </c>
      <c r="B136" s="54">
        <v>45993.90505947917</v>
      </c>
      <c r="C136" s="56">
        <f t="shared" si="4"/>
        <v>1795.4960000468418</v>
      </c>
      <c r="D136" s="56">
        <f t="shared" si="5"/>
        <v>5667.8820003988221</v>
      </c>
      <c r="E136" s="55">
        <v>88.284827419999999</v>
      </c>
      <c r="F136">
        <v>74.93621435</v>
      </c>
      <c r="G136">
        <v>4.5</v>
      </c>
      <c r="H136">
        <v>0</v>
      </c>
      <c r="I136" t="s">
        <v>912</v>
      </c>
    </row>
    <row r="137" spans="1:9">
      <c r="A137" s="54">
        <v>45993.909226145835</v>
      </c>
      <c r="B137" s="54">
        <v>45993.927347870369</v>
      </c>
      <c r="C137" s="56">
        <f t="shared" si="4"/>
        <v>1565.7169996993616</v>
      </c>
      <c r="D137" s="56">
        <f t="shared" si="5"/>
        <v>359.99999991618097</v>
      </c>
      <c r="E137" s="55">
        <v>71.968558079999994</v>
      </c>
      <c r="F137">
        <v>55.907473160000002</v>
      </c>
      <c r="G137">
        <v>-4.5</v>
      </c>
      <c r="H137">
        <v>0</v>
      </c>
      <c r="I137" t="s">
        <v>912</v>
      </c>
    </row>
    <row r="138" spans="1:9">
      <c r="A138" s="54">
        <v>45993.942581724536</v>
      </c>
      <c r="B138" s="54">
        <v>45993.952793854165</v>
      </c>
      <c r="C138" s="56">
        <f t="shared" si="4"/>
        <v>882.32799998950213</v>
      </c>
      <c r="D138" s="56">
        <f t="shared" si="5"/>
        <v>1316.2049999926239</v>
      </c>
      <c r="E138" s="55">
        <v>34.728660689999998</v>
      </c>
      <c r="F138">
        <v>14.446442299999999</v>
      </c>
      <c r="G138">
        <v>0.81626381729999997</v>
      </c>
      <c r="H138" s="42">
        <v>-1.8606803339999998E-5</v>
      </c>
      <c r="I138" t="s">
        <v>1009</v>
      </c>
    </row>
    <row r="139" spans="1:9">
      <c r="A139" s="54">
        <v>45993.959642789348</v>
      </c>
      <c r="B139" s="54">
        <v>45993.969457476851</v>
      </c>
      <c r="C139" s="56">
        <f t="shared" si="4"/>
        <v>847.98900021705776</v>
      </c>
      <c r="D139" s="56">
        <f t="shared" si="5"/>
        <v>591.74799984320998</v>
      </c>
      <c r="E139" s="55">
        <v>-1.1846616210000001</v>
      </c>
      <c r="F139">
        <v>-22.924081269999999</v>
      </c>
      <c r="G139">
        <v>-1.8470406319999999</v>
      </c>
      <c r="H139" s="42">
        <v>8.1472538679999999E-6</v>
      </c>
      <c r="I139" t="s">
        <v>1057</v>
      </c>
    </row>
    <row r="140" spans="1:9">
      <c r="A140" s="54">
        <v>45996.937406412035</v>
      </c>
      <c r="B140" s="54">
        <v>45996.94872310185</v>
      </c>
      <c r="C140" s="56">
        <f t="shared" si="4"/>
        <v>977.76200005318969</v>
      </c>
      <c r="D140" s="56">
        <f t="shared" si="5"/>
        <v>256430.78799988143</v>
      </c>
      <c r="E140" s="55">
        <v>-20.97247754</v>
      </c>
      <c r="F140">
        <v>-41.451665400000003</v>
      </c>
      <c r="G140">
        <v>0</v>
      </c>
      <c r="H140">
        <v>0</v>
      </c>
      <c r="I140" t="s">
        <v>986</v>
      </c>
    </row>
    <row r="141" spans="1:9">
      <c r="A141" s="54">
        <v>45996.950806435183</v>
      </c>
      <c r="B141" s="54">
        <v>45996.959310474536</v>
      </c>
      <c r="C141" s="56">
        <f t="shared" si="4"/>
        <v>734.74900012370199</v>
      </c>
      <c r="D141" s="56">
        <f t="shared" si="5"/>
        <v>179.99999995809048</v>
      </c>
      <c r="E141" s="55">
        <v>-44.585149489999999</v>
      </c>
      <c r="F141">
        <v>-55.659341980000001</v>
      </c>
      <c r="G141">
        <v>3</v>
      </c>
      <c r="H141">
        <v>0</v>
      </c>
      <c r="I141" t="s">
        <v>986</v>
      </c>
    </row>
    <row r="142" spans="1:9">
      <c r="A142" s="54">
        <v>45996.963477141202</v>
      </c>
      <c r="B142" s="54">
        <v>45996.974665277776</v>
      </c>
      <c r="C142" s="56">
        <f t="shared" si="4"/>
        <v>966.65499997325242</v>
      </c>
      <c r="D142" s="56">
        <f t="shared" si="5"/>
        <v>359.99999991618097</v>
      </c>
      <c r="E142" s="55">
        <v>-60.255270150000001</v>
      </c>
      <c r="F142">
        <v>-70.715157239999996</v>
      </c>
      <c r="G142">
        <v>4.5</v>
      </c>
      <c r="H142">
        <v>0</v>
      </c>
      <c r="I142" t="s">
        <v>986</v>
      </c>
    </row>
    <row r="143" spans="1:9">
      <c r="A143" s="54">
        <v>45997.354986319442</v>
      </c>
      <c r="B143" s="54">
        <v>45997.368732488423</v>
      </c>
      <c r="C143" s="56">
        <f t="shared" si="4"/>
        <v>1187.6689999597147</v>
      </c>
      <c r="D143" s="56">
        <f t="shared" si="5"/>
        <v>32859.737999970093</v>
      </c>
      <c r="E143" s="55">
        <v>-144.3062903</v>
      </c>
      <c r="F143">
        <v>-171.97500690000001</v>
      </c>
      <c r="G143">
        <v>6</v>
      </c>
      <c r="H143">
        <v>0</v>
      </c>
      <c r="I143" t="s">
        <v>986</v>
      </c>
    </row>
    <row r="144" spans="1:9">
      <c r="A144" s="54">
        <v>45997.372899155096</v>
      </c>
      <c r="B144" s="54">
        <v>45997.386111712964</v>
      </c>
      <c r="C144" s="56">
        <f t="shared" si="4"/>
        <v>1141.5649997536093</v>
      </c>
      <c r="D144" s="56">
        <f t="shared" si="5"/>
        <v>360.00000054482371</v>
      </c>
      <c r="E144" s="55">
        <v>178.4493373</v>
      </c>
      <c r="F144">
        <v>149.53818530000001</v>
      </c>
      <c r="G144">
        <v>-3</v>
      </c>
      <c r="H144">
        <v>0</v>
      </c>
      <c r="I144" t="s">
        <v>912</v>
      </c>
    </row>
    <row r="145" spans="1:9">
      <c r="A145" s="54">
        <v>45997.390278379629</v>
      </c>
      <c r="B145" s="54">
        <v>45997.399288206019</v>
      </c>
      <c r="C145" s="56">
        <f t="shared" si="4"/>
        <v>778.44900009222329</v>
      </c>
      <c r="D145" s="56">
        <f t="shared" si="5"/>
        <v>359.99999991618097</v>
      </c>
      <c r="E145" s="55">
        <v>141.8341466</v>
      </c>
      <c r="F145">
        <v>127.9793543</v>
      </c>
      <c r="G145">
        <v>6</v>
      </c>
      <c r="H145">
        <v>0</v>
      </c>
      <c r="I145" t="s">
        <v>912</v>
      </c>
    </row>
    <row r="146" spans="1:9">
      <c r="A146" s="54">
        <v>45997.403454872685</v>
      </c>
      <c r="B146" s="54">
        <v>45997.413470277781</v>
      </c>
      <c r="C146" s="56">
        <f t="shared" si="4"/>
        <v>865.33100029919297</v>
      </c>
      <c r="D146" s="56">
        <f t="shared" si="5"/>
        <v>359.99999991618097</v>
      </c>
      <c r="E146" s="55">
        <v>122.71836380000001</v>
      </c>
      <c r="F146">
        <v>112.3122506</v>
      </c>
      <c r="G146">
        <v>-4.5</v>
      </c>
      <c r="H146">
        <v>0</v>
      </c>
      <c r="I146" t="s">
        <v>912</v>
      </c>
    </row>
    <row r="147" spans="1:9">
      <c r="A147" s="54">
        <v>45997.436267986108</v>
      </c>
      <c r="B147" s="54">
        <v>45997.45445435185</v>
      </c>
      <c r="C147" s="56">
        <f t="shared" si="4"/>
        <v>1571.3020000839606</v>
      </c>
      <c r="D147" s="56">
        <f t="shared" si="5"/>
        <v>1969.7219994384795</v>
      </c>
      <c r="E147" s="55">
        <v>95.527839779999994</v>
      </c>
      <c r="F147">
        <v>84.657215480000005</v>
      </c>
      <c r="G147">
        <v>4.5</v>
      </c>
      <c r="H147">
        <v>0</v>
      </c>
      <c r="I147" t="s">
        <v>912</v>
      </c>
    </row>
    <row r="148" spans="1:9">
      <c r="A148" s="54">
        <v>45997.51674561343</v>
      </c>
      <c r="B148" s="54">
        <v>45997.526533101853</v>
      </c>
      <c r="C148" s="56">
        <f t="shared" si="4"/>
        <v>845.63899976201355</v>
      </c>
      <c r="D148" s="56">
        <f t="shared" si="5"/>
        <v>5381.9650005083531</v>
      </c>
      <c r="E148" s="55">
        <v>11.29055621</v>
      </c>
      <c r="F148">
        <v>-11.170989690000001</v>
      </c>
      <c r="G148">
        <v>-3.20732024E-3</v>
      </c>
      <c r="H148" s="42">
        <v>1.302871676E-6</v>
      </c>
      <c r="I148" t="s">
        <v>1058</v>
      </c>
    </row>
    <row r="149" spans="1:9">
      <c r="A149" s="54">
        <v>45997.535015127316</v>
      </c>
      <c r="B149" s="54">
        <v>45997.544529016202</v>
      </c>
      <c r="C149" s="56">
        <f t="shared" si="4"/>
        <v>821.99999978765845</v>
      </c>
      <c r="D149" s="56">
        <f t="shared" si="5"/>
        <v>732.84700002986938</v>
      </c>
      <c r="E149" s="55">
        <v>-28.66113283</v>
      </c>
      <c r="F149">
        <v>-44.275903470000003</v>
      </c>
      <c r="G149">
        <v>4.7600175800000004</v>
      </c>
      <c r="H149" s="42">
        <v>2.9268152309999999E-5</v>
      </c>
      <c r="I149" t="s">
        <v>1013</v>
      </c>
    </row>
    <row r="150" spans="1:9">
      <c r="A150" s="54">
        <v>45997.548695682868</v>
      </c>
      <c r="B150" s="54">
        <v>45997.58557747685</v>
      </c>
      <c r="C150" s="56">
        <f t="shared" si="4"/>
        <v>3186.5870000096038</v>
      </c>
      <c r="D150" s="56">
        <f t="shared" si="5"/>
        <v>359.99999991618097</v>
      </c>
      <c r="E150" s="55">
        <v>-49.870851389999999</v>
      </c>
      <c r="F150">
        <v>-82.153505960000004</v>
      </c>
      <c r="G150">
        <v>3</v>
      </c>
      <c r="H150">
        <v>0</v>
      </c>
      <c r="I150" t="s">
        <v>912</v>
      </c>
    </row>
    <row r="151" spans="1:9">
      <c r="A151" s="54">
        <v>45997.589744143515</v>
      </c>
      <c r="B151" s="54">
        <v>45997.61450787037</v>
      </c>
      <c r="C151" s="56">
        <f t="shared" si="4"/>
        <v>2139.586000260897</v>
      </c>
      <c r="D151" s="56">
        <f t="shared" si="5"/>
        <v>359.99999991618097</v>
      </c>
      <c r="E151" s="55">
        <v>-84.962342829999997</v>
      </c>
      <c r="F151">
        <v>-102.1206306</v>
      </c>
      <c r="G151">
        <v>-4.5</v>
      </c>
      <c r="H151">
        <v>0</v>
      </c>
      <c r="I151" t="s">
        <v>912</v>
      </c>
    </row>
    <row r="152" spans="1:9">
      <c r="A152" s="54">
        <v>45997.618674537036</v>
      </c>
      <c r="B152" s="54">
        <v>45997.62889054398</v>
      </c>
      <c r="C152" s="56">
        <f t="shared" si="4"/>
        <v>882.6629999326542</v>
      </c>
      <c r="D152" s="56">
        <f t="shared" si="5"/>
        <v>359.99999991618097</v>
      </c>
      <c r="E152" s="55">
        <v>-105.3717113</v>
      </c>
      <c r="F152">
        <v>-114.3160298</v>
      </c>
      <c r="G152">
        <v>4.5</v>
      </c>
      <c r="H152">
        <v>0</v>
      </c>
      <c r="I152" t="s">
        <v>912</v>
      </c>
    </row>
    <row r="153" spans="1:9">
      <c r="A153" s="54">
        <v>45997.655203344904</v>
      </c>
      <c r="B153" s="54">
        <v>45997.673105937502</v>
      </c>
      <c r="C153" s="56">
        <f t="shared" si="4"/>
        <v>1546.7840004013851</v>
      </c>
      <c r="D153" s="56">
        <f t="shared" si="5"/>
        <v>2273.4259998891503</v>
      </c>
      <c r="E153" s="55">
        <v>-149.97552519999999</v>
      </c>
      <c r="F153">
        <v>170.90013619999999</v>
      </c>
      <c r="G153">
        <v>-3</v>
      </c>
      <c r="H153">
        <v>0</v>
      </c>
      <c r="I153" t="s">
        <v>912</v>
      </c>
    </row>
    <row r="154" spans="1:9">
      <c r="A154" s="54">
        <v>45997.677272604167</v>
      </c>
      <c r="B154" s="54">
        <v>45997.690054212966</v>
      </c>
      <c r="C154" s="56">
        <f t="shared" si="4"/>
        <v>1104.3310002190992</v>
      </c>
      <c r="D154" s="56">
        <f t="shared" si="5"/>
        <v>359.99999991618097</v>
      </c>
      <c r="E154" s="55">
        <v>161.53838859999999</v>
      </c>
      <c r="F154">
        <v>137.0632602</v>
      </c>
      <c r="G154">
        <v>3</v>
      </c>
      <c r="H154">
        <v>0</v>
      </c>
      <c r="I154" t="s">
        <v>912</v>
      </c>
    </row>
    <row r="155" spans="1:9">
      <c r="A155" s="54">
        <v>45997.698701284724</v>
      </c>
      <c r="B155" s="54">
        <v>45997.708114062501</v>
      </c>
      <c r="C155" s="56">
        <f t="shared" si="4"/>
        <v>813.26399997342378</v>
      </c>
      <c r="D155" s="56">
        <f t="shared" si="5"/>
        <v>747.10699988063425</v>
      </c>
      <c r="E155" s="55">
        <v>124.6922802</v>
      </c>
      <c r="F155">
        <v>114.2419202</v>
      </c>
      <c r="G155">
        <v>-4.5</v>
      </c>
      <c r="H155">
        <v>0</v>
      </c>
      <c r="I155" t="s">
        <v>912</v>
      </c>
    </row>
    <row r="156" spans="1:9">
      <c r="A156" s="54">
        <v>45997.74218108796</v>
      </c>
      <c r="B156" s="54">
        <v>45997.751996840278</v>
      </c>
      <c r="C156" s="56">
        <f t="shared" si="4"/>
        <v>848.08100019581616</v>
      </c>
      <c r="D156" s="56">
        <f t="shared" si="5"/>
        <v>2943.3909996645525</v>
      </c>
      <c r="E156" s="55">
        <v>89.360188649999998</v>
      </c>
      <c r="F156">
        <v>83.449599079999999</v>
      </c>
      <c r="G156">
        <v>4.5</v>
      </c>
      <c r="H156">
        <v>0</v>
      </c>
      <c r="I156" t="s">
        <v>912</v>
      </c>
    </row>
    <row r="157" spans="1:9">
      <c r="A157" s="54">
        <v>45997.762170173613</v>
      </c>
      <c r="B157" s="54">
        <v>45997.77219541667</v>
      </c>
      <c r="C157" s="56">
        <f t="shared" si="4"/>
        <v>866.18100008927286</v>
      </c>
      <c r="D157" s="56">
        <f t="shared" si="5"/>
        <v>878.97600021678954</v>
      </c>
      <c r="E157" s="55">
        <v>77.038530840000007</v>
      </c>
      <c r="F157">
        <v>69.887392610000006</v>
      </c>
      <c r="G157">
        <v>-4.5</v>
      </c>
      <c r="H157">
        <v>0</v>
      </c>
      <c r="I157" t="s">
        <v>912</v>
      </c>
    </row>
    <row r="158" spans="1:9">
      <c r="A158" s="54">
        <v>45997.776362083336</v>
      </c>
      <c r="B158" s="54">
        <v>45997.785719803243</v>
      </c>
      <c r="C158" s="56">
        <f t="shared" si="4"/>
        <v>808.5070000262931</v>
      </c>
      <c r="D158" s="56">
        <f t="shared" si="5"/>
        <v>359.99999991618097</v>
      </c>
      <c r="E158" s="55">
        <v>66.503087629999996</v>
      </c>
      <c r="F158">
        <v>57.540959999999998</v>
      </c>
      <c r="G158">
        <v>4.5</v>
      </c>
      <c r="H158">
        <v>0</v>
      </c>
      <c r="I158" t="s">
        <v>912</v>
      </c>
    </row>
    <row r="159" spans="1:9">
      <c r="A159" s="54">
        <v>45997.789886469909</v>
      </c>
      <c r="B159" s="54">
        <v>45997.805086192129</v>
      </c>
      <c r="C159" s="56">
        <f t="shared" si="4"/>
        <v>1313.2559998193756</v>
      </c>
      <c r="D159" s="56">
        <f t="shared" si="5"/>
        <v>359.99999991618097</v>
      </c>
      <c r="E159" s="55">
        <v>52.737444230000001</v>
      </c>
      <c r="F159">
        <v>28.97853224</v>
      </c>
      <c r="G159">
        <v>3</v>
      </c>
      <c r="H159">
        <v>0</v>
      </c>
      <c r="I159" t="s">
        <v>912</v>
      </c>
    </row>
    <row r="160" spans="1:9">
      <c r="A160" s="54">
        <v>45997.833955729169</v>
      </c>
      <c r="B160" s="54">
        <v>45997.866906180556</v>
      </c>
      <c r="C160" s="56">
        <f t="shared" si="4"/>
        <v>2846.9189997995272</v>
      </c>
      <c r="D160" s="56">
        <f t="shared" si="5"/>
        <v>2494.3280002567917</v>
      </c>
      <c r="E160" s="55">
        <v>-32.800001379999998</v>
      </c>
      <c r="F160">
        <v>-70.767332049999993</v>
      </c>
      <c r="G160">
        <v>0</v>
      </c>
      <c r="H160">
        <v>0</v>
      </c>
      <c r="I160" t="s">
        <v>912</v>
      </c>
    </row>
    <row r="161" spans="1:9">
      <c r="A161" s="54">
        <v>45997.868989513889</v>
      </c>
      <c r="B161" s="54">
        <v>45997.895313125002</v>
      </c>
      <c r="C161" s="56">
        <f t="shared" si="4"/>
        <v>2274.3600001791492</v>
      </c>
      <c r="D161" s="56">
        <f t="shared" si="5"/>
        <v>179.99999995809048</v>
      </c>
      <c r="E161" s="55">
        <v>-72.350366780000002</v>
      </c>
      <c r="F161">
        <v>-90.172617950000003</v>
      </c>
      <c r="G161">
        <v>-4.5</v>
      </c>
      <c r="H161">
        <v>0</v>
      </c>
      <c r="I161" t="s">
        <v>912</v>
      </c>
    </row>
    <row r="162" spans="1:9">
      <c r="A162" s="54">
        <v>45997.899479791668</v>
      </c>
      <c r="B162" s="54">
        <v>45997.924318182872</v>
      </c>
      <c r="C162" s="56">
        <f t="shared" si="4"/>
        <v>2146.0370000218973</v>
      </c>
      <c r="D162" s="56">
        <f t="shared" si="5"/>
        <v>359.99999991618097</v>
      </c>
      <c r="E162" s="55">
        <v>-92.946391539999993</v>
      </c>
      <c r="F162">
        <v>-112.17494360000001</v>
      </c>
      <c r="G162">
        <v>4.5</v>
      </c>
      <c r="H162">
        <v>0</v>
      </c>
      <c r="I162" t="s">
        <v>912</v>
      </c>
    </row>
    <row r="163" spans="1:9">
      <c r="A163" s="54">
        <v>45997.949414259259</v>
      </c>
      <c r="B163" s="54">
        <v>45997.958085034719</v>
      </c>
      <c r="C163" s="56">
        <f t="shared" si="4"/>
        <v>749.15499973576516</v>
      </c>
      <c r="D163" s="56">
        <f t="shared" si="5"/>
        <v>2168.3009999105707</v>
      </c>
      <c r="E163" s="55">
        <v>-144.61486579999999</v>
      </c>
      <c r="F163">
        <v>-161.6900607</v>
      </c>
      <c r="G163">
        <v>3</v>
      </c>
      <c r="H163">
        <v>0</v>
      </c>
      <c r="I163" t="s">
        <v>912</v>
      </c>
    </row>
    <row r="164" spans="1:9">
      <c r="A164" s="54">
        <v>45997.962251701392</v>
      </c>
      <c r="B164" s="54">
        <v>45997.974726793982</v>
      </c>
      <c r="C164" s="56">
        <f t="shared" si="4"/>
        <v>1077.8479997534305</v>
      </c>
      <c r="D164" s="56">
        <f t="shared" si="5"/>
        <v>360.00000054482371</v>
      </c>
      <c r="E164" s="55">
        <v>-170.93346450000001</v>
      </c>
      <c r="F164">
        <v>160.6156532</v>
      </c>
      <c r="G164">
        <v>-3</v>
      </c>
      <c r="H164">
        <v>0</v>
      </c>
      <c r="I164" t="s">
        <v>912</v>
      </c>
    </row>
    <row r="165" spans="1:9">
      <c r="A165" s="54">
        <v>45998.38723291667</v>
      </c>
      <c r="B165" s="54">
        <v>45998.39714508102</v>
      </c>
      <c r="C165" s="56">
        <f t="shared" si="4"/>
        <v>856.41099989879876</v>
      </c>
      <c r="D165" s="56">
        <f t="shared" si="5"/>
        <v>35640.529000223614</v>
      </c>
      <c r="E165" s="55">
        <v>46.526552590000001</v>
      </c>
      <c r="F165">
        <v>30.754628799999999</v>
      </c>
      <c r="G165">
        <v>-6</v>
      </c>
      <c r="H165">
        <v>0</v>
      </c>
      <c r="I165" t="s">
        <v>986</v>
      </c>
    </row>
    <row r="166" spans="1:9">
      <c r="A166" s="54">
        <v>45998.401311747686</v>
      </c>
      <c r="B166" s="54">
        <v>45998.40979484954</v>
      </c>
      <c r="C166" s="56">
        <f t="shared" si="4"/>
        <v>732.94000017922372</v>
      </c>
      <c r="D166" s="56">
        <f t="shared" si="5"/>
        <v>359.99999991618097</v>
      </c>
      <c r="E166" s="55">
        <v>22.680351590000001</v>
      </c>
      <c r="F166">
        <v>4.0475460219999997</v>
      </c>
      <c r="G166">
        <v>-3</v>
      </c>
      <c r="H166">
        <v>0</v>
      </c>
      <c r="I166" t="s">
        <v>986</v>
      </c>
    </row>
    <row r="167" spans="1:9">
      <c r="A167" s="54">
        <v>45998.411878182873</v>
      </c>
      <c r="B167" s="54">
        <v>45998.420806608796</v>
      </c>
      <c r="C167" s="56">
        <f t="shared" si="4"/>
        <v>771.41599974129349</v>
      </c>
      <c r="D167" s="56">
        <f t="shared" si="5"/>
        <v>179.99999995809048</v>
      </c>
      <c r="E167" s="55">
        <v>-0.77179034089999998</v>
      </c>
      <c r="F167">
        <v>-20.78589719</v>
      </c>
      <c r="G167">
        <v>0</v>
      </c>
      <c r="H167">
        <v>0</v>
      </c>
      <c r="I167" t="s">
        <v>986</v>
      </c>
    </row>
    <row r="168" spans="1:9">
      <c r="A168" s="54">
        <v>45998.549116851849</v>
      </c>
      <c r="B168" s="54">
        <v>45998.559382488427</v>
      </c>
      <c r="C168" s="56">
        <f t="shared" si="4"/>
        <v>886.95100033655763</v>
      </c>
      <c r="D168" s="56">
        <f t="shared" si="5"/>
        <v>11086.004999815486</v>
      </c>
      <c r="E168" s="55">
        <v>-154.870431</v>
      </c>
      <c r="F168">
        <v>-177.70521830000001</v>
      </c>
      <c r="G168">
        <v>6</v>
      </c>
      <c r="H168">
        <v>0</v>
      </c>
      <c r="I168" t="s">
        <v>986</v>
      </c>
    </row>
    <row r="169" spans="1:9">
      <c r="A169" s="54">
        <v>45998.682726250001</v>
      </c>
      <c r="B169" s="54">
        <v>45998.692165381945</v>
      </c>
      <c r="C169" s="56">
        <f t="shared" si="4"/>
        <v>815.5409999191761</v>
      </c>
      <c r="D169" s="56">
        <f t="shared" si="5"/>
        <v>10656.900999974459</v>
      </c>
      <c r="E169" s="55">
        <v>47.806376360000002</v>
      </c>
      <c r="F169">
        <v>33.444460280000001</v>
      </c>
      <c r="G169">
        <v>6</v>
      </c>
      <c r="H169">
        <v>0</v>
      </c>
      <c r="I169" t="s">
        <v>986</v>
      </c>
    </row>
    <row r="170" spans="1:9">
      <c r="A170" s="54">
        <v>46001.381353124998</v>
      </c>
      <c r="B170" s="54">
        <v>46001.391214791664</v>
      </c>
      <c r="C170" s="56">
        <f t="shared" si="4"/>
        <v>852.04799990169704</v>
      </c>
      <c r="D170" s="56">
        <f t="shared" si="5"/>
        <v>232345.82099982072</v>
      </c>
      <c r="E170" s="55">
        <v>-1.7077442549999999</v>
      </c>
      <c r="F170">
        <v>-23.322918040000001</v>
      </c>
      <c r="G170">
        <v>-2.727698041</v>
      </c>
      <c r="H170" s="42">
        <v>9.4807192119999995E-6</v>
      </c>
      <c r="I170" t="s">
        <v>1040</v>
      </c>
    </row>
    <row r="171" spans="1:9">
      <c r="A171" s="54">
        <v>46001.395381458336</v>
      </c>
      <c r="B171" s="54">
        <v>46001.408597372683</v>
      </c>
      <c r="C171" s="56">
        <f t="shared" si="4"/>
        <v>1141.8549995636567</v>
      </c>
      <c r="D171" s="56">
        <f t="shared" si="5"/>
        <v>360.00000054482371</v>
      </c>
      <c r="E171" s="55">
        <v>-31.294425950000001</v>
      </c>
      <c r="F171">
        <v>-51.354669940000001</v>
      </c>
      <c r="G171">
        <v>-3</v>
      </c>
      <c r="H171">
        <v>0</v>
      </c>
      <c r="I171" t="s">
        <v>986</v>
      </c>
    </row>
    <row r="172" spans="1:9">
      <c r="A172" s="54">
        <v>46001.412764039349</v>
      </c>
      <c r="B172" s="54">
        <v>46001.424369791668</v>
      </c>
      <c r="C172" s="56">
        <f t="shared" si="4"/>
        <v>1002.7370003750548</v>
      </c>
      <c r="D172" s="56">
        <f t="shared" si="5"/>
        <v>359.99999991618097</v>
      </c>
      <c r="E172" s="55">
        <v>-56.306537380000002</v>
      </c>
      <c r="F172">
        <v>-67.785257430000001</v>
      </c>
      <c r="G172">
        <v>4.5</v>
      </c>
      <c r="H172">
        <v>0</v>
      </c>
      <c r="I172" t="s">
        <v>986</v>
      </c>
    </row>
    <row r="173" spans="1:9">
      <c r="A173" s="54">
        <v>46001.51900601852</v>
      </c>
      <c r="B173" s="54">
        <v>46001.531859351853</v>
      </c>
      <c r="C173" s="56">
        <f t="shared" si="4"/>
        <v>1110.5280000250787</v>
      </c>
      <c r="D173" s="56">
        <f t="shared" si="5"/>
        <v>8176.5699999639764</v>
      </c>
      <c r="E173" s="55">
        <v>-160.1545337</v>
      </c>
      <c r="F173">
        <v>170.9087681</v>
      </c>
      <c r="G173">
        <v>6</v>
      </c>
      <c r="H173">
        <v>0</v>
      </c>
      <c r="I173" t="s">
        <v>986</v>
      </c>
    </row>
    <row r="174" spans="1:9">
      <c r="A174" s="54">
        <v>46001.537564513892</v>
      </c>
      <c r="B174" s="54">
        <v>46001.553872789351</v>
      </c>
      <c r="C174" s="56">
        <f t="shared" si="4"/>
        <v>1409.0349996462464</v>
      </c>
      <c r="D174" s="56">
        <f t="shared" si="5"/>
        <v>492.92600015178323</v>
      </c>
      <c r="E174" s="55">
        <v>158.2186749</v>
      </c>
      <c r="F174">
        <v>129.5601996</v>
      </c>
      <c r="G174">
        <v>6</v>
      </c>
      <c r="H174">
        <v>0</v>
      </c>
      <c r="I174" t="s">
        <v>912</v>
      </c>
    </row>
    <row r="175" spans="1:9">
      <c r="A175" s="54">
        <v>46001.558039456017</v>
      </c>
      <c r="B175" s="54">
        <v>46001.570605787034</v>
      </c>
      <c r="C175" s="56">
        <f t="shared" si="4"/>
        <v>1085.7309998944402</v>
      </c>
      <c r="D175" s="56">
        <f t="shared" si="5"/>
        <v>359.99999991618097</v>
      </c>
      <c r="E175" s="55">
        <v>124.1497952</v>
      </c>
      <c r="F175">
        <v>111.19569389999999</v>
      </c>
      <c r="G175">
        <v>4.5</v>
      </c>
      <c r="H175">
        <v>0</v>
      </c>
      <c r="I175" t="s">
        <v>912</v>
      </c>
    </row>
    <row r="176" spans="1:9">
      <c r="A176" s="54">
        <v>46001.667830300925</v>
      </c>
      <c r="B176" s="54">
        <v>46001.683150787037</v>
      </c>
      <c r="C176" s="56">
        <f t="shared" si="4"/>
        <v>1323.6900001298636</v>
      </c>
      <c r="D176" s="56">
        <f t="shared" si="5"/>
        <v>8400.198000180535</v>
      </c>
      <c r="E176" s="55">
        <v>21.632800870000001</v>
      </c>
      <c r="F176">
        <v>-13.070126070000001</v>
      </c>
      <c r="G176">
        <v>-3</v>
      </c>
      <c r="H176">
        <v>0</v>
      </c>
      <c r="I176" t="s">
        <v>986</v>
      </c>
    </row>
    <row r="177" spans="1:9">
      <c r="A177" s="54">
        <v>46001.687317453703</v>
      </c>
      <c r="B177" s="54">
        <v>46001.697330717594</v>
      </c>
      <c r="C177" s="56">
        <f t="shared" si="4"/>
        <v>865.14600017108023</v>
      </c>
      <c r="D177" s="56">
        <f t="shared" si="5"/>
        <v>359.99999991618097</v>
      </c>
      <c r="E177" s="55">
        <v>-21.907628509999999</v>
      </c>
      <c r="F177">
        <v>-39.884772439999999</v>
      </c>
      <c r="G177">
        <v>-2.453956099</v>
      </c>
      <c r="H177" s="42">
        <v>2.2048074759999999E-5</v>
      </c>
      <c r="I177" t="s">
        <v>1019</v>
      </c>
    </row>
    <row r="178" spans="1:9">
      <c r="A178" s="54">
        <v>46001.709441342595</v>
      </c>
      <c r="B178" s="54">
        <v>46001.722702060186</v>
      </c>
      <c r="C178" s="56">
        <f t="shared" si="4"/>
        <v>1145.7259998656809</v>
      </c>
      <c r="D178" s="56">
        <f t="shared" si="5"/>
        <v>1046.358000067994</v>
      </c>
      <c r="E178" s="55">
        <v>-55.833684589999997</v>
      </c>
      <c r="F178">
        <v>-68.54464677</v>
      </c>
      <c r="G178">
        <v>-4.5</v>
      </c>
      <c r="H178">
        <v>0</v>
      </c>
      <c r="I178" t="s">
        <v>912</v>
      </c>
    </row>
    <row r="179" spans="1:9">
      <c r="A179" s="54">
        <v>46001.726868726852</v>
      </c>
      <c r="B179" s="54">
        <v>46001.735137731484</v>
      </c>
      <c r="C179" s="56">
        <f t="shared" si="4"/>
        <v>714.44200028199703</v>
      </c>
      <c r="D179" s="56">
        <f t="shared" si="5"/>
        <v>359.99999991618097</v>
      </c>
      <c r="E179" s="55">
        <v>-71.918637540000006</v>
      </c>
      <c r="F179">
        <v>-78.085910269999999</v>
      </c>
      <c r="G179">
        <v>-4.5</v>
      </c>
      <c r="H179">
        <v>0</v>
      </c>
      <c r="I179" t="s">
        <v>912</v>
      </c>
    </row>
    <row r="180" spans="1:9">
      <c r="A180" s="54">
        <v>46001.73930439815</v>
      </c>
      <c r="B180" s="54">
        <v>46001.764130671298</v>
      </c>
      <c r="C180" s="56">
        <f t="shared" si="4"/>
        <v>2144.9899999424815</v>
      </c>
      <c r="D180" s="56">
        <f t="shared" si="5"/>
        <v>359.99999991618097</v>
      </c>
      <c r="E180" s="55">
        <v>-81.011816280000005</v>
      </c>
      <c r="F180">
        <v>-97.942642469999996</v>
      </c>
      <c r="G180">
        <v>4.5</v>
      </c>
      <c r="H180">
        <v>0</v>
      </c>
      <c r="I180" t="s">
        <v>912</v>
      </c>
    </row>
    <row r="181" spans="1:9">
      <c r="A181" s="54">
        <v>46001.811109618058</v>
      </c>
      <c r="B181" s="54">
        <v>46001.828803032404</v>
      </c>
      <c r="C181" s="56">
        <f t="shared" si="4"/>
        <v>1528.7109994562343</v>
      </c>
      <c r="D181" s="56">
        <f t="shared" si="5"/>
        <v>4058.9810001198202</v>
      </c>
      <c r="E181" s="55">
        <v>-150.44020829999999</v>
      </c>
      <c r="F181">
        <v>170.90104070000001</v>
      </c>
      <c r="G181">
        <v>3</v>
      </c>
      <c r="H181">
        <v>0</v>
      </c>
      <c r="I181" t="s">
        <v>912</v>
      </c>
    </row>
    <row r="182" spans="1:9">
      <c r="A182" s="54">
        <v>46001.832969699077</v>
      </c>
      <c r="B182" s="54">
        <v>46001.842368124999</v>
      </c>
      <c r="C182" s="56">
        <f t="shared" si="4"/>
        <v>812.02399965841323</v>
      </c>
      <c r="D182" s="56">
        <f t="shared" si="5"/>
        <v>360.00000054482371</v>
      </c>
      <c r="E182" s="55">
        <v>161.5338759</v>
      </c>
      <c r="F182">
        <v>142.786216</v>
      </c>
      <c r="G182">
        <v>6</v>
      </c>
      <c r="H182">
        <v>0</v>
      </c>
      <c r="I182" t="s">
        <v>912</v>
      </c>
    </row>
    <row r="183" spans="1:9">
      <c r="A183" s="54">
        <v>46001.854415138892</v>
      </c>
      <c r="B183" s="54">
        <v>46001.862633518518</v>
      </c>
      <c r="C183" s="56">
        <f t="shared" si="4"/>
        <v>710.06799966562539</v>
      </c>
      <c r="D183" s="56">
        <f t="shared" si="5"/>
        <v>1040.8620004076511</v>
      </c>
      <c r="E183" s="55">
        <v>124.6742031</v>
      </c>
      <c r="F183">
        <v>115.4523666</v>
      </c>
      <c r="G183">
        <v>4.5</v>
      </c>
      <c r="H183">
        <v>0</v>
      </c>
      <c r="I183" t="s">
        <v>912</v>
      </c>
    </row>
    <row r="184" spans="1:9">
      <c r="A184" s="54">
        <v>46001.913555104169</v>
      </c>
      <c r="B184" s="54">
        <v>46001.92969070602</v>
      </c>
      <c r="C184" s="56">
        <f t="shared" si="4"/>
        <v>1394.1159998998046</v>
      </c>
      <c r="D184" s="56">
        <f t="shared" si="5"/>
        <v>4399.6250002412125</v>
      </c>
      <c r="E184" s="55">
        <v>80.129080540000004</v>
      </c>
      <c r="F184">
        <v>68.782668889999997</v>
      </c>
      <c r="G184">
        <v>4.5</v>
      </c>
      <c r="H184">
        <v>0</v>
      </c>
      <c r="I184" t="s">
        <v>912</v>
      </c>
    </row>
    <row r="185" spans="1:9">
      <c r="A185" s="54">
        <v>46001.933857372685</v>
      </c>
      <c r="B185" s="54">
        <v>46001.943299849539</v>
      </c>
      <c r="C185" s="56">
        <f t="shared" si="4"/>
        <v>815.83000018727034</v>
      </c>
      <c r="D185" s="56">
        <f t="shared" si="5"/>
        <v>359.99999991618097</v>
      </c>
      <c r="E185" s="55">
        <v>65.255260910000004</v>
      </c>
      <c r="F185">
        <v>55.72704469</v>
      </c>
      <c r="G185">
        <v>4.5</v>
      </c>
      <c r="H185">
        <v>0</v>
      </c>
      <c r="I185" t="s">
        <v>912</v>
      </c>
    </row>
    <row r="186" spans="1:9">
      <c r="A186" s="54">
        <v>46002.25940023148</v>
      </c>
      <c r="B186" s="54">
        <v>46002.271999189812</v>
      </c>
      <c r="C186" s="56">
        <f t="shared" si="4"/>
        <v>1088.5499998927116</v>
      </c>
      <c r="D186" s="56">
        <f t="shared" si="5"/>
        <v>27311.072999658063</v>
      </c>
      <c r="E186" s="55">
        <v>25.134417410000001</v>
      </c>
      <c r="F186">
        <v>-2.8749731089999999</v>
      </c>
      <c r="G186">
        <v>0</v>
      </c>
      <c r="H186">
        <v>0</v>
      </c>
      <c r="I186" t="s">
        <v>912</v>
      </c>
    </row>
    <row r="187" spans="1:9">
      <c r="A187" s="54">
        <v>46002.302867314815</v>
      </c>
      <c r="B187" s="54">
        <v>46002.311283275463</v>
      </c>
      <c r="C187" s="56">
        <f t="shared" si="4"/>
        <v>727.13900003582239</v>
      </c>
      <c r="D187" s="56">
        <f t="shared" si="5"/>
        <v>2667.0060002245009</v>
      </c>
      <c r="E187" s="55">
        <v>-55.936794310000003</v>
      </c>
      <c r="F187">
        <v>-64.172353029999996</v>
      </c>
      <c r="G187">
        <v>4.5</v>
      </c>
      <c r="H187">
        <v>0</v>
      </c>
      <c r="I187" t="s">
        <v>986</v>
      </c>
    </row>
    <row r="188" spans="1:9">
      <c r="A188" s="54">
        <v>46002.329222638888</v>
      </c>
      <c r="B188" s="54">
        <v>46002.342142291665</v>
      </c>
      <c r="C188" s="56">
        <f t="shared" si="4"/>
        <v>1116.25800000038</v>
      </c>
      <c r="D188" s="56">
        <f t="shared" si="5"/>
        <v>1549.9609998660162</v>
      </c>
      <c r="E188" s="55">
        <v>-77.810340659999994</v>
      </c>
      <c r="F188">
        <v>-86.231956929999996</v>
      </c>
      <c r="G188">
        <v>4.5</v>
      </c>
      <c r="H188">
        <v>0</v>
      </c>
      <c r="I188" t="s">
        <v>912</v>
      </c>
    </row>
    <row r="189" spans="1:9">
      <c r="A189" s="54">
        <v>46002.351866365738</v>
      </c>
      <c r="B189" s="54">
        <v>46002.360399756944</v>
      </c>
      <c r="C189" s="56">
        <f t="shared" si="4"/>
        <v>737.28500024881214</v>
      </c>
      <c r="D189" s="56">
        <f t="shared" si="5"/>
        <v>840.15999985858798</v>
      </c>
      <c r="E189" s="55">
        <v>-92.535393670000005</v>
      </c>
      <c r="F189">
        <v>-98.38295196</v>
      </c>
      <c r="G189">
        <v>4.5</v>
      </c>
      <c r="H189">
        <v>0</v>
      </c>
      <c r="I189" t="s">
        <v>912</v>
      </c>
    </row>
    <row r="190" spans="1:9">
      <c r="A190" s="54">
        <v>46002.402991134259</v>
      </c>
      <c r="B190" s="54">
        <v>46002.413136226853</v>
      </c>
      <c r="C190" s="56">
        <f t="shared" si="4"/>
        <v>876.53600012417883</v>
      </c>
      <c r="D190" s="56">
        <f t="shared" si="5"/>
        <v>3679.8949999501929</v>
      </c>
      <c r="E190" s="55">
        <v>-145.9896263</v>
      </c>
      <c r="F190">
        <v>-166.751248</v>
      </c>
      <c r="G190">
        <v>3</v>
      </c>
      <c r="H190">
        <v>0</v>
      </c>
      <c r="I190" t="s">
        <v>912</v>
      </c>
    </row>
    <row r="191" spans="1:9">
      <c r="A191" s="54">
        <v>46002.417302893518</v>
      </c>
      <c r="B191" s="54">
        <v>46002.429133622689</v>
      </c>
      <c r="C191" s="56">
        <f t="shared" si="4"/>
        <v>1022.1750003285706</v>
      </c>
      <c r="D191" s="56">
        <f t="shared" si="5"/>
        <v>359.99999991618097</v>
      </c>
      <c r="E191" s="55">
        <v>-176.258465</v>
      </c>
      <c r="F191">
        <v>157.08822599999999</v>
      </c>
      <c r="G191">
        <v>6</v>
      </c>
      <c r="H191">
        <v>0</v>
      </c>
      <c r="I191" t="s">
        <v>986</v>
      </c>
    </row>
    <row r="192" spans="1:9">
      <c r="A192" s="54">
        <v>46002.513594548611</v>
      </c>
      <c r="B192" s="54">
        <v>46002.532310277777</v>
      </c>
      <c r="C192" s="56">
        <f t="shared" si="4"/>
        <v>1617.0389999169856</v>
      </c>
      <c r="D192" s="56">
        <f t="shared" si="5"/>
        <v>7297.4239996634424</v>
      </c>
      <c r="E192" s="55">
        <v>74.657274619999995</v>
      </c>
      <c r="F192">
        <v>59.237613320000001</v>
      </c>
      <c r="G192">
        <v>4.5</v>
      </c>
      <c r="H192">
        <v>0</v>
      </c>
      <c r="I192" t="s">
        <v>912</v>
      </c>
    </row>
    <row r="193" spans="1:9">
      <c r="A193" s="54">
        <v>46002.547576874997</v>
      </c>
      <c r="B193" s="54">
        <v>46002.557990127316</v>
      </c>
      <c r="C193" s="56">
        <f t="shared" si="4"/>
        <v>899.70500038471073</v>
      </c>
      <c r="D193" s="56">
        <f t="shared" si="5"/>
        <v>1319.0339998109266</v>
      </c>
      <c r="E193" s="55">
        <v>40.027479450000001</v>
      </c>
      <c r="F193">
        <v>20.970316879999999</v>
      </c>
      <c r="G193">
        <v>-3</v>
      </c>
      <c r="H193">
        <v>0</v>
      </c>
      <c r="I193" t="s">
        <v>912</v>
      </c>
    </row>
    <row r="194" spans="1:9">
      <c r="A194" s="54">
        <v>46002.56525216435</v>
      </c>
      <c r="B194" s="54">
        <v>46002.58727009259</v>
      </c>
      <c r="C194" s="56">
        <f t="shared" si="4"/>
        <v>1902.3489999817684</v>
      </c>
      <c r="D194" s="56">
        <f t="shared" si="5"/>
        <v>627.43999972008169</v>
      </c>
      <c r="E194" s="55">
        <v>4.9066464999999999</v>
      </c>
      <c r="F194">
        <v>-40.290283600000002</v>
      </c>
      <c r="G194">
        <v>-3</v>
      </c>
      <c r="H194">
        <v>0</v>
      </c>
      <c r="I194" t="s">
        <v>986</v>
      </c>
    </row>
    <row r="195" spans="1:9">
      <c r="A195" s="54">
        <v>46002.712053368057</v>
      </c>
      <c r="B195" s="54">
        <v>46002.722248518519</v>
      </c>
      <c r="C195" s="56">
        <f t="shared" si="4"/>
        <v>880.86099992506206</v>
      </c>
      <c r="D195" s="56">
        <f t="shared" si="5"/>
        <v>10781.275000353344</v>
      </c>
      <c r="E195" s="55">
        <v>-170.90410879999999</v>
      </c>
      <c r="F195">
        <v>165.6995392</v>
      </c>
      <c r="G195">
        <v>6</v>
      </c>
      <c r="H195">
        <v>0</v>
      </c>
      <c r="I195" t="s">
        <v>986</v>
      </c>
    </row>
    <row r="196" spans="1:9">
      <c r="A196" s="54">
        <v>46002.847820798612</v>
      </c>
      <c r="B196" s="54">
        <v>46002.858922164349</v>
      </c>
      <c r="C196" s="56">
        <f t="shared" ref="C196" si="6">86400*(B196-A196)</f>
        <v>959.15799967478961</v>
      </c>
      <c r="D196" s="56">
        <f t="shared" si="5"/>
        <v>10849.444999988191</v>
      </c>
      <c r="E196" s="55">
        <v>33.808827139999998</v>
      </c>
      <c r="F196">
        <v>11.58641839</v>
      </c>
      <c r="G196">
        <v>-3</v>
      </c>
      <c r="H196">
        <v>0</v>
      </c>
      <c r="I196" t="s">
        <v>986</v>
      </c>
    </row>
    <row r="197" spans="1:9">
      <c r="A197" s="54"/>
      <c r="B197" s="54"/>
      <c r="C197" s="55"/>
      <c r="D197" s="54"/>
    </row>
    <row r="198" spans="1:9">
      <c r="A198" s="54"/>
      <c r="B198" s="54"/>
      <c r="C198" s="55"/>
      <c r="D198" s="54"/>
    </row>
    <row r="199" spans="1:9">
      <c r="A199" s="54"/>
      <c r="B199" s="54"/>
      <c r="C199" s="55"/>
      <c r="D199" s="54"/>
    </row>
    <row r="200" spans="1:9">
      <c r="A200" s="54"/>
      <c r="B200" s="54"/>
      <c r="C200" s="55"/>
      <c r="D200" s="54"/>
    </row>
    <row r="201" spans="1:9">
      <c r="A201" s="54"/>
      <c r="B201" s="54"/>
      <c r="C201" s="55"/>
      <c r="D201" s="54"/>
    </row>
    <row r="202" spans="1:9">
      <c r="A202" s="54"/>
      <c r="B202" s="54"/>
      <c r="C202" s="55"/>
      <c r="D202" s="54"/>
    </row>
    <row r="203" spans="1:9">
      <c r="A203" s="54"/>
      <c r="B203" s="54"/>
      <c r="C203" s="55"/>
      <c r="D203" s="54"/>
    </row>
    <row r="204" spans="1:9">
      <c r="A204" s="54"/>
      <c r="B204" s="54"/>
      <c r="C204" s="55"/>
      <c r="D204" s="54"/>
    </row>
    <row r="205" spans="1:9">
      <c r="A205" s="54"/>
      <c r="B205" s="54"/>
      <c r="C205" s="55"/>
      <c r="D205" s="54"/>
    </row>
    <row r="206" spans="1:9">
      <c r="A206" s="54"/>
      <c r="B206" s="54"/>
      <c r="C206" s="55"/>
      <c r="D206" s="54"/>
    </row>
    <row r="207" spans="1:9">
      <c r="A207" s="54"/>
      <c r="B207" s="54"/>
      <c r="C207" s="55"/>
      <c r="D207" s="54"/>
    </row>
    <row r="208" spans="1:9">
      <c r="A208" s="54"/>
      <c r="B208" s="54"/>
      <c r="C208" s="55"/>
      <c r="D208" s="54"/>
    </row>
    <row r="209" spans="1:4">
      <c r="A209" s="54"/>
      <c r="B209" s="54"/>
      <c r="C209" s="55"/>
      <c r="D209" s="54"/>
    </row>
    <row r="210" spans="1:4">
      <c r="A210" s="54"/>
      <c r="B210" s="54"/>
      <c r="C210" s="55"/>
      <c r="D210" s="54"/>
    </row>
    <row r="211" spans="1:4">
      <c r="A211" s="54"/>
      <c r="B211" s="54"/>
      <c r="C211" s="55"/>
      <c r="D211" s="54"/>
    </row>
    <row r="212" spans="1:4">
      <c r="A212" s="54"/>
      <c r="B212" s="54"/>
      <c r="C212" s="55"/>
      <c r="D212" s="54"/>
    </row>
    <row r="213" spans="1:4">
      <c r="A213" s="54"/>
      <c r="B213" s="54"/>
      <c r="C213" s="55"/>
      <c r="D213" s="54"/>
    </row>
    <row r="214" spans="1:4">
      <c r="A214" s="54"/>
      <c r="B214" s="54"/>
      <c r="C214" s="55"/>
      <c r="D214" s="54"/>
    </row>
    <row r="215" spans="1:4">
      <c r="A215" s="54"/>
      <c r="B215" s="54"/>
      <c r="C215" s="55"/>
      <c r="D215" s="54"/>
    </row>
    <row r="216" spans="1:4">
      <c r="A216" s="54"/>
      <c r="B216" s="54"/>
      <c r="C216" s="55"/>
      <c r="D216" s="54"/>
    </row>
    <row r="217" spans="1:4">
      <c r="A217" s="54"/>
      <c r="B217" s="54"/>
      <c r="C217" s="55"/>
      <c r="D217" s="54"/>
    </row>
    <row r="218" spans="1:4">
      <c r="A218" s="54"/>
      <c r="B218" s="54"/>
      <c r="C218" s="55"/>
      <c r="D218" s="54"/>
    </row>
    <row r="219" spans="1:4">
      <c r="A219" s="54"/>
      <c r="B219" s="54"/>
      <c r="C219" s="55"/>
      <c r="D219" s="54"/>
    </row>
    <row r="220" spans="1:4">
      <c r="A220" s="54"/>
      <c r="B220" s="54"/>
      <c r="C220" s="55"/>
      <c r="D220" s="54"/>
    </row>
    <row r="221" spans="1:4">
      <c r="A221" s="54"/>
      <c r="B221" s="54"/>
      <c r="C221" s="55"/>
      <c r="D221" s="54"/>
    </row>
    <row r="222" spans="1:4">
      <c r="A222" s="54"/>
      <c r="B222" s="54"/>
      <c r="C222" s="55"/>
      <c r="D222" s="54"/>
    </row>
    <row r="223" spans="1:4">
      <c r="A223" s="54"/>
      <c r="B223" s="54"/>
      <c r="C223" s="55"/>
      <c r="D223" s="54"/>
    </row>
    <row r="224" spans="1:4">
      <c r="A224" s="54"/>
      <c r="B224" s="54"/>
      <c r="C224" s="55"/>
      <c r="D224" s="54"/>
    </row>
    <row r="225" spans="1:4">
      <c r="A225" s="54"/>
      <c r="B225" s="54"/>
      <c r="C225" s="55"/>
      <c r="D225" s="54"/>
    </row>
    <row r="226" spans="1:4">
      <c r="A226" s="54"/>
      <c r="B226" s="54"/>
      <c r="C226" s="55"/>
      <c r="D226" s="54"/>
    </row>
    <row r="227" spans="1:4">
      <c r="A227" s="54"/>
      <c r="B227" s="54"/>
      <c r="C227" s="55"/>
      <c r="D227" s="54"/>
    </row>
    <row r="228" spans="1:4">
      <c r="A228" s="54"/>
      <c r="B228" s="54"/>
      <c r="C228" s="55"/>
      <c r="D228" s="54"/>
    </row>
    <row r="229" spans="1:4">
      <c r="A229" s="54"/>
      <c r="B229" s="54"/>
      <c r="C229" s="55"/>
      <c r="D229" s="54"/>
    </row>
    <row r="230" spans="1:4">
      <c r="A230" s="54"/>
      <c r="B230" s="54"/>
      <c r="C230" s="55"/>
      <c r="D230" s="54"/>
    </row>
    <row r="231" spans="1:4">
      <c r="A231" s="54"/>
      <c r="B231" s="54"/>
      <c r="C231" s="55"/>
      <c r="D231" s="54"/>
    </row>
    <row r="232" spans="1:4">
      <c r="A232" s="54"/>
      <c r="B232" s="54"/>
      <c r="C232" s="55"/>
      <c r="D232" s="54"/>
    </row>
    <row r="233" spans="1:4">
      <c r="A233" s="54"/>
      <c r="B233" s="54"/>
      <c r="C233" s="55"/>
      <c r="D233" s="54"/>
    </row>
    <row r="234" spans="1:4">
      <c r="A234" s="54"/>
      <c r="B234" s="54"/>
      <c r="C234" s="55"/>
      <c r="D234" s="54"/>
    </row>
    <row r="235" spans="1:4">
      <c r="A235" s="54"/>
      <c r="B235" s="54"/>
      <c r="C235" s="55"/>
      <c r="D235" s="54"/>
    </row>
    <row r="236" spans="1:4">
      <c r="A236" s="54"/>
      <c r="B236" s="54"/>
      <c r="C236" s="55"/>
      <c r="D236" s="54"/>
    </row>
    <row r="237" spans="1:4">
      <c r="A237" s="54"/>
      <c r="B237" s="54"/>
      <c r="C237" s="55"/>
      <c r="D237" s="54"/>
    </row>
    <row r="238" spans="1:4">
      <c r="A238" s="54"/>
      <c r="B238" s="54"/>
      <c r="C238" s="55"/>
      <c r="D238" s="54"/>
    </row>
    <row r="239" spans="1:4">
      <c r="A239" s="54"/>
      <c r="B239" s="54"/>
      <c r="C239" s="55"/>
      <c r="D239" s="54"/>
    </row>
    <row r="240" spans="1:4">
      <c r="A240" s="54"/>
      <c r="B240" s="54"/>
      <c r="C240" s="55"/>
      <c r="D240" s="54"/>
    </row>
    <row r="241" spans="1:4">
      <c r="A241" s="54"/>
      <c r="B241" s="54"/>
      <c r="C241" s="55"/>
      <c r="D241" s="54"/>
    </row>
    <row r="242" spans="1:4">
      <c r="A242" s="54"/>
      <c r="B242" s="54"/>
      <c r="C242" s="55"/>
      <c r="D242" s="54"/>
    </row>
    <row r="243" spans="1:4">
      <c r="A243" s="54"/>
      <c r="B243" s="54"/>
      <c r="C243" s="55"/>
      <c r="D243" s="54"/>
    </row>
    <row r="244" spans="1:4">
      <c r="A244" s="54"/>
      <c r="B244" s="54"/>
      <c r="C244" s="55"/>
      <c r="D244" s="54"/>
    </row>
    <row r="245" spans="1:4">
      <c r="A245" s="54"/>
      <c r="B245" s="54"/>
      <c r="C245" s="55"/>
      <c r="D245" s="54"/>
    </row>
    <row r="246" spans="1:4">
      <c r="A246" s="54"/>
      <c r="B246" s="54"/>
      <c r="C246" s="55"/>
      <c r="D246" s="54"/>
    </row>
    <row r="247" spans="1:4">
      <c r="A247" s="54"/>
      <c r="B247" s="54"/>
      <c r="C247" s="55"/>
      <c r="D247" s="54"/>
    </row>
    <row r="248" spans="1:4">
      <c r="A248" s="54"/>
      <c r="B248" s="54"/>
      <c r="C248" s="55"/>
      <c r="D248" s="54"/>
    </row>
    <row r="249" spans="1:4">
      <c r="A249" s="54"/>
      <c r="B249" s="54"/>
      <c r="C249" s="55"/>
      <c r="D249" s="54"/>
    </row>
    <row r="250" spans="1:4">
      <c r="A250" s="54"/>
      <c r="B250" s="54"/>
      <c r="C250" s="55"/>
      <c r="D250" s="54"/>
    </row>
    <row r="251" spans="1:4">
      <c r="A251" s="54"/>
      <c r="B251" s="54"/>
      <c r="C251" s="55"/>
      <c r="D251" s="54"/>
    </row>
    <row r="252" spans="1:4">
      <c r="A252" s="54"/>
      <c r="B252" s="54"/>
      <c r="C252" s="55"/>
      <c r="D252" s="54"/>
    </row>
    <row r="253" spans="1:4">
      <c r="A253" s="54"/>
      <c r="B253" s="54"/>
      <c r="C253" s="55"/>
      <c r="D253" s="54"/>
    </row>
    <row r="254" spans="1:4">
      <c r="A254" s="54"/>
      <c r="B254" s="54"/>
      <c r="C254" s="55"/>
      <c r="D254" s="54"/>
    </row>
    <row r="255" spans="1:4">
      <c r="A255" s="54"/>
      <c r="B255" s="54"/>
      <c r="C255" s="55"/>
      <c r="D255" s="54"/>
    </row>
    <row r="256" spans="1:4">
      <c r="A256" s="54"/>
      <c r="B256" s="54"/>
      <c r="C256" s="55"/>
      <c r="D256" s="55"/>
    </row>
    <row r="257" spans="1:4">
      <c r="A257" s="54"/>
      <c r="B257" s="54"/>
      <c r="C257" s="55"/>
      <c r="D257" s="55"/>
    </row>
    <row r="258" spans="1:4">
      <c r="A258" s="54"/>
      <c r="B258" s="54"/>
      <c r="C258" s="55"/>
      <c r="D258" s="55"/>
    </row>
    <row r="259" spans="1:4">
      <c r="A259" s="54"/>
      <c r="B259" s="54"/>
      <c r="C259" s="55"/>
      <c r="D259" s="55"/>
    </row>
    <row r="260" spans="1:4">
      <c r="A260" s="54"/>
      <c r="B260" s="54"/>
      <c r="C260" s="55"/>
      <c r="D260" s="55"/>
    </row>
    <row r="261" spans="1:4">
      <c r="A261" s="54"/>
      <c r="B261" s="54"/>
      <c r="C261" s="55"/>
      <c r="D261" s="55"/>
    </row>
    <row r="262" spans="1:4">
      <c r="A262" s="54"/>
      <c r="B262" s="54"/>
      <c r="C262" s="55"/>
      <c r="D262" s="55"/>
    </row>
    <row r="263" spans="1:4">
      <c r="A263" s="54"/>
      <c r="B263" s="54"/>
      <c r="C263" s="55"/>
      <c r="D263" s="55"/>
    </row>
    <row r="264" spans="1:4">
      <c r="A264" s="54"/>
      <c r="B264" s="54"/>
      <c r="C264" s="55"/>
      <c r="D264" s="55"/>
    </row>
    <row r="265" spans="1:4">
      <c r="A265" s="54"/>
      <c r="B265" s="54"/>
      <c r="C265" s="55"/>
      <c r="D265" s="55"/>
    </row>
    <row r="266" spans="1:4">
      <c r="A266" s="54"/>
      <c r="B266" s="54"/>
      <c r="C266" s="55"/>
      <c r="D266" s="55"/>
    </row>
    <row r="267" spans="1:4">
      <c r="A267" s="54"/>
      <c r="B267" s="54"/>
      <c r="C267" s="55"/>
      <c r="D267" s="55"/>
    </row>
    <row r="268" spans="1:4">
      <c r="A268" s="54"/>
      <c r="B268" s="54"/>
      <c r="C268" s="55"/>
    </row>
    <row r="269" spans="1:4">
      <c r="A269" s="54"/>
      <c r="B269" s="54"/>
      <c r="C269" s="55"/>
    </row>
    <row r="270" spans="1:4">
      <c r="A270" s="54"/>
      <c r="B270" s="54"/>
      <c r="C270" s="55"/>
    </row>
    <row r="271" spans="1:4">
      <c r="A271" s="54"/>
      <c r="B271" s="54"/>
      <c r="C271" s="55"/>
    </row>
    <row r="272" spans="1:4">
      <c r="A272" s="54"/>
      <c r="B272" s="54"/>
      <c r="C272" s="55"/>
    </row>
  </sheetData>
  <hyperlinks>
    <hyperlink ref="A1" location="Synthesis!A1" display="Synthesi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/>
  </sheetViews>
  <sheetFormatPr baseColWidth="10" defaultColWidth="9.140625" defaultRowHeight="15"/>
  <cols>
    <col min="1" max="2" width="22.42578125" bestFit="1" customWidth="1"/>
    <col min="16" max="16" width="22.42578125" bestFit="1" customWidth="1"/>
    <col min="19" max="19" width="22.42578125" bestFit="1" customWidth="1"/>
  </cols>
  <sheetData>
    <row r="1" spans="1:4">
      <c r="A1" s="41" t="s">
        <v>568</v>
      </c>
    </row>
    <row r="2" spans="1:4">
      <c r="A2" t="s">
        <v>569</v>
      </c>
      <c r="B2" t="s">
        <v>570</v>
      </c>
      <c r="C2" t="s">
        <v>571</v>
      </c>
    </row>
    <row r="3" spans="1:4">
      <c r="A3" t="s">
        <v>572</v>
      </c>
      <c r="B3" t="s">
        <v>572</v>
      </c>
      <c r="C3" t="s">
        <v>0</v>
      </c>
    </row>
    <row r="4" spans="1:4">
      <c r="A4" t="s">
        <v>573</v>
      </c>
      <c r="B4" t="s">
        <v>574</v>
      </c>
      <c r="C4">
        <v>335.21120846299999</v>
      </c>
      <c r="D4" t="s">
        <v>0</v>
      </c>
    </row>
    <row r="5" spans="1:4">
      <c r="A5" t="s">
        <v>575</v>
      </c>
      <c r="B5" t="s">
        <v>576</v>
      </c>
      <c r="C5">
        <v>413.41372653799999</v>
      </c>
      <c r="D5" t="s">
        <v>0</v>
      </c>
    </row>
    <row r="6" spans="1:4">
      <c r="A6" t="s">
        <v>577</v>
      </c>
      <c r="B6" t="s">
        <v>578</v>
      </c>
      <c r="C6">
        <v>504.87087890499998</v>
      </c>
      <c r="D6" t="s">
        <v>0</v>
      </c>
    </row>
    <row r="7" spans="1:4">
      <c r="A7" t="s">
        <v>579</v>
      </c>
      <c r="B7" t="s">
        <v>580</v>
      </c>
      <c r="C7">
        <v>599.79626312899995</v>
      </c>
      <c r="D7" t="s">
        <v>0</v>
      </c>
    </row>
    <row r="8" spans="1:4">
      <c r="A8" t="s">
        <v>581</v>
      </c>
      <c r="B8" t="s">
        <v>582</v>
      </c>
      <c r="C8">
        <v>705.919696391</v>
      </c>
      <c r="D8" t="s">
        <v>0</v>
      </c>
    </row>
    <row r="9" spans="1:4">
      <c r="A9" t="s">
        <v>583</v>
      </c>
      <c r="B9" t="s">
        <v>584</v>
      </c>
      <c r="C9">
        <v>836.78518906199997</v>
      </c>
      <c r="D9" t="s">
        <v>0</v>
      </c>
    </row>
    <row r="10" spans="1:4">
      <c r="A10" t="s">
        <v>585</v>
      </c>
      <c r="B10" t="s">
        <v>586</v>
      </c>
      <c r="C10">
        <v>995.99344581399998</v>
      </c>
      <c r="D10" t="s">
        <v>0</v>
      </c>
    </row>
    <row r="11" spans="1:4">
      <c r="A11" t="s">
        <v>587</v>
      </c>
      <c r="B11" t="s">
        <v>588</v>
      </c>
      <c r="C11">
        <v>1214.96648639</v>
      </c>
      <c r="D11" t="s">
        <v>0</v>
      </c>
    </row>
    <row r="12" spans="1:4">
      <c r="A12" t="s">
        <v>589</v>
      </c>
      <c r="B12" t="s">
        <v>590</v>
      </c>
      <c r="C12">
        <v>1566.14062352</v>
      </c>
      <c r="D12" t="s">
        <v>0</v>
      </c>
    </row>
    <row r="13" spans="1:4">
      <c r="A13" t="s">
        <v>591</v>
      </c>
      <c r="B13" t="s">
        <v>592</v>
      </c>
      <c r="C13">
        <v>1573.84759405</v>
      </c>
      <c r="D13" t="s">
        <v>0</v>
      </c>
    </row>
    <row r="14" spans="1:4">
      <c r="A14" t="s">
        <v>593</v>
      </c>
      <c r="B14" t="s">
        <v>594</v>
      </c>
      <c r="C14">
        <v>1572.00994631</v>
      </c>
      <c r="D14" t="s">
        <v>0</v>
      </c>
    </row>
    <row r="15" spans="1:4">
      <c r="A15" t="s">
        <v>595</v>
      </c>
      <c r="B15" t="s">
        <v>596</v>
      </c>
      <c r="C15">
        <v>1571.0684981100001</v>
      </c>
      <c r="D15" s="42" t="s">
        <v>0</v>
      </c>
    </row>
    <row r="16" spans="1:4">
      <c r="A16" t="s">
        <v>597</v>
      </c>
      <c r="B16" t="s">
        <v>598</v>
      </c>
      <c r="C16">
        <v>1568.9781055000001</v>
      </c>
      <c r="D16" s="42" t="s">
        <v>0</v>
      </c>
    </row>
    <row r="17" spans="1:4">
      <c r="A17" t="s">
        <v>599</v>
      </c>
      <c r="B17" t="s">
        <v>600</v>
      </c>
      <c r="C17">
        <v>1567.0797762100001</v>
      </c>
      <c r="D17" s="42" t="s">
        <v>0</v>
      </c>
    </row>
    <row r="18" spans="1:4">
      <c r="A18" t="s">
        <v>601</v>
      </c>
      <c r="B18" t="s">
        <v>602</v>
      </c>
      <c r="C18">
        <v>1566.2928855800001</v>
      </c>
      <c r="D18" s="42" t="s">
        <v>0</v>
      </c>
    </row>
    <row r="19" spans="1:4">
      <c r="A19" t="s">
        <v>603</v>
      </c>
      <c r="B19" t="s">
        <v>604</v>
      </c>
      <c r="C19">
        <v>1565.60142135</v>
      </c>
      <c r="D19" s="42" t="s">
        <v>0</v>
      </c>
    </row>
    <row r="20" spans="1:4">
      <c r="A20" t="s">
        <v>605</v>
      </c>
      <c r="B20" t="s">
        <v>606</v>
      </c>
      <c r="C20">
        <v>1566.10135704</v>
      </c>
      <c r="D20" s="42" t="s">
        <v>0</v>
      </c>
    </row>
    <row r="21" spans="1:4">
      <c r="A21" t="s">
        <v>607</v>
      </c>
      <c r="B21" t="s">
        <v>608</v>
      </c>
      <c r="C21">
        <v>1567.44988513</v>
      </c>
      <c r="D21" s="42" t="s">
        <v>0</v>
      </c>
    </row>
    <row r="22" spans="1:4">
      <c r="A22" t="s">
        <v>609</v>
      </c>
      <c r="B22" t="s">
        <v>610</v>
      </c>
      <c r="C22">
        <v>1568.9058550100001</v>
      </c>
      <c r="D22" s="42" t="s">
        <v>0</v>
      </c>
    </row>
    <row r="23" spans="1:4">
      <c r="A23" t="s">
        <v>611</v>
      </c>
      <c r="B23" t="s">
        <v>612</v>
      </c>
      <c r="C23">
        <v>1570.8564690000001</v>
      </c>
      <c r="D23" s="42" t="s">
        <v>0</v>
      </c>
    </row>
    <row r="24" spans="1:4">
      <c r="A24" t="s">
        <v>613</v>
      </c>
      <c r="B24" t="s">
        <v>614</v>
      </c>
      <c r="C24">
        <v>1572.7708436200001</v>
      </c>
      <c r="D24" s="42" t="s">
        <v>0</v>
      </c>
    </row>
    <row r="25" spans="1:4">
      <c r="A25" t="s">
        <v>615</v>
      </c>
      <c r="B25" t="s">
        <v>616</v>
      </c>
      <c r="C25">
        <v>1572.9164083600001</v>
      </c>
      <c r="D25" s="42" t="s">
        <v>0</v>
      </c>
    </row>
    <row r="26" spans="1:4">
      <c r="A26" t="s">
        <v>617</v>
      </c>
      <c r="B26" t="s">
        <v>618</v>
      </c>
      <c r="C26">
        <v>1573.88116726</v>
      </c>
      <c r="D26" s="42" t="s">
        <v>0</v>
      </c>
    </row>
    <row r="27" spans="1:4">
      <c r="A27" t="s">
        <v>619</v>
      </c>
      <c r="B27" t="s">
        <v>620</v>
      </c>
      <c r="C27">
        <v>1571.8731551200001</v>
      </c>
      <c r="D27" s="42" t="s">
        <v>0</v>
      </c>
    </row>
    <row r="28" spans="1:4">
      <c r="A28" t="s">
        <v>621</v>
      </c>
      <c r="B28" t="s">
        <v>622</v>
      </c>
      <c r="C28">
        <v>1570.8235993400001</v>
      </c>
      <c r="D28" t="s">
        <v>0</v>
      </c>
    </row>
    <row r="29" spans="1:4">
      <c r="A29" t="s">
        <v>623</v>
      </c>
      <c r="B29" t="s">
        <v>624</v>
      </c>
      <c r="C29">
        <v>1568.78541404</v>
      </c>
      <c r="D29" t="s">
        <v>0</v>
      </c>
    </row>
    <row r="30" spans="1:4">
      <c r="A30" t="s">
        <v>625</v>
      </c>
      <c r="B30" t="s">
        <v>626</v>
      </c>
      <c r="C30">
        <v>1566.96047967</v>
      </c>
      <c r="D30" t="s">
        <v>0</v>
      </c>
    </row>
    <row r="31" spans="1:4">
      <c r="A31" t="s">
        <v>627</v>
      </c>
      <c r="B31" t="s">
        <v>628</v>
      </c>
      <c r="C31">
        <v>1566.3899798</v>
      </c>
      <c r="D31" t="s">
        <v>0</v>
      </c>
    </row>
    <row r="32" spans="1:4">
      <c r="A32" t="s">
        <v>629</v>
      </c>
      <c r="B32" t="s">
        <v>630</v>
      </c>
      <c r="C32">
        <v>1566.00502274</v>
      </c>
      <c r="D32" t="s">
        <v>0</v>
      </c>
    </row>
    <row r="33" spans="1:4">
      <c r="A33" t="s">
        <v>631</v>
      </c>
      <c r="B33" t="s">
        <v>632</v>
      </c>
      <c r="C33">
        <v>1566.79656765</v>
      </c>
      <c r="D33" t="s">
        <v>0</v>
      </c>
    </row>
    <row r="34" spans="1:4">
      <c r="A34" t="s">
        <v>633</v>
      </c>
      <c r="B34" t="s">
        <v>634</v>
      </c>
      <c r="C34">
        <v>1568.5328295500001</v>
      </c>
      <c r="D34" t="s">
        <v>0</v>
      </c>
    </row>
    <row r="35" spans="1:4">
      <c r="A35" t="s">
        <v>635</v>
      </c>
      <c r="B35" t="s">
        <v>636</v>
      </c>
      <c r="C35">
        <v>1570.31728851</v>
      </c>
      <c r="D35" t="s">
        <v>0</v>
      </c>
    </row>
    <row r="36" spans="1:4">
      <c r="A36" t="s">
        <v>637</v>
      </c>
      <c r="B36" t="s">
        <v>638</v>
      </c>
      <c r="C36">
        <v>1572.54642152</v>
      </c>
      <c r="D36" t="s">
        <v>0</v>
      </c>
    </row>
    <row r="37" spans="1:4">
      <c r="A37" t="s">
        <v>639</v>
      </c>
      <c r="B37" t="s">
        <v>640</v>
      </c>
      <c r="C37">
        <v>1574.7805579999999</v>
      </c>
      <c r="D37" t="s">
        <v>0</v>
      </c>
    </row>
  </sheetData>
  <conditionalFormatting sqref="D4:F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Synthesis!A1" display="Synthesi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baseColWidth="10" defaultRowHeight="15"/>
  <cols>
    <col min="1" max="2" width="20.85546875" bestFit="1" customWidth="1"/>
  </cols>
  <sheetData>
    <row r="1" spans="1:3">
      <c r="A1" s="41" t="s">
        <v>568</v>
      </c>
    </row>
    <row r="2" spans="1:3">
      <c r="A2" t="s">
        <v>569</v>
      </c>
      <c r="B2" t="s">
        <v>570</v>
      </c>
      <c r="C2" t="s">
        <v>571</v>
      </c>
    </row>
    <row r="3" spans="1:3">
      <c r="A3" t="s">
        <v>572</v>
      </c>
      <c r="B3" t="s">
        <v>572</v>
      </c>
      <c r="C3" t="s">
        <v>0</v>
      </c>
    </row>
    <row r="4" spans="1:3">
      <c r="A4" t="s">
        <v>641</v>
      </c>
      <c r="B4" t="s">
        <v>642</v>
      </c>
      <c r="C4">
        <v>1560.62225814</v>
      </c>
    </row>
    <row r="5" spans="1:3">
      <c r="A5" t="s">
        <v>643</v>
      </c>
      <c r="B5" t="s">
        <v>644</v>
      </c>
      <c r="C5">
        <v>1560.89399129</v>
      </c>
    </row>
    <row r="6" spans="1:3">
      <c r="A6" t="s">
        <v>645</v>
      </c>
      <c r="B6" t="s">
        <v>646</v>
      </c>
      <c r="C6">
        <v>1561.5696142300001</v>
      </c>
    </row>
    <row r="7" spans="1:3">
      <c r="A7" t="s">
        <v>647</v>
      </c>
      <c r="B7" t="s">
        <v>648</v>
      </c>
      <c r="C7">
        <v>1561.0637262299999</v>
      </c>
    </row>
    <row r="8" spans="1:3">
      <c r="A8" t="s">
        <v>649</v>
      </c>
      <c r="B8" t="s">
        <v>650</v>
      </c>
      <c r="C8">
        <v>1560.2944978200001</v>
      </c>
    </row>
    <row r="9" spans="1:3">
      <c r="A9" t="s">
        <v>651</v>
      </c>
      <c r="B9" t="s">
        <v>652</v>
      </c>
      <c r="C9">
        <v>1559.8594831400001</v>
      </c>
    </row>
    <row r="10" spans="1:3">
      <c r="A10" t="s">
        <v>653</v>
      </c>
      <c r="B10" t="s">
        <v>654</v>
      </c>
      <c r="C10">
        <v>1559.78752476</v>
      </c>
    </row>
    <row r="11" spans="1:3">
      <c r="A11" t="s">
        <v>655</v>
      </c>
      <c r="B11" t="s">
        <v>656</v>
      </c>
      <c r="C11">
        <v>1560.00804479</v>
      </c>
    </row>
    <row r="12" spans="1:3">
      <c r="A12" t="s">
        <v>657</v>
      </c>
      <c r="B12" t="s">
        <v>658</v>
      </c>
      <c r="C12">
        <v>1561.83330931</v>
      </c>
    </row>
    <row r="13" spans="1:3">
      <c r="A13" t="s">
        <v>659</v>
      </c>
      <c r="B13" t="s">
        <v>660</v>
      </c>
      <c r="C13">
        <v>1355.7624393399999</v>
      </c>
    </row>
    <row r="14" spans="1:3">
      <c r="A14" t="s">
        <v>661</v>
      </c>
      <c r="B14" t="s">
        <v>662</v>
      </c>
      <c r="C14">
        <v>1088.6970492</v>
      </c>
    </row>
    <row r="15" spans="1:3">
      <c r="A15" t="s">
        <v>663</v>
      </c>
      <c r="B15" t="s">
        <v>664</v>
      </c>
      <c r="C15">
        <v>886.13060516300004</v>
      </c>
    </row>
    <row r="16" spans="1:3">
      <c r="A16" t="s">
        <v>665</v>
      </c>
      <c r="B16" t="s">
        <v>666</v>
      </c>
      <c r="C16">
        <v>749.40284503199996</v>
      </c>
    </row>
    <row r="17" spans="1:3">
      <c r="A17" t="s">
        <v>667</v>
      </c>
      <c r="B17" t="s">
        <v>668</v>
      </c>
      <c r="C17">
        <v>630.54938245400001</v>
      </c>
    </row>
    <row r="18" spans="1:3">
      <c r="A18" t="s">
        <v>669</v>
      </c>
      <c r="B18" t="s">
        <v>670</v>
      </c>
      <c r="C18">
        <v>557.599644356</v>
      </c>
    </row>
    <row r="19" spans="1:3">
      <c r="A19" t="s">
        <v>671</v>
      </c>
      <c r="B19" t="s">
        <v>672</v>
      </c>
      <c r="C19">
        <v>493.69679913599998</v>
      </c>
    </row>
    <row r="20" spans="1:3">
      <c r="A20" t="s">
        <v>673</v>
      </c>
      <c r="B20" t="s">
        <v>674</v>
      </c>
      <c r="C20">
        <v>446.94033001899999</v>
      </c>
    </row>
    <row r="21" spans="1:3">
      <c r="A21" t="s">
        <v>675</v>
      </c>
      <c r="B21" t="s">
        <v>676</v>
      </c>
      <c r="C21">
        <v>408.992603847</v>
      </c>
    </row>
    <row r="22" spans="1:3">
      <c r="A22" t="s">
        <v>677</v>
      </c>
      <c r="B22" t="s">
        <v>678</v>
      </c>
      <c r="C22">
        <v>372.43593735899998</v>
      </c>
    </row>
    <row r="23" spans="1:3">
      <c r="A23" t="s">
        <v>679</v>
      </c>
      <c r="B23" t="s">
        <v>680</v>
      </c>
      <c r="C23">
        <v>336.89774985600002</v>
      </c>
    </row>
    <row r="24" spans="1:3">
      <c r="A24" t="s">
        <v>681</v>
      </c>
      <c r="B24" t="s">
        <v>682</v>
      </c>
      <c r="C24">
        <v>303.768810358</v>
      </c>
    </row>
    <row r="35" spans="4:4">
      <c r="D35" s="42"/>
    </row>
    <row r="36" spans="4:4">
      <c r="D36" s="42"/>
    </row>
  </sheetData>
  <conditionalFormatting sqref="D4:F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">
    <cfRule type="colorScale" priority="3">
      <colorScale>
        <cfvo type="min"/>
        <cfvo type="num" val="10"/>
        <color rgb="FFFF7128"/>
        <color rgb="FFFFEF9C"/>
      </colorScale>
    </cfRule>
  </conditionalFormatting>
  <conditionalFormatting sqref="D38:F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F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Synthesis!A1" display="Synthesi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Synthesis</vt:lpstr>
      <vt:lpstr>Input Models and Data</vt:lpstr>
      <vt:lpstr>MMX Trajectories used</vt:lpstr>
      <vt:lpstr>QSO-H Plan Margin 0s</vt:lpstr>
      <vt:lpstr>QSO-H Plan Margin 60s</vt:lpstr>
      <vt:lpstr>QSO-M Plan Margin 0s</vt:lpstr>
      <vt:lpstr>QSO-M Plan Margin 340s</vt:lpstr>
      <vt:lpstr>Deimos1A</vt:lpstr>
      <vt:lpstr>Deimos1B</vt:lpstr>
      <vt:lpstr>Deimos2A</vt:lpstr>
      <vt:lpstr>Deimos2B</vt:lpstr>
      <vt:lpstr>Mars QSO-H</vt:lpstr>
      <vt:lpstr>Mars QSO-M</vt:lpstr>
      <vt:lpstr>Feuil4</vt:lpstr>
    </vt:vector>
  </TitlesOfParts>
  <Company>CNES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Sawyer</dc:creator>
  <cp:lastModifiedBy>Eric Sawyer</cp:lastModifiedBy>
  <dcterms:created xsi:type="dcterms:W3CDTF">2021-12-14T23:08:03Z</dcterms:created>
  <dcterms:modified xsi:type="dcterms:W3CDTF">2022-01-17T13:30:51Z</dcterms:modified>
</cp:coreProperties>
</file>