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"/>
    </mc:Choice>
  </mc:AlternateContent>
  <xr:revisionPtr revIDLastSave="250" documentId="04AA2AEC3C5AFC051E0DEEA601029FF9E167B40F" xr6:coauthVersionLast="23" xr6:coauthVersionMax="23" xr10:uidLastSave="{C2C78600-B8AE-4326-BC65-4361BA5897EC}"/>
  <bookViews>
    <workbookView xWindow="0" yWindow="0" windowWidth="28800" windowHeight="11610" xr2:uid="{DF14C68B-61BC-43D1-9AEF-1FD7B0D19619}"/>
  </bookViews>
  <sheets>
    <sheet name="Sheet1" sheetId="1" r:id="rId1"/>
    <sheet name="Sheet2" sheetId="2" r:id="rId2"/>
  </sheets>
  <definedNames>
    <definedName name="Boost">Sheet1!$B$13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1" i="1" l="1"/>
  <c r="AD11" i="1"/>
  <c r="AB11" i="1"/>
  <c r="Z11" i="1"/>
  <c r="X11" i="1"/>
  <c r="V11" i="1"/>
  <c r="T11" i="1"/>
  <c r="R11" i="1"/>
  <c r="P11" i="1"/>
  <c r="N11" i="1"/>
  <c r="L11" i="1"/>
  <c r="J11" i="1"/>
  <c r="H11" i="1"/>
  <c r="F11" i="1"/>
  <c r="D11" i="1"/>
  <c r="B11" i="1"/>
  <c r="AF10" i="1"/>
  <c r="AD10" i="1"/>
  <c r="AB10" i="1"/>
  <c r="Z10" i="1"/>
  <c r="X10" i="1"/>
  <c r="V10" i="1"/>
  <c r="T10" i="1"/>
  <c r="R10" i="1"/>
  <c r="P10" i="1"/>
  <c r="N10" i="1"/>
  <c r="L10" i="1"/>
  <c r="J10" i="1"/>
  <c r="H10" i="1"/>
  <c r="F10" i="1"/>
  <c r="D10" i="1"/>
  <c r="B10" i="1"/>
  <c r="AF9" i="1"/>
  <c r="AD9" i="1"/>
  <c r="AB9" i="1"/>
  <c r="Z9" i="1"/>
  <c r="X9" i="1"/>
  <c r="V9" i="1"/>
  <c r="T9" i="1"/>
  <c r="R9" i="1"/>
  <c r="P9" i="1"/>
  <c r="N9" i="1"/>
  <c r="L9" i="1"/>
  <c r="J9" i="1"/>
  <c r="H9" i="1"/>
  <c r="F9" i="1"/>
  <c r="D9" i="1"/>
  <c r="B9" i="1"/>
  <c r="AF8" i="1"/>
  <c r="AD8" i="1"/>
  <c r="AB8" i="1"/>
  <c r="Z8" i="1"/>
  <c r="X8" i="1"/>
  <c r="V8" i="1"/>
  <c r="T8" i="1"/>
  <c r="R8" i="1"/>
  <c r="P8" i="1"/>
  <c r="N8" i="1"/>
  <c r="L8" i="1"/>
  <c r="J8" i="1"/>
  <c r="H8" i="1"/>
  <c r="F8" i="1"/>
  <c r="D8" i="1"/>
  <c r="B8" i="1"/>
  <c r="AF7" i="1"/>
  <c r="AD7" i="1"/>
  <c r="AB7" i="1"/>
  <c r="Z7" i="1"/>
  <c r="X7" i="1"/>
  <c r="V7" i="1"/>
  <c r="T7" i="1"/>
  <c r="R7" i="1"/>
  <c r="P7" i="1"/>
  <c r="N7" i="1"/>
  <c r="L7" i="1"/>
  <c r="J7" i="1"/>
  <c r="H7" i="1"/>
  <c r="F7" i="1"/>
  <c r="D7" i="1"/>
  <c r="B7" i="1"/>
  <c r="AF6" i="1"/>
  <c r="AD6" i="1"/>
  <c r="AB6" i="1"/>
  <c r="Z6" i="1"/>
  <c r="X6" i="1"/>
  <c r="V6" i="1"/>
  <c r="T6" i="1"/>
  <c r="R6" i="1"/>
  <c r="P6" i="1"/>
  <c r="N6" i="1"/>
  <c r="L6" i="1"/>
  <c r="J6" i="1"/>
  <c r="H6" i="1"/>
  <c r="F6" i="1"/>
  <c r="D6" i="1"/>
  <c r="B6" i="1"/>
  <c r="AF5" i="1"/>
  <c r="AD5" i="1"/>
  <c r="AB5" i="1"/>
  <c r="Z5" i="1"/>
  <c r="X5" i="1"/>
  <c r="V5" i="1"/>
  <c r="T5" i="1"/>
  <c r="R5" i="1"/>
  <c r="P5" i="1"/>
  <c r="N5" i="1"/>
  <c r="L5" i="1"/>
  <c r="J5" i="1"/>
  <c r="H5" i="1"/>
  <c r="F5" i="1"/>
  <c r="D5" i="1"/>
  <c r="B5" i="1"/>
  <c r="AF4" i="1"/>
  <c r="AD4" i="1"/>
  <c r="AB4" i="1"/>
  <c r="Z4" i="1"/>
  <c r="X4" i="1"/>
  <c r="V4" i="1"/>
  <c r="T4" i="1"/>
  <c r="R4" i="1"/>
  <c r="P4" i="1"/>
  <c r="N4" i="1"/>
  <c r="L4" i="1"/>
  <c r="J4" i="1"/>
  <c r="H4" i="1"/>
  <c r="F4" i="1"/>
  <c r="D4" i="1"/>
  <c r="B4" i="1"/>
  <c r="AF3" i="1"/>
  <c r="AD3" i="1"/>
  <c r="AB3" i="1"/>
  <c r="Z3" i="1"/>
  <c r="X3" i="1"/>
  <c r="V3" i="1"/>
  <c r="T3" i="1"/>
  <c r="R3" i="1"/>
  <c r="P3" i="1"/>
  <c r="N3" i="1"/>
  <c r="L3" i="1"/>
  <c r="J3" i="1"/>
  <c r="H3" i="1"/>
  <c r="F3" i="1"/>
  <c r="D3" i="1"/>
  <c r="B3" i="1"/>
  <c r="AF2" i="1"/>
  <c r="AD2" i="1"/>
  <c r="AB2" i="1"/>
  <c r="Z2" i="1"/>
  <c r="X2" i="1"/>
  <c r="V2" i="1"/>
  <c r="T2" i="1"/>
  <c r="R2" i="1"/>
  <c r="P2" i="1"/>
  <c r="N2" i="1"/>
  <c r="L2" i="1"/>
  <c r="J2" i="1"/>
  <c r="H2" i="1"/>
  <c r="F2" i="1"/>
  <c r="D2" i="1"/>
  <c r="B2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T2" i="2"/>
  <c r="U2" i="2" s="1"/>
  <c r="C2" i="1" s="1"/>
  <c r="T3" i="2"/>
  <c r="U3" i="2" s="1"/>
  <c r="C3" i="1" s="1"/>
  <c r="T4" i="2"/>
  <c r="U4" i="2" s="1"/>
  <c r="C4" i="1" s="1"/>
  <c r="T5" i="2"/>
  <c r="U5" i="2" s="1"/>
  <c r="C5" i="1" s="1"/>
  <c r="T6" i="2"/>
  <c r="U6" i="2" s="1"/>
  <c r="C6" i="1" s="1"/>
  <c r="T7" i="2"/>
  <c r="U7" i="2" s="1"/>
  <c r="C7" i="1" s="1"/>
  <c r="T8" i="2"/>
  <c r="U8" i="2" s="1"/>
  <c r="C8" i="1" s="1"/>
  <c r="T9" i="2"/>
  <c r="U9" i="2" s="1"/>
  <c r="C9" i="1" s="1"/>
  <c r="T10" i="2"/>
  <c r="U10" i="2" s="1"/>
  <c r="C10" i="1" s="1"/>
  <c r="T11" i="2"/>
  <c r="U11" i="2" s="1"/>
  <c r="C11" i="1" s="1"/>
  <c r="T12" i="2"/>
  <c r="U12" i="2" s="1"/>
  <c r="E2" i="1" s="1"/>
  <c r="T13" i="2"/>
  <c r="U13" i="2" s="1"/>
  <c r="E3" i="1" s="1"/>
  <c r="T14" i="2"/>
  <c r="U14" i="2" s="1"/>
  <c r="E4" i="1" s="1"/>
  <c r="T15" i="2"/>
  <c r="U15" i="2" s="1"/>
  <c r="E5" i="1" s="1"/>
  <c r="T16" i="2"/>
  <c r="U16" i="2" s="1"/>
  <c r="E6" i="1" s="1"/>
  <c r="T17" i="2"/>
  <c r="U17" i="2" s="1"/>
  <c r="E7" i="1" s="1"/>
  <c r="T18" i="2"/>
  <c r="U18" i="2" s="1"/>
  <c r="E8" i="1" s="1"/>
  <c r="T19" i="2"/>
  <c r="U19" i="2" s="1"/>
  <c r="E9" i="1" s="1"/>
  <c r="T20" i="2"/>
  <c r="U20" i="2" s="1"/>
  <c r="E10" i="1" s="1"/>
  <c r="T21" i="2"/>
  <c r="U21" i="2" s="1"/>
  <c r="E11" i="1" s="1"/>
  <c r="T22" i="2"/>
  <c r="U22" i="2" s="1"/>
  <c r="G2" i="1" s="1"/>
  <c r="T23" i="2"/>
  <c r="U23" i="2" s="1"/>
  <c r="G3" i="1" s="1"/>
  <c r="T24" i="2"/>
  <c r="U24" i="2" s="1"/>
  <c r="G4" i="1" s="1"/>
  <c r="T25" i="2"/>
  <c r="U25" i="2" s="1"/>
  <c r="G5" i="1" s="1"/>
  <c r="T26" i="2"/>
  <c r="U26" i="2" s="1"/>
  <c r="G6" i="1" s="1"/>
  <c r="T27" i="2"/>
  <c r="U27" i="2" s="1"/>
  <c r="G7" i="1" s="1"/>
  <c r="T28" i="2"/>
  <c r="U28" i="2" s="1"/>
  <c r="G8" i="1" s="1"/>
  <c r="T29" i="2"/>
  <c r="U29" i="2" s="1"/>
  <c r="G9" i="1" s="1"/>
  <c r="T30" i="2"/>
  <c r="U30" i="2" s="1"/>
  <c r="G10" i="1" s="1"/>
  <c r="T31" i="2"/>
  <c r="U31" i="2" s="1"/>
  <c r="G11" i="1" s="1"/>
  <c r="T32" i="2"/>
  <c r="U32" i="2" s="1"/>
  <c r="I2" i="1" s="1"/>
  <c r="T33" i="2"/>
  <c r="U33" i="2" s="1"/>
  <c r="I3" i="1" s="1"/>
  <c r="T34" i="2"/>
  <c r="U34" i="2" s="1"/>
  <c r="I4" i="1" s="1"/>
  <c r="T35" i="2"/>
  <c r="U35" i="2" s="1"/>
  <c r="I5" i="1" s="1"/>
  <c r="T36" i="2"/>
  <c r="U36" i="2" s="1"/>
  <c r="I6" i="1" s="1"/>
  <c r="T37" i="2"/>
  <c r="U37" i="2" s="1"/>
  <c r="I7" i="1" s="1"/>
  <c r="T38" i="2"/>
  <c r="U38" i="2" s="1"/>
  <c r="I8" i="1" s="1"/>
  <c r="T39" i="2"/>
  <c r="U39" i="2" s="1"/>
  <c r="I9" i="1" s="1"/>
  <c r="T40" i="2"/>
  <c r="U40" i="2" s="1"/>
  <c r="I10" i="1" s="1"/>
  <c r="T41" i="2"/>
  <c r="U41" i="2" s="1"/>
  <c r="I11" i="1" s="1"/>
  <c r="T42" i="2"/>
  <c r="U42" i="2" s="1"/>
  <c r="K2" i="1" s="1"/>
  <c r="T43" i="2"/>
  <c r="U43" i="2" s="1"/>
  <c r="K3" i="1" s="1"/>
  <c r="T44" i="2"/>
  <c r="U44" i="2" s="1"/>
  <c r="K4" i="1" s="1"/>
  <c r="T45" i="2"/>
  <c r="U45" i="2" s="1"/>
  <c r="K5" i="1" s="1"/>
  <c r="T46" i="2"/>
  <c r="U46" i="2" s="1"/>
  <c r="K6" i="1" s="1"/>
  <c r="T47" i="2"/>
  <c r="U47" i="2" s="1"/>
  <c r="K7" i="1" s="1"/>
  <c r="T48" i="2"/>
  <c r="U48" i="2" s="1"/>
  <c r="K8" i="1" s="1"/>
  <c r="T49" i="2"/>
  <c r="U49" i="2" s="1"/>
  <c r="K9" i="1" s="1"/>
  <c r="T50" i="2"/>
  <c r="U50" i="2" s="1"/>
  <c r="K10" i="1" s="1"/>
  <c r="T51" i="2"/>
  <c r="U51" i="2" s="1"/>
  <c r="K11" i="1" s="1"/>
  <c r="T52" i="2"/>
  <c r="U52" i="2" s="1"/>
  <c r="M2" i="1" s="1"/>
  <c r="T53" i="2"/>
  <c r="U53" i="2" s="1"/>
  <c r="M3" i="1" s="1"/>
  <c r="T54" i="2"/>
  <c r="U54" i="2" s="1"/>
  <c r="M4" i="1" s="1"/>
  <c r="T55" i="2"/>
  <c r="U55" i="2" s="1"/>
  <c r="M5" i="1" s="1"/>
  <c r="T56" i="2"/>
  <c r="U56" i="2" s="1"/>
  <c r="M6" i="1" s="1"/>
  <c r="T57" i="2"/>
  <c r="U57" i="2" s="1"/>
  <c r="M7" i="1" s="1"/>
  <c r="T58" i="2"/>
  <c r="U58" i="2" s="1"/>
  <c r="M8" i="1" s="1"/>
  <c r="T59" i="2"/>
  <c r="U59" i="2" s="1"/>
  <c r="M9" i="1" s="1"/>
  <c r="T60" i="2"/>
  <c r="U60" i="2" s="1"/>
  <c r="M10" i="1" s="1"/>
  <c r="T61" i="2"/>
  <c r="U61" i="2" s="1"/>
  <c r="M11" i="1" s="1"/>
  <c r="T62" i="2"/>
  <c r="U62" i="2" s="1"/>
  <c r="O2" i="1" s="1"/>
  <c r="T63" i="2"/>
  <c r="U63" i="2" s="1"/>
  <c r="O3" i="1" s="1"/>
  <c r="T64" i="2"/>
  <c r="U64" i="2" s="1"/>
  <c r="O4" i="1" s="1"/>
  <c r="T65" i="2"/>
  <c r="U65" i="2" s="1"/>
  <c r="O5" i="1" s="1"/>
  <c r="T66" i="2"/>
  <c r="U66" i="2" s="1"/>
  <c r="O6" i="1" s="1"/>
  <c r="T67" i="2"/>
  <c r="U67" i="2" s="1"/>
  <c r="O7" i="1" s="1"/>
  <c r="T68" i="2"/>
  <c r="U68" i="2" s="1"/>
  <c r="O8" i="1" s="1"/>
  <c r="T69" i="2"/>
  <c r="U69" i="2" s="1"/>
  <c r="O9" i="1" s="1"/>
  <c r="T70" i="2"/>
  <c r="U70" i="2" s="1"/>
  <c r="O10" i="1" s="1"/>
  <c r="T71" i="2"/>
  <c r="U71" i="2" s="1"/>
  <c r="O11" i="1" s="1"/>
  <c r="T72" i="2"/>
  <c r="U72" i="2" s="1"/>
  <c r="Q2" i="1" s="1"/>
  <c r="T73" i="2"/>
  <c r="U73" i="2" s="1"/>
  <c r="Q3" i="1" s="1"/>
  <c r="T74" i="2"/>
  <c r="U74" i="2" s="1"/>
  <c r="Q4" i="1" s="1"/>
  <c r="T75" i="2"/>
  <c r="U75" i="2" s="1"/>
  <c r="Q5" i="1" s="1"/>
  <c r="T76" i="2"/>
  <c r="U76" i="2" s="1"/>
  <c r="Q6" i="1" s="1"/>
  <c r="T77" i="2"/>
  <c r="U77" i="2" s="1"/>
  <c r="Q7" i="1" s="1"/>
  <c r="T78" i="2"/>
  <c r="U78" i="2" s="1"/>
  <c r="Q8" i="1" s="1"/>
  <c r="T79" i="2"/>
  <c r="U79" i="2" s="1"/>
  <c r="Q9" i="1" s="1"/>
  <c r="T80" i="2"/>
  <c r="U80" i="2" s="1"/>
  <c r="Q10" i="1" s="1"/>
  <c r="T81" i="2"/>
  <c r="U81" i="2" s="1"/>
  <c r="Q11" i="1" s="1"/>
  <c r="T82" i="2"/>
  <c r="U82" i="2" s="1"/>
  <c r="S2" i="1" s="1"/>
  <c r="T83" i="2"/>
  <c r="U83" i="2" s="1"/>
  <c r="S3" i="1" s="1"/>
  <c r="T84" i="2"/>
  <c r="U84" i="2" s="1"/>
  <c r="S4" i="1" s="1"/>
  <c r="T85" i="2"/>
  <c r="U85" i="2" s="1"/>
  <c r="S5" i="1" s="1"/>
  <c r="T86" i="2"/>
  <c r="U86" i="2" s="1"/>
  <c r="S6" i="1" s="1"/>
  <c r="T87" i="2"/>
  <c r="U87" i="2" s="1"/>
  <c r="S7" i="1" s="1"/>
  <c r="T88" i="2"/>
  <c r="U88" i="2" s="1"/>
  <c r="S8" i="1" s="1"/>
  <c r="T89" i="2"/>
  <c r="U89" i="2" s="1"/>
  <c r="S9" i="1" s="1"/>
  <c r="T90" i="2"/>
  <c r="U90" i="2" s="1"/>
  <c r="S10" i="1" s="1"/>
  <c r="T91" i="2"/>
  <c r="U91" i="2" s="1"/>
  <c r="S11" i="1" s="1"/>
  <c r="T92" i="2"/>
  <c r="U92" i="2" s="1"/>
  <c r="U2" i="1" s="1"/>
  <c r="T93" i="2"/>
  <c r="U93" i="2" s="1"/>
  <c r="U3" i="1" s="1"/>
  <c r="T94" i="2"/>
  <c r="U94" i="2" s="1"/>
  <c r="U4" i="1" s="1"/>
  <c r="T95" i="2"/>
  <c r="U95" i="2" s="1"/>
  <c r="U5" i="1" s="1"/>
  <c r="T96" i="2"/>
  <c r="U96" i="2" s="1"/>
  <c r="U6" i="1" s="1"/>
  <c r="T97" i="2"/>
  <c r="U97" i="2" s="1"/>
  <c r="U7" i="1" s="1"/>
  <c r="T98" i="2"/>
  <c r="U98" i="2" s="1"/>
  <c r="U8" i="1" s="1"/>
  <c r="T99" i="2"/>
  <c r="U99" i="2" s="1"/>
  <c r="U9" i="1" s="1"/>
  <c r="T100" i="2"/>
  <c r="U100" i="2" s="1"/>
  <c r="U10" i="1" s="1"/>
  <c r="T101" i="2"/>
  <c r="U101" i="2" s="1"/>
  <c r="U11" i="1" s="1"/>
  <c r="T102" i="2"/>
  <c r="U102" i="2" s="1"/>
  <c r="W2" i="1" s="1"/>
  <c r="T103" i="2"/>
  <c r="U103" i="2" s="1"/>
  <c r="W3" i="1" s="1"/>
  <c r="T104" i="2"/>
  <c r="U104" i="2" s="1"/>
  <c r="W4" i="1" s="1"/>
  <c r="T105" i="2"/>
  <c r="U105" i="2" s="1"/>
  <c r="W5" i="1" s="1"/>
  <c r="T106" i="2"/>
  <c r="U106" i="2" s="1"/>
  <c r="W6" i="1" s="1"/>
  <c r="T107" i="2"/>
  <c r="U107" i="2" s="1"/>
  <c r="W7" i="1" s="1"/>
  <c r="T108" i="2"/>
  <c r="U108" i="2" s="1"/>
  <c r="W8" i="1" s="1"/>
  <c r="T109" i="2"/>
  <c r="U109" i="2" s="1"/>
  <c r="W9" i="1" s="1"/>
  <c r="T110" i="2"/>
  <c r="U110" i="2" s="1"/>
  <c r="W10" i="1" s="1"/>
  <c r="T111" i="2"/>
  <c r="U111" i="2" s="1"/>
  <c r="W11" i="1" s="1"/>
  <c r="T112" i="2"/>
  <c r="U112" i="2" s="1"/>
  <c r="Y2" i="1" s="1"/>
  <c r="T113" i="2"/>
  <c r="U113" i="2" s="1"/>
  <c r="Y3" i="1" s="1"/>
  <c r="T114" i="2"/>
  <c r="U114" i="2" s="1"/>
  <c r="Y4" i="1" s="1"/>
  <c r="T115" i="2"/>
  <c r="U115" i="2" s="1"/>
  <c r="Y5" i="1" s="1"/>
  <c r="T116" i="2"/>
  <c r="U116" i="2" s="1"/>
  <c r="Y6" i="1" s="1"/>
  <c r="T117" i="2"/>
  <c r="U117" i="2" s="1"/>
  <c r="Y7" i="1" s="1"/>
  <c r="T118" i="2"/>
  <c r="U118" i="2" s="1"/>
  <c r="Y8" i="1" s="1"/>
  <c r="T119" i="2"/>
  <c r="U119" i="2" s="1"/>
  <c r="Y9" i="1" s="1"/>
  <c r="T120" i="2"/>
  <c r="U120" i="2" s="1"/>
  <c r="Y10" i="1" s="1"/>
  <c r="T121" i="2"/>
  <c r="U121" i="2" s="1"/>
  <c r="Y11" i="1" s="1"/>
  <c r="T122" i="2"/>
  <c r="U122" i="2" s="1"/>
  <c r="AA2" i="1" s="1"/>
  <c r="T123" i="2"/>
  <c r="U123" i="2" s="1"/>
  <c r="AA3" i="1" s="1"/>
  <c r="T124" i="2"/>
  <c r="U124" i="2" s="1"/>
  <c r="AA4" i="1" s="1"/>
  <c r="T125" i="2"/>
  <c r="U125" i="2" s="1"/>
  <c r="AA5" i="1" s="1"/>
  <c r="T126" i="2"/>
  <c r="U126" i="2" s="1"/>
  <c r="AA6" i="1" s="1"/>
  <c r="T127" i="2"/>
  <c r="U127" i="2" s="1"/>
  <c r="AA7" i="1" s="1"/>
  <c r="T128" i="2"/>
  <c r="U128" i="2" s="1"/>
  <c r="AA8" i="1" s="1"/>
  <c r="T129" i="2"/>
  <c r="U129" i="2" s="1"/>
  <c r="AA9" i="1" s="1"/>
  <c r="T130" i="2"/>
  <c r="U130" i="2" s="1"/>
  <c r="AA10" i="1" s="1"/>
  <c r="T131" i="2"/>
  <c r="U131" i="2" s="1"/>
  <c r="AA11" i="1" s="1"/>
  <c r="T132" i="2"/>
  <c r="U132" i="2" s="1"/>
  <c r="AC2" i="1" s="1"/>
  <c r="T133" i="2"/>
  <c r="U133" i="2" s="1"/>
  <c r="AC3" i="1" s="1"/>
  <c r="T134" i="2"/>
  <c r="U134" i="2" s="1"/>
  <c r="AC4" i="1" s="1"/>
  <c r="T135" i="2"/>
  <c r="U135" i="2" s="1"/>
  <c r="AC5" i="1" s="1"/>
  <c r="T136" i="2"/>
  <c r="U136" i="2" s="1"/>
  <c r="AC6" i="1" s="1"/>
  <c r="T137" i="2"/>
  <c r="U137" i="2" s="1"/>
  <c r="AC7" i="1" s="1"/>
  <c r="T138" i="2"/>
  <c r="U138" i="2" s="1"/>
  <c r="AC8" i="1" s="1"/>
  <c r="T139" i="2"/>
  <c r="U139" i="2" s="1"/>
  <c r="AC9" i="1" s="1"/>
  <c r="T140" i="2"/>
  <c r="U140" i="2" s="1"/>
  <c r="AC10" i="1" s="1"/>
  <c r="T141" i="2"/>
  <c r="U141" i="2" s="1"/>
  <c r="AC11" i="1" s="1"/>
  <c r="T142" i="2"/>
  <c r="U142" i="2" s="1"/>
  <c r="AE2" i="1" s="1"/>
  <c r="T143" i="2"/>
  <c r="U143" i="2" s="1"/>
  <c r="AE3" i="1" s="1"/>
  <c r="T144" i="2"/>
  <c r="U144" i="2" s="1"/>
  <c r="AE4" i="1" s="1"/>
  <c r="T145" i="2"/>
  <c r="U145" i="2" s="1"/>
  <c r="AE5" i="1" s="1"/>
  <c r="T146" i="2"/>
  <c r="U146" i="2" s="1"/>
  <c r="AE6" i="1" s="1"/>
  <c r="T147" i="2"/>
  <c r="U147" i="2" s="1"/>
  <c r="AE7" i="1" s="1"/>
  <c r="T148" i="2"/>
  <c r="U148" i="2" s="1"/>
  <c r="AE8" i="1" s="1"/>
  <c r="T149" i="2"/>
  <c r="U149" i="2" s="1"/>
  <c r="AE9" i="1" s="1"/>
  <c r="T150" i="2"/>
  <c r="U150" i="2" s="1"/>
  <c r="AE10" i="1" s="1"/>
  <c r="T151" i="2"/>
  <c r="U151" i="2" s="1"/>
  <c r="AE11" i="1" s="1"/>
  <c r="T152" i="2"/>
  <c r="U152" i="2" s="1"/>
  <c r="AG2" i="1" s="1"/>
  <c r="T153" i="2"/>
  <c r="U153" i="2" s="1"/>
  <c r="AG3" i="1" s="1"/>
  <c r="T154" i="2"/>
  <c r="U154" i="2" s="1"/>
  <c r="AG4" i="1" s="1"/>
  <c r="T155" i="2"/>
  <c r="U155" i="2" s="1"/>
  <c r="AG5" i="1" s="1"/>
  <c r="T156" i="2"/>
  <c r="U156" i="2" s="1"/>
  <c r="AG6" i="1" s="1"/>
  <c r="T157" i="2"/>
  <c r="U157" i="2" s="1"/>
  <c r="AG7" i="1" s="1"/>
  <c r="T158" i="2"/>
  <c r="U158" i="2" s="1"/>
  <c r="AG8" i="1" s="1"/>
  <c r="T159" i="2"/>
  <c r="U159" i="2" s="1"/>
  <c r="AG9" i="1" s="1"/>
  <c r="T160" i="2"/>
  <c r="U160" i="2" s="1"/>
  <c r="AG10" i="1" s="1"/>
  <c r="T161" i="2"/>
  <c r="U161" i="2" s="1"/>
  <c r="AG11" i="1" s="1"/>
</calcChain>
</file>

<file path=xl/sharedStrings.xml><?xml version="1.0" encoding="utf-8"?>
<sst xmlns="http://schemas.openxmlformats.org/spreadsheetml/2006/main" count="696" uniqueCount="370">
  <si>
    <t>Fast Food</t>
  </si>
  <si>
    <t>Computers</t>
  </si>
  <si>
    <t>Restaurant</t>
  </si>
  <si>
    <t>Zoo</t>
  </si>
  <si>
    <t>Lifeguard</t>
  </si>
  <si>
    <t>Hunting</t>
  </si>
  <si>
    <t>Cleaning</t>
  </si>
  <si>
    <t>Casino</t>
  </si>
  <si>
    <t>Art</t>
  </si>
  <si>
    <t>Sports</t>
  </si>
  <si>
    <t>Movies</t>
  </si>
  <si>
    <t>Legal</t>
  </si>
  <si>
    <t>Slaying</t>
  </si>
  <si>
    <t>Space</t>
  </si>
  <si>
    <t>Wizard</t>
  </si>
  <si>
    <t>Love</t>
  </si>
  <si>
    <t>Level</t>
  </si>
  <si>
    <t>Burger Flipper</t>
  </si>
  <si>
    <t>5s</t>
  </si>
  <si>
    <t>2m</t>
  </si>
  <si>
    <t>Bun Toaster</t>
  </si>
  <si>
    <t>6m</t>
  </si>
  <si>
    <t>Onion Rehydrator</t>
  </si>
  <si>
    <t>21m</t>
  </si>
  <si>
    <t>Mascot</t>
  </si>
  <si>
    <t>1h 24m</t>
  </si>
  <si>
    <t>Sandwich Artist</t>
  </si>
  <si>
    <t>6h 18m</t>
  </si>
  <si>
    <t>Burger Meister</t>
  </si>
  <si>
    <t>1d 7h 30m</t>
  </si>
  <si>
    <t>Meat Manager</t>
  </si>
  <si>
    <t>7d 5h 15m</t>
  </si>
  <si>
    <t>Hambaron</t>
  </si>
  <si>
    <t>43d 7h 30m</t>
  </si>
  <si>
    <t>Fry Franchiser</t>
  </si>
  <si>
    <t>281d 12h 45m</t>
  </si>
  <si>
    <t>Beef Chief</t>
  </si>
  <si>
    <t>Programmer</t>
  </si>
  <si>
    <t>5m</t>
  </si>
  <si>
    <t>6h</t>
  </si>
  <si>
    <t>IT Monkey</t>
  </si>
  <si>
    <t>18h</t>
  </si>
  <si>
    <t>Techie</t>
  </si>
  <si>
    <t>2d 6h</t>
  </si>
  <si>
    <t>Hacker</t>
  </si>
  <si>
    <t>6d 18h</t>
  </si>
  <si>
    <t>Engineer</t>
  </si>
  <si>
    <t>20d 6h</t>
  </si>
  <si>
    <t>Computer Whisperer</t>
  </si>
  <si>
    <t>81d</t>
  </si>
  <si>
    <t>Cyberneticist</t>
  </si>
  <si>
    <t>324d</t>
  </si>
  <si>
    <t>Futurist</t>
  </si>
  <si>
    <t>1,296d</t>
  </si>
  <si>
    <t>Artificial Entity</t>
  </si>
  <si>
    <t>5,184d</t>
  </si>
  <si>
    <t>Singularity</t>
  </si>
  <si>
    <t>Busser</t>
  </si>
  <si>
    <t>8s</t>
  </si>
  <si>
    <t>10m</t>
  </si>
  <si>
    <t>Waiter</t>
  </si>
  <si>
    <t>30m</t>
  </si>
  <si>
    <t>Server</t>
  </si>
  <si>
    <t>1h 45m 4s</t>
  </si>
  <si>
    <t>Barista</t>
  </si>
  <si>
    <t>7h</t>
  </si>
  <si>
    <t>Bartender</t>
  </si>
  <si>
    <t>Garcon</t>
  </si>
  <si>
    <t>6d 13h 30m</t>
  </si>
  <si>
    <t>Host</t>
  </si>
  <si>
    <t>36d 2h 15m 4s</t>
  </si>
  <si>
    <t>Maitre D</t>
  </si>
  <si>
    <t>216d 13h 30m</t>
  </si>
  <si>
    <t>Shift Manager</t>
  </si>
  <si>
    <t>1,407d 15h 45m 4s</t>
  </si>
  <si>
    <t>Owner</t>
  </si>
  <si>
    <t>Veterinarian</t>
  </si>
  <si>
    <t>12s</t>
  </si>
  <si>
    <t>1d</t>
  </si>
  <si>
    <t>Puppy Rescuer</t>
  </si>
  <si>
    <t>2d</t>
  </si>
  <si>
    <t>Kitten Rehabilitator</t>
  </si>
  <si>
    <t>4d</t>
  </si>
  <si>
    <t>Bunny Saver</t>
  </si>
  <si>
    <t>8d</t>
  </si>
  <si>
    <t>Red Panda Helper</t>
  </si>
  <si>
    <t>24d</t>
  </si>
  <si>
    <t>Love an Otter</t>
  </si>
  <si>
    <t>72d</t>
  </si>
  <si>
    <t>Sea Turtle Savior</t>
  </si>
  <si>
    <t>216d</t>
  </si>
  <si>
    <t>Whale Guardian</t>
  </si>
  <si>
    <t>864d</t>
  </si>
  <si>
    <t>Red Panda Lord</t>
  </si>
  <si>
    <t>3,456d</t>
  </si>
  <si>
    <t>Ark Commandant</t>
  </si>
  <si>
    <t>Life Guard</t>
  </si>
  <si>
    <t>6s</t>
  </si>
  <si>
    <t>Beach Patrol</t>
  </si>
  <si>
    <t>18m</t>
  </si>
  <si>
    <t>Sexy Lifeguard</t>
  </si>
  <si>
    <t>1h 3m</t>
  </si>
  <si>
    <t>Surf and Protect</t>
  </si>
  <si>
    <t>4h 12m</t>
  </si>
  <si>
    <t>Heli-Jumper</t>
  </si>
  <si>
    <t>18h 54m</t>
  </si>
  <si>
    <t>Search and Rescue</t>
  </si>
  <si>
    <t>3d 22h 30m</t>
  </si>
  <si>
    <t>Coast Guardian</t>
  </si>
  <si>
    <t>21d 15h 45m</t>
  </si>
  <si>
    <t>Life Preserver</t>
  </si>
  <si>
    <t>129d 22h 30m</t>
  </si>
  <si>
    <t>Shark Puncher</t>
  </si>
  <si>
    <t>844d 14h 15m</t>
  </si>
  <si>
    <t>Atlantean King</t>
  </si>
  <si>
    <t>Bounty Hunter</t>
  </si>
  <si>
    <t>16m 40s</t>
  </si>
  <si>
    <t>8h 20m</t>
  </si>
  <si>
    <t>Mercenary</t>
  </si>
  <si>
    <t>1d 1h</t>
  </si>
  <si>
    <t>Soldier of Fortune</t>
  </si>
  <si>
    <t>3d 3h</t>
  </si>
  <si>
    <t>Hitman</t>
  </si>
  <si>
    <t>9d 9h</t>
  </si>
  <si>
    <t>Assassin</t>
  </si>
  <si>
    <t>28d 3h</t>
  </si>
  <si>
    <t>Black-Ops</t>
  </si>
  <si>
    <t>84d 9h</t>
  </si>
  <si>
    <t>One Man Army</t>
  </si>
  <si>
    <t>253d 3h</t>
  </si>
  <si>
    <t>Sliver Cell</t>
  </si>
  <si>
    <t>759d 9h</t>
  </si>
  <si>
    <t>The One</t>
  </si>
  <si>
    <t>2,278d 3h</t>
  </si>
  <si>
    <t>Chiroptera Hominin</t>
  </si>
  <si>
    <t>Janitor</t>
  </si>
  <si>
    <t>30s</t>
  </si>
  <si>
    <t>Custodial Engineer</t>
  </si>
  <si>
    <t>2h</t>
  </si>
  <si>
    <t>Chief Sweeper</t>
  </si>
  <si>
    <t>8h</t>
  </si>
  <si>
    <t>Vomitorius Maximus</t>
  </si>
  <si>
    <t>1d 8h</t>
  </si>
  <si>
    <t>Superintendant</t>
  </si>
  <si>
    <t>5d 8h</t>
  </si>
  <si>
    <t>Groundskeeper</t>
  </si>
  <si>
    <t>21d 8h</t>
  </si>
  <si>
    <t>Garbageman</t>
  </si>
  <si>
    <t>85d 8h</t>
  </si>
  <si>
    <t>Undertaker</t>
  </si>
  <si>
    <t>341d 8h</t>
  </si>
  <si>
    <t>Hazmat Specialist</t>
  </si>
  <si>
    <t>1,365d 8h</t>
  </si>
  <si>
    <t>Bomb Disposal</t>
  </si>
  <si>
    <t>Gambler</t>
  </si>
  <si>
    <t>2d 18h 40m</t>
  </si>
  <si>
    <t>Slot Junkie</t>
  </si>
  <si>
    <t>3m</t>
  </si>
  <si>
    <t>12d 12h</t>
  </si>
  <si>
    <t>Black Jacker</t>
  </si>
  <si>
    <t>4m</t>
  </si>
  <si>
    <t>50d</t>
  </si>
  <si>
    <t>Dice Master</t>
  </si>
  <si>
    <t>187d 12h</t>
  </si>
  <si>
    <t>Pro Poker Player</t>
  </si>
  <si>
    <t>7m 30s</t>
  </si>
  <si>
    <t>843d 18h</t>
  </si>
  <si>
    <t>High Stakes Roller</t>
  </si>
  <si>
    <t>8m 20s</t>
  </si>
  <si>
    <t>2,812d 12h</t>
  </si>
  <si>
    <t>Lucky Duck</t>
  </si>
  <si>
    <t>7,593d 18h</t>
  </si>
  <si>
    <t>Reign Man</t>
  </si>
  <si>
    <t>15,187d 12h</t>
  </si>
  <si>
    <t>Sports Almanac</t>
  </si>
  <si>
    <t>36,450d</t>
  </si>
  <si>
    <t>God of Gamblers</t>
  </si>
  <si>
    <t>Artist</t>
  </si>
  <si>
    <t>1m</t>
  </si>
  <si>
    <t>2h 24m</t>
  </si>
  <si>
    <t>Painter</t>
  </si>
  <si>
    <t>8h 24m</t>
  </si>
  <si>
    <t>Sculptor</t>
  </si>
  <si>
    <t>1d 5h 24m</t>
  </si>
  <si>
    <t>Composer</t>
  </si>
  <si>
    <t>4d 6h 54m</t>
  </si>
  <si>
    <t>Inventor</t>
  </si>
  <si>
    <t>15d 9m</t>
  </si>
  <si>
    <t>Virtuoso</t>
  </si>
  <si>
    <t>52d 12h 32m</t>
  </si>
  <si>
    <t>Renaissance Man</t>
  </si>
  <si>
    <t>183d 19h 50m</t>
  </si>
  <si>
    <t>Artiste</t>
  </si>
  <si>
    <t>643d 9h 26m</t>
  </si>
  <si>
    <t>Hype Machine</t>
  </si>
  <si>
    <t>2,251d 21h 1m</t>
  </si>
  <si>
    <t>Iconoclast</t>
  </si>
  <si>
    <t>Pro Athlete</t>
  </si>
  <si>
    <t>11d 16h 30m</t>
  </si>
  <si>
    <t>Puck Catcher</t>
  </si>
  <si>
    <t>35d 1h 30m</t>
  </si>
  <si>
    <t>Baseball Hitter</t>
  </si>
  <si>
    <t>105d 4h 30m</t>
  </si>
  <si>
    <t>Football Thrower</t>
  </si>
  <si>
    <t>315d 13h 30m</t>
  </si>
  <si>
    <t>Face Puncher</t>
  </si>
  <si>
    <t>946d 16h 30m</t>
  </si>
  <si>
    <t>Endorsement Getter</t>
  </si>
  <si>
    <t>2,840d 1h 30m</t>
  </si>
  <si>
    <t>Team Buyer</t>
  </si>
  <si>
    <t>8,520d 4h 30m</t>
  </si>
  <si>
    <t>Franchise Haver</t>
  </si>
  <si>
    <t>25,560d 13h 30m</t>
  </si>
  <si>
    <t>Living Legend</t>
  </si>
  <si>
    <t>76,681d 16h 30m</t>
  </si>
  <si>
    <t>Hall of Famer</t>
  </si>
  <si>
    <t>Actor</t>
  </si>
  <si>
    <t>700d</t>
  </si>
  <si>
    <t>Award Winning Actor</t>
  </si>
  <si>
    <t>1,050d</t>
  </si>
  <si>
    <t>Actor / Director</t>
  </si>
  <si>
    <t>1,575d</t>
  </si>
  <si>
    <t>Award Winning Director</t>
  </si>
  <si>
    <t>2,362d 12h</t>
  </si>
  <si>
    <t>Auteur</t>
  </si>
  <si>
    <t>3,543d 18h</t>
  </si>
  <si>
    <t>Cinematic Legend</t>
  </si>
  <si>
    <t>5,315d 15h</t>
  </si>
  <si>
    <t>Phenomenon</t>
  </si>
  <si>
    <t>7,973d 10h 30m</t>
  </si>
  <si>
    <t>The Last Celebrity</t>
  </si>
  <si>
    <t>11,960d 3h 45m</t>
  </si>
  <si>
    <t>Literally A Star</t>
  </si>
  <si>
    <t>17,940d 5h 37m 30s</t>
  </si>
  <si>
    <t>Cao Guojiu</t>
  </si>
  <si>
    <t>Paralegal</t>
  </si>
  <si>
    <t>13d 21h 20m</t>
  </si>
  <si>
    <t>Ambulance Chaser</t>
  </si>
  <si>
    <t>83d 8h</t>
  </si>
  <si>
    <t>Lawyer</t>
  </si>
  <si>
    <t>500d</t>
  </si>
  <si>
    <t>State Attorney</t>
  </si>
  <si>
    <t>2,500d</t>
  </si>
  <si>
    <t>Judge Derp</t>
  </si>
  <si>
    <t>12,500d</t>
  </si>
  <si>
    <t>District Attorney</t>
  </si>
  <si>
    <t>50,000d</t>
  </si>
  <si>
    <t>Attorney General</t>
  </si>
  <si>
    <t>200,000d</t>
  </si>
  <si>
    <t>The Law</t>
  </si>
  <si>
    <t>600,000d</t>
  </si>
  <si>
    <t>Supreme Justice</t>
  </si>
  <si>
    <t>1,800,000d</t>
  </si>
  <si>
    <t>Avatar of Order</t>
  </si>
  <si>
    <t>Demon Hunter</t>
  </si>
  <si>
    <t>150d</t>
  </si>
  <si>
    <t>Vampire Slayer</t>
  </si>
  <si>
    <t>450d</t>
  </si>
  <si>
    <t>Dragon Killer</t>
  </si>
  <si>
    <t>1,350d</t>
  </si>
  <si>
    <t>Kracken Kracker</t>
  </si>
  <si>
    <t>4,050d</t>
  </si>
  <si>
    <t>Titan Tosser</t>
  </si>
  <si>
    <t>12,150d</t>
  </si>
  <si>
    <t>Planet Buster</t>
  </si>
  <si>
    <t>Star Destroy-Doer</t>
  </si>
  <si>
    <t>109,350d</t>
  </si>
  <si>
    <t>Deity Destroyer</t>
  </si>
  <si>
    <t>328,050d</t>
  </si>
  <si>
    <t>Chuck Slayer</t>
  </si>
  <si>
    <t>984,150d</t>
  </si>
  <si>
    <t>Everything Slayer</t>
  </si>
  <si>
    <t>Astronaut</t>
  </si>
  <si>
    <t>14d</t>
  </si>
  <si>
    <t>Starship Captain</t>
  </si>
  <si>
    <t>84d</t>
  </si>
  <si>
    <t>Star Child</t>
  </si>
  <si>
    <t>420d</t>
  </si>
  <si>
    <t>Space Surveyor</t>
  </si>
  <si>
    <t>2,100d</t>
  </si>
  <si>
    <t>Star Searcher</t>
  </si>
  <si>
    <t>8,400d</t>
  </si>
  <si>
    <t>Infinite Explorer</t>
  </si>
  <si>
    <t>33,600d</t>
  </si>
  <si>
    <t>Interstellar Commandant</t>
  </si>
  <si>
    <t>100,800d</t>
  </si>
  <si>
    <t>Solar Emperor</t>
  </si>
  <si>
    <t>302,400d</t>
  </si>
  <si>
    <t>Galactic Overlord</t>
  </si>
  <si>
    <t>604,800d</t>
  </si>
  <si>
    <t>Power Cosmic</t>
  </si>
  <si>
    <t>3d 15h 36m</t>
  </si>
  <si>
    <t>251d 20h 24m</t>
  </si>
  <si>
    <t>Hairy Wizard</t>
  </si>
  <si>
    <t>7d 7h 12m</t>
  </si>
  <si>
    <t>503d 16h 48m</t>
  </si>
  <si>
    <t>Very Hairy Wizard</t>
  </si>
  <si>
    <t>14d 14h 24m</t>
  </si>
  <si>
    <t>1,007d 9h 36m</t>
  </si>
  <si>
    <t>Sorcerer</t>
  </si>
  <si>
    <t>29d 4h 48m</t>
  </si>
  <si>
    <t>2,014d 19h 12m</t>
  </si>
  <si>
    <t>More-cerer</t>
  </si>
  <si>
    <t>58d 9h 36m</t>
  </si>
  <si>
    <t>4,029d 14h 24m</t>
  </si>
  <si>
    <t>Magus Awesomus</t>
  </si>
  <si>
    <t>116d 19h 12m</t>
  </si>
  <si>
    <t>8,059d 4h 48m</t>
  </si>
  <si>
    <t>Grand Magus</t>
  </si>
  <si>
    <t>233d 14h 24m</t>
  </si>
  <si>
    <t>16,118d 9h 36m</t>
  </si>
  <si>
    <t>Archmage</t>
  </si>
  <si>
    <t>46d 17h 16m 48s</t>
  </si>
  <si>
    <t>32,236d 19h 12m</t>
  </si>
  <si>
    <t>Arch Archmage</t>
  </si>
  <si>
    <t>22h 25m 32s</t>
  </si>
  <si>
    <t>64,473d 11h 20m</t>
  </si>
  <si>
    <t>Sorcerer Supremo</t>
  </si>
  <si>
    <t>4h 29m 6s</t>
  </si>
  <si>
    <t>Love Doctor</t>
  </si>
  <si>
    <t>15s</t>
  </si>
  <si>
    <t>52d 15h 20m</t>
  </si>
  <si>
    <t>Love Guru</t>
  </si>
  <si>
    <t>210d 13h 20m</t>
  </si>
  <si>
    <t>Love Fairy</t>
  </si>
  <si>
    <t>842d 5h 20m</t>
  </si>
  <si>
    <t>Love God</t>
  </si>
  <si>
    <t>3,368d 21h 20m</t>
  </si>
  <si>
    <t>Loveicus Prime</t>
  </si>
  <si>
    <t>13,475d 13h 20m</t>
  </si>
  <si>
    <t>Cupid</t>
  </si>
  <si>
    <t>53,902d 5h 20m</t>
  </si>
  <si>
    <t>Love Maker</t>
  </si>
  <si>
    <t>215,608d 21h 20m</t>
  </si>
  <si>
    <t>The Unity</t>
  </si>
  <si>
    <t>862,435d 13h 20m</t>
  </si>
  <si>
    <t>Eros</t>
  </si>
  <si>
    <t>1,379,896d 21h 20m</t>
  </si>
  <si>
    <t>Aphrodome</t>
  </si>
  <si>
    <t>Job</t>
  </si>
  <si>
    <t>Title</t>
  </si>
  <si>
    <t>Earnings</t>
  </si>
  <si>
    <t>Time</t>
  </si>
  <si>
    <t>$ per min</t>
  </si>
  <si>
    <t>Needed Shifts</t>
  </si>
  <si>
    <t>Time Blocks</t>
  </si>
  <si>
    <t>$/min/block</t>
  </si>
  <si>
    <t>Time Until Promotion</t>
  </si>
  <si>
    <t>0m</t>
  </si>
  <si>
    <t>Column1</t>
  </si>
  <si>
    <t>Column2</t>
  </si>
  <si>
    <t>Time O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</si>
  <si>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</si>
  <si>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</si>
  <si>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</si>
  <si>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</si>
  <si>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</si>
  <si>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</si>
  <si>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</si>
  <si>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</si>
  <si>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Time Until Promotion O</t>
  </si>
  <si>
    <t>Boost:</t>
  </si>
  <si>
    <t>Job + Level</t>
  </si>
  <si>
    <t>Column11</t>
  </si>
  <si>
    <t>Column12</t>
  </si>
  <si>
    <t>Column13</t>
  </si>
  <si>
    <t>Column14</t>
  </si>
  <si>
    <t>Column15</t>
  </si>
  <si>
    <t>Column16</t>
  </si>
  <si>
    <t>Minutes: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</si>
</sst>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_(&quot;$&quot;* #,##0_);_(&quot;$&quot;* \(#,##0\);_(&quot;$&quot;* &quot;-&quot;_);_(@_)"/>
  </numFmts>
  <fonts count="6" x14ac:knownFonts="1">
    <font>
      <sz val="11"/>
      <color theme="1"/>
      <name val="Calibri"/>
      <family val="2"/>
      <scheme val="minor"/>
    </font>
    <font>
      <sz val="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4" tint="0.39994506668294322"/>
      <name val="Calibri"/>
      <family val="2"/>
      <scheme val="minor"/>
    </font>
    <font>
      <sz val="9"/>
      <color theme="4" tint="0.3999450666829432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1" fontId="2" fillId="0" borderId="0" xfId="0" applyNumberFormat="1" applyFont="1" applyAlignment="1">
      <alignment shrinkToFit="1"/>
    </xf>
    <xf numFmtId="166" fontId="3" fillId="0" borderId="0" xfId="0" applyNumberFormat="1" applyFont="1"/>
    <xf numFmtId="1" fontId="4" fillId="0" borderId="0" xfId="0" applyNumberFormat="1" applyFont="1" applyAlignment="1">
      <alignment shrinkToFit="1"/>
    </xf>
    <xf numFmtId="0" fontId="5" fillId="0" borderId="0" xfId="0" applyNumberFormat="1" applyFont="1"/>
  </cellXfs>
  <cellStyles count="1">
    <cellStyle name="Normal" xfId="0" builtinId="0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color theme="4" tint="0.39994506668294322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color theme="4" tint="0.39994506668294322"/>
        <name val="Calibri"/>
        <family val="2"/>
        <scheme val="minor"/>
      </font>
      <numFmt numFmtId="166" formatCode="_(&quot;$&quot;* #,##0_);_(&quot;$&quot;* \(#,##0\);_(&quot;$&quot;* &quot;-&quot;_);_(@_)"/>
    </dxf>
    <dxf>
      <font>
        <b val="0"/>
        <i val="0"/>
        <strike val="0"/>
        <outline val="0"/>
        <shadow val="0"/>
        <u val="none"/>
        <vertAlign val="baseline"/>
        <sz val="9"/>
        <color theme="4" tint="0.39994506668294322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color theme="4" tint="0.39994506668294322"/>
        <name val="Calibri"/>
        <family val="2"/>
        <scheme val="minor"/>
      </font>
      <numFmt numFmtId="166" formatCode="_(&quot;$&quot;* #,##0_);_(&quot;$&quot;* \(#,##0\);_(&quot;$&quot;* &quot;-&quot;_);_(@_)"/>
    </dxf>
    <dxf>
      <font>
        <b val="0"/>
        <i val="0"/>
        <strike val="0"/>
        <outline val="0"/>
        <shadow val="0"/>
        <u val="none"/>
        <vertAlign val="baseline"/>
        <sz val="9"/>
        <color theme="4" tint="0.39994506668294322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color theme="4" tint="0.39994506668294322"/>
        <name val="Calibri"/>
        <family val="2"/>
        <scheme val="minor"/>
      </font>
      <numFmt numFmtId="166" formatCode="_(&quot;$&quot;* #,##0_);_(&quot;$&quot;* \(#,##0\);_(&quot;$&quot;* &quot;-&quot;_);_(@_)"/>
    </dxf>
    <dxf>
      <font>
        <b val="0"/>
        <i val="0"/>
        <strike val="0"/>
        <outline val="0"/>
        <shadow val="0"/>
        <u val="none"/>
        <vertAlign val="baseline"/>
        <sz val="9"/>
        <color theme="4" tint="0.39994506668294322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color theme="4" tint="0.39994506668294322"/>
        <name val="Calibri"/>
        <family val="2"/>
        <scheme val="minor"/>
      </font>
      <numFmt numFmtId="166" formatCode="_(&quot;$&quot;* #,##0_);_(&quot;$&quot;* \(#,##0\);_(&quot;$&quot;* &quot;-&quot;_);_(@_)"/>
    </dxf>
    <dxf>
      <font>
        <b val="0"/>
        <i val="0"/>
        <strike val="0"/>
        <outline val="0"/>
        <shadow val="0"/>
        <u val="none"/>
        <vertAlign val="baseline"/>
        <sz val="9"/>
        <color theme="4" tint="0.39994506668294322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color theme="4" tint="0.39994506668294322"/>
        <name val="Calibri"/>
        <family val="2"/>
        <scheme val="minor"/>
      </font>
      <numFmt numFmtId="166" formatCode="_(&quot;$&quot;* #,##0_);_(&quot;$&quot;* \(#,##0\);_(&quot;$&quot;* &quot;-&quot;_);_(@_)"/>
    </dxf>
    <dxf>
      <font>
        <b val="0"/>
        <i val="0"/>
        <strike val="0"/>
        <outline val="0"/>
        <shadow val="0"/>
        <u val="none"/>
        <vertAlign val="baseline"/>
        <sz val="9"/>
        <color theme="4" tint="0.39994506668294322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color theme="4" tint="0.39994506668294322"/>
        <name val="Calibri"/>
        <family val="2"/>
        <scheme val="minor"/>
      </font>
      <numFmt numFmtId="166" formatCode="_(&quot;$&quot;* #,##0_);_(&quot;$&quot;* \(#,##0\);_(&quot;$&quot;* &quot;-&quot;_);_(@_)"/>
    </dxf>
    <dxf>
      <font>
        <b val="0"/>
        <i val="0"/>
        <strike val="0"/>
        <outline val="0"/>
        <shadow val="0"/>
        <u val="none"/>
        <vertAlign val="baseline"/>
        <sz val="9"/>
        <color theme="4" tint="0.39994506668294322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color theme="4" tint="0.39994506668294322"/>
        <name val="Calibri"/>
        <family val="2"/>
        <scheme val="minor"/>
      </font>
      <numFmt numFmtId="166" formatCode="_(&quot;$&quot;* #,##0_);_(&quot;$&quot;* \(#,##0\);_(&quot;$&quot;* &quot;-&quot;_);_(@_)"/>
    </dxf>
    <dxf>
      <font>
        <b val="0"/>
        <i val="0"/>
        <strike val="0"/>
        <outline val="0"/>
        <shadow val="0"/>
        <u val="none"/>
        <vertAlign val="baseline"/>
        <sz val="9"/>
        <color theme="4" tint="0.39994506668294322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color theme="4" tint="0.39994506668294322"/>
        <name val="Calibri"/>
        <family val="2"/>
        <scheme val="minor"/>
      </font>
      <numFmt numFmtId="166" formatCode="_(&quot;$&quot;* #,##0_);_(&quot;$&quot;* \(#,##0\);_(&quot;$&quot;* &quot;-&quot;_);_(@_)"/>
    </dxf>
    <dxf>
      <font>
        <b val="0"/>
        <i val="0"/>
        <strike val="0"/>
        <outline val="0"/>
        <shadow val="0"/>
        <u val="none"/>
        <vertAlign val="baseline"/>
        <sz val="9"/>
        <color theme="4" tint="0.39994506668294322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color theme="4" tint="0.39994506668294322"/>
        <name val="Calibri"/>
        <family val="2"/>
        <scheme val="minor"/>
      </font>
      <numFmt numFmtId="166" formatCode="_(&quot;$&quot;* #,##0_);_(&quot;$&quot;* \(#,##0\);_(&quot;$&quot;* &quot;-&quot;_);_(@_)"/>
    </dxf>
    <dxf>
      <font>
        <b val="0"/>
        <i val="0"/>
        <strike val="0"/>
        <outline val="0"/>
        <shadow val="0"/>
        <u val="none"/>
        <vertAlign val="baseline"/>
        <sz val="9"/>
        <color theme="4" tint="0.39994506668294322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color theme="4" tint="0.39994506668294322"/>
        <name val="Calibri"/>
        <family val="2"/>
        <scheme val="minor"/>
      </font>
      <numFmt numFmtId="166" formatCode="_(&quot;$&quot;* #,##0_);_(&quot;$&quot;* \(#,##0\);_(&quot;$&quot;* &quot;-&quot;_);_(@_)"/>
    </dxf>
    <dxf>
      <font>
        <b val="0"/>
        <i val="0"/>
        <strike val="0"/>
        <outline val="0"/>
        <shadow val="0"/>
        <u val="none"/>
        <vertAlign val="baseline"/>
        <sz val="9"/>
        <color theme="4" tint="0.39994506668294322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color theme="4" tint="0.39994506668294322"/>
        <name val="Calibri"/>
        <family val="2"/>
        <scheme val="minor"/>
      </font>
      <numFmt numFmtId="166" formatCode="_(&quot;$&quot;* #,##0_);_(&quot;$&quot;* \(#,##0\);_(&quot;$&quot;* &quot;-&quot;_);_(@_)"/>
    </dxf>
    <dxf>
      <font>
        <b val="0"/>
        <i val="0"/>
        <strike val="0"/>
        <outline val="0"/>
        <shadow val="0"/>
        <u val="none"/>
        <vertAlign val="baseline"/>
        <sz val="9"/>
        <color theme="4" tint="0.39994506668294322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color theme="4" tint="0.39994506668294322"/>
        <name val="Calibri"/>
        <family val="2"/>
        <scheme val="minor"/>
      </font>
      <numFmt numFmtId="166" formatCode="_(&quot;$&quot;* #,##0_);_(&quot;$&quot;* \(#,##0\);_(&quot;$&quot;* &quot;-&quot;_);_(@_)"/>
    </dxf>
    <dxf>
      <font>
        <b val="0"/>
        <i val="0"/>
        <strike val="0"/>
        <outline val="0"/>
        <shadow val="0"/>
        <u val="none"/>
        <vertAlign val="baseline"/>
        <sz val="9"/>
        <color theme="4" tint="0.39994506668294322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color theme="4" tint="0.39994506668294322"/>
        <name val="Calibri"/>
        <family val="2"/>
        <scheme val="minor"/>
      </font>
      <numFmt numFmtId="166" formatCode="_(&quot;$&quot;* #,##0_);_(&quot;$&quot;* \(#,##0\);_(&quot;$&quot;* &quot;-&quot;_);_(@_)"/>
    </dxf>
    <dxf>
      <font>
        <b val="0"/>
        <i val="0"/>
        <strike val="0"/>
        <outline val="0"/>
        <shadow val="0"/>
        <u val="none"/>
        <vertAlign val="baseline"/>
        <sz val="9"/>
        <color theme="4" tint="0.39994506668294322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color theme="4" tint="0.39994506668294322"/>
        <name val="Calibri"/>
        <family val="2"/>
        <scheme val="minor"/>
      </font>
      <numFmt numFmtId="166" formatCode="_(&quot;$&quot;* #,##0_);_(&quot;$&quot;* \(#,##0\);_(&quot;$&quot;* &quot;-&quot;_);_(@_)"/>
    </dxf>
    <dxf>
      <font>
        <b val="0"/>
        <i val="0"/>
        <strike val="0"/>
        <outline val="0"/>
        <shadow val="0"/>
        <u val="none"/>
        <vertAlign val="baseline"/>
        <sz val="9"/>
        <color theme="4" tint="0.39994506668294322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color theme="4" tint="0.39994506668294322"/>
        <name val="Calibri"/>
        <family val="2"/>
        <scheme val="minor"/>
      </font>
      <numFmt numFmtId="166" formatCode="_(&quot;$&quot;* #,##0_);_(&quot;$&quot;* \(#,##0\);_(&quot;$&quot;* &quot;-&quot;_);_(@_)"/>
    </dxf>
    <dxf>
      <font>
        <b val="0"/>
        <i val="0"/>
        <strike val="0"/>
        <outline val="0"/>
        <shadow val="0"/>
        <u val="none"/>
        <vertAlign val="baseline"/>
        <sz val="9"/>
        <color theme="4" tint="0.39994506668294322"/>
        <name val="Calibri"/>
        <family val="2"/>
        <scheme val="minor"/>
      </font>
      <numFmt numFmtId="1" formatCode="0"/>
      <alignment horizontal="general" vertical="bottom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color theme="4" tint="0.39994506668294322"/>
        <name val="Calibri"/>
        <family val="2"/>
        <scheme val="minor"/>
      </font>
      <numFmt numFmtId="166" formatCode="_(&quot;$&quot;* #,##0_);_(&quot;$&quot;* \(#,##0\);_(&quot;$&quot;* &quot;-&quot;_);_(@_)"/>
    </dxf>
    <dxf>
      <numFmt numFmtId="0" formatCode="General"/>
      <alignment horizontal="center" vertical="bottom" textRotation="0" wrapText="0" indent="0" justifyLastLine="0" shrinkToFit="0" readingOrder="0"/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456AE-A070-498F-9944-14D46B6757A1}" name="Table1" displayName="Table1" ref="A1:AG11" totalsRowShown="0">
  <autoFilter ref="A1:AG11" xr:uid="{328F89BC-EED1-48E0-98BA-D5EC98C5DCB6}"/>
  <tableColumns count="33">
    <tableColumn id="17" xr3:uid="{2D4C9FF0-0350-40C9-B02F-96AC53C60AA9}" name="Level" dataDxfId="55"/>
    <tableColumn id="1" xr3:uid="{1A902E73-BFFD-41A3-AED2-D1FF9ECFB746}" name="Fast Food" dataDxfId="54">
      <calculatedColumnFormula>INDEX(Table2[$/min/block], MATCH(B$1 &amp; Table1[[#This Row],[Level]], Table2[Job + Level], 0))</calculatedColumnFormula>
    </tableColumn>
    <tableColumn id="18" xr3:uid="{33B37551-2634-404F-89B4-B0F21AD1EEC2}" name="Column1" dataDxfId="53">
      <calculatedColumnFormula>INDEX(Table2[Time Until Promotion], MATCH(B$1 &amp; Table1[[#This Row],[Level]], Table2[Job + Level], 0))</calculatedColumnFormula>
    </tableColumn>
    <tableColumn id="2" xr3:uid="{973DA1B3-AF65-4620-BD35-444E5A9085F6}" name="Computers" dataDxfId="52">
      <calculatedColumnFormula>INDEX(Table2[$/min/block], MATCH(D$1 &amp; Table1[[#This Row],[Level]], Table2[Job + Level], 0))</calculatedColumnFormula>
    </tableColumn>
    <tableColumn id="19" xr3:uid="{CC4C25CB-0CFC-4584-8B4E-0871AF6C74DA}" name="Column2" dataDxfId="51">
      <calculatedColumnFormula>INDEX(Table2[Time Until Promotion], MATCH(D$1 &amp; Table1[[#This Row],[Level]], Table2[Job + Level], 0))</calculatedColumnFormula>
    </tableColumn>
    <tableColumn id="3" xr3:uid="{033D82A8-3084-4881-9EAD-894F0DF26B72}" name="Restaurant" dataDxfId="50">
      <calculatedColumnFormula>INDEX(Table2[$/min/block], MATCH(F$1 &amp; Table1[[#This Row],[Level]], Table2[Job + Level], 0))</calculatedColumnFormula>
    </tableColumn>
    <tableColumn id="20" xr3:uid="{C9A341F0-BD0E-4FB9-888F-433D1A960F5C}" name="Column3" dataDxfId="49">
      <calculatedColumnFormula>INDEX(Table2[Time Until Promotion], MATCH(F$1 &amp; Table1[[#This Row],[Level]], Table2[Job + Level], 0))</calculatedColumnFormula>
    </tableColumn>
    <tableColumn id="4" xr3:uid="{1E373A92-CE70-4C2B-9DE8-41C6F3135B8F}" name="Zoo" dataDxfId="48">
      <calculatedColumnFormula>INDEX(Table2[$/min/block], MATCH(H$1 &amp; Table1[[#This Row],[Level]], Table2[Job + Level], 0))</calculatedColumnFormula>
    </tableColumn>
    <tableColumn id="21" xr3:uid="{C97F6CB3-0A07-441B-B025-1000A3F3E315}" name="Column4" dataDxfId="47">
      <calculatedColumnFormula>INDEX(Table2[Time Until Promotion], MATCH(H$1 &amp; Table1[[#This Row],[Level]], Table2[Job + Level], 0))</calculatedColumnFormula>
    </tableColumn>
    <tableColumn id="5" xr3:uid="{1A0C84E1-AE98-4465-AFFC-5674CA39C06D}" name="Lifeguard" dataDxfId="46">
      <calculatedColumnFormula>INDEX(Table2[$/min/block], MATCH(J$1 &amp; Table1[[#This Row],[Level]], Table2[Job + Level], 0))</calculatedColumnFormula>
    </tableColumn>
    <tableColumn id="31" xr3:uid="{2898F484-6A41-4B2F-A7E1-09AC27BD2BED}" name="Column14" dataDxfId="45">
      <calculatedColumnFormula>INDEX(Table2[Time Until Promotion], MATCH(J$1 &amp; Table1[[#This Row],[Level]], Table2[Job + Level], 0))</calculatedColumnFormula>
    </tableColumn>
    <tableColumn id="6" xr3:uid="{85CAA630-CC70-4873-A1D2-4F18AD613D03}" name="Hunting" dataDxfId="44">
      <calculatedColumnFormula>INDEX(Table2[$/min/block], MATCH(L$1 &amp; Table1[[#This Row],[Level]], Table2[Job + Level], 0))</calculatedColumnFormula>
    </tableColumn>
    <tableColumn id="30" xr3:uid="{4D73FEFB-99B2-40B0-9A49-010D83678C0E}" name="Column13" dataDxfId="43">
      <calculatedColumnFormula>INDEX(Table2[Time Until Promotion], MATCH(L$1 &amp; Table1[[#This Row],[Level]], Table2[Job + Level], 0))</calculatedColumnFormula>
    </tableColumn>
    <tableColumn id="7" xr3:uid="{8C20F2BE-7F08-474F-B4E4-9CEC278A0E0C}" name="Cleaning" dataDxfId="42">
      <calculatedColumnFormula>INDEX(Table2[$/min/block], MATCH(N$1 &amp; Table1[[#This Row],[Level]], Table2[Job + Level], 0))</calculatedColumnFormula>
    </tableColumn>
    <tableColumn id="29" xr3:uid="{346858A2-27EE-4F8B-8190-4A3188A156F0}" name="Column12" dataDxfId="41">
      <calculatedColumnFormula>INDEX(Table2[Time Until Promotion], MATCH(N$1 &amp; Table1[[#This Row],[Level]], Table2[Job + Level], 0))</calculatedColumnFormula>
    </tableColumn>
    <tableColumn id="8" xr3:uid="{835B58A4-530A-4B05-9384-9213F2A0D4CB}" name="Casino" dataDxfId="40">
      <calculatedColumnFormula>INDEX(Table2[$/min/block], MATCH(P$1 &amp; Table1[[#This Row],[Level]], Table2[Job + Level], 0))</calculatedColumnFormula>
    </tableColumn>
    <tableColumn id="32" xr3:uid="{515E6C86-585A-4B08-A340-13843D277BF7}" name="Column15" dataDxfId="39">
      <calculatedColumnFormula>INDEX(Table2[Time Until Promotion], MATCH(P$1 &amp; Table1[[#This Row],[Level]], Table2[Job + Level], 0))</calculatedColumnFormula>
    </tableColumn>
    <tableColumn id="9" xr3:uid="{FB32CEF1-5212-472D-8571-21C522F7AD4C}" name="Art" dataDxfId="38">
      <calculatedColumnFormula>INDEX(Table2[$/min/block], MATCH(R$1 &amp; Table1[[#This Row],[Level]], Table2[Job + Level], 0))</calculatedColumnFormula>
    </tableColumn>
    <tableColumn id="28" xr3:uid="{A5066660-8ED1-4346-AFF2-1EFE6344FDF8}" name="Column11" dataDxfId="37">
      <calculatedColumnFormula>INDEX(Table2[Time Until Promotion], MATCH(R$1 &amp; Table1[[#This Row],[Level]], Table2[Job + Level], 0))</calculatedColumnFormula>
    </tableColumn>
    <tableColumn id="10" xr3:uid="{C8996C93-2FF6-4FAD-B576-8D7420DC4685}" name="Sports" dataDxfId="36">
      <calculatedColumnFormula>INDEX(Table2[$/min/block], MATCH(T$1 &amp; Table1[[#This Row],[Level]], Table2[Job + Level], 0))</calculatedColumnFormula>
    </tableColumn>
    <tableColumn id="27" xr3:uid="{57826319-C7FD-49A9-9339-1410D0676625}" name="Column10" dataDxfId="35">
      <calculatedColumnFormula>INDEX(Table2[Time Until Promotion], MATCH(T$1 &amp; Table1[[#This Row],[Level]], Table2[Job + Level], 0))</calculatedColumnFormula>
    </tableColumn>
    <tableColumn id="11" xr3:uid="{FFE8BF31-7FD8-4C7F-9A70-27B667312AF6}" name="Movies" dataDxfId="34">
      <calculatedColumnFormula>INDEX(Table2[$/min/block], MATCH(V$1 &amp; Table1[[#This Row],[Level]], Table2[Job + Level], 0))</calculatedColumnFormula>
    </tableColumn>
    <tableColumn id="26" xr3:uid="{2283758D-9747-495F-BE40-8D38519FE464}" name="Column9" dataDxfId="33">
      <calculatedColumnFormula>INDEX(Table2[Time Until Promotion], MATCH(V$1 &amp; Table1[[#This Row],[Level]], Table2[Job + Level], 0))</calculatedColumnFormula>
    </tableColumn>
    <tableColumn id="12" xr3:uid="{0B6BA29E-19B7-430A-9F95-BE650E60703C}" name="Legal" dataDxfId="32">
      <calculatedColumnFormula>INDEX(Table2[$/min/block], MATCH(X$1 &amp; Table1[[#This Row],[Level]], Table2[Job + Level], 0))</calculatedColumnFormula>
    </tableColumn>
    <tableColumn id="25" xr3:uid="{2EDBE430-3A05-4BAD-A97E-4EFC23F382BA}" name="Column8" dataDxfId="31">
      <calculatedColumnFormula>INDEX(Table2[Time Until Promotion], MATCH(X$1 &amp; Table1[[#This Row],[Level]], Table2[Job + Level], 0))</calculatedColumnFormula>
    </tableColumn>
    <tableColumn id="13" xr3:uid="{F844F687-A947-4FE2-997D-8CDB1D3D4C59}" name="Slaying" dataDxfId="30">
      <calculatedColumnFormula>INDEX(Table2[$/min/block], MATCH(Z$1 &amp; Table1[[#This Row],[Level]], Table2[Job + Level], 0))</calculatedColumnFormula>
    </tableColumn>
    <tableColumn id="24" xr3:uid="{ED55F649-C2AF-4E50-AA4D-A43D6A41FB6C}" name="Column7" dataDxfId="29">
      <calculatedColumnFormula>INDEX(Table2[Time Until Promotion], MATCH(Z$1 &amp; Table1[[#This Row],[Level]], Table2[Job + Level], 0))</calculatedColumnFormula>
    </tableColumn>
    <tableColumn id="14" xr3:uid="{D9C60C49-DA9C-46BC-9C4A-90BCAEF532CA}" name="Space" dataDxfId="28">
      <calculatedColumnFormula>INDEX(Table2[$/min/block], MATCH(AB$1 &amp; Table1[[#This Row],[Level]], Table2[Job + Level], 0))</calculatedColumnFormula>
    </tableColumn>
    <tableColumn id="23" xr3:uid="{C72036F2-C89B-429E-AA88-C969F7F98965}" name="Column6" dataDxfId="27">
      <calculatedColumnFormula>INDEX(Table2[Time Until Promotion], MATCH(AB$1 &amp; Table1[[#This Row],[Level]], Table2[Job + Level], 0))</calculatedColumnFormula>
    </tableColumn>
    <tableColumn id="15" xr3:uid="{8DB4D56D-E003-4E2D-B412-CB3996957B66}" name="Wizard" dataDxfId="26">
      <calculatedColumnFormula>INDEX(Table2[$/min/block], MATCH(AD$1 &amp; Table1[[#This Row],[Level]], Table2[Job + Level], 0))</calculatedColumnFormula>
    </tableColumn>
    <tableColumn id="22" xr3:uid="{5D938890-8DC3-4497-8A48-9ABDCB1BDF08}" name="Column5" dataDxfId="25">
      <calculatedColumnFormula>INDEX(Table2[Time Until Promotion], MATCH(AD$1 &amp; Table1[[#This Row],[Level]], Table2[Job + Level], 0))</calculatedColumnFormula>
    </tableColumn>
    <tableColumn id="16" xr3:uid="{AC5FDD25-5B44-434C-B486-787DFE7D73E1}" name="Love" dataDxfId="24">
      <calculatedColumnFormula>INDEX(Table2[$/min/block], MATCH(AF$1 &amp; Table1[[#This Row],[Level]], Table2[Job + Level], 0))</calculatedColumnFormula>
    </tableColumn>
    <tableColumn id="33" xr3:uid="{AD4F7032-FECD-4807-B391-2EAF4BD28689}" name="Column16" dataDxfId="23">
      <calculatedColumnFormula>INDEX(Table2[Time Until Promotion], MATCH(AF$1 &amp; Table1[[#This Row],[Level]], Table2[Job + Level], 0))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57BC39-DBB4-4F82-B8F0-770827C681A2}" name="Table2" displayName="Table2" ref="A1:U161" totalsRowShown="0" headerRowDxfId="22" dataDxfId="21">
  <autoFilter ref="A1:U161" xr:uid="{38005D32-F249-4C81-830A-3A307CCB152D}"/>
  <tableColumns count="21">
    <tableColumn id="1" xr3:uid="{6C39592D-880B-4DF3-8498-6BA3BFE4AD0E}" name="Job" dataDxfId="20"/>
    <tableColumn id="2" xr3:uid="{72143525-BE11-400D-B797-CF342FB7317B}" name="Level" dataDxfId="19"/>
    <tableColumn id="22" xr3:uid="{9834E86F-ADD0-4CF9-A9D4-CCA295F9588F}" name="Job + Level" dataDxfId="18">
      <calculatedColumnFormula>Table2[[#This Row],[Job]] &amp; Table2[[#This Row],[Level]]</calculatedColumnFormula>
    </tableColumn>
    <tableColumn id="3" xr3:uid="{0F6C05E0-2F69-43DA-807E-4786AABFF12A}" name="Title" dataDxfId="17"/>
    <tableColumn id="4" xr3:uid="{2F7343AE-4CA8-4E1F-97D7-D80D80D412E2}" name="Earnings" dataDxfId="16"/>
    <tableColumn id="5" xr3:uid="{F36B0303-5998-4F31-8958-E52477F77C36}" name="Time O" dataDxfId="15"/>
    <tableColumn id="12" xr3:uid="{EE151FFE-184B-4DA6-BC0E-589050BCC4CC}" name="Time" dataDxfId="14"/>
    <tableColumn id="6" xr3:uid="{44396F57-1955-4E6E-9792-338380402750}" name="$ per min" dataDxfId="13"/>
    <tableColumn id="7" xr3:uid="{25185568-73C5-4922-BF67-8304ADBFDF65}" name="Needed Shifts" dataDxfId="12"/>
    <tableColumn id="8" xr3:uid="{E9329D62-E106-4076-935D-0B8318D21005}" name="Time Blocks" dataDxfId="11"/>
    <tableColumn id="9" xr3:uid="{8F573ECE-5DDC-4292-A339-2E207C2202E0}" name="$/min/block" dataDxfId="10"/>
    <tableColumn id="10" xr3:uid="{D6E6F983-AEFA-4D65-A289-B1A654D6B38F}" name="Time Until Promotion O" dataDxfId="9"/>
    <tableColumn id="13" xr3:uid="{96681145-A34B-432A-8BE9-86CFF68CC556}" name="Column2" dataDxfId="8">
      <calculatedColumnFormula>SUBSTITUTE(SUBSTITUTE(Table2[[#This Row],[Time Until Promotion O]], " ", ""), ",", "")</calculatedColumnFormula>
    </tableColumn>
    <tableColumn id="14" xr3:uid="{C1B80502-1731-413F-9A8A-A18524AE219B}" name="Column3" dataDxfId="7">
      <calculatedColumnFormula>IFERROR(LEFT(M2, FIND("d", M2) - 1) * 1, 0)</calculatedColumnFormula>
    </tableColumn>
    <tableColumn id="15" xr3:uid="{98ADA00D-4621-459A-B0A2-C7B47DB7AAB6}" name="Column4" dataDxfId="6">
      <calculatedColumnFormula>IF(N2 = 0, M2, MID(M2, LEN(N2) + 2, 20))</calculatedColumnFormula>
    </tableColumn>
    <tableColumn id="16" xr3:uid="{94CBC4F0-F029-4FEB-B918-8FB07676987C}" name="Column5" dataDxfId="5">
      <calculatedColumnFormula>IFERROR(LEFT(O2, FIND("h", O2) - 1) * 1, 0)</calculatedColumnFormula>
    </tableColumn>
    <tableColumn id="17" xr3:uid="{6F665196-67BD-4C6C-8CC1-788BED9108A9}" name="Column6" dataDxfId="4">
      <calculatedColumnFormula>IF(P2 = 0, O2, MID(O2, LEN(P2) + 2, 20))</calculatedColumnFormula>
    </tableColumn>
    <tableColumn id="18" xr3:uid="{D6730252-B4CF-4849-8AFD-9F685DD46316}" name="Column7" dataDxfId="3">
      <calculatedColumnFormula>IFERROR(LEFT(Q2, FIND("m", Q2) - 1) * 1, 0)</calculatedColumnFormula>
    </tableColumn>
    <tableColumn id="19" xr3:uid="{A1107415-4392-48DF-848F-4E070660F9E0}" name="Column8" dataDxfId="2">
      <calculatedColumnFormula>IF(R2 = 0, Q2, MID(Q2, LEN(R2) + 2, 20))</calculatedColumnFormula>
    </tableColumn>
    <tableColumn id="20" xr3:uid="{60AEA0CF-D1C5-46C0-8C0C-65B542A8120B}" name="Column9" dataDxfId="1">
      <calculatedColumnFormula>IFERROR(LEFT(S2, FIND("s", S2) - 1) * 1, 0)</calculatedColumnFormula>
    </tableColumn>
    <tableColumn id="21" xr3:uid="{A98AEB95-128F-4B9C-960B-01AB092915AB}" name="Time Until Promotion" dataDxfId="0">
      <calculatedColumnFormula>(T2 + R2 * 60 + P2 * 60 * 60 + N2 * 60 * 60 * 24) / Boost / 60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183A-85CC-4F32-A624-50555C07B4A4}">
  <dimension ref="A1:AG23"/>
  <sheetViews>
    <sheetView tabSelected="1" workbookViewId="0">
      <selection activeCell="B14" sqref="B14"/>
    </sheetView>
  </sheetViews>
  <sheetFormatPr defaultRowHeight="15" x14ac:dyDescent="0.25"/>
  <cols>
    <col min="2" max="2" width="10" customWidth="1"/>
    <col min="3" max="3" width="3.85546875" style="9" customWidth="1"/>
    <col min="4" max="4" width="10" customWidth="1"/>
    <col min="5" max="5" width="3.85546875" style="9" customWidth="1"/>
    <col min="6" max="6" width="10" customWidth="1"/>
    <col min="7" max="7" width="3.85546875" style="9" customWidth="1"/>
    <col min="8" max="8" width="10" customWidth="1"/>
    <col min="9" max="9" width="3.85546875" style="9" customWidth="1"/>
    <col min="10" max="10" width="10" customWidth="1"/>
    <col min="11" max="11" width="3.85546875" style="9" customWidth="1"/>
    <col min="12" max="12" width="10" customWidth="1"/>
    <col min="13" max="13" width="3.85546875" style="9" customWidth="1"/>
    <col min="14" max="14" width="10" customWidth="1"/>
    <col min="15" max="15" width="3.85546875" style="9" customWidth="1"/>
    <col min="16" max="16" width="10" customWidth="1"/>
    <col min="17" max="17" width="3.85546875" style="9" customWidth="1"/>
    <col min="18" max="18" width="10" customWidth="1"/>
    <col min="19" max="19" width="3.85546875" style="9" customWidth="1"/>
    <col min="20" max="20" width="10" customWidth="1"/>
    <col min="21" max="21" width="3.85546875" style="9" customWidth="1"/>
    <col min="22" max="22" width="10" customWidth="1"/>
    <col min="23" max="23" width="3.85546875" style="9" customWidth="1"/>
    <col min="24" max="24" width="10" customWidth="1"/>
    <col min="25" max="25" width="3.85546875" style="9" customWidth="1"/>
    <col min="26" max="26" width="10" customWidth="1"/>
    <col min="27" max="27" width="3.85546875" style="9" customWidth="1"/>
    <col min="28" max="28" width="10" customWidth="1"/>
    <col min="29" max="29" width="3.85546875" style="9" customWidth="1"/>
    <col min="30" max="30" width="10" customWidth="1"/>
    <col min="31" max="31" width="3.85546875" style="9" customWidth="1"/>
    <col min="32" max="32" width="10" customWidth="1"/>
    <col min="33" max="33" width="3.85546875" style="9" customWidth="1"/>
  </cols>
  <sheetData>
    <row r="1" spans="1:33" x14ac:dyDescent="0.25">
      <c r="A1" s="5" t="s">
        <v>16</v>
      </c>
      <c r="B1" t="s">
        <v>0</v>
      </c>
      <c r="C1" s="9" t="s">
        <v>349</v>
      </c>
      <c r="D1" t="s">
        <v>1</v>
      </c>
      <c r="E1" s="9" t="s">
        <v>350</v>
      </c>
      <c r="F1" t="s">
        <v>2</v>
      </c>
      <c r="G1" s="9" t="s">
        <v>352</v>
      </c>
      <c r="H1" t="s">
        <v>3</v>
      </c>
      <c r="I1" s="9" t="s">
        <v>353</v>
      </c>
      <c r="J1" t="s">
        <v>4</v>
      </c>
      <c r="K1" s="9" t="s">
        <v>366</v>
      </c>
      <c r="L1" t="s">
        <v>5</v>
      </c>
      <c r="M1" s="9" t="s">
        <v>365</v>
      </c>
      <c r="N1" t="s">
        <v>6</v>
      </c>
      <c r="O1" s="9" t="s">
        <v>364</v>
      </c>
      <c r="P1" t="s">
        <v>7</v>
      </c>
      <c r="Q1" s="9" t="s">
        <v>367</v>
      </c>
      <c r="R1" t="s">
        <v>8</v>
      </c>
      <c r="S1" s="9" t="s">
        <v>363</v>
      </c>
      <c r="T1" t="s">
        <v>9</v>
      </c>
      <c r="U1" s="9" t="s">
        <v>359</v>
      </c>
      <c r="V1" t="s">
        <v>10</v>
      </c>
      <c r="W1" s="9" t="s">
        <v>358</v>
      </c>
      <c r="X1" t="s">
        <v>11</v>
      </c>
      <c r="Y1" s="9" t="s">
        <v>357</v>
      </c>
      <c r="Z1" t="s">
        <v>12</v>
      </c>
      <c r="AA1" s="9" t="s">
        <v>356</v>
      </c>
      <c r="AB1" t="s">
        <v>13</v>
      </c>
      <c r="AC1" s="9" t="s">
        <v>355</v>
      </c>
      <c r="AD1" t="s">
        <v>14</v>
      </c>
      <c r="AE1" s="9" t="s">
        <v>354</v>
      </c>
      <c r="AF1" t="s">
        <v>15</v>
      </c>
      <c r="AG1" s="9" t="s">
        <v>368</v>
      </c>
    </row>
    <row r="2" spans="1:33" x14ac:dyDescent="0.25">
      <c r="A2" s="4">
        <v>1</v>
      </c>
      <c r="B2" s="10">
        <f>INDEX(Table2[$/min/block], MATCH(B$1 &amp; Table1[[#This Row],[Level]], Table2[Job + Level], 0))</f>
        <v>40</v>
      </c>
      <c r="C2" s="11">
        <f>INDEX(Table2[Time Until Promotion], MATCH(B$1 &amp; Table1[[#This Row],[Level]], Table2[Job + Level], 0))</f>
        <v>0</v>
      </c>
      <c r="D2" s="10">
        <f>INDEX(Table2[$/min/block], MATCH(D$1 &amp; Table1[[#This Row],[Level]], Table2[Job + Level], 0))</f>
        <v>105</v>
      </c>
      <c r="E2" s="11">
        <f>INDEX(Table2[Time Until Promotion], MATCH(D$1 &amp; Table1[[#This Row],[Level]], Table2[Job + Level], 0))</f>
        <v>0</v>
      </c>
      <c r="F2" s="10">
        <f>INDEX(Table2[$/min/block], MATCH(F$1 &amp; Table1[[#This Row],[Level]], Table2[Job + Level], 0))</f>
        <v>45</v>
      </c>
      <c r="G2" s="11">
        <f>INDEX(Table2[Time Until Promotion], MATCH(F$1 &amp; Table1[[#This Row],[Level]], Table2[Job + Level], 0))</f>
        <v>0</v>
      </c>
      <c r="H2" s="10">
        <f>INDEX(Table2[$/min/block], MATCH(H$1 &amp; Table1[[#This Row],[Level]], Table2[Job + Level], 0))</f>
        <v>40</v>
      </c>
      <c r="I2" s="11">
        <f>INDEX(Table2[Time Until Promotion], MATCH(H$1 &amp; Table1[[#This Row],[Level]], Table2[Job + Level], 0))</f>
        <v>0</v>
      </c>
      <c r="J2" s="10">
        <f>INDEX(Table2[$/min/block], MATCH(J$1 &amp; Table1[[#This Row],[Level]], Table2[Job + Level], 0))</f>
        <v>45</v>
      </c>
      <c r="K2" s="11">
        <f>INDEX(Table2[Time Until Promotion], MATCH(J$1 &amp; Table1[[#This Row],[Level]], Table2[Job + Level], 0))</f>
        <v>0</v>
      </c>
      <c r="L2" s="10">
        <f>INDEX(Table2[$/min/block], MATCH(L$1 &amp; Table1[[#This Row],[Level]], Table2[Job + Level], 0))</f>
        <v>6</v>
      </c>
      <c r="M2" s="11">
        <f>INDEX(Table2[Time Until Promotion], MATCH(L$1 &amp; Table1[[#This Row],[Level]], Table2[Job + Level], 0))</f>
        <v>0</v>
      </c>
      <c r="N2" s="10">
        <f>INDEX(Table2[$/min/block], MATCH(N$1 &amp; Table1[[#This Row],[Level]], Table2[Job + Level], 0))</f>
        <v>60</v>
      </c>
      <c r="O2" s="11">
        <f>INDEX(Table2[Time Until Promotion], MATCH(N$1 &amp; Table1[[#This Row],[Level]], Table2[Job + Level], 0))</f>
        <v>0</v>
      </c>
      <c r="P2" s="10">
        <f>INDEX(Table2[$/min/block], MATCH(P$1 &amp; Table1[[#This Row],[Level]], Table2[Job + Level], 0))</f>
        <v>150</v>
      </c>
      <c r="Q2" s="11">
        <f>INDEX(Table2[Time Until Promotion], MATCH(P$1 &amp; Table1[[#This Row],[Level]], Table2[Job + Level], 0))</f>
        <v>0</v>
      </c>
      <c r="R2" s="10">
        <f>INDEX(Table2[$/min/block], MATCH(R$1 &amp; Table1[[#This Row],[Level]], Table2[Job + Level], 0))</f>
        <v>4.29</v>
      </c>
      <c r="S2" s="11">
        <f>INDEX(Table2[Time Until Promotion], MATCH(R$1 &amp; Table1[[#This Row],[Level]], Table2[Job + Level], 0))</f>
        <v>0</v>
      </c>
      <c r="T2" s="10">
        <f>INDEX(Table2[$/min/block], MATCH(T$1 &amp; Table1[[#This Row],[Level]], Table2[Job + Level], 0))</f>
        <v>60</v>
      </c>
      <c r="U2" s="11">
        <f>INDEX(Table2[Time Until Promotion], MATCH(T$1 &amp; Table1[[#This Row],[Level]], Table2[Job + Level], 0))</f>
        <v>0</v>
      </c>
      <c r="V2" s="10">
        <f>INDEX(Table2[$/min/block], MATCH(V$1 &amp; Table1[[#This Row],[Level]], Table2[Job + Level], 0))</f>
        <v>0.6</v>
      </c>
      <c r="W2" s="11">
        <f>INDEX(Table2[Time Until Promotion], MATCH(V$1 &amp; Table1[[#This Row],[Level]], Table2[Job + Level], 0))</f>
        <v>0</v>
      </c>
      <c r="X2" s="10">
        <f>INDEX(Table2[$/min/block], MATCH(X$1 &amp; Table1[[#This Row],[Level]], Table2[Job + Level], 0))</f>
        <v>1200</v>
      </c>
      <c r="Y2" s="11">
        <f>INDEX(Table2[Time Until Promotion], MATCH(X$1 &amp; Table1[[#This Row],[Level]], Table2[Job + Level], 0))</f>
        <v>0</v>
      </c>
      <c r="Z2" s="10">
        <f>INDEX(Table2[$/min/block], MATCH(Z$1 &amp; Table1[[#This Row],[Level]], Table2[Job + Level], 0))</f>
        <v>60</v>
      </c>
      <c r="AA2" s="11">
        <f>INDEX(Table2[Time Until Promotion], MATCH(Z$1 &amp; Table1[[#This Row],[Level]], Table2[Job + Level], 0))</f>
        <v>0</v>
      </c>
      <c r="AB2" s="10">
        <f>INDEX(Table2[$/min/block], MATCH(AB$1 &amp; Table1[[#This Row],[Level]], Table2[Job + Level], 0))</f>
        <v>4800</v>
      </c>
      <c r="AC2" s="11">
        <f>INDEX(Table2[Time Until Promotion], MATCH(AB$1 &amp; Table1[[#This Row],[Level]], Table2[Job + Level], 0))</f>
        <v>0</v>
      </c>
      <c r="AD2" s="10">
        <f>INDEX(Table2[$/min/block], MATCH(AD$1 &amp; Table1[[#This Row],[Level]], Table2[Job + Level], 0))</f>
        <v>0</v>
      </c>
      <c r="AE2" s="11">
        <f>INDEX(Table2[Time Until Promotion], MATCH(AD$1 &amp; Table1[[#This Row],[Level]], Table2[Job + Level], 0))</f>
        <v>0</v>
      </c>
      <c r="AF2" s="10">
        <f>INDEX(Table2[$/min/block], MATCH(AF$1 &amp; Table1[[#This Row],[Level]], Table2[Job + Level], 0))</f>
        <v>1440</v>
      </c>
      <c r="AG2" s="11">
        <f>INDEX(Table2[Time Until Promotion], MATCH(AF$1 &amp; Table1[[#This Row],[Level]], Table2[Job + Level], 0))</f>
        <v>0</v>
      </c>
    </row>
    <row r="3" spans="1:33" x14ac:dyDescent="0.25">
      <c r="A3" s="4">
        <v>2</v>
      </c>
      <c r="B3" s="10">
        <f>INDEX(Table2[$/min/block], MATCH(B$1 &amp; Table1[[#This Row],[Level]], Table2[Job + Level], 0))</f>
        <v>48</v>
      </c>
      <c r="C3" s="11">
        <f>INDEX(Table2[Time Until Promotion], MATCH(B$1 &amp; Table1[[#This Row],[Level]], Table2[Job + Level], 0))</f>
        <v>2.4096385542168672E-3</v>
      </c>
      <c r="D3" s="10">
        <f>INDEX(Table2[$/min/block], MATCH(D$1 &amp; Table1[[#This Row],[Level]], Table2[Job + Level], 0))</f>
        <v>165</v>
      </c>
      <c r="E3" s="11">
        <f>INDEX(Table2[Time Until Promotion], MATCH(D$1 &amp; Table1[[#This Row],[Level]], Table2[Job + Level], 0))</f>
        <v>0.43373493975903615</v>
      </c>
      <c r="F3" s="10">
        <f>INDEX(Table2[$/min/block], MATCH(F$1 &amp; Table1[[#This Row],[Level]], Table2[Job + Level], 0))</f>
        <v>52.5</v>
      </c>
      <c r="G3" s="11">
        <f>INDEX(Table2[Time Until Promotion], MATCH(F$1 &amp; Table1[[#This Row],[Level]], Table2[Job + Level], 0))</f>
        <v>1.2048192771084338E-2</v>
      </c>
      <c r="H3" s="10">
        <f>INDEX(Table2[$/min/block], MATCH(H$1 &amp; Table1[[#This Row],[Level]], Table2[Job + Level], 0))</f>
        <v>50</v>
      </c>
      <c r="I3" s="11">
        <f>INDEX(Table2[Time Until Promotion], MATCH(H$1 &amp; Table1[[#This Row],[Level]], Table2[Job + Level], 0))</f>
        <v>1.7349397590361446</v>
      </c>
      <c r="J3" s="10">
        <f>INDEX(Table2[$/min/block], MATCH(J$1 &amp; Table1[[#This Row],[Level]], Table2[Job + Level], 0))</f>
        <v>50</v>
      </c>
      <c r="K3" s="11">
        <f>INDEX(Table2[Time Until Promotion], MATCH(J$1 &amp; Table1[[#This Row],[Level]], Table2[Job + Level], 0))</f>
        <v>7.2289156626506026E-3</v>
      </c>
      <c r="L3" s="10">
        <f>INDEX(Table2[$/min/block], MATCH(L$1 &amp; Table1[[#This Row],[Level]], Table2[Job + Level], 0))</f>
        <v>33.33</v>
      </c>
      <c r="M3" s="11">
        <f>INDEX(Table2[Time Until Promotion], MATCH(L$1 &amp; Table1[[#This Row],[Level]], Table2[Job + Level], 0))</f>
        <v>0.60240963855421692</v>
      </c>
      <c r="N3" s="10">
        <f>INDEX(Table2[$/min/block], MATCH(N$1 &amp; Table1[[#This Row],[Level]], Table2[Job + Level], 0))</f>
        <v>80</v>
      </c>
      <c r="O3" s="11">
        <f>INDEX(Table2[Time Until Promotion], MATCH(N$1 &amp; Table1[[#This Row],[Level]], Table2[Job + Level], 0))</f>
        <v>3.614457831325301E-2</v>
      </c>
      <c r="P3" s="10">
        <f>INDEX(Table2[$/min/block], MATCH(P$1 &amp; Table1[[#This Row],[Level]], Table2[Job + Level], 0))</f>
        <v>400</v>
      </c>
      <c r="Q3" s="11">
        <f>INDEX(Table2[Time Until Promotion], MATCH(P$1 &amp; Table1[[#This Row],[Level]], Table2[Job + Level], 0))</f>
        <v>4.8192771084337354</v>
      </c>
      <c r="R3" s="10">
        <f>INDEX(Table2[$/min/block], MATCH(R$1 &amp; Table1[[#This Row],[Level]], Table2[Job + Level], 0))</f>
        <v>8.57</v>
      </c>
      <c r="S3" s="11">
        <f>INDEX(Table2[Time Until Promotion], MATCH(R$1 &amp; Table1[[#This Row],[Level]], Table2[Job + Level], 0))</f>
        <v>0.17349397590361446</v>
      </c>
      <c r="T3" s="10">
        <f>INDEX(Table2[$/min/block], MATCH(T$1 &amp; Table1[[#This Row],[Level]], Table2[Job + Level], 0))</f>
        <v>138.46</v>
      </c>
      <c r="U3" s="11">
        <f>INDEX(Table2[Time Until Promotion], MATCH(T$1 &amp; Table1[[#This Row],[Level]], Table2[Job + Level], 0))</f>
        <v>20.277108433734941</v>
      </c>
      <c r="V3" s="10">
        <f>INDEX(Table2[$/min/block], MATCH(V$1 &amp; Table1[[#This Row],[Level]], Table2[Job + Level], 0))</f>
        <v>600</v>
      </c>
      <c r="W3" s="11">
        <f>INDEX(Table2[Time Until Promotion], MATCH(V$1 &amp; Table1[[#This Row],[Level]], Table2[Job + Level], 0))</f>
        <v>1214.4578313253012</v>
      </c>
      <c r="X3" s="10">
        <f>INDEX(Table2[$/min/block], MATCH(X$1 &amp; Table1[[#This Row],[Level]], Table2[Job + Level], 0))</f>
        <v>1750</v>
      </c>
      <c r="Y3" s="11">
        <f>INDEX(Table2[Time Until Promotion], MATCH(X$1 &amp; Table1[[#This Row],[Level]], Table2[Job + Level], 0))</f>
        <v>24.096385542168672</v>
      </c>
      <c r="Z3" s="10">
        <f>INDEX(Table2[$/min/block], MATCH(Z$1 &amp; Table1[[#This Row],[Level]], Table2[Job + Level], 0))</f>
        <v>120</v>
      </c>
      <c r="AA3" s="11">
        <f>INDEX(Table2[Time Until Promotion], MATCH(Z$1 &amp; Table1[[#This Row],[Level]], Table2[Job + Level], 0))</f>
        <v>260.24096385542168</v>
      </c>
      <c r="AB3" s="10">
        <f>INDEX(Table2[$/min/block], MATCH(AB$1 &amp; Table1[[#This Row],[Level]], Table2[Job + Level], 0))</f>
        <v>7200</v>
      </c>
      <c r="AC3" s="11">
        <f>INDEX(Table2[Time Until Promotion], MATCH(AB$1 &amp; Table1[[#This Row],[Level]], Table2[Job + Level], 0))</f>
        <v>24.289156626506024</v>
      </c>
      <c r="AD3" s="10">
        <f>INDEX(Table2[$/min/block], MATCH(AD$1 &amp; Table1[[#This Row],[Level]], Table2[Job + Level], 0))</f>
        <v>0</v>
      </c>
      <c r="AE3" s="11">
        <f>INDEX(Table2[Time Until Promotion], MATCH(AD$1 &amp; Table1[[#This Row],[Level]], Table2[Job + Level], 0))</f>
        <v>436.94457831325303</v>
      </c>
      <c r="AF3" s="10">
        <f>INDEX(Table2[$/min/block], MATCH(AF$1 &amp; Table1[[#This Row],[Level]], Table2[Job + Level], 0))</f>
        <v>1800</v>
      </c>
      <c r="AG3" s="11">
        <f>INDEX(Table2[Time Until Promotion], MATCH(AF$1 &amp; Table1[[#This Row],[Level]], Table2[Job + Level], 0))</f>
        <v>91.325301204819269</v>
      </c>
    </row>
    <row r="4" spans="1:33" x14ac:dyDescent="0.25">
      <c r="A4" s="4">
        <v>3</v>
      </c>
      <c r="B4" s="10">
        <f>INDEX(Table2[$/min/block], MATCH(B$1 &amp; Table1[[#This Row],[Level]], Table2[Job + Level], 0))</f>
        <v>56</v>
      </c>
      <c r="C4" s="11">
        <f>INDEX(Table2[Time Until Promotion], MATCH(B$1 &amp; Table1[[#This Row],[Level]], Table2[Job + Level], 0))</f>
        <v>7.2289156626506026E-3</v>
      </c>
      <c r="D4" s="10">
        <f>INDEX(Table2[$/min/block], MATCH(D$1 &amp; Table1[[#This Row],[Level]], Table2[Job + Level], 0))</f>
        <v>225</v>
      </c>
      <c r="E4" s="11">
        <f>INDEX(Table2[Time Until Promotion], MATCH(D$1 &amp; Table1[[#This Row],[Level]], Table2[Job + Level], 0))</f>
        <v>1.3012048192771084</v>
      </c>
      <c r="F4" s="10">
        <f>INDEX(Table2[$/min/block], MATCH(F$1 &amp; Table1[[#This Row],[Level]], Table2[Job + Level], 0))</f>
        <v>60</v>
      </c>
      <c r="G4" s="11">
        <f>INDEX(Table2[Time Until Promotion], MATCH(F$1 &amp; Table1[[#This Row],[Level]], Table2[Job + Level], 0))</f>
        <v>3.614457831325301E-2</v>
      </c>
      <c r="H4" s="10">
        <f>INDEX(Table2[$/min/block], MATCH(H$1 &amp; Table1[[#This Row],[Level]], Table2[Job + Level], 0))</f>
        <v>60</v>
      </c>
      <c r="I4" s="11">
        <f>INDEX(Table2[Time Until Promotion], MATCH(H$1 &amp; Table1[[#This Row],[Level]], Table2[Job + Level], 0))</f>
        <v>3.4698795180722892</v>
      </c>
      <c r="J4" s="10">
        <f>INDEX(Table2[$/min/block], MATCH(J$1 &amp; Table1[[#This Row],[Level]], Table2[Job + Level], 0))</f>
        <v>55</v>
      </c>
      <c r="K4" s="11">
        <f>INDEX(Table2[Time Until Promotion], MATCH(J$1 &amp; Table1[[#This Row],[Level]], Table2[Job + Level], 0))</f>
        <v>2.1686746987951807E-2</v>
      </c>
      <c r="L4" s="10">
        <f>INDEX(Table2[$/min/block], MATCH(L$1 &amp; Table1[[#This Row],[Level]], Table2[Job + Level], 0))</f>
        <v>75</v>
      </c>
      <c r="M4" s="11">
        <f>INDEX(Table2[Time Until Promotion], MATCH(L$1 &amp; Table1[[#This Row],[Level]], Table2[Job + Level], 0))</f>
        <v>1.8072289156626506</v>
      </c>
      <c r="N4" s="10">
        <f>INDEX(Table2[$/min/block], MATCH(N$1 &amp; Table1[[#This Row],[Level]], Table2[Job + Level], 0))</f>
        <v>100</v>
      </c>
      <c r="O4" s="11">
        <f>INDEX(Table2[Time Until Promotion], MATCH(N$1 &amp; Table1[[#This Row],[Level]], Table2[Job + Level], 0))</f>
        <v>0.14457831325301204</v>
      </c>
      <c r="P4" s="10">
        <f>INDEX(Table2[$/min/block], MATCH(P$1 &amp; Table1[[#This Row],[Level]], Table2[Job + Level], 0))</f>
        <v>675</v>
      </c>
      <c r="Q4" s="11">
        <f>INDEX(Table2[Time Until Promotion], MATCH(P$1 &amp; Table1[[#This Row],[Level]], Table2[Job + Level], 0))</f>
        <v>21.68674698795181</v>
      </c>
      <c r="R4" s="10">
        <f>INDEX(Table2[$/min/block], MATCH(R$1 &amp; Table1[[#This Row],[Level]], Table2[Job + Level], 0))</f>
        <v>12.86</v>
      </c>
      <c r="S4" s="11">
        <f>INDEX(Table2[Time Until Promotion], MATCH(R$1 &amp; Table1[[#This Row],[Level]], Table2[Job + Level], 0))</f>
        <v>0.60722891566265058</v>
      </c>
      <c r="T4" s="10">
        <f>INDEX(Table2[$/min/block], MATCH(T$1 &amp; Table1[[#This Row],[Level]], Table2[Job + Level], 0))</f>
        <v>327.27</v>
      </c>
      <c r="U4" s="11">
        <f>INDEX(Table2[Time Until Promotion], MATCH(T$1 &amp; Table1[[#This Row],[Level]], Table2[Job + Level], 0))</f>
        <v>60.831325301204821</v>
      </c>
      <c r="V4" s="10">
        <f>INDEX(Table2[$/min/block], MATCH(V$1 &amp; Table1[[#This Row],[Level]], Table2[Job + Level], 0))</f>
        <v>1157.1400000000001</v>
      </c>
      <c r="W4" s="11">
        <f>INDEX(Table2[Time Until Promotion], MATCH(V$1 &amp; Table1[[#This Row],[Level]], Table2[Job + Level], 0))</f>
        <v>1821.6867469879517</v>
      </c>
      <c r="X4" s="10">
        <f>INDEX(Table2[$/min/block], MATCH(X$1 &amp; Table1[[#This Row],[Level]], Table2[Job + Level], 0))</f>
        <v>2500</v>
      </c>
      <c r="Y4" s="11">
        <f>INDEX(Table2[Time Until Promotion], MATCH(X$1 &amp; Table1[[#This Row],[Level]], Table2[Job + Level], 0))</f>
        <v>144.57831325301203</v>
      </c>
      <c r="Z4" s="10">
        <f>INDEX(Table2[$/min/block], MATCH(Z$1 &amp; Table1[[#This Row],[Level]], Table2[Job + Level], 0))</f>
        <v>240</v>
      </c>
      <c r="AA4" s="11">
        <f>INDEX(Table2[Time Until Promotion], MATCH(Z$1 &amp; Table1[[#This Row],[Level]], Table2[Job + Level], 0))</f>
        <v>780.72289156626505</v>
      </c>
      <c r="AB4" s="10">
        <f>INDEX(Table2[$/min/block], MATCH(AB$1 &amp; Table1[[#This Row],[Level]], Table2[Job + Level], 0))</f>
        <v>10800</v>
      </c>
      <c r="AC4" s="11">
        <f>INDEX(Table2[Time Until Promotion], MATCH(AB$1 &amp; Table1[[#This Row],[Level]], Table2[Job + Level], 0))</f>
        <v>145.73493975903614</v>
      </c>
      <c r="AD4" s="10">
        <f>INDEX(Table2[$/min/block], MATCH(AD$1 &amp; Table1[[#This Row],[Level]], Table2[Job + Level], 0))</f>
        <v>0</v>
      </c>
      <c r="AE4" s="11">
        <f>INDEX(Table2[Time Until Promotion], MATCH(AD$1 &amp; Table1[[#This Row],[Level]], Table2[Job + Level], 0))</f>
        <v>873.88915662650606</v>
      </c>
      <c r="AF4" s="10">
        <f>INDEX(Table2[$/min/block], MATCH(AF$1 &amp; Table1[[#This Row],[Level]], Table2[Job + Level], 0))</f>
        <v>2812.4</v>
      </c>
      <c r="AG4" s="11">
        <f>INDEX(Table2[Time Until Promotion], MATCH(AF$1 &amp; Table1[[#This Row],[Level]], Table2[Job + Level], 0))</f>
        <v>365.30120481927707</v>
      </c>
    </row>
    <row r="5" spans="1:33" x14ac:dyDescent="0.25">
      <c r="A5" s="4">
        <v>4</v>
      </c>
      <c r="B5" s="10">
        <f>INDEX(Table2[$/min/block], MATCH(B$1 &amp; Table1[[#This Row],[Level]], Table2[Job + Level], 0))</f>
        <v>64</v>
      </c>
      <c r="C5" s="11">
        <f>INDEX(Table2[Time Until Promotion], MATCH(B$1 &amp; Table1[[#This Row],[Level]], Table2[Job + Level], 0))</f>
        <v>2.5301204819277109E-2</v>
      </c>
      <c r="D5" s="10">
        <f>INDEX(Table2[$/min/block], MATCH(D$1 &amp; Table1[[#This Row],[Level]], Table2[Job + Level], 0))</f>
        <v>285</v>
      </c>
      <c r="E5" s="11">
        <f>INDEX(Table2[Time Until Promotion], MATCH(D$1 &amp; Table1[[#This Row],[Level]], Table2[Job + Level], 0))</f>
        <v>3.9036144578313254</v>
      </c>
      <c r="F5" s="10">
        <f>INDEX(Table2[$/min/block], MATCH(F$1 &amp; Table1[[#This Row],[Level]], Table2[Job + Level], 0))</f>
        <v>71.25</v>
      </c>
      <c r="G5" s="11">
        <f>INDEX(Table2[Time Until Promotion], MATCH(F$1 &amp; Table1[[#This Row],[Level]], Table2[Job + Level], 0))</f>
        <v>0.12658634538152611</v>
      </c>
      <c r="H5" s="10">
        <f>INDEX(Table2[$/min/block], MATCH(H$1 &amp; Table1[[#This Row],[Level]], Table2[Job + Level], 0))</f>
        <v>70</v>
      </c>
      <c r="I5" s="11">
        <f>INDEX(Table2[Time Until Promotion], MATCH(H$1 &amp; Table1[[#This Row],[Level]], Table2[Job + Level], 0))</f>
        <v>6.9397590361445785</v>
      </c>
      <c r="J5" s="10">
        <f>INDEX(Table2[$/min/block], MATCH(J$1 &amp; Table1[[#This Row],[Level]], Table2[Job + Level], 0))</f>
        <v>60</v>
      </c>
      <c r="K5" s="11">
        <f>INDEX(Table2[Time Until Promotion], MATCH(J$1 &amp; Table1[[#This Row],[Level]], Table2[Job + Level], 0))</f>
        <v>7.5903614457831323E-2</v>
      </c>
      <c r="L5" s="10">
        <f>INDEX(Table2[$/min/block], MATCH(L$1 &amp; Table1[[#This Row],[Level]], Table2[Job + Level], 0))</f>
        <v>171.43</v>
      </c>
      <c r="M5" s="11">
        <f>INDEX(Table2[Time Until Promotion], MATCH(L$1 &amp; Table1[[#This Row],[Level]], Table2[Job + Level], 0))</f>
        <v>5.4216867469879526</v>
      </c>
      <c r="N5" s="10">
        <f>INDEX(Table2[$/min/block], MATCH(N$1 &amp; Table1[[#This Row],[Level]], Table2[Job + Level], 0))</f>
        <v>120</v>
      </c>
      <c r="O5" s="11">
        <f>INDEX(Table2[Time Until Promotion], MATCH(N$1 &amp; Table1[[#This Row],[Level]], Table2[Job + Level], 0))</f>
        <v>0.57831325301204817</v>
      </c>
      <c r="P5" s="10">
        <f>INDEX(Table2[$/min/block], MATCH(P$1 &amp; Table1[[#This Row],[Level]], Table2[Job + Level], 0))</f>
        <v>1620</v>
      </c>
      <c r="Q5" s="11">
        <f>INDEX(Table2[Time Until Promotion], MATCH(P$1 &amp; Table1[[#This Row],[Level]], Table2[Job + Level], 0))</f>
        <v>86.746987951807242</v>
      </c>
      <c r="R5" s="10">
        <f>INDEX(Table2[$/min/block], MATCH(R$1 &amp; Table1[[#This Row],[Level]], Table2[Job + Level], 0))</f>
        <v>17.14</v>
      </c>
      <c r="S5" s="11">
        <f>INDEX(Table2[Time Until Promotion], MATCH(R$1 &amp; Table1[[#This Row],[Level]], Table2[Job + Level], 0))</f>
        <v>2.125301204819277</v>
      </c>
      <c r="T5" s="10">
        <f>INDEX(Table2[$/min/block], MATCH(T$1 &amp; Table1[[#This Row],[Level]], Table2[Job + Level], 0))</f>
        <v>800</v>
      </c>
      <c r="U5" s="11">
        <f>INDEX(Table2[Time Until Promotion], MATCH(T$1 &amp; Table1[[#This Row],[Level]], Table2[Job + Level], 0))</f>
        <v>182.49397590361448</v>
      </c>
      <c r="V5" s="10">
        <f>INDEX(Table2[$/min/block], MATCH(V$1 &amp; Table1[[#This Row],[Level]], Table2[Job + Level], 0))</f>
        <v>2243.08</v>
      </c>
      <c r="W5" s="11">
        <f>INDEX(Table2[Time Until Promotion], MATCH(V$1 &amp; Table1[[#This Row],[Level]], Table2[Job + Level], 0))</f>
        <v>2732.5301204819275</v>
      </c>
      <c r="X5" s="10">
        <f>INDEX(Table2[$/min/block], MATCH(X$1 &amp; Table1[[#This Row],[Level]], Table2[Job + Level], 0))</f>
        <v>3333.33</v>
      </c>
      <c r="Y5" s="11">
        <f>INDEX(Table2[Time Until Promotion], MATCH(X$1 &amp; Table1[[#This Row],[Level]], Table2[Job + Level], 0))</f>
        <v>867.46987951807228</v>
      </c>
      <c r="Z5" s="10">
        <f>INDEX(Table2[$/min/block], MATCH(Z$1 &amp; Table1[[#This Row],[Level]], Table2[Job + Level], 0))</f>
        <v>480</v>
      </c>
      <c r="AA5" s="11">
        <f>INDEX(Table2[Time Until Promotion], MATCH(Z$1 &amp; Table1[[#This Row],[Level]], Table2[Job + Level], 0))</f>
        <v>2342.1686746987953</v>
      </c>
      <c r="AB5" s="10">
        <f>INDEX(Table2[$/min/block], MATCH(AB$1 &amp; Table1[[#This Row],[Level]], Table2[Job + Level], 0))</f>
        <v>20250</v>
      </c>
      <c r="AC5" s="11">
        <f>INDEX(Table2[Time Until Promotion], MATCH(AB$1 &amp; Table1[[#This Row],[Level]], Table2[Job + Level], 0))</f>
        <v>728.67469879518069</v>
      </c>
      <c r="AD5" s="10">
        <f>INDEX(Table2[$/min/block], MATCH(AD$1 &amp; Table1[[#This Row],[Level]], Table2[Job + Level], 0))</f>
        <v>0.01</v>
      </c>
      <c r="AE5" s="11">
        <f>INDEX(Table2[Time Until Promotion], MATCH(AD$1 &amp; Table1[[#This Row],[Level]], Table2[Job + Level], 0))</f>
        <v>1747.7783132530121</v>
      </c>
      <c r="AF5" s="10">
        <f>INDEX(Table2[$/min/block], MATCH(AF$1 &amp; Table1[[#This Row],[Level]], Table2[Job + Level], 0))</f>
        <v>4687.47</v>
      </c>
      <c r="AG5" s="11">
        <f>INDEX(Table2[Time Until Promotion], MATCH(AF$1 &amp; Table1[[#This Row],[Level]], Table2[Job + Level], 0))</f>
        <v>1461.2048192771083</v>
      </c>
    </row>
    <row r="6" spans="1:33" x14ac:dyDescent="0.25">
      <c r="A6" s="4">
        <v>5</v>
      </c>
      <c r="B6" s="10">
        <f>INDEX(Table2[$/min/block], MATCH(B$1 &amp; Table1[[#This Row],[Level]], Table2[Job + Level], 0))</f>
        <v>72</v>
      </c>
      <c r="C6" s="11">
        <f>INDEX(Table2[Time Until Promotion], MATCH(B$1 &amp; Table1[[#This Row],[Level]], Table2[Job + Level], 0))</f>
        <v>0.10120481927710843</v>
      </c>
      <c r="D6" s="10">
        <f>INDEX(Table2[$/min/block], MATCH(D$1 &amp; Table1[[#This Row],[Level]], Table2[Job + Level], 0))</f>
        <v>345</v>
      </c>
      <c r="E6" s="11">
        <f>INDEX(Table2[Time Until Promotion], MATCH(D$1 &amp; Table1[[#This Row],[Level]], Table2[Job + Level], 0))</f>
        <v>11.710843373493976</v>
      </c>
      <c r="F6" s="10">
        <f>INDEX(Table2[$/min/block], MATCH(F$1 &amp; Table1[[#This Row],[Level]], Table2[Job + Level], 0))</f>
        <v>82.5</v>
      </c>
      <c r="G6" s="11">
        <f>INDEX(Table2[Time Until Promotion], MATCH(F$1 &amp; Table1[[#This Row],[Level]], Table2[Job + Level], 0))</f>
        <v>0.50602409638554213</v>
      </c>
      <c r="H6" s="10">
        <f>INDEX(Table2[$/min/block], MATCH(H$1 &amp; Table1[[#This Row],[Level]], Table2[Job + Level], 0))</f>
        <v>80</v>
      </c>
      <c r="I6" s="11">
        <f>INDEX(Table2[Time Until Promotion], MATCH(H$1 &amp; Table1[[#This Row],[Level]], Table2[Job + Level], 0))</f>
        <v>13.879518072289157</v>
      </c>
      <c r="J6" s="10">
        <f>INDEX(Table2[$/min/block], MATCH(J$1 &amp; Table1[[#This Row],[Level]], Table2[Job + Level], 0))</f>
        <v>70</v>
      </c>
      <c r="K6" s="11">
        <f>INDEX(Table2[Time Until Promotion], MATCH(J$1 &amp; Table1[[#This Row],[Level]], Table2[Job + Level], 0))</f>
        <v>0.30361445783132529</v>
      </c>
      <c r="L6" s="10">
        <f>INDEX(Table2[$/min/block], MATCH(L$1 &amp; Table1[[#This Row],[Level]], Table2[Job + Level], 0))</f>
        <v>400</v>
      </c>
      <c r="M6" s="11">
        <f>INDEX(Table2[Time Until Promotion], MATCH(L$1 &amp; Table1[[#This Row],[Level]], Table2[Job + Level], 0))</f>
        <v>16.265060240963855</v>
      </c>
      <c r="N6" s="10">
        <f>INDEX(Table2[$/min/block], MATCH(N$1 &amp; Table1[[#This Row],[Level]], Table2[Job + Level], 0))</f>
        <v>140</v>
      </c>
      <c r="O6" s="11">
        <f>INDEX(Table2[Time Until Promotion], MATCH(N$1 &amp; Table1[[#This Row],[Level]], Table2[Job + Level], 0))</f>
        <v>2.3132530120481927</v>
      </c>
      <c r="P6" s="10">
        <f>INDEX(Table2[$/min/block], MATCH(P$1 &amp; Table1[[#This Row],[Level]], Table2[Job + Level], 0))</f>
        <v>19200</v>
      </c>
      <c r="Q6" s="11">
        <f>INDEX(Table2[Time Until Promotion], MATCH(P$1 &amp; Table1[[#This Row],[Level]], Table2[Job + Level], 0))</f>
        <v>325.30120481927707</v>
      </c>
      <c r="R6" s="10">
        <f>INDEX(Table2[$/min/block], MATCH(R$1 &amp; Table1[[#This Row],[Level]], Table2[Job + Level], 0))</f>
        <v>21.43</v>
      </c>
      <c r="S6" s="11">
        <f>INDEX(Table2[Time Until Promotion], MATCH(R$1 &amp; Table1[[#This Row],[Level]], Table2[Job + Level], 0))</f>
        <v>7.4385542168674696</v>
      </c>
      <c r="T6" s="10">
        <f>INDEX(Table2[$/min/block], MATCH(T$1 &amp; Table1[[#This Row],[Level]], Table2[Job + Level], 0))</f>
        <v>2057.14</v>
      </c>
      <c r="U6" s="11">
        <f>INDEX(Table2[Time Until Promotion], MATCH(T$1 &amp; Table1[[#This Row],[Level]], Table2[Job + Level], 0))</f>
        <v>547.48192771084337</v>
      </c>
      <c r="V6" s="10">
        <f>INDEX(Table2[$/min/block], MATCH(V$1 &amp; Table1[[#This Row],[Level]], Table2[Job + Level], 0))</f>
        <v>4374</v>
      </c>
      <c r="W6" s="11">
        <f>INDEX(Table2[Time Until Promotion], MATCH(V$1 &amp; Table1[[#This Row],[Level]], Table2[Job + Level], 0))</f>
        <v>4098.7951807228919</v>
      </c>
      <c r="X6" s="10">
        <f>INDEX(Table2[$/min/block], MATCH(X$1 &amp; Table1[[#This Row],[Level]], Table2[Job + Level], 0))</f>
        <v>5000</v>
      </c>
      <c r="Y6" s="11">
        <f>INDEX(Table2[Time Until Promotion], MATCH(X$1 &amp; Table1[[#This Row],[Level]], Table2[Job + Level], 0))</f>
        <v>4337.3493975903611</v>
      </c>
      <c r="Z6" s="10">
        <f>INDEX(Table2[$/min/block], MATCH(Z$1 &amp; Table1[[#This Row],[Level]], Table2[Job + Level], 0))</f>
        <v>960</v>
      </c>
      <c r="AA6" s="11">
        <f>INDEX(Table2[Time Until Promotion], MATCH(Z$1 &amp; Table1[[#This Row],[Level]], Table2[Job + Level], 0))</f>
        <v>7026.5060240963849</v>
      </c>
      <c r="AB6" s="10">
        <f>INDEX(Table2[$/min/block], MATCH(AB$1 &amp; Table1[[#This Row],[Level]], Table2[Job + Level], 0))</f>
        <v>30375</v>
      </c>
      <c r="AC6" s="11">
        <f>INDEX(Table2[Time Until Promotion], MATCH(AB$1 &amp; Table1[[#This Row],[Level]], Table2[Job + Level], 0))</f>
        <v>3643.3734939759033</v>
      </c>
      <c r="AD6" s="10">
        <f>INDEX(Table2[$/min/block], MATCH(AD$1 &amp; Table1[[#This Row],[Level]], Table2[Job + Level], 0))</f>
        <v>0.19</v>
      </c>
      <c r="AE6" s="11">
        <f>INDEX(Table2[Time Until Promotion], MATCH(AD$1 &amp; Table1[[#This Row],[Level]], Table2[Job + Level], 0))</f>
        <v>3495.5566265060243</v>
      </c>
      <c r="AF6" s="10">
        <f>INDEX(Table2[$/min/block], MATCH(AF$1 &amp; Table1[[#This Row],[Level]], Table2[Job + Level], 0))</f>
        <v>8788.7999999999993</v>
      </c>
      <c r="AG6" s="11">
        <f>INDEX(Table2[Time Until Promotion], MATCH(AF$1 &amp; Table1[[#This Row],[Level]], Table2[Job + Level], 0))</f>
        <v>5844.8192771084332</v>
      </c>
    </row>
    <row r="7" spans="1:33" x14ac:dyDescent="0.25">
      <c r="A7" s="4">
        <v>6</v>
      </c>
      <c r="B7" s="10">
        <f>INDEX(Table2[$/min/block], MATCH(B$1 &amp; Table1[[#This Row],[Level]], Table2[Job + Level], 0))</f>
        <v>80</v>
      </c>
      <c r="C7" s="11">
        <f>INDEX(Table2[Time Until Promotion], MATCH(B$1 &amp; Table1[[#This Row],[Level]], Table2[Job + Level], 0))</f>
        <v>0.45542168674698791</v>
      </c>
      <c r="D7" s="10">
        <f>INDEX(Table2[$/min/block], MATCH(D$1 &amp; Table1[[#This Row],[Level]], Table2[Job + Level], 0))</f>
        <v>405</v>
      </c>
      <c r="E7" s="11">
        <f>INDEX(Table2[Time Until Promotion], MATCH(D$1 &amp; Table1[[#This Row],[Level]], Table2[Job + Level], 0))</f>
        <v>35.132530120481924</v>
      </c>
      <c r="F7" s="10">
        <f>INDEX(Table2[$/min/block], MATCH(F$1 &amp; Table1[[#This Row],[Level]], Table2[Job + Level], 0))</f>
        <v>93.75</v>
      </c>
      <c r="G7" s="11">
        <f>INDEX(Table2[Time Until Promotion], MATCH(F$1 &amp; Table1[[#This Row],[Level]], Table2[Job + Level], 0))</f>
        <v>2.2771084337349397</v>
      </c>
      <c r="H7" s="10">
        <f>INDEX(Table2[$/min/block], MATCH(H$1 &amp; Table1[[#This Row],[Level]], Table2[Job + Level], 0))</f>
        <v>90</v>
      </c>
      <c r="I7" s="11">
        <f>INDEX(Table2[Time Until Promotion], MATCH(H$1 &amp; Table1[[#This Row],[Level]], Table2[Job + Level], 0))</f>
        <v>41.638554216867469</v>
      </c>
      <c r="J7" s="10">
        <f>INDEX(Table2[$/min/block], MATCH(J$1 &amp; Table1[[#This Row],[Level]], Table2[Job + Level], 0))</f>
        <v>80</v>
      </c>
      <c r="K7" s="11">
        <f>INDEX(Table2[Time Until Promotion], MATCH(J$1 &amp; Table1[[#This Row],[Level]], Table2[Job + Level], 0))</f>
        <v>1.3662650602409638</v>
      </c>
      <c r="L7" s="10">
        <f>INDEX(Table2[$/min/block], MATCH(L$1 &amp; Table1[[#This Row],[Level]], Table2[Job + Level], 0))</f>
        <v>720</v>
      </c>
      <c r="M7" s="11">
        <f>INDEX(Table2[Time Until Promotion], MATCH(L$1 &amp; Table1[[#This Row],[Level]], Table2[Job + Level], 0))</f>
        <v>48.795180722891565</v>
      </c>
      <c r="N7" s="10">
        <f>INDEX(Table2[$/min/block], MATCH(N$1 &amp; Table1[[#This Row],[Level]], Table2[Job + Level], 0))</f>
        <v>160</v>
      </c>
      <c r="O7" s="11">
        <f>INDEX(Table2[Time Until Promotion], MATCH(N$1 &amp; Table1[[#This Row],[Level]], Table2[Job + Level], 0))</f>
        <v>9.2530120481927707</v>
      </c>
      <c r="P7" s="10">
        <f>INDEX(Table2[$/min/block], MATCH(P$1 &amp; Table1[[#This Row],[Level]], Table2[Job + Level], 0))</f>
        <v>25920</v>
      </c>
      <c r="Q7" s="11">
        <f>INDEX(Table2[Time Until Promotion], MATCH(P$1 &amp; Table1[[#This Row],[Level]], Table2[Job + Level], 0))</f>
        <v>1463.8554216867471</v>
      </c>
      <c r="R7" s="10">
        <f>INDEX(Table2[$/min/block], MATCH(R$1 &amp; Table1[[#This Row],[Level]], Table2[Job + Level], 0))</f>
        <v>25.71</v>
      </c>
      <c r="S7" s="11">
        <f>INDEX(Table2[Time Until Promotion], MATCH(R$1 &amp; Table1[[#This Row],[Level]], Table2[Job + Level], 0))</f>
        <v>26.034939759036146</v>
      </c>
      <c r="T7" s="10">
        <f>INDEX(Table2[$/min/block], MATCH(T$1 &amp; Table1[[#This Row],[Level]], Table2[Job + Level], 0))</f>
        <v>3000</v>
      </c>
      <c r="U7" s="11">
        <f>INDEX(Table2[Time Until Promotion], MATCH(T$1 &amp; Table1[[#This Row],[Level]], Table2[Job + Level], 0))</f>
        <v>1642.4457831325301</v>
      </c>
      <c r="V7" s="10">
        <f>INDEX(Table2[$/min/block], MATCH(V$1 &amp; Table1[[#This Row],[Level]], Table2[Job + Level], 0))</f>
        <v>8588.73</v>
      </c>
      <c r="W7" s="11">
        <f>INDEX(Table2[Time Until Promotion], MATCH(V$1 &amp; Table1[[#This Row],[Level]], Table2[Job + Level], 0))</f>
        <v>6148.1927710843365</v>
      </c>
      <c r="X7" s="10">
        <f>INDEX(Table2[$/min/block], MATCH(X$1 &amp; Table1[[#This Row],[Level]], Table2[Job + Level], 0))</f>
        <v>6250</v>
      </c>
      <c r="Y7" s="11">
        <f>INDEX(Table2[Time Until Promotion], MATCH(X$1 &amp; Table1[[#This Row],[Level]], Table2[Job + Level], 0))</f>
        <v>21686.746987951807</v>
      </c>
      <c r="Z7" s="10">
        <f>INDEX(Table2[$/min/block], MATCH(Z$1 &amp; Table1[[#This Row],[Level]], Table2[Job + Level], 0))</f>
        <v>1920</v>
      </c>
      <c r="AA7" s="11">
        <f>INDEX(Table2[Time Until Promotion], MATCH(Z$1 &amp; Table1[[#This Row],[Level]], Table2[Job + Level], 0))</f>
        <v>21079.518072289156</v>
      </c>
      <c r="AB7" s="10">
        <f>INDEX(Table2[$/min/block], MATCH(AB$1 &amp; Table1[[#This Row],[Level]], Table2[Job + Level], 0))</f>
        <v>45562.5</v>
      </c>
      <c r="AC7" s="11">
        <f>INDEX(Table2[Time Until Promotion], MATCH(AB$1 &amp; Table1[[#This Row],[Level]], Table2[Job + Level], 0))</f>
        <v>14573.493975903613</v>
      </c>
      <c r="AD7" s="10">
        <f>INDEX(Table2[$/min/block], MATCH(AD$1 &amp; Table1[[#This Row],[Level]], Table2[Job + Level], 0))</f>
        <v>2.3199999999999998</v>
      </c>
      <c r="AE7" s="11">
        <f>INDEX(Table2[Time Until Promotion], MATCH(AD$1 &amp; Table1[[#This Row],[Level]], Table2[Job + Level], 0))</f>
        <v>6991.1132530120485</v>
      </c>
      <c r="AF7" s="10">
        <f>INDEX(Table2[$/min/block], MATCH(AF$1 &amp; Table1[[#This Row],[Level]], Table2[Job + Level], 0))</f>
        <v>12206.67</v>
      </c>
      <c r="AG7" s="11">
        <f>INDEX(Table2[Time Until Promotion], MATCH(AF$1 &amp; Table1[[#This Row],[Level]], Table2[Job + Level], 0))</f>
        <v>23379.277108433733</v>
      </c>
    </row>
    <row r="8" spans="1:33" x14ac:dyDescent="0.25">
      <c r="A8" s="4">
        <v>7</v>
      </c>
      <c r="B8" s="10">
        <f>INDEX(Table2[$/min/block], MATCH(B$1 &amp; Table1[[#This Row],[Level]], Table2[Job + Level], 0))</f>
        <v>88</v>
      </c>
      <c r="C8" s="11">
        <f>INDEX(Table2[Time Until Promotion], MATCH(B$1 &amp; Table1[[#This Row],[Level]], Table2[Job + Level], 0))</f>
        <v>2.2771084337349397</v>
      </c>
      <c r="D8" s="10">
        <f>INDEX(Table2[$/min/block], MATCH(D$1 &amp; Table1[[#This Row],[Level]], Table2[Job + Level], 0))</f>
        <v>465</v>
      </c>
      <c r="E8" s="11">
        <f>INDEX(Table2[Time Until Promotion], MATCH(D$1 &amp; Table1[[#This Row],[Level]], Table2[Job + Level], 0))</f>
        <v>140.5301204819277</v>
      </c>
      <c r="F8" s="10">
        <f>INDEX(Table2[$/min/block], MATCH(F$1 &amp; Table1[[#This Row],[Level]], Table2[Job + Level], 0))</f>
        <v>108.75</v>
      </c>
      <c r="G8" s="11">
        <f>INDEX(Table2[Time Until Promotion], MATCH(F$1 &amp; Table1[[#This Row],[Level]], Table2[Job + Level], 0))</f>
        <v>11.385542168674698</v>
      </c>
      <c r="H8" s="10">
        <f>INDEX(Table2[$/min/block], MATCH(H$1 &amp; Table1[[#This Row],[Level]], Table2[Job + Level], 0))</f>
        <v>100</v>
      </c>
      <c r="I8" s="11">
        <f>INDEX(Table2[Time Until Promotion], MATCH(H$1 &amp; Table1[[#This Row],[Level]], Table2[Job + Level], 0))</f>
        <v>124.91566265060241</v>
      </c>
      <c r="J8" s="10">
        <f>INDEX(Table2[$/min/block], MATCH(J$1 &amp; Table1[[#This Row],[Level]], Table2[Job + Level], 0))</f>
        <v>90</v>
      </c>
      <c r="K8" s="11">
        <f>INDEX(Table2[Time Until Promotion], MATCH(J$1 &amp; Table1[[#This Row],[Level]], Table2[Job + Level], 0))</f>
        <v>6.831325301204819</v>
      </c>
      <c r="L8" s="10">
        <f>INDEX(Table2[$/min/block], MATCH(L$1 &amp; Table1[[#This Row],[Level]], Table2[Job + Level], 0))</f>
        <v>1066.67</v>
      </c>
      <c r="M8" s="11">
        <f>INDEX(Table2[Time Until Promotion], MATCH(L$1 &amp; Table1[[#This Row],[Level]], Table2[Job + Level], 0))</f>
        <v>146.3855421686747</v>
      </c>
      <c r="N8" s="10">
        <f>INDEX(Table2[$/min/block], MATCH(N$1 &amp; Table1[[#This Row],[Level]], Table2[Job + Level], 0))</f>
        <v>180</v>
      </c>
      <c r="O8" s="11">
        <f>INDEX(Table2[Time Until Promotion], MATCH(N$1 &amp; Table1[[#This Row],[Level]], Table2[Job + Level], 0))</f>
        <v>37.012048192771083</v>
      </c>
      <c r="P8" s="10">
        <f>INDEX(Table2[$/min/block], MATCH(P$1 &amp; Table1[[#This Row],[Level]], Table2[Job + Level], 0))</f>
        <v>43200</v>
      </c>
      <c r="Q8" s="11">
        <f>INDEX(Table2[Time Until Promotion], MATCH(P$1 &amp; Table1[[#This Row],[Level]], Table2[Job + Level], 0))</f>
        <v>4879.5180722891564</v>
      </c>
      <c r="R8" s="10">
        <f>INDEX(Table2[$/min/block], MATCH(R$1 &amp; Table1[[#This Row],[Level]], Table2[Job + Level], 0))</f>
        <v>30</v>
      </c>
      <c r="S8" s="11">
        <f>INDEX(Table2[Time Until Promotion], MATCH(R$1 &amp; Table1[[#This Row],[Level]], Table2[Job + Level], 0))</f>
        <v>91.122891566265054</v>
      </c>
      <c r="T8" s="10">
        <f>INDEX(Table2[$/min/block], MATCH(T$1 &amp; Table1[[#This Row],[Level]], Table2[Job + Level], 0))</f>
        <v>4500</v>
      </c>
      <c r="U8" s="11">
        <f>INDEX(Table2[Time Until Promotion], MATCH(T$1 &amp; Table1[[#This Row],[Level]], Table2[Job + Level], 0))</f>
        <v>4927.3373493975905</v>
      </c>
      <c r="V8" s="10">
        <f>INDEX(Table2[$/min/block], MATCH(V$1 &amp; Table1[[#This Row],[Level]], Table2[Job + Level], 0))</f>
        <v>17006.400000000001</v>
      </c>
      <c r="W8" s="11">
        <f>INDEX(Table2[Time Until Promotion], MATCH(V$1 &amp; Table1[[#This Row],[Level]], Table2[Job + Level], 0))</f>
        <v>9222.2891566265062</v>
      </c>
      <c r="X8" s="10">
        <f>INDEX(Table2[$/min/block], MATCH(X$1 &amp; Table1[[#This Row],[Level]], Table2[Job + Level], 0))</f>
        <v>8571.43</v>
      </c>
      <c r="Y8" s="11">
        <f>INDEX(Table2[Time Until Promotion], MATCH(X$1 &amp; Table1[[#This Row],[Level]], Table2[Job + Level], 0))</f>
        <v>86746.987951807227</v>
      </c>
      <c r="Z8" s="10">
        <f>INDEX(Table2[$/min/block], MATCH(Z$1 &amp; Table1[[#This Row],[Level]], Table2[Job + Level], 0))</f>
        <v>3840</v>
      </c>
      <c r="AA8" s="11">
        <f>INDEX(Table2[Time Until Promotion], MATCH(Z$1 &amp; Table1[[#This Row],[Level]], Table2[Job + Level], 0))</f>
        <v>63238.554216867466</v>
      </c>
      <c r="AB8" s="10">
        <f>INDEX(Table2[$/min/block], MATCH(AB$1 &amp; Table1[[#This Row],[Level]], Table2[Job + Level], 0))</f>
        <v>91125</v>
      </c>
      <c r="AC8" s="11">
        <f>INDEX(Table2[Time Until Promotion], MATCH(AB$1 &amp; Table1[[#This Row],[Level]], Table2[Job + Level], 0))</f>
        <v>58293.975903614453</v>
      </c>
      <c r="AD8" s="10">
        <f>INDEX(Table2[$/min/block], MATCH(AD$1 &amp; Table1[[#This Row],[Level]], Table2[Job + Level], 0))</f>
        <v>36.29</v>
      </c>
      <c r="AE8" s="11">
        <f>INDEX(Table2[Time Until Promotion], MATCH(AD$1 &amp; Table1[[#This Row],[Level]], Table2[Job + Level], 0))</f>
        <v>13982.226506024097</v>
      </c>
      <c r="AF8" s="10">
        <f>INDEX(Table2[$/min/block], MATCH(AF$1 &amp; Table1[[#This Row],[Level]], Table2[Job + Level], 0))</f>
        <v>17166</v>
      </c>
      <c r="AG8" s="11">
        <f>INDEX(Table2[Time Until Promotion], MATCH(AF$1 &amp; Table1[[#This Row],[Level]], Table2[Job + Level], 0))</f>
        <v>93517.108433734931</v>
      </c>
    </row>
    <row r="9" spans="1:33" x14ac:dyDescent="0.25">
      <c r="A9" s="4">
        <v>8</v>
      </c>
      <c r="B9" s="10">
        <f>INDEX(Table2[$/min/block], MATCH(B$1 &amp; Table1[[#This Row],[Level]], Table2[Job + Level], 0))</f>
        <v>96</v>
      </c>
      <c r="C9" s="11">
        <f>INDEX(Table2[Time Until Promotion], MATCH(B$1 &amp; Table1[[#This Row],[Level]], Table2[Job + Level], 0))</f>
        <v>12.524096385542169</v>
      </c>
      <c r="D9" s="10">
        <f>INDEX(Table2[$/min/block], MATCH(D$1 &amp; Table1[[#This Row],[Level]], Table2[Job + Level], 0))</f>
        <v>525</v>
      </c>
      <c r="E9" s="11">
        <f>INDEX(Table2[Time Until Promotion], MATCH(D$1 &amp; Table1[[#This Row],[Level]], Table2[Job + Level], 0))</f>
        <v>562.12048192771078</v>
      </c>
      <c r="F9" s="10">
        <f>INDEX(Table2[$/min/block], MATCH(F$1 &amp; Table1[[#This Row],[Level]], Table2[Job + Level], 0))</f>
        <v>123.75</v>
      </c>
      <c r="G9" s="11">
        <f>INDEX(Table2[Time Until Promotion], MATCH(F$1 &amp; Table1[[#This Row],[Level]], Table2[Job + Level], 0))</f>
        <v>62.620562248995981</v>
      </c>
      <c r="H9" s="10">
        <f>INDEX(Table2[$/min/block], MATCH(H$1 &amp; Table1[[#This Row],[Level]], Table2[Job + Level], 0))</f>
        <v>120</v>
      </c>
      <c r="I9" s="11">
        <f>INDEX(Table2[Time Until Promotion], MATCH(H$1 &amp; Table1[[#This Row],[Level]], Table2[Job + Level], 0))</f>
        <v>374.74698795180723</v>
      </c>
      <c r="J9" s="10">
        <f>INDEX(Table2[$/min/block], MATCH(J$1 &amp; Table1[[#This Row],[Level]], Table2[Job + Level], 0))</f>
        <v>105</v>
      </c>
      <c r="K9" s="11">
        <f>INDEX(Table2[Time Until Promotion], MATCH(J$1 &amp; Table1[[#This Row],[Level]], Table2[Job + Level], 0))</f>
        <v>37.57228915662651</v>
      </c>
      <c r="L9" s="10">
        <f>INDEX(Table2[$/min/block], MATCH(L$1 &amp; Table1[[#This Row],[Level]], Table2[Job + Level], 0))</f>
        <v>1500</v>
      </c>
      <c r="M9" s="11">
        <f>INDEX(Table2[Time Until Promotion], MATCH(L$1 &amp; Table1[[#This Row],[Level]], Table2[Job + Level], 0))</f>
        <v>439.15662650602405</v>
      </c>
      <c r="N9" s="10">
        <f>INDEX(Table2[$/min/block], MATCH(N$1 &amp; Table1[[#This Row],[Level]], Table2[Job + Level], 0))</f>
        <v>200</v>
      </c>
      <c r="O9" s="11">
        <f>INDEX(Table2[Time Until Promotion], MATCH(N$1 &amp; Table1[[#This Row],[Level]], Table2[Job + Level], 0))</f>
        <v>148.04819277108433</v>
      </c>
      <c r="P9" s="10">
        <f>INDEX(Table2[$/min/block], MATCH(P$1 &amp; Table1[[#This Row],[Level]], Table2[Job + Level], 0))</f>
        <v>97200</v>
      </c>
      <c r="Q9" s="11">
        <f>INDEX(Table2[Time Until Promotion], MATCH(P$1 &amp; Table1[[#This Row],[Level]], Table2[Job + Level], 0))</f>
        <v>13174.698795180722</v>
      </c>
      <c r="R9" s="10">
        <f>INDEX(Table2[$/min/block], MATCH(R$1 &amp; Table1[[#This Row],[Level]], Table2[Job + Level], 0))</f>
        <v>34.29</v>
      </c>
      <c r="S9" s="11">
        <f>INDEX(Table2[Time Until Promotion], MATCH(R$1 &amp; Table1[[#This Row],[Level]], Table2[Job + Level], 0))</f>
        <v>318.92771084337352</v>
      </c>
      <c r="T9" s="10">
        <f>INDEX(Table2[$/min/block], MATCH(T$1 &amp; Table1[[#This Row],[Level]], Table2[Job + Level], 0))</f>
        <v>7031.25</v>
      </c>
      <c r="U9" s="11">
        <f>INDEX(Table2[Time Until Promotion], MATCH(T$1 &amp; Table1[[#This Row],[Level]], Table2[Job + Level], 0))</f>
        <v>14782.01204819277</v>
      </c>
      <c r="V9" s="10">
        <f>INDEX(Table2[$/min/block], MATCH(V$1 &amp; Table1[[#This Row],[Level]], Table2[Job + Level], 0))</f>
        <v>34012</v>
      </c>
      <c r="W9" s="11">
        <f>INDEX(Table2[Time Until Promotion], MATCH(V$1 &amp; Table1[[#This Row],[Level]], Table2[Job + Level], 0))</f>
        <v>13833.433734939759</v>
      </c>
      <c r="X9" s="10">
        <f>INDEX(Table2[$/min/block], MATCH(X$1 &amp; Table1[[#This Row],[Level]], Table2[Job + Level], 0))</f>
        <v>10000</v>
      </c>
      <c r="Y9" s="11">
        <f>INDEX(Table2[Time Until Promotion], MATCH(X$1 &amp; Table1[[#This Row],[Level]], Table2[Job + Level], 0))</f>
        <v>346987.95180722891</v>
      </c>
      <c r="Z9" s="10">
        <f>INDEX(Table2[$/min/block], MATCH(Z$1 &amp; Table1[[#This Row],[Level]], Table2[Job + Level], 0))</f>
        <v>7680</v>
      </c>
      <c r="AA9" s="11">
        <f>INDEX(Table2[Time Until Promotion], MATCH(Z$1 &amp; Table1[[#This Row],[Level]], Table2[Job + Level], 0))</f>
        <v>189715.6626506024</v>
      </c>
      <c r="AB9" s="10">
        <f>INDEX(Table2[$/min/block], MATCH(AB$1 &amp; Table1[[#This Row],[Level]], Table2[Job + Level], 0))</f>
        <v>136687.5</v>
      </c>
      <c r="AC9" s="11">
        <f>INDEX(Table2[Time Until Promotion], MATCH(AB$1 &amp; Table1[[#This Row],[Level]], Table2[Job + Level], 0))</f>
        <v>174881.92771084336</v>
      </c>
      <c r="AD9" s="10">
        <f>INDEX(Table2[$/min/block], MATCH(AD$1 &amp; Table1[[#This Row],[Level]], Table2[Job + Level], 0))</f>
        <v>604.82000000000005</v>
      </c>
      <c r="AE9" s="11">
        <f>INDEX(Table2[Time Until Promotion], MATCH(AD$1 &amp; Table1[[#This Row],[Level]], Table2[Job + Level], 0))</f>
        <v>27964.453012048194</v>
      </c>
      <c r="AF9" s="10">
        <f>INDEX(Table2[$/min/block], MATCH(AF$1 &amp; Table1[[#This Row],[Level]], Table2[Job + Level], 0))</f>
        <v>24522.86</v>
      </c>
      <c r="AG9" s="11">
        <f>INDEX(Table2[Time Until Promotion], MATCH(AF$1 &amp; Table1[[#This Row],[Level]], Table2[Job + Level], 0))</f>
        <v>374068.43373493972</v>
      </c>
    </row>
    <row r="10" spans="1:33" x14ac:dyDescent="0.25">
      <c r="A10" s="4">
        <v>9</v>
      </c>
      <c r="B10" s="10">
        <f>INDEX(Table2[$/min/block], MATCH(B$1 &amp; Table1[[#This Row],[Level]], Table2[Job + Level], 0))</f>
        <v>104</v>
      </c>
      <c r="C10" s="11">
        <f>INDEX(Table2[Time Until Promotion], MATCH(B$1 &amp; Table1[[#This Row],[Level]], Table2[Job + Level], 0))</f>
        <v>75.144578313253021</v>
      </c>
      <c r="D10" s="10">
        <f>INDEX(Table2[$/min/block], MATCH(D$1 &amp; Table1[[#This Row],[Level]], Table2[Job + Level], 0))</f>
        <v>585</v>
      </c>
      <c r="E10" s="11">
        <f>INDEX(Table2[Time Until Promotion], MATCH(D$1 &amp; Table1[[#This Row],[Level]], Table2[Job + Level], 0))</f>
        <v>2248.4819277108431</v>
      </c>
      <c r="F10" s="10">
        <f>INDEX(Table2[$/min/block], MATCH(F$1 &amp; Table1[[#This Row],[Level]], Table2[Job + Level], 0))</f>
        <v>138.75</v>
      </c>
      <c r="G10" s="11">
        <f>INDEX(Table2[Time Until Promotion], MATCH(F$1 &amp; Table1[[#This Row],[Level]], Table2[Job + Level], 0))</f>
        <v>375.7228915662651</v>
      </c>
      <c r="H10" s="10">
        <f>INDEX(Table2[$/min/block], MATCH(H$1 &amp; Table1[[#This Row],[Level]], Table2[Job + Level], 0))</f>
        <v>140</v>
      </c>
      <c r="I10" s="11">
        <f>INDEX(Table2[Time Until Promotion], MATCH(H$1 &amp; Table1[[#This Row],[Level]], Table2[Job + Level], 0))</f>
        <v>1498.9879518072289</v>
      </c>
      <c r="J10" s="10">
        <f>INDEX(Table2[$/min/block], MATCH(J$1 &amp; Table1[[#This Row],[Level]], Table2[Job + Level], 0))</f>
        <v>120</v>
      </c>
      <c r="K10" s="11">
        <f>INDEX(Table2[Time Until Promotion], MATCH(J$1 &amp; Table1[[#This Row],[Level]], Table2[Job + Level], 0))</f>
        <v>225.43373493975903</v>
      </c>
      <c r="L10" s="10">
        <f>INDEX(Table2[$/min/block], MATCH(L$1 &amp; Table1[[#This Row],[Level]], Table2[Job + Level], 0))</f>
        <v>2142.86</v>
      </c>
      <c r="M10" s="11">
        <f>INDEX(Table2[Time Until Promotion], MATCH(L$1 &amp; Table1[[#This Row],[Level]], Table2[Job + Level], 0))</f>
        <v>1317.4698795180723</v>
      </c>
      <c r="N10" s="10">
        <f>INDEX(Table2[$/min/block], MATCH(N$1 &amp; Table1[[#This Row],[Level]], Table2[Job + Level], 0))</f>
        <v>220</v>
      </c>
      <c r="O10" s="11">
        <f>INDEX(Table2[Time Until Promotion], MATCH(N$1 &amp; Table1[[#This Row],[Level]], Table2[Job + Level], 0))</f>
        <v>592.19277108433732</v>
      </c>
      <c r="P10" s="10">
        <f>INDEX(Table2[$/min/block], MATCH(P$1 &amp; Table1[[#This Row],[Level]], Table2[Job + Level], 0))</f>
        <v>182250</v>
      </c>
      <c r="Q10" s="11">
        <f>INDEX(Table2[Time Until Promotion], MATCH(P$1 &amp; Table1[[#This Row],[Level]], Table2[Job + Level], 0))</f>
        <v>26349.397590361445</v>
      </c>
      <c r="R10" s="10">
        <f>INDEX(Table2[$/min/block], MATCH(R$1 &amp; Table1[[#This Row],[Level]], Table2[Job + Level], 0))</f>
        <v>38.57</v>
      </c>
      <c r="S10" s="11">
        <f>INDEX(Table2[Time Until Promotion], MATCH(R$1 &amp; Table1[[#This Row],[Level]], Table2[Job + Level], 0))</f>
        <v>1116.2481927710842</v>
      </c>
      <c r="T10" s="10">
        <f>INDEX(Table2[$/min/block], MATCH(T$1 &amp; Table1[[#This Row],[Level]], Table2[Job + Level], 0))</f>
        <v>11718.73</v>
      </c>
      <c r="U10" s="11">
        <f>INDEX(Table2[Time Until Promotion], MATCH(T$1 &amp; Table1[[#This Row],[Level]], Table2[Job + Level], 0))</f>
        <v>44346.036144578313</v>
      </c>
      <c r="V10" s="10">
        <f>INDEX(Table2[$/min/block], MATCH(V$1 &amp; Table1[[#This Row],[Level]], Table2[Job + Level], 0))</f>
        <v>68875.5</v>
      </c>
      <c r="W10" s="11">
        <f>INDEX(Table2[Time Until Promotion], MATCH(V$1 &amp; Table1[[#This Row],[Level]], Table2[Job + Level], 0))</f>
        <v>20750.150602409638</v>
      </c>
      <c r="X10" s="10">
        <f>INDEX(Table2[$/min/block], MATCH(X$1 &amp; Table1[[#This Row],[Level]], Table2[Job + Level], 0))</f>
        <v>13333.33</v>
      </c>
      <c r="Y10" s="11">
        <f>INDEX(Table2[Time Until Promotion], MATCH(X$1 &amp; Table1[[#This Row],[Level]], Table2[Job + Level], 0))</f>
        <v>1040963.8554216868</v>
      </c>
      <c r="Z10" s="10">
        <f>INDEX(Table2[$/min/block], MATCH(Z$1 &amp; Table1[[#This Row],[Level]], Table2[Job + Level], 0))</f>
        <v>15360</v>
      </c>
      <c r="AA10" s="11">
        <f>INDEX(Table2[Time Until Promotion], MATCH(Z$1 &amp; Table1[[#This Row],[Level]], Table2[Job + Level], 0))</f>
        <v>569146.98795180721</v>
      </c>
      <c r="AB10" s="10">
        <f>INDEX(Table2[$/min/block], MATCH(AB$1 &amp; Table1[[#This Row],[Level]], Table2[Job + Level], 0))</f>
        <v>205031.25</v>
      </c>
      <c r="AC10" s="11">
        <f>INDEX(Table2[Time Until Promotion], MATCH(AB$1 &amp; Table1[[#This Row],[Level]], Table2[Job + Level], 0))</f>
        <v>524645.78313253017</v>
      </c>
      <c r="AD10" s="10">
        <f>INDEX(Table2[$/min/block], MATCH(AD$1 &amp; Table1[[#This Row],[Level]], Table2[Job + Level], 0))</f>
        <v>11340.33</v>
      </c>
      <c r="AE10" s="11">
        <f>INDEX(Table2[Time Until Promotion], MATCH(AD$1 &amp; Table1[[#This Row],[Level]], Table2[Job + Level], 0))</f>
        <v>55928.906024096388</v>
      </c>
      <c r="AF10" s="10">
        <f>INDEX(Table2[$/min/block], MATCH(AF$1 &amp; Table1[[#This Row],[Level]], Table2[Job + Level], 0))</f>
        <v>89406.67</v>
      </c>
      <c r="AG10" s="11">
        <f>INDEX(Table2[Time Until Promotion], MATCH(AF$1 &amp; Table1[[#This Row],[Level]], Table2[Job + Level], 0))</f>
        <v>1496273.7349397589</v>
      </c>
    </row>
    <row r="11" spans="1:33" x14ac:dyDescent="0.25">
      <c r="A11" s="4">
        <v>10</v>
      </c>
      <c r="B11" s="10">
        <f>INDEX(Table2[$/min/block], MATCH(B$1 &amp; Table1[[#This Row],[Level]], Table2[Job + Level], 0))</f>
        <v>180</v>
      </c>
      <c r="C11" s="11">
        <f>INDEX(Table2[Time Until Promotion], MATCH(B$1 &amp; Table1[[#This Row],[Level]], Table2[Job + Level], 0))</f>
        <v>488.43975903614461</v>
      </c>
      <c r="D11" s="10">
        <f>INDEX(Table2[$/min/block], MATCH(D$1 &amp; Table1[[#This Row],[Level]], Table2[Job + Level], 0))</f>
        <v>1000</v>
      </c>
      <c r="E11" s="11">
        <f>INDEX(Table2[Time Until Promotion], MATCH(D$1 &amp; Table1[[#This Row],[Level]], Table2[Job + Level], 0))</f>
        <v>8993.9277108433726</v>
      </c>
      <c r="F11" s="10">
        <f>INDEX(Table2[$/min/block], MATCH(F$1 &amp; Table1[[#This Row],[Level]], Table2[Job + Level], 0))</f>
        <v>250</v>
      </c>
      <c r="G11" s="11">
        <f>INDEX(Table2[Time Until Promotion], MATCH(F$1 &amp; Table1[[#This Row],[Level]], Table2[Job + Level], 0))</f>
        <v>2442.1988755020079</v>
      </c>
      <c r="H11" s="10">
        <f>INDEX(Table2[$/min/block], MATCH(H$1 &amp; Table1[[#This Row],[Level]], Table2[Job + Level], 0))</f>
        <v>192</v>
      </c>
      <c r="I11" s="11">
        <f>INDEX(Table2[Time Until Promotion], MATCH(H$1 &amp; Table1[[#This Row],[Level]], Table2[Job + Level], 0))</f>
        <v>5995.9518072289156</v>
      </c>
      <c r="J11" s="10">
        <f>INDEX(Table2[$/min/block], MATCH(J$1 &amp; Table1[[#This Row],[Level]], Table2[Job + Level], 0))</f>
        <v>150</v>
      </c>
      <c r="K11" s="11">
        <f>INDEX(Table2[Time Until Promotion], MATCH(J$1 &amp; Table1[[#This Row],[Level]], Table2[Job + Level], 0))</f>
        <v>1465.3192771084337</v>
      </c>
      <c r="L11" s="10">
        <f>INDEX(Table2[$/min/block], MATCH(L$1 &amp; Table1[[#This Row],[Level]], Table2[Job + Level], 0))</f>
        <v>3000</v>
      </c>
      <c r="M11" s="11">
        <f>INDEX(Table2[Time Until Promotion], MATCH(L$1 &amp; Table1[[#This Row],[Level]], Table2[Job + Level], 0))</f>
        <v>3952.4096385542166</v>
      </c>
      <c r="N11" s="10">
        <f>INDEX(Table2[$/min/block], MATCH(N$1 &amp; Table1[[#This Row],[Level]], Table2[Job + Level], 0))</f>
        <v>300</v>
      </c>
      <c r="O11" s="11">
        <f>INDEX(Table2[Time Until Promotion], MATCH(N$1 &amp; Table1[[#This Row],[Level]], Table2[Job + Level], 0))</f>
        <v>2368.7710843373493</v>
      </c>
      <c r="P11" s="10">
        <f>INDEX(Table2[$/min/block], MATCH(P$1 &amp; Table1[[#This Row],[Level]], Table2[Job + Level], 0))</f>
        <v>364500</v>
      </c>
      <c r="Q11" s="11">
        <f>INDEX(Table2[Time Until Promotion], MATCH(P$1 &amp; Table1[[#This Row],[Level]], Table2[Job + Level], 0))</f>
        <v>63238.554216867466</v>
      </c>
      <c r="R11" s="10">
        <f>INDEX(Table2[$/min/block], MATCH(R$1 &amp; Table1[[#This Row],[Level]], Table2[Job + Level], 0))</f>
        <v>15000</v>
      </c>
      <c r="S11" s="11">
        <f>INDEX(Table2[Time Until Promotion], MATCH(R$1 &amp; Table1[[#This Row],[Level]], Table2[Job + Level], 0))</f>
        <v>3906.8686746987951</v>
      </c>
      <c r="T11" s="10">
        <f>INDEX(Table2[$/min/block], MATCH(T$1 &amp; Table1[[#This Row],[Level]], Table2[Job + Level], 0))</f>
        <v>21972.7</v>
      </c>
      <c r="U11" s="11">
        <f>INDEX(Table2[Time Until Promotion], MATCH(T$1 &amp; Table1[[#This Row],[Level]], Table2[Job + Level], 0))</f>
        <v>133038.10843373495</v>
      </c>
      <c r="V11" s="10">
        <f>INDEX(Table2[$/min/block], MATCH(V$1 &amp; Table1[[#This Row],[Level]], Table2[Job + Level], 0))</f>
        <v>141685.71</v>
      </c>
      <c r="W11" s="11">
        <f>INDEX(Table2[Time Until Promotion], MATCH(V$1 &amp; Table1[[#This Row],[Level]], Table2[Job + Level], 0))</f>
        <v>31125.225903614461</v>
      </c>
      <c r="X11" s="10">
        <f>INDEX(Table2[$/min/block], MATCH(X$1 &amp; Table1[[#This Row],[Level]], Table2[Job + Level], 0))</f>
        <v>15000</v>
      </c>
      <c r="Y11" s="11">
        <f>INDEX(Table2[Time Until Promotion], MATCH(X$1 &amp; Table1[[#This Row],[Level]], Table2[Job + Level], 0))</f>
        <v>3122891.5662650601</v>
      </c>
      <c r="Z11" s="10">
        <f>INDEX(Table2[$/min/block], MATCH(Z$1 &amp; Table1[[#This Row],[Level]], Table2[Job + Level], 0))</f>
        <v>30720</v>
      </c>
      <c r="AA11" s="11">
        <f>INDEX(Table2[Time Until Promotion], MATCH(Z$1 &amp; Table1[[#This Row],[Level]], Table2[Job + Level], 0))</f>
        <v>1707440.9638554219</v>
      </c>
      <c r="AB11" s="10">
        <f>INDEX(Table2[$/min/block], MATCH(AB$1 &amp; Table1[[#This Row],[Level]], Table2[Job + Level], 0))</f>
        <v>461320.31</v>
      </c>
      <c r="AC11" s="11">
        <f>INDEX(Table2[Time Until Promotion], MATCH(AB$1 &amp; Table1[[#This Row],[Level]], Table2[Job + Level], 0))</f>
        <v>1049291.5662650603</v>
      </c>
      <c r="AD11" s="10">
        <f>INDEX(Table2[$/min/block], MATCH(AD$1 &amp; Table1[[#This Row],[Level]], Table2[Job + Level], 0))</f>
        <v>283515.21999999997</v>
      </c>
      <c r="AE11" s="11">
        <f>INDEX(Table2[Time Until Promotion], MATCH(AD$1 &amp; Table1[[#This Row],[Level]], Table2[Job + Level], 0))</f>
        <v>111857.59036144578</v>
      </c>
      <c r="AF11" s="10">
        <f>INDEX(Table2[$/min/block], MATCH(AF$1 &amp; Table1[[#This Row],[Level]], Table2[Job + Level], 0))</f>
        <v>160932</v>
      </c>
      <c r="AG11" s="11">
        <f>INDEX(Table2[Time Until Promotion], MATCH(AF$1 &amp; Table1[[#This Row],[Level]], Table2[Job + Level], 0))</f>
        <v>2394037.9759036144</v>
      </c>
    </row>
    <row r="13" spans="1:33" x14ac:dyDescent="0.25">
      <c r="A13" t="s">
        <v>361</v>
      </c>
      <c r="B13">
        <v>830</v>
      </c>
    </row>
    <row r="14" spans="1:33" x14ac:dyDescent="0.25">
      <c r="A14" t="s">
        <v>369</v>
      </c>
      <c r="B14">
        <v>120</v>
      </c>
      <c r="H14" s="1"/>
      <c r="L14" s="1"/>
      <c r="N14" s="2"/>
      <c r="R14" s="3"/>
    </row>
    <row r="15" spans="1:33" x14ac:dyDescent="0.25">
      <c r="H15" s="1"/>
      <c r="L15" s="1"/>
      <c r="N15" s="2"/>
      <c r="R15" s="1"/>
    </row>
    <row r="16" spans="1:33" x14ac:dyDescent="0.25">
      <c r="H16" s="1"/>
      <c r="L16" s="1"/>
      <c r="N16" s="2"/>
      <c r="R16" s="3"/>
    </row>
    <row r="17" spans="8:18" x14ac:dyDescent="0.25">
      <c r="H17" s="1"/>
      <c r="L17" s="1"/>
      <c r="N17" s="2"/>
      <c r="R17" s="3"/>
    </row>
    <row r="18" spans="8:18" x14ac:dyDescent="0.25">
      <c r="H18" s="1"/>
      <c r="L18" s="1"/>
      <c r="N18" s="2"/>
      <c r="R18" s="1"/>
    </row>
    <row r="19" spans="8:18" x14ac:dyDescent="0.25">
      <c r="H19" s="1"/>
      <c r="L19" s="1"/>
      <c r="N19" s="2"/>
      <c r="R19" s="3"/>
    </row>
    <row r="20" spans="8:18" x14ac:dyDescent="0.25">
      <c r="H20" s="1"/>
      <c r="L20" s="1"/>
      <c r="N20" s="2"/>
      <c r="R20" s="3"/>
    </row>
    <row r="21" spans="8:18" x14ac:dyDescent="0.25">
      <c r="H21" s="1"/>
      <c r="L21" s="1"/>
      <c r="N21" s="2"/>
      <c r="R21" s="1"/>
    </row>
    <row r="22" spans="8:18" x14ac:dyDescent="0.25">
      <c r="H22" s="1"/>
      <c r="L22" s="1"/>
      <c r="N22" s="2"/>
      <c r="R22" s="3"/>
    </row>
    <row r="23" spans="8:18" x14ac:dyDescent="0.25">
      <c r="H23" s="1"/>
      <c r="L23" s="1"/>
      <c r="R23" s="3"/>
    </row>
  </sheetData>
  <conditionalFormatting sqref="B2:AG11">
    <cfRule type="expression" dxfId="56" priority="2">
      <formula>IF(MOD(COLUMN(), 2) = 1, B2, C2) &lt;= $B$14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9295-94F7-4A7F-A5F9-EB1F1A487A5A}">
  <dimension ref="A1:U161"/>
  <sheetViews>
    <sheetView topLeftCell="A70" workbookViewId="0">
      <selection activeCell="D82" sqref="D82:D89"/>
    </sheetView>
  </sheetViews>
  <sheetFormatPr defaultRowHeight="15" x14ac:dyDescent="0.25"/>
  <cols>
    <col min="1" max="3" width="9.140625" style="6"/>
    <col min="4" max="4" width="9.140625" style="8"/>
    <col min="5" max="5" width="10.5703125" style="6" customWidth="1"/>
    <col min="6" max="7" width="9.140625" style="6"/>
    <col min="8" max="8" width="11.42578125" style="6" customWidth="1"/>
    <col min="9" max="9" width="15.7109375" style="6" customWidth="1"/>
    <col min="10" max="10" width="13.5703125" style="6" customWidth="1"/>
    <col min="11" max="11" width="14" style="6" customWidth="1"/>
    <col min="12" max="12" width="22.140625" style="6" customWidth="1"/>
  </cols>
  <sheetData>
    <row r="1" spans="1:21" x14ac:dyDescent="0.25">
      <c r="A1" s="6" t="s">
        <v>339</v>
      </c>
      <c r="B1" s="6" t="s">
        <v>16</v>
      </c>
      <c r="C1" s="6" t="s">
        <v>362</v>
      </c>
      <c r="D1" s="7" t="s">
        <v>340</v>
      </c>
      <c r="E1" s="6" t="s">
        <v>341</v>
      </c>
      <c r="F1" s="6" t="s">
        <v>351</v>
      </c>
      <c r="G1" s="6" t="s">
        <v>342</v>
      </c>
      <c r="H1" s="6" t="s">
        <v>343</v>
      </c>
      <c r="I1" s="6" t="s">
        <v>344</v>
      </c>
      <c r="J1" s="6" t="s">
        <v>345</v>
      </c>
      <c r="K1" s="6" t="s">
        <v>346</v>
      </c>
      <c r="L1" s="6" t="s">
        <v>360</v>
      </c>
      <c r="M1" s="6" t="s">
        <v>350</v>
      </c>
      <c r="N1" s="6" t="s">
        <v>352</v>
      </c>
      <c r="O1" s="6" t="s">
        <v>353</v>
      </c>
      <c r="P1" s="6" t="s">
        <v>354</v>
      </c>
      <c r="Q1" s="6" t="s">
        <v>355</v>
      </c>
      <c r="R1" s="6" t="s">
        <v>356</v>
      </c>
      <c r="S1" s="6" t="s">
        <v>357</v>
      </c>
      <c r="T1" s="6" t="s">
        <v>358</v>
      </c>
      <c r="U1" s="6" t="s">
        <v>347</v>
      </c>
    </row>
    <row r="2" spans="1:21" x14ac:dyDescent="0.25">
      <c r="A2" s="6" t="s">
        <v>0</v>
      </c>
      <c r="B2" s="6">
        <v>1</v>
      </c>
      <c r="C2" s="6" t="str">
        <f>Table2[[#This Row],[Job]] &amp; Table2[[#This Row],[Level]]</f>
        <v>Fast Food1</v>
      </c>
      <c r="D2" s="12" t="s">
        <v>17</v>
      </c>
      <c r="E2" s="6">
        <v>10</v>
      </c>
      <c r="F2" s="6" t="s">
        <v>18</v>
      </c>
      <c r="H2" s="6">
        <v>120</v>
      </c>
      <c r="I2" s="6">
        <v>0</v>
      </c>
      <c r="J2" s="6">
        <v>3</v>
      </c>
      <c r="K2" s="6">
        <v>40</v>
      </c>
      <c r="L2" s="6" t="s">
        <v>348</v>
      </c>
      <c r="M2" s="6" t="str">
        <f>SUBSTITUTE(SUBSTITUTE(Table2[[#This Row],[Time Until Promotion O]], " ", ""), ",", "")</f>
        <v>0m</v>
      </c>
      <c r="N2" s="6">
        <f t="shared" ref="N2:N33" si="0">IFERROR(LEFT(M2, FIND("d", M2) - 1) * 1, 0)</f>
        <v>0</v>
      </c>
      <c r="O2" s="6" t="str">
        <f t="shared" ref="O2:O33" si="1">IF(N2 = 0, M2, MID(M2, LEN(N2) + 2, 20))</f>
        <v>0m</v>
      </c>
      <c r="P2" s="6">
        <f t="shared" ref="P2:P33" si="2">IFERROR(LEFT(O2, FIND("h", O2) - 1) * 1, 0)</f>
        <v>0</v>
      </c>
      <c r="Q2" s="6" t="str">
        <f t="shared" ref="Q2:Q33" si="3">IF(P2 = 0, O2, MID(O2, LEN(P2) + 2, 20))</f>
        <v>0m</v>
      </c>
      <c r="R2" s="6">
        <f t="shared" ref="R2:R33" si="4">IFERROR(LEFT(Q2, FIND("m", Q2) - 1) * 1, 0)</f>
        <v>0</v>
      </c>
      <c r="S2" s="6" t="str">
        <f t="shared" ref="S2:S33" si="5">IF(R2 = 0, Q2, MID(Q2, LEN(R2) + 2, 20))</f>
        <v>0m</v>
      </c>
      <c r="T2" s="6">
        <f t="shared" ref="T2:T33" si="6">IFERROR(LEFT(S2, FIND("s", S2) - 1) * 1, 0)</f>
        <v>0</v>
      </c>
      <c r="U2" s="6">
        <f t="shared" ref="U2:U33" si="7">(T2 + R2 * 60 + P2 * 60 * 60 + N2 * 60 * 60 * 24) / Boost / 60</f>
        <v>0</v>
      </c>
    </row>
    <row r="3" spans="1:21" x14ac:dyDescent="0.25">
      <c r="A3" s="6" t="s">
        <v>0</v>
      </c>
      <c r="B3" s="6">
        <v>2</v>
      </c>
      <c r="C3" s="6" t="str">
        <f>Table2[[#This Row],[Job]] &amp; Table2[[#This Row],[Level]]</f>
        <v>Fast Food2</v>
      </c>
      <c r="D3" s="12" t="s">
        <v>20</v>
      </c>
      <c r="E3" s="6">
        <v>12</v>
      </c>
      <c r="F3" s="6" t="s">
        <v>18</v>
      </c>
      <c r="H3" s="6">
        <v>144</v>
      </c>
      <c r="I3" s="6">
        <v>24</v>
      </c>
      <c r="J3" s="6">
        <v>3</v>
      </c>
      <c r="K3" s="6">
        <v>48</v>
      </c>
      <c r="L3" s="6" t="s">
        <v>19</v>
      </c>
      <c r="M3" s="6" t="str">
        <f>SUBSTITUTE(SUBSTITUTE(Table2[[#This Row],[Time Until Promotion O]], " ", ""), ",", "")</f>
        <v>2m</v>
      </c>
      <c r="N3" s="6">
        <f t="shared" si="0"/>
        <v>0</v>
      </c>
      <c r="O3" s="6" t="str">
        <f t="shared" si="1"/>
        <v>2m</v>
      </c>
      <c r="P3" s="6">
        <f t="shared" si="2"/>
        <v>0</v>
      </c>
      <c r="Q3" s="6" t="str">
        <f t="shared" si="3"/>
        <v>2m</v>
      </c>
      <c r="R3" s="6">
        <f t="shared" si="4"/>
        <v>2</v>
      </c>
      <c r="S3" s="6" t="str">
        <f t="shared" si="5"/>
        <v/>
      </c>
      <c r="T3" s="6">
        <f t="shared" si="6"/>
        <v>0</v>
      </c>
      <c r="U3" s="6">
        <f t="shared" si="7"/>
        <v>2.4096385542168672E-3</v>
      </c>
    </row>
    <row r="4" spans="1:21" x14ac:dyDescent="0.25">
      <c r="A4" s="6" t="s">
        <v>0</v>
      </c>
      <c r="B4" s="6">
        <v>3</v>
      </c>
      <c r="C4" s="6" t="str">
        <f>Table2[[#This Row],[Job]] &amp; Table2[[#This Row],[Level]]</f>
        <v>Fast Food3</v>
      </c>
      <c r="D4" s="12" t="s">
        <v>22</v>
      </c>
      <c r="E4" s="6">
        <v>14</v>
      </c>
      <c r="F4" s="6" t="s">
        <v>18</v>
      </c>
      <c r="H4" s="6">
        <v>168</v>
      </c>
      <c r="I4" s="6">
        <v>72</v>
      </c>
      <c r="J4" s="6">
        <v>3</v>
      </c>
      <c r="K4" s="6">
        <v>56</v>
      </c>
      <c r="L4" s="6" t="s">
        <v>21</v>
      </c>
      <c r="M4" s="6" t="str">
        <f>SUBSTITUTE(SUBSTITUTE(Table2[[#This Row],[Time Until Promotion O]], " ", ""), ",", "")</f>
        <v>6m</v>
      </c>
      <c r="N4" s="6">
        <f t="shared" si="0"/>
        <v>0</v>
      </c>
      <c r="O4" s="6" t="str">
        <f t="shared" si="1"/>
        <v>6m</v>
      </c>
      <c r="P4" s="6">
        <f t="shared" si="2"/>
        <v>0</v>
      </c>
      <c r="Q4" s="6" t="str">
        <f t="shared" si="3"/>
        <v>6m</v>
      </c>
      <c r="R4" s="6">
        <f t="shared" si="4"/>
        <v>6</v>
      </c>
      <c r="S4" s="6" t="str">
        <f t="shared" si="5"/>
        <v/>
      </c>
      <c r="T4" s="6">
        <f t="shared" si="6"/>
        <v>0</v>
      </c>
      <c r="U4" s="6">
        <f t="shared" si="7"/>
        <v>7.2289156626506026E-3</v>
      </c>
    </row>
    <row r="5" spans="1:21" x14ac:dyDescent="0.25">
      <c r="A5" s="6" t="s">
        <v>0</v>
      </c>
      <c r="B5" s="6">
        <v>4</v>
      </c>
      <c r="C5" s="6" t="str">
        <f>Table2[[#This Row],[Job]] &amp; Table2[[#This Row],[Level]]</f>
        <v>Fast Food4</v>
      </c>
      <c r="D5" s="12" t="s">
        <v>24</v>
      </c>
      <c r="E5" s="6">
        <v>16</v>
      </c>
      <c r="F5" s="6" t="s">
        <v>18</v>
      </c>
      <c r="H5" s="6">
        <v>192</v>
      </c>
      <c r="I5" s="6">
        <v>252</v>
      </c>
      <c r="J5" s="6">
        <v>3</v>
      </c>
      <c r="K5" s="6">
        <v>64</v>
      </c>
      <c r="L5" s="6" t="s">
        <v>23</v>
      </c>
      <c r="M5" s="6" t="str">
        <f>SUBSTITUTE(SUBSTITUTE(Table2[[#This Row],[Time Until Promotion O]], " ", ""), ",", "")</f>
        <v>21m</v>
      </c>
      <c r="N5" s="6">
        <f t="shared" si="0"/>
        <v>0</v>
      </c>
      <c r="O5" s="6" t="str">
        <f t="shared" si="1"/>
        <v>21m</v>
      </c>
      <c r="P5" s="6">
        <f t="shared" si="2"/>
        <v>0</v>
      </c>
      <c r="Q5" s="6" t="str">
        <f t="shared" si="3"/>
        <v>21m</v>
      </c>
      <c r="R5" s="6">
        <f t="shared" si="4"/>
        <v>21</v>
      </c>
      <c r="S5" s="6" t="str">
        <f t="shared" si="5"/>
        <v/>
      </c>
      <c r="T5" s="6">
        <f t="shared" si="6"/>
        <v>0</v>
      </c>
      <c r="U5" s="6">
        <f t="shared" si="7"/>
        <v>2.5301204819277109E-2</v>
      </c>
    </row>
    <row r="6" spans="1:21" x14ac:dyDescent="0.25">
      <c r="A6" s="6" t="s">
        <v>0</v>
      </c>
      <c r="B6" s="6">
        <v>5</v>
      </c>
      <c r="C6" s="6" t="str">
        <f>Table2[[#This Row],[Job]] &amp; Table2[[#This Row],[Level]]</f>
        <v>Fast Food5</v>
      </c>
      <c r="D6" s="12" t="s">
        <v>26</v>
      </c>
      <c r="E6" s="6">
        <v>18</v>
      </c>
      <c r="F6" s="6" t="s">
        <v>18</v>
      </c>
      <c r="H6" s="6">
        <v>216</v>
      </c>
      <c r="I6" s="6">
        <v>1008</v>
      </c>
      <c r="J6" s="6">
        <v>3</v>
      </c>
      <c r="K6" s="6">
        <v>72</v>
      </c>
      <c r="L6" s="6" t="s">
        <v>25</v>
      </c>
      <c r="M6" s="6" t="str">
        <f>SUBSTITUTE(SUBSTITUTE(Table2[[#This Row],[Time Until Promotion O]], " ", ""), ",", "")</f>
        <v>1h24m</v>
      </c>
      <c r="N6" s="6">
        <f t="shared" si="0"/>
        <v>0</v>
      </c>
      <c r="O6" s="6" t="str">
        <f t="shared" si="1"/>
        <v>1h24m</v>
      </c>
      <c r="P6" s="6">
        <f t="shared" si="2"/>
        <v>1</v>
      </c>
      <c r="Q6" s="6" t="str">
        <f t="shared" si="3"/>
        <v>24m</v>
      </c>
      <c r="R6" s="6">
        <f t="shared" si="4"/>
        <v>24</v>
      </c>
      <c r="S6" s="6" t="str">
        <f t="shared" si="5"/>
        <v/>
      </c>
      <c r="T6" s="6">
        <f t="shared" si="6"/>
        <v>0</v>
      </c>
      <c r="U6" s="6">
        <f t="shared" si="7"/>
        <v>0.10120481927710843</v>
      </c>
    </row>
    <row r="7" spans="1:21" x14ac:dyDescent="0.25">
      <c r="A7" s="6" t="s">
        <v>0</v>
      </c>
      <c r="B7" s="6">
        <v>6</v>
      </c>
      <c r="C7" s="6" t="str">
        <f>Table2[[#This Row],[Job]] &amp; Table2[[#This Row],[Level]]</f>
        <v>Fast Food6</v>
      </c>
      <c r="D7" s="12" t="s">
        <v>28</v>
      </c>
      <c r="E7" s="6">
        <v>20</v>
      </c>
      <c r="F7" s="6" t="s">
        <v>18</v>
      </c>
      <c r="H7" s="6">
        <v>240</v>
      </c>
      <c r="I7" s="6">
        <v>4536</v>
      </c>
      <c r="J7" s="6">
        <v>3</v>
      </c>
      <c r="K7" s="6">
        <v>80</v>
      </c>
      <c r="L7" s="6" t="s">
        <v>27</v>
      </c>
      <c r="M7" s="6" t="str">
        <f>SUBSTITUTE(SUBSTITUTE(Table2[[#This Row],[Time Until Promotion O]], " ", ""), ",", "")</f>
        <v>6h18m</v>
      </c>
      <c r="N7" s="6">
        <f t="shared" si="0"/>
        <v>0</v>
      </c>
      <c r="O7" s="6" t="str">
        <f t="shared" si="1"/>
        <v>6h18m</v>
      </c>
      <c r="P7" s="6">
        <f t="shared" si="2"/>
        <v>6</v>
      </c>
      <c r="Q7" s="6" t="str">
        <f t="shared" si="3"/>
        <v>18m</v>
      </c>
      <c r="R7" s="6">
        <f t="shared" si="4"/>
        <v>18</v>
      </c>
      <c r="S7" s="6" t="str">
        <f t="shared" si="5"/>
        <v/>
      </c>
      <c r="T7" s="6">
        <f t="shared" si="6"/>
        <v>0</v>
      </c>
      <c r="U7" s="6">
        <f t="shared" si="7"/>
        <v>0.45542168674698791</v>
      </c>
    </row>
    <row r="8" spans="1:21" x14ac:dyDescent="0.25">
      <c r="A8" s="6" t="s">
        <v>0</v>
      </c>
      <c r="B8" s="6">
        <v>7</v>
      </c>
      <c r="C8" s="6" t="str">
        <f>Table2[[#This Row],[Job]] &amp; Table2[[#This Row],[Level]]</f>
        <v>Fast Food7</v>
      </c>
      <c r="D8" s="12" t="s">
        <v>30</v>
      </c>
      <c r="E8" s="6">
        <v>22</v>
      </c>
      <c r="F8" s="6" t="s">
        <v>18</v>
      </c>
      <c r="H8" s="6">
        <v>264</v>
      </c>
      <c r="I8" s="6">
        <v>22680</v>
      </c>
      <c r="J8" s="6">
        <v>3</v>
      </c>
      <c r="K8" s="6">
        <v>88</v>
      </c>
      <c r="L8" s="6" t="s">
        <v>29</v>
      </c>
      <c r="M8" s="6" t="str">
        <f>SUBSTITUTE(SUBSTITUTE(Table2[[#This Row],[Time Until Promotion O]], " ", ""), ",", "")</f>
        <v>1d7h30m</v>
      </c>
      <c r="N8" s="6">
        <f t="shared" si="0"/>
        <v>1</v>
      </c>
      <c r="O8" s="6" t="str">
        <f t="shared" si="1"/>
        <v>7h30m</v>
      </c>
      <c r="P8" s="6">
        <f t="shared" si="2"/>
        <v>7</v>
      </c>
      <c r="Q8" s="6" t="str">
        <f t="shared" si="3"/>
        <v>30m</v>
      </c>
      <c r="R8" s="6">
        <f t="shared" si="4"/>
        <v>30</v>
      </c>
      <c r="S8" s="6" t="str">
        <f t="shared" si="5"/>
        <v/>
      </c>
      <c r="T8" s="6">
        <f t="shared" si="6"/>
        <v>0</v>
      </c>
      <c r="U8" s="6">
        <f t="shared" si="7"/>
        <v>2.2771084337349397</v>
      </c>
    </row>
    <row r="9" spans="1:21" x14ac:dyDescent="0.25">
      <c r="A9" s="6" t="s">
        <v>0</v>
      </c>
      <c r="B9" s="6">
        <v>8</v>
      </c>
      <c r="C9" s="6" t="str">
        <f>Table2[[#This Row],[Job]] &amp; Table2[[#This Row],[Level]]</f>
        <v>Fast Food8</v>
      </c>
      <c r="D9" s="12" t="s">
        <v>32</v>
      </c>
      <c r="E9" s="6">
        <v>24</v>
      </c>
      <c r="F9" s="6" t="s">
        <v>18</v>
      </c>
      <c r="H9" s="6">
        <v>288</v>
      </c>
      <c r="I9" s="6">
        <v>124740</v>
      </c>
      <c r="J9" s="6">
        <v>3</v>
      </c>
      <c r="K9" s="6">
        <v>96</v>
      </c>
      <c r="L9" s="6" t="s">
        <v>31</v>
      </c>
      <c r="M9" s="6" t="str">
        <f>SUBSTITUTE(SUBSTITUTE(Table2[[#This Row],[Time Until Promotion O]], " ", ""), ",", "")</f>
        <v>7d5h15m</v>
      </c>
      <c r="N9" s="6">
        <f t="shared" si="0"/>
        <v>7</v>
      </c>
      <c r="O9" s="6" t="str">
        <f t="shared" si="1"/>
        <v>5h15m</v>
      </c>
      <c r="P9" s="6">
        <f t="shared" si="2"/>
        <v>5</v>
      </c>
      <c r="Q9" s="6" t="str">
        <f t="shared" si="3"/>
        <v>15m</v>
      </c>
      <c r="R9" s="6">
        <f t="shared" si="4"/>
        <v>15</v>
      </c>
      <c r="S9" s="6" t="str">
        <f t="shared" si="5"/>
        <v/>
      </c>
      <c r="T9" s="6">
        <f t="shared" si="6"/>
        <v>0</v>
      </c>
      <c r="U9" s="6">
        <f t="shared" si="7"/>
        <v>12.524096385542169</v>
      </c>
    </row>
    <row r="10" spans="1:21" x14ac:dyDescent="0.25">
      <c r="A10" s="6" t="s">
        <v>0</v>
      </c>
      <c r="B10" s="6">
        <v>9</v>
      </c>
      <c r="C10" s="6" t="str">
        <f>Table2[[#This Row],[Job]] &amp; Table2[[#This Row],[Level]]</f>
        <v>Fast Food9</v>
      </c>
      <c r="D10" s="12" t="s">
        <v>34</v>
      </c>
      <c r="E10" s="6">
        <v>26</v>
      </c>
      <c r="F10" s="6" t="s">
        <v>18</v>
      </c>
      <c r="H10" s="6">
        <v>312</v>
      </c>
      <c r="I10" s="6">
        <v>748440</v>
      </c>
      <c r="J10" s="6">
        <v>3</v>
      </c>
      <c r="K10" s="6">
        <v>104</v>
      </c>
      <c r="L10" s="6" t="s">
        <v>33</v>
      </c>
      <c r="M10" s="6" t="str">
        <f>SUBSTITUTE(SUBSTITUTE(Table2[[#This Row],[Time Until Promotion O]], " ", ""), ",", "")</f>
        <v>43d7h30m</v>
      </c>
      <c r="N10" s="6">
        <f t="shared" si="0"/>
        <v>43</v>
      </c>
      <c r="O10" s="6" t="str">
        <f t="shared" si="1"/>
        <v>7h30m</v>
      </c>
      <c r="P10" s="6">
        <f t="shared" si="2"/>
        <v>7</v>
      </c>
      <c r="Q10" s="6" t="str">
        <f t="shared" si="3"/>
        <v>30m</v>
      </c>
      <c r="R10" s="6">
        <f t="shared" si="4"/>
        <v>30</v>
      </c>
      <c r="S10" s="6" t="str">
        <f t="shared" si="5"/>
        <v/>
      </c>
      <c r="T10" s="6">
        <f t="shared" si="6"/>
        <v>0</v>
      </c>
      <c r="U10" s="6">
        <f t="shared" si="7"/>
        <v>75.144578313253021</v>
      </c>
    </row>
    <row r="11" spans="1:21" x14ac:dyDescent="0.25">
      <c r="A11" s="6" t="s">
        <v>0</v>
      </c>
      <c r="B11" s="6">
        <v>10</v>
      </c>
      <c r="C11" s="6" t="str">
        <f>Table2[[#This Row],[Job]] &amp; Table2[[#This Row],[Level]]</f>
        <v>Fast Food10</v>
      </c>
      <c r="D11" s="12" t="s">
        <v>36</v>
      </c>
      <c r="E11" s="6">
        <v>30</v>
      </c>
      <c r="F11" s="6" t="s">
        <v>18</v>
      </c>
      <c r="H11" s="6">
        <v>360</v>
      </c>
      <c r="I11" s="6">
        <v>4864860</v>
      </c>
      <c r="J11" s="6">
        <v>2</v>
      </c>
      <c r="K11" s="6">
        <v>180</v>
      </c>
      <c r="L11" s="6" t="s">
        <v>35</v>
      </c>
      <c r="M11" s="6" t="str">
        <f>SUBSTITUTE(SUBSTITUTE(Table2[[#This Row],[Time Until Promotion O]], " ", ""), ",", "")</f>
        <v>281d12h45m</v>
      </c>
      <c r="N11" s="6">
        <f t="shared" si="0"/>
        <v>281</v>
      </c>
      <c r="O11" s="6" t="str">
        <f t="shared" si="1"/>
        <v>12h45m</v>
      </c>
      <c r="P11" s="6">
        <f t="shared" si="2"/>
        <v>12</v>
      </c>
      <c r="Q11" s="6" t="str">
        <f t="shared" si="3"/>
        <v>45m</v>
      </c>
      <c r="R11" s="6">
        <f t="shared" si="4"/>
        <v>45</v>
      </c>
      <c r="S11" s="6" t="str">
        <f t="shared" si="5"/>
        <v/>
      </c>
      <c r="T11" s="6">
        <f t="shared" si="6"/>
        <v>0</v>
      </c>
      <c r="U11" s="6">
        <f t="shared" si="7"/>
        <v>488.43975903614461</v>
      </c>
    </row>
    <row r="12" spans="1:21" x14ac:dyDescent="0.25">
      <c r="A12" s="6" t="s">
        <v>1</v>
      </c>
      <c r="B12" s="6">
        <v>1</v>
      </c>
      <c r="C12" s="6" t="str">
        <f>Table2[[#This Row],[Job]] &amp; Table2[[#This Row],[Level]]</f>
        <v>Computers1</v>
      </c>
      <c r="D12" s="12" t="s">
        <v>37</v>
      </c>
      <c r="E12" s="6">
        <v>4200</v>
      </c>
      <c r="F12" s="6" t="s">
        <v>38</v>
      </c>
      <c r="H12" s="6">
        <v>840</v>
      </c>
      <c r="I12" s="6">
        <v>0</v>
      </c>
      <c r="J12" s="6">
        <v>8</v>
      </c>
      <c r="K12" s="6">
        <v>105</v>
      </c>
      <c r="L12" s="6" t="s">
        <v>348</v>
      </c>
      <c r="M12" s="6" t="str">
        <f>SUBSTITUTE(SUBSTITUTE(Table2[[#This Row],[Time Until Promotion O]], " ", ""), ",", "")</f>
        <v>0m</v>
      </c>
      <c r="N12" s="6">
        <f t="shared" si="0"/>
        <v>0</v>
      </c>
      <c r="O12" s="6" t="str">
        <f t="shared" si="1"/>
        <v>0m</v>
      </c>
      <c r="P12" s="6">
        <f t="shared" si="2"/>
        <v>0</v>
      </c>
      <c r="Q12" s="6" t="str">
        <f t="shared" si="3"/>
        <v>0m</v>
      </c>
      <c r="R12" s="6">
        <f t="shared" si="4"/>
        <v>0</v>
      </c>
      <c r="S12" s="6" t="str">
        <f t="shared" si="5"/>
        <v>0m</v>
      </c>
      <c r="T12" s="6">
        <f t="shared" si="6"/>
        <v>0</v>
      </c>
      <c r="U12" s="6">
        <f t="shared" si="7"/>
        <v>0</v>
      </c>
    </row>
    <row r="13" spans="1:21" x14ac:dyDescent="0.25">
      <c r="A13" s="6" t="s">
        <v>1</v>
      </c>
      <c r="B13" s="6">
        <v>2</v>
      </c>
      <c r="C13" s="6" t="str">
        <f>Table2[[#This Row],[Job]] &amp; Table2[[#This Row],[Level]]</f>
        <v>Computers2</v>
      </c>
      <c r="D13" s="12" t="s">
        <v>40</v>
      </c>
      <c r="E13" s="6">
        <v>6600</v>
      </c>
      <c r="F13" s="6" t="s">
        <v>38</v>
      </c>
      <c r="H13" s="6">
        <v>1320</v>
      </c>
      <c r="I13" s="6">
        <v>72</v>
      </c>
      <c r="J13" s="6">
        <v>8</v>
      </c>
      <c r="K13" s="6">
        <v>165</v>
      </c>
      <c r="L13" s="6" t="s">
        <v>39</v>
      </c>
      <c r="M13" s="6" t="str">
        <f>SUBSTITUTE(SUBSTITUTE(Table2[[#This Row],[Time Until Promotion O]], " ", ""), ",", "")</f>
        <v>6h</v>
      </c>
      <c r="N13" s="6">
        <f t="shared" si="0"/>
        <v>0</v>
      </c>
      <c r="O13" s="6" t="str">
        <f t="shared" si="1"/>
        <v>6h</v>
      </c>
      <c r="P13" s="6">
        <f t="shared" si="2"/>
        <v>6</v>
      </c>
      <c r="Q13" s="6" t="str">
        <f t="shared" si="3"/>
        <v/>
      </c>
      <c r="R13" s="6">
        <f t="shared" si="4"/>
        <v>0</v>
      </c>
      <c r="S13" s="6" t="str">
        <f t="shared" si="5"/>
        <v/>
      </c>
      <c r="T13" s="6">
        <f t="shared" si="6"/>
        <v>0</v>
      </c>
      <c r="U13" s="6">
        <f t="shared" si="7"/>
        <v>0.43373493975903615</v>
      </c>
    </row>
    <row r="14" spans="1:21" x14ac:dyDescent="0.25">
      <c r="A14" s="6" t="s">
        <v>1</v>
      </c>
      <c r="B14" s="6">
        <v>3</v>
      </c>
      <c r="C14" s="6" t="str">
        <f>Table2[[#This Row],[Job]] &amp; Table2[[#This Row],[Level]]</f>
        <v>Computers3</v>
      </c>
      <c r="D14" s="12" t="s">
        <v>42</v>
      </c>
      <c r="E14" s="6">
        <v>9000</v>
      </c>
      <c r="F14" s="6" t="s">
        <v>38</v>
      </c>
      <c r="H14" s="6">
        <v>1800</v>
      </c>
      <c r="I14" s="6">
        <v>216</v>
      </c>
      <c r="J14" s="6">
        <v>8</v>
      </c>
      <c r="K14" s="6">
        <v>225</v>
      </c>
      <c r="L14" s="6" t="s">
        <v>41</v>
      </c>
      <c r="M14" s="6" t="str">
        <f>SUBSTITUTE(SUBSTITUTE(Table2[[#This Row],[Time Until Promotion O]], " ", ""), ",", "")</f>
        <v>18h</v>
      </c>
      <c r="N14" s="6">
        <f t="shared" si="0"/>
        <v>0</v>
      </c>
      <c r="O14" s="6" t="str">
        <f t="shared" si="1"/>
        <v>18h</v>
      </c>
      <c r="P14" s="6">
        <f t="shared" si="2"/>
        <v>18</v>
      </c>
      <c r="Q14" s="6" t="str">
        <f t="shared" si="3"/>
        <v/>
      </c>
      <c r="R14" s="6">
        <f t="shared" si="4"/>
        <v>0</v>
      </c>
      <c r="S14" s="6" t="str">
        <f t="shared" si="5"/>
        <v/>
      </c>
      <c r="T14" s="6">
        <f t="shared" si="6"/>
        <v>0</v>
      </c>
      <c r="U14" s="6">
        <f t="shared" si="7"/>
        <v>1.3012048192771084</v>
      </c>
    </row>
    <row r="15" spans="1:21" x14ac:dyDescent="0.25">
      <c r="A15" s="6" t="s">
        <v>1</v>
      </c>
      <c r="B15" s="6">
        <v>4</v>
      </c>
      <c r="C15" s="6" t="str">
        <f>Table2[[#This Row],[Job]] &amp; Table2[[#This Row],[Level]]</f>
        <v>Computers4</v>
      </c>
      <c r="D15" s="12" t="s">
        <v>44</v>
      </c>
      <c r="E15" s="6">
        <v>11400</v>
      </c>
      <c r="F15" s="6" t="s">
        <v>38</v>
      </c>
      <c r="H15" s="6">
        <v>2280</v>
      </c>
      <c r="I15" s="6">
        <v>648</v>
      </c>
      <c r="J15" s="6">
        <v>8</v>
      </c>
      <c r="K15" s="6">
        <v>285</v>
      </c>
      <c r="L15" s="6" t="s">
        <v>43</v>
      </c>
      <c r="M15" s="6" t="str">
        <f>SUBSTITUTE(SUBSTITUTE(Table2[[#This Row],[Time Until Promotion O]], " ", ""), ",", "")</f>
        <v>2d6h</v>
      </c>
      <c r="N15" s="6">
        <f t="shared" si="0"/>
        <v>2</v>
      </c>
      <c r="O15" s="6" t="str">
        <f t="shared" si="1"/>
        <v>6h</v>
      </c>
      <c r="P15" s="6">
        <f t="shared" si="2"/>
        <v>6</v>
      </c>
      <c r="Q15" s="6" t="str">
        <f t="shared" si="3"/>
        <v/>
      </c>
      <c r="R15" s="6">
        <f t="shared" si="4"/>
        <v>0</v>
      </c>
      <c r="S15" s="6" t="str">
        <f t="shared" si="5"/>
        <v/>
      </c>
      <c r="T15" s="6">
        <f t="shared" si="6"/>
        <v>0</v>
      </c>
      <c r="U15" s="6">
        <f t="shared" si="7"/>
        <v>3.9036144578313254</v>
      </c>
    </row>
    <row r="16" spans="1:21" x14ac:dyDescent="0.25">
      <c r="A16" s="6" t="s">
        <v>1</v>
      </c>
      <c r="B16" s="6">
        <v>5</v>
      </c>
      <c r="C16" s="6" t="str">
        <f>Table2[[#This Row],[Job]] &amp; Table2[[#This Row],[Level]]</f>
        <v>Computers5</v>
      </c>
      <c r="D16" s="12" t="s">
        <v>46</v>
      </c>
      <c r="E16" s="6">
        <v>13800</v>
      </c>
      <c r="F16" s="6" t="s">
        <v>38</v>
      </c>
      <c r="H16" s="6">
        <v>2760</v>
      </c>
      <c r="I16" s="6">
        <v>1944</v>
      </c>
      <c r="J16" s="6">
        <v>8</v>
      </c>
      <c r="K16" s="6">
        <v>345</v>
      </c>
      <c r="L16" s="6" t="s">
        <v>45</v>
      </c>
      <c r="M16" s="6" t="str">
        <f>SUBSTITUTE(SUBSTITUTE(Table2[[#This Row],[Time Until Promotion O]], " ", ""), ",", "")</f>
        <v>6d18h</v>
      </c>
      <c r="N16" s="6">
        <f t="shared" si="0"/>
        <v>6</v>
      </c>
      <c r="O16" s="6" t="str">
        <f t="shared" si="1"/>
        <v>18h</v>
      </c>
      <c r="P16" s="6">
        <f t="shared" si="2"/>
        <v>18</v>
      </c>
      <c r="Q16" s="6" t="str">
        <f t="shared" si="3"/>
        <v/>
      </c>
      <c r="R16" s="6">
        <f t="shared" si="4"/>
        <v>0</v>
      </c>
      <c r="S16" s="6" t="str">
        <f t="shared" si="5"/>
        <v/>
      </c>
      <c r="T16" s="6">
        <f t="shared" si="6"/>
        <v>0</v>
      </c>
      <c r="U16" s="6">
        <f t="shared" si="7"/>
        <v>11.710843373493976</v>
      </c>
    </row>
    <row r="17" spans="1:21" x14ac:dyDescent="0.25">
      <c r="A17" s="6" t="s">
        <v>1</v>
      </c>
      <c r="B17" s="6">
        <v>6</v>
      </c>
      <c r="C17" s="6" t="str">
        <f>Table2[[#This Row],[Job]] &amp; Table2[[#This Row],[Level]]</f>
        <v>Computers6</v>
      </c>
      <c r="D17" s="12" t="s">
        <v>48</v>
      </c>
      <c r="E17" s="6">
        <v>16200</v>
      </c>
      <c r="F17" s="6" t="s">
        <v>38</v>
      </c>
      <c r="H17" s="6">
        <v>3240</v>
      </c>
      <c r="I17" s="6">
        <v>5832</v>
      </c>
      <c r="J17" s="6">
        <v>8</v>
      </c>
      <c r="K17" s="6">
        <v>405</v>
      </c>
      <c r="L17" s="6" t="s">
        <v>47</v>
      </c>
      <c r="M17" s="6" t="str">
        <f>SUBSTITUTE(SUBSTITUTE(Table2[[#This Row],[Time Until Promotion O]], " ", ""), ",", "")</f>
        <v>20d6h</v>
      </c>
      <c r="N17" s="6">
        <f t="shared" si="0"/>
        <v>20</v>
      </c>
      <c r="O17" s="6" t="str">
        <f t="shared" si="1"/>
        <v>6h</v>
      </c>
      <c r="P17" s="6">
        <f t="shared" si="2"/>
        <v>6</v>
      </c>
      <c r="Q17" s="6" t="str">
        <f t="shared" si="3"/>
        <v/>
      </c>
      <c r="R17" s="6">
        <f t="shared" si="4"/>
        <v>0</v>
      </c>
      <c r="S17" s="6" t="str">
        <f t="shared" si="5"/>
        <v/>
      </c>
      <c r="T17" s="6">
        <f t="shared" si="6"/>
        <v>0</v>
      </c>
      <c r="U17" s="6">
        <f t="shared" si="7"/>
        <v>35.132530120481924</v>
      </c>
    </row>
    <row r="18" spans="1:21" x14ac:dyDescent="0.25">
      <c r="A18" s="6" t="s">
        <v>1</v>
      </c>
      <c r="B18" s="6">
        <v>7</v>
      </c>
      <c r="C18" s="6" t="str">
        <f>Table2[[#This Row],[Job]] &amp; Table2[[#This Row],[Level]]</f>
        <v>Computers7</v>
      </c>
      <c r="D18" s="12" t="s">
        <v>50</v>
      </c>
      <c r="E18" s="6">
        <v>18600</v>
      </c>
      <c r="F18" s="6" t="s">
        <v>38</v>
      </c>
      <c r="H18" s="6">
        <v>3720</v>
      </c>
      <c r="I18" s="6">
        <v>23328</v>
      </c>
      <c r="J18" s="6">
        <v>8</v>
      </c>
      <c r="K18" s="6">
        <v>465</v>
      </c>
      <c r="L18" s="6" t="s">
        <v>49</v>
      </c>
      <c r="M18" s="6" t="str">
        <f>SUBSTITUTE(SUBSTITUTE(Table2[[#This Row],[Time Until Promotion O]], " ", ""), ",", "")</f>
        <v>81d</v>
      </c>
      <c r="N18" s="6">
        <f t="shared" si="0"/>
        <v>81</v>
      </c>
      <c r="O18" s="6" t="str">
        <f t="shared" si="1"/>
        <v/>
      </c>
      <c r="P18" s="6">
        <f t="shared" si="2"/>
        <v>0</v>
      </c>
      <c r="Q18" s="6" t="str">
        <f t="shared" si="3"/>
        <v/>
      </c>
      <c r="R18" s="6">
        <f t="shared" si="4"/>
        <v>0</v>
      </c>
      <c r="S18" s="6" t="str">
        <f t="shared" si="5"/>
        <v/>
      </c>
      <c r="T18" s="6">
        <f t="shared" si="6"/>
        <v>0</v>
      </c>
      <c r="U18" s="6">
        <f t="shared" si="7"/>
        <v>140.5301204819277</v>
      </c>
    </row>
    <row r="19" spans="1:21" x14ac:dyDescent="0.25">
      <c r="A19" s="6" t="s">
        <v>1</v>
      </c>
      <c r="B19" s="6">
        <v>8</v>
      </c>
      <c r="C19" s="6" t="str">
        <f>Table2[[#This Row],[Job]] &amp; Table2[[#This Row],[Level]]</f>
        <v>Computers8</v>
      </c>
      <c r="D19" s="12" t="s">
        <v>52</v>
      </c>
      <c r="E19" s="6">
        <v>21000</v>
      </c>
      <c r="F19" s="6" t="s">
        <v>38</v>
      </c>
      <c r="H19" s="6">
        <v>4200</v>
      </c>
      <c r="I19" s="6">
        <v>93312</v>
      </c>
      <c r="J19" s="6">
        <v>8</v>
      </c>
      <c r="K19" s="6">
        <v>525</v>
      </c>
      <c r="L19" s="6" t="s">
        <v>51</v>
      </c>
      <c r="M19" s="6" t="str">
        <f>SUBSTITUTE(SUBSTITUTE(Table2[[#This Row],[Time Until Promotion O]], " ", ""), ",", "")</f>
        <v>324d</v>
      </c>
      <c r="N19" s="6">
        <f t="shared" si="0"/>
        <v>324</v>
      </c>
      <c r="O19" s="6" t="str">
        <f t="shared" si="1"/>
        <v/>
      </c>
      <c r="P19" s="6">
        <f t="shared" si="2"/>
        <v>0</v>
      </c>
      <c r="Q19" s="6" t="str">
        <f t="shared" si="3"/>
        <v/>
      </c>
      <c r="R19" s="6">
        <f t="shared" si="4"/>
        <v>0</v>
      </c>
      <c r="S19" s="6" t="str">
        <f t="shared" si="5"/>
        <v/>
      </c>
      <c r="T19" s="6">
        <f t="shared" si="6"/>
        <v>0</v>
      </c>
      <c r="U19" s="6">
        <f t="shared" si="7"/>
        <v>562.12048192771078</v>
      </c>
    </row>
    <row r="20" spans="1:21" x14ac:dyDescent="0.25">
      <c r="A20" s="6" t="s">
        <v>1</v>
      </c>
      <c r="B20" s="6">
        <v>9</v>
      </c>
      <c r="C20" s="6" t="str">
        <f>Table2[[#This Row],[Job]] &amp; Table2[[#This Row],[Level]]</f>
        <v>Computers9</v>
      </c>
      <c r="D20" s="12" t="s">
        <v>54</v>
      </c>
      <c r="E20" s="6">
        <v>23400</v>
      </c>
      <c r="F20" s="6" t="s">
        <v>38</v>
      </c>
      <c r="H20" s="6">
        <v>4680</v>
      </c>
      <c r="I20" s="6">
        <v>373248</v>
      </c>
      <c r="J20" s="6">
        <v>8</v>
      </c>
      <c r="K20" s="6">
        <v>585</v>
      </c>
      <c r="L20" s="6" t="s">
        <v>53</v>
      </c>
      <c r="M20" s="6" t="str">
        <f>SUBSTITUTE(SUBSTITUTE(Table2[[#This Row],[Time Until Promotion O]], " ", ""), ",", "")</f>
        <v>1296d</v>
      </c>
      <c r="N20" s="6">
        <f t="shared" si="0"/>
        <v>1296</v>
      </c>
      <c r="O20" s="6" t="str">
        <f t="shared" si="1"/>
        <v/>
      </c>
      <c r="P20" s="6">
        <f t="shared" si="2"/>
        <v>0</v>
      </c>
      <c r="Q20" s="6" t="str">
        <f t="shared" si="3"/>
        <v/>
      </c>
      <c r="R20" s="6">
        <f t="shared" si="4"/>
        <v>0</v>
      </c>
      <c r="S20" s="6" t="str">
        <f t="shared" si="5"/>
        <v/>
      </c>
      <c r="T20" s="6">
        <f t="shared" si="6"/>
        <v>0</v>
      </c>
      <c r="U20" s="6">
        <f t="shared" si="7"/>
        <v>2248.4819277108431</v>
      </c>
    </row>
    <row r="21" spans="1:21" x14ac:dyDescent="0.25">
      <c r="A21" s="6" t="s">
        <v>1</v>
      </c>
      <c r="B21" s="6">
        <v>10</v>
      </c>
      <c r="C21" s="6" t="str">
        <f>Table2[[#This Row],[Job]] &amp; Table2[[#This Row],[Level]]</f>
        <v>Computers10</v>
      </c>
      <c r="D21" s="12" t="s">
        <v>56</v>
      </c>
      <c r="E21" s="6">
        <v>30000</v>
      </c>
      <c r="F21" s="6" t="s">
        <v>38</v>
      </c>
      <c r="H21" s="6">
        <v>6000</v>
      </c>
      <c r="I21" s="6">
        <v>1492992</v>
      </c>
      <c r="J21" s="6">
        <v>6</v>
      </c>
      <c r="K21" s="6">
        <v>1000</v>
      </c>
      <c r="L21" s="6" t="s">
        <v>55</v>
      </c>
      <c r="M21" s="6" t="str">
        <f>SUBSTITUTE(SUBSTITUTE(Table2[[#This Row],[Time Until Promotion O]], " ", ""), ",", "")</f>
        <v>5184d</v>
      </c>
      <c r="N21" s="6">
        <f t="shared" si="0"/>
        <v>5184</v>
      </c>
      <c r="O21" s="6" t="str">
        <f t="shared" si="1"/>
        <v/>
      </c>
      <c r="P21" s="6">
        <f t="shared" si="2"/>
        <v>0</v>
      </c>
      <c r="Q21" s="6" t="str">
        <f t="shared" si="3"/>
        <v/>
      </c>
      <c r="R21" s="6">
        <f t="shared" si="4"/>
        <v>0</v>
      </c>
      <c r="S21" s="6" t="str">
        <f t="shared" si="5"/>
        <v/>
      </c>
      <c r="T21" s="6">
        <f t="shared" si="6"/>
        <v>0</v>
      </c>
      <c r="U21" s="6">
        <f t="shared" si="7"/>
        <v>8993.9277108433726</v>
      </c>
    </row>
    <row r="22" spans="1:21" x14ac:dyDescent="0.25">
      <c r="A22" s="6" t="s">
        <v>2</v>
      </c>
      <c r="B22" s="6">
        <v>1</v>
      </c>
      <c r="C22" s="6" t="str">
        <f>Table2[[#This Row],[Job]] &amp; Table2[[#This Row],[Level]]</f>
        <v>Restaurant1</v>
      </c>
      <c r="D22" s="12" t="s">
        <v>57</v>
      </c>
      <c r="E22" s="6">
        <v>24</v>
      </c>
      <c r="F22" s="6" t="s">
        <v>58</v>
      </c>
      <c r="H22" s="6">
        <v>180</v>
      </c>
      <c r="I22" s="6">
        <v>0</v>
      </c>
      <c r="J22" s="6">
        <v>4</v>
      </c>
      <c r="K22" s="6">
        <v>45</v>
      </c>
      <c r="L22" s="6" t="s">
        <v>348</v>
      </c>
      <c r="M22" s="6" t="str">
        <f>SUBSTITUTE(SUBSTITUTE(Table2[[#This Row],[Time Until Promotion O]], " ", ""), ",", "")</f>
        <v>0m</v>
      </c>
      <c r="N22" s="6">
        <f t="shared" si="0"/>
        <v>0</v>
      </c>
      <c r="O22" s="6" t="str">
        <f t="shared" si="1"/>
        <v>0m</v>
      </c>
      <c r="P22" s="6">
        <f t="shared" si="2"/>
        <v>0</v>
      </c>
      <c r="Q22" s="6" t="str">
        <f t="shared" si="3"/>
        <v>0m</v>
      </c>
      <c r="R22" s="6">
        <f t="shared" si="4"/>
        <v>0</v>
      </c>
      <c r="S22" s="6" t="str">
        <f t="shared" si="5"/>
        <v>0m</v>
      </c>
      <c r="T22" s="6">
        <f t="shared" si="6"/>
        <v>0</v>
      </c>
      <c r="U22" s="6">
        <f t="shared" si="7"/>
        <v>0</v>
      </c>
    </row>
    <row r="23" spans="1:21" x14ac:dyDescent="0.25">
      <c r="A23" s="6" t="s">
        <v>2</v>
      </c>
      <c r="B23" s="6">
        <v>2</v>
      </c>
      <c r="C23" s="6" t="str">
        <f>Table2[[#This Row],[Job]] &amp; Table2[[#This Row],[Level]]</f>
        <v>Restaurant2</v>
      </c>
      <c r="D23" s="12" t="s">
        <v>60</v>
      </c>
      <c r="E23" s="6">
        <v>28</v>
      </c>
      <c r="F23" s="6" t="s">
        <v>58</v>
      </c>
      <c r="H23" s="6">
        <v>210</v>
      </c>
      <c r="I23" s="6">
        <v>75</v>
      </c>
      <c r="J23" s="6">
        <v>4</v>
      </c>
      <c r="K23" s="6">
        <v>52.5</v>
      </c>
      <c r="L23" s="6" t="s">
        <v>59</v>
      </c>
      <c r="M23" s="6" t="str">
        <f>SUBSTITUTE(SUBSTITUTE(Table2[[#This Row],[Time Until Promotion O]], " ", ""), ",", "")</f>
        <v>10m</v>
      </c>
      <c r="N23" s="6">
        <f t="shared" si="0"/>
        <v>0</v>
      </c>
      <c r="O23" s="6" t="str">
        <f t="shared" si="1"/>
        <v>10m</v>
      </c>
      <c r="P23" s="6">
        <f t="shared" si="2"/>
        <v>0</v>
      </c>
      <c r="Q23" s="6" t="str">
        <f t="shared" si="3"/>
        <v>10m</v>
      </c>
      <c r="R23" s="6">
        <f t="shared" si="4"/>
        <v>10</v>
      </c>
      <c r="S23" s="6" t="str">
        <f t="shared" si="5"/>
        <v/>
      </c>
      <c r="T23" s="6">
        <f t="shared" si="6"/>
        <v>0</v>
      </c>
      <c r="U23" s="6">
        <f t="shared" si="7"/>
        <v>1.2048192771084338E-2</v>
      </c>
    </row>
    <row r="24" spans="1:21" x14ac:dyDescent="0.25">
      <c r="A24" s="6" t="s">
        <v>2</v>
      </c>
      <c r="B24" s="6">
        <v>3</v>
      </c>
      <c r="C24" s="6" t="str">
        <f>Table2[[#This Row],[Job]] &amp; Table2[[#This Row],[Level]]</f>
        <v>Restaurant3</v>
      </c>
      <c r="D24" s="12" t="s">
        <v>62</v>
      </c>
      <c r="E24" s="6">
        <v>32</v>
      </c>
      <c r="F24" s="6" t="s">
        <v>58</v>
      </c>
      <c r="H24" s="6">
        <v>240</v>
      </c>
      <c r="I24" s="6">
        <v>225</v>
      </c>
      <c r="J24" s="6">
        <v>4</v>
      </c>
      <c r="K24" s="6">
        <v>60</v>
      </c>
      <c r="L24" s="6" t="s">
        <v>61</v>
      </c>
      <c r="M24" s="6" t="str">
        <f>SUBSTITUTE(SUBSTITUTE(Table2[[#This Row],[Time Until Promotion O]], " ", ""), ",", "")</f>
        <v>30m</v>
      </c>
      <c r="N24" s="6">
        <f t="shared" si="0"/>
        <v>0</v>
      </c>
      <c r="O24" s="6" t="str">
        <f t="shared" si="1"/>
        <v>30m</v>
      </c>
      <c r="P24" s="6">
        <f t="shared" si="2"/>
        <v>0</v>
      </c>
      <c r="Q24" s="6" t="str">
        <f t="shared" si="3"/>
        <v>30m</v>
      </c>
      <c r="R24" s="6">
        <f t="shared" si="4"/>
        <v>30</v>
      </c>
      <c r="S24" s="6" t="str">
        <f t="shared" si="5"/>
        <v/>
      </c>
      <c r="T24" s="6">
        <f t="shared" si="6"/>
        <v>0</v>
      </c>
      <c r="U24" s="6">
        <f t="shared" si="7"/>
        <v>3.614457831325301E-2</v>
      </c>
    </row>
    <row r="25" spans="1:21" x14ac:dyDescent="0.25">
      <c r="A25" s="6" t="s">
        <v>2</v>
      </c>
      <c r="B25" s="6">
        <v>4</v>
      </c>
      <c r="C25" s="6" t="str">
        <f>Table2[[#This Row],[Job]] &amp; Table2[[#This Row],[Level]]</f>
        <v>Restaurant4</v>
      </c>
      <c r="D25" s="12" t="s">
        <v>64</v>
      </c>
      <c r="E25" s="6">
        <v>38</v>
      </c>
      <c r="F25" s="6" t="s">
        <v>58</v>
      </c>
      <c r="H25" s="6">
        <v>285</v>
      </c>
      <c r="I25" s="6">
        <v>788</v>
      </c>
      <c r="J25" s="6">
        <v>4</v>
      </c>
      <c r="K25" s="6">
        <v>71.25</v>
      </c>
      <c r="L25" s="6" t="s">
        <v>63</v>
      </c>
      <c r="M25" s="6" t="str">
        <f>SUBSTITUTE(SUBSTITUTE(Table2[[#This Row],[Time Until Promotion O]], " ", ""), ",", "")</f>
        <v>1h45m4s</v>
      </c>
      <c r="N25" s="6">
        <f t="shared" si="0"/>
        <v>0</v>
      </c>
      <c r="O25" s="6" t="str">
        <f t="shared" si="1"/>
        <v>1h45m4s</v>
      </c>
      <c r="P25" s="6">
        <f t="shared" si="2"/>
        <v>1</v>
      </c>
      <c r="Q25" s="6" t="str">
        <f t="shared" si="3"/>
        <v>45m4s</v>
      </c>
      <c r="R25" s="6">
        <f t="shared" si="4"/>
        <v>45</v>
      </c>
      <c r="S25" s="6" t="str">
        <f t="shared" si="5"/>
        <v>4s</v>
      </c>
      <c r="T25" s="6">
        <f t="shared" si="6"/>
        <v>4</v>
      </c>
      <c r="U25" s="6">
        <f t="shared" si="7"/>
        <v>0.12658634538152611</v>
      </c>
    </row>
    <row r="26" spans="1:21" x14ac:dyDescent="0.25">
      <c r="A26" s="6" t="s">
        <v>2</v>
      </c>
      <c r="B26" s="6">
        <v>5</v>
      </c>
      <c r="C26" s="6" t="str">
        <f>Table2[[#This Row],[Job]] &amp; Table2[[#This Row],[Level]]</f>
        <v>Restaurant5</v>
      </c>
      <c r="D26" s="12" t="s">
        <v>66</v>
      </c>
      <c r="E26" s="6">
        <v>44</v>
      </c>
      <c r="F26" s="6" t="s">
        <v>58</v>
      </c>
      <c r="H26" s="6">
        <v>330</v>
      </c>
      <c r="I26" s="6">
        <v>3150</v>
      </c>
      <c r="J26" s="6">
        <v>4</v>
      </c>
      <c r="K26" s="6">
        <v>82.5</v>
      </c>
      <c r="L26" s="6" t="s">
        <v>65</v>
      </c>
      <c r="M26" s="6" t="str">
        <f>SUBSTITUTE(SUBSTITUTE(Table2[[#This Row],[Time Until Promotion O]], " ", ""), ",", "")</f>
        <v>7h</v>
      </c>
      <c r="N26" s="6">
        <f t="shared" si="0"/>
        <v>0</v>
      </c>
      <c r="O26" s="6" t="str">
        <f t="shared" si="1"/>
        <v>7h</v>
      </c>
      <c r="P26" s="6">
        <f t="shared" si="2"/>
        <v>7</v>
      </c>
      <c r="Q26" s="6" t="str">
        <f t="shared" si="3"/>
        <v/>
      </c>
      <c r="R26" s="6">
        <f t="shared" si="4"/>
        <v>0</v>
      </c>
      <c r="S26" s="6" t="str">
        <f t="shared" si="5"/>
        <v/>
      </c>
      <c r="T26" s="6">
        <f t="shared" si="6"/>
        <v>0</v>
      </c>
      <c r="U26" s="6">
        <f t="shared" si="7"/>
        <v>0.50602409638554213</v>
      </c>
    </row>
    <row r="27" spans="1:21" x14ac:dyDescent="0.25">
      <c r="A27" s="6" t="s">
        <v>2</v>
      </c>
      <c r="B27" s="6">
        <v>6</v>
      </c>
      <c r="C27" s="6" t="str">
        <f>Table2[[#This Row],[Job]] &amp; Table2[[#This Row],[Level]]</f>
        <v>Restaurant6</v>
      </c>
      <c r="D27" s="12" t="s">
        <v>67</v>
      </c>
      <c r="E27" s="6">
        <v>50</v>
      </c>
      <c r="F27" s="6" t="s">
        <v>58</v>
      </c>
      <c r="H27" s="6">
        <v>375</v>
      </c>
      <c r="I27" s="6">
        <v>14175</v>
      </c>
      <c r="J27" s="6">
        <v>4</v>
      </c>
      <c r="K27" s="6">
        <v>93.75</v>
      </c>
      <c r="L27" s="6" t="s">
        <v>29</v>
      </c>
      <c r="M27" s="6" t="str">
        <f>SUBSTITUTE(SUBSTITUTE(Table2[[#This Row],[Time Until Promotion O]], " ", ""), ",", "")</f>
        <v>1d7h30m</v>
      </c>
      <c r="N27" s="6">
        <f t="shared" si="0"/>
        <v>1</v>
      </c>
      <c r="O27" s="6" t="str">
        <f t="shared" si="1"/>
        <v>7h30m</v>
      </c>
      <c r="P27" s="6">
        <f t="shared" si="2"/>
        <v>7</v>
      </c>
      <c r="Q27" s="6" t="str">
        <f t="shared" si="3"/>
        <v>30m</v>
      </c>
      <c r="R27" s="6">
        <f t="shared" si="4"/>
        <v>30</v>
      </c>
      <c r="S27" s="6" t="str">
        <f t="shared" si="5"/>
        <v/>
      </c>
      <c r="T27" s="6">
        <f t="shared" si="6"/>
        <v>0</v>
      </c>
      <c r="U27" s="6">
        <f t="shared" si="7"/>
        <v>2.2771084337349397</v>
      </c>
    </row>
    <row r="28" spans="1:21" x14ac:dyDescent="0.25">
      <c r="A28" s="6" t="s">
        <v>2</v>
      </c>
      <c r="B28" s="6">
        <v>7</v>
      </c>
      <c r="C28" s="6" t="str">
        <f>Table2[[#This Row],[Job]] &amp; Table2[[#This Row],[Level]]</f>
        <v>Restaurant7</v>
      </c>
      <c r="D28" s="12" t="s">
        <v>69</v>
      </c>
      <c r="E28" s="6">
        <v>58</v>
      </c>
      <c r="F28" s="6" t="s">
        <v>58</v>
      </c>
      <c r="H28" s="6">
        <v>435</v>
      </c>
      <c r="I28" s="6">
        <v>70875</v>
      </c>
      <c r="J28" s="6">
        <v>4</v>
      </c>
      <c r="K28" s="6">
        <v>108.75</v>
      </c>
      <c r="L28" s="6" t="s">
        <v>68</v>
      </c>
      <c r="M28" s="6" t="str">
        <f>SUBSTITUTE(SUBSTITUTE(Table2[[#This Row],[Time Until Promotion O]], " ", ""), ",", "")</f>
        <v>6d13h30m</v>
      </c>
      <c r="N28" s="6">
        <f t="shared" si="0"/>
        <v>6</v>
      </c>
      <c r="O28" s="6" t="str">
        <f t="shared" si="1"/>
        <v>13h30m</v>
      </c>
      <c r="P28" s="6">
        <f t="shared" si="2"/>
        <v>13</v>
      </c>
      <c r="Q28" s="6" t="str">
        <f t="shared" si="3"/>
        <v>30m</v>
      </c>
      <c r="R28" s="6">
        <f t="shared" si="4"/>
        <v>30</v>
      </c>
      <c r="S28" s="6" t="str">
        <f t="shared" si="5"/>
        <v/>
      </c>
      <c r="T28" s="6">
        <f t="shared" si="6"/>
        <v>0</v>
      </c>
      <c r="U28" s="6">
        <f t="shared" si="7"/>
        <v>11.385542168674698</v>
      </c>
    </row>
    <row r="29" spans="1:21" x14ac:dyDescent="0.25">
      <c r="A29" s="6" t="s">
        <v>2</v>
      </c>
      <c r="B29" s="6">
        <v>8</v>
      </c>
      <c r="C29" s="6" t="str">
        <f>Table2[[#This Row],[Job]] &amp; Table2[[#This Row],[Level]]</f>
        <v>Restaurant8</v>
      </c>
      <c r="D29" s="12" t="s">
        <v>71</v>
      </c>
      <c r="E29" s="6">
        <v>66</v>
      </c>
      <c r="F29" s="6" t="s">
        <v>58</v>
      </c>
      <c r="H29" s="6">
        <v>495</v>
      </c>
      <c r="I29" s="6">
        <v>389813</v>
      </c>
      <c r="J29" s="6">
        <v>4</v>
      </c>
      <c r="K29" s="6">
        <v>123.75</v>
      </c>
      <c r="L29" s="6" t="s">
        <v>70</v>
      </c>
      <c r="M29" s="6" t="str">
        <f>SUBSTITUTE(SUBSTITUTE(Table2[[#This Row],[Time Until Promotion O]], " ", ""), ",", "")</f>
        <v>36d2h15m4s</v>
      </c>
      <c r="N29" s="6">
        <f t="shared" si="0"/>
        <v>36</v>
      </c>
      <c r="O29" s="6" t="str">
        <f t="shared" si="1"/>
        <v>2h15m4s</v>
      </c>
      <c r="P29" s="6">
        <f t="shared" si="2"/>
        <v>2</v>
      </c>
      <c r="Q29" s="6" t="str">
        <f t="shared" si="3"/>
        <v>15m4s</v>
      </c>
      <c r="R29" s="6">
        <f t="shared" si="4"/>
        <v>15</v>
      </c>
      <c r="S29" s="6" t="str">
        <f t="shared" si="5"/>
        <v>4s</v>
      </c>
      <c r="T29" s="6">
        <f t="shared" si="6"/>
        <v>4</v>
      </c>
      <c r="U29" s="6">
        <f t="shared" si="7"/>
        <v>62.620562248995981</v>
      </c>
    </row>
    <row r="30" spans="1:21" x14ac:dyDescent="0.25">
      <c r="A30" s="6" t="s">
        <v>2</v>
      </c>
      <c r="B30" s="6">
        <v>9</v>
      </c>
      <c r="C30" s="6" t="str">
        <f>Table2[[#This Row],[Job]] &amp; Table2[[#This Row],[Level]]</f>
        <v>Restaurant9</v>
      </c>
      <c r="D30" s="12" t="s">
        <v>73</v>
      </c>
      <c r="E30" s="6">
        <v>74</v>
      </c>
      <c r="F30" s="6" t="s">
        <v>58</v>
      </c>
      <c r="H30" s="6">
        <v>555</v>
      </c>
      <c r="I30" s="6">
        <v>2338875</v>
      </c>
      <c r="J30" s="6">
        <v>4</v>
      </c>
      <c r="K30" s="6">
        <v>138.75</v>
      </c>
      <c r="L30" s="6" t="s">
        <v>72</v>
      </c>
      <c r="M30" s="6" t="str">
        <f>SUBSTITUTE(SUBSTITUTE(Table2[[#This Row],[Time Until Promotion O]], " ", ""), ",", "")</f>
        <v>216d13h30m</v>
      </c>
      <c r="N30" s="6">
        <f t="shared" si="0"/>
        <v>216</v>
      </c>
      <c r="O30" s="6" t="str">
        <f t="shared" si="1"/>
        <v>13h30m</v>
      </c>
      <c r="P30" s="6">
        <f t="shared" si="2"/>
        <v>13</v>
      </c>
      <c r="Q30" s="6" t="str">
        <f t="shared" si="3"/>
        <v>30m</v>
      </c>
      <c r="R30" s="6">
        <f t="shared" si="4"/>
        <v>30</v>
      </c>
      <c r="S30" s="6" t="str">
        <f t="shared" si="5"/>
        <v/>
      </c>
      <c r="T30" s="6">
        <f t="shared" si="6"/>
        <v>0</v>
      </c>
      <c r="U30" s="6">
        <f t="shared" si="7"/>
        <v>375.7228915662651</v>
      </c>
    </row>
    <row r="31" spans="1:21" x14ac:dyDescent="0.25">
      <c r="A31" s="6" t="s">
        <v>2</v>
      </c>
      <c r="B31" s="6">
        <v>10</v>
      </c>
      <c r="C31" s="6" t="str">
        <f>Table2[[#This Row],[Job]] &amp; Table2[[#This Row],[Level]]</f>
        <v>Restaurant10</v>
      </c>
      <c r="D31" s="12" t="s">
        <v>75</v>
      </c>
      <c r="E31" s="6">
        <v>100</v>
      </c>
      <c r="F31" s="6" t="s">
        <v>58</v>
      </c>
      <c r="H31" s="6">
        <v>750</v>
      </c>
      <c r="I31" s="6">
        <v>15202688</v>
      </c>
      <c r="J31" s="6">
        <v>3</v>
      </c>
      <c r="K31" s="6">
        <v>250</v>
      </c>
      <c r="L31" s="6" t="s">
        <v>74</v>
      </c>
      <c r="M31" s="6" t="str">
        <f>SUBSTITUTE(SUBSTITUTE(Table2[[#This Row],[Time Until Promotion O]], " ", ""), ",", "")</f>
        <v>1407d15h45m4s</v>
      </c>
      <c r="N31" s="6">
        <f t="shared" si="0"/>
        <v>1407</v>
      </c>
      <c r="O31" s="6" t="str">
        <f t="shared" si="1"/>
        <v>15h45m4s</v>
      </c>
      <c r="P31" s="6">
        <f t="shared" si="2"/>
        <v>15</v>
      </c>
      <c r="Q31" s="6" t="str">
        <f t="shared" si="3"/>
        <v>45m4s</v>
      </c>
      <c r="R31" s="6">
        <f t="shared" si="4"/>
        <v>45</v>
      </c>
      <c r="S31" s="6" t="str">
        <f t="shared" si="5"/>
        <v>4s</v>
      </c>
      <c r="T31" s="6">
        <f t="shared" si="6"/>
        <v>4</v>
      </c>
      <c r="U31" s="6">
        <f t="shared" si="7"/>
        <v>2442.1988755020079</v>
      </c>
    </row>
    <row r="32" spans="1:21" x14ac:dyDescent="0.25">
      <c r="A32" s="6" t="s">
        <v>3</v>
      </c>
      <c r="B32" s="6">
        <v>1</v>
      </c>
      <c r="C32" s="6" t="str">
        <f>Table2[[#This Row],[Job]] &amp; Table2[[#This Row],[Level]]</f>
        <v>Zoo1</v>
      </c>
      <c r="D32" s="12" t="s">
        <v>76</v>
      </c>
      <c r="E32" s="6">
        <v>48</v>
      </c>
      <c r="F32" s="6" t="s">
        <v>77</v>
      </c>
      <c r="H32" s="6">
        <v>240</v>
      </c>
      <c r="I32" s="6">
        <v>0</v>
      </c>
      <c r="J32" s="6">
        <v>6</v>
      </c>
      <c r="K32" s="6">
        <v>40</v>
      </c>
      <c r="L32" s="6" t="s">
        <v>348</v>
      </c>
      <c r="M32" s="6" t="str">
        <f>SUBSTITUTE(SUBSTITUTE(Table2[[#This Row],[Time Until Promotion O]], " ", ""), ",", "")</f>
        <v>0m</v>
      </c>
      <c r="N32" s="6">
        <f t="shared" si="0"/>
        <v>0</v>
      </c>
      <c r="O32" s="6" t="str">
        <f t="shared" si="1"/>
        <v>0m</v>
      </c>
      <c r="P32" s="6">
        <f t="shared" si="2"/>
        <v>0</v>
      </c>
      <c r="Q32" s="6" t="str">
        <f t="shared" si="3"/>
        <v>0m</v>
      </c>
      <c r="R32" s="6">
        <f t="shared" si="4"/>
        <v>0</v>
      </c>
      <c r="S32" s="6" t="str">
        <f t="shared" si="5"/>
        <v>0m</v>
      </c>
      <c r="T32" s="6">
        <f t="shared" si="6"/>
        <v>0</v>
      </c>
      <c r="U32" s="6">
        <f t="shared" si="7"/>
        <v>0</v>
      </c>
    </row>
    <row r="33" spans="1:21" x14ac:dyDescent="0.25">
      <c r="A33" s="6" t="s">
        <v>3</v>
      </c>
      <c r="B33" s="6">
        <v>2</v>
      </c>
      <c r="C33" s="6" t="str">
        <f>Table2[[#This Row],[Job]] &amp; Table2[[#This Row],[Level]]</f>
        <v>Zoo2</v>
      </c>
      <c r="D33" s="12" t="s">
        <v>79</v>
      </c>
      <c r="E33" s="6">
        <v>60</v>
      </c>
      <c r="F33" s="6" t="s">
        <v>77</v>
      </c>
      <c r="H33" s="6">
        <v>300</v>
      </c>
      <c r="I33" s="6">
        <v>7200</v>
      </c>
      <c r="J33" s="6">
        <v>6</v>
      </c>
      <c r="K33" s="6">
        <v>50</v>
      </c>
      <c r="L33" s="6" t="s">
        <v>78</v>
      </c>
      <c r="M33" s="6" t="str">
        <f>SUBSTITUTE(SUBSTITUTE(Table2[[#This Row],[Time Until Promotion O]], " ", ""), ",", "")</f>
        <v>1d</v>
      </c>
      <c r="N33" s="6">
        <f t="shared" si="0"/>
        <v>1</v>
      </c>
      <c r="O33" s="6" t="str">
        <f t="shared" si="1"/>
        <v/>
      </c>
      <c r="P33" s="6">
        <f t="shared" si="2"/>
        <v>0</v>
      </c>
      <c r="Q33" s="6" t="str">
        <f t="shared" si="3"/>
        <v/>
      </c>
      <c r="R33" s="6">
        <f t="shared" si="4"/>
        <v>0</v>
      </c>
      <c r="S33" s="6" t="str">
        <f t="shared" si="5"/>
        <v/>
      </c>
      <c r="T33" s="6">
        <f t="shared" si="6"/>
        <v>0</v>
      </c>
      <c r="U33" s="6">
        <f t="shared" si="7"/>
        <v>1.7349397590361446</v>
      </c>
    </row>
    <row r="34" spans="1:21" x14ac:dyDescent="0.25">
      <c r="A34" s="6" t="s">
        <v>3</v>
      </c>
      <c r="B34" s="6">
        <v>3</v>
      </c>
      <c r="C34" s="6" t="str">
        <f>Table2[[#This Row],[Job]] &amp; Table2[[#This Row],[Level]]</f>
        <v>Zoo3</v>
      </c>
      <c r="D34" s="12" t="s">
        <v>81</v>
      </c>
      <c r="E34" s="6">
        <v>72</v>
      </c>
      <c r="F34" s="6" t="s">
        <v>77</v>
      </c>
      <c r="H34" s="6">
        <v>360</v>
      </c>
      <c r="I34" s="6">
        <v>14400</v>
      </c>
      <c r="J34" s="6">
        <v>6</v>
      </c>
      <c r="K34" s="6">
        <v>60</v>
      </c>
      <c r="L34" s="6" t="s">
        <v>80</v>
      </c>
      <c r="M34" s="6" t="str">
        <f>SUBSTITUTE(SUBSTITUTE(Table2[[#This Row],[Time Until Promotion O]], " ", ""), ",", "")</f>
        <v>2d</v>
      </c>
      <c r="N34" s="6">
        <f t="shared" ref="N34:N65" si="8">IFERROR(LEFT(M34, FIND("d", M34) - 1) * 1, 0)</f>
        <v>2</v>
      </c>
      <c r="O34" s="6" t="str">
        <f t="shared" ref="O34:O65" si="9">IF(N34 = 0, M34, MID(M34, LEN(N34) + 2, 20))</f>
        <v/>
      </c>
      <c r="P34" s="6">
        <f t="shared" ref="P34:P65" si="10">IFERROR(LEFT(O34, FIND("h", O34) - 1) * 1, 0)</f>
        <v>0</v>
      </c>
      <c r="Q34" s="6" t="str">
        <f t="shared" ref="Q34:Q65" si="11">IF(P34 = 0, O34, MID(O34, LEN(P34) + 2, 20))</f>
        <v/>
      </c>
      <c r="R34" s="6">
        <f t="shared" ref="R34:R65" si="12">IFERROR(LEFT(Q34, FIND("m", Q34) - 1) * 1, 0)</f>
        <v>0</v>
      </c>
      <c r="S34" s="6" t="str">
        <f t="shared" ref="S34:S65" si="13">IF(R34 = 0, Q34, MID(Q34, LEN(R34) + 2, 20))</f>
        <v/>
      </c>
      <c r="T34" s="6">
        <f t="shared" ref="T34:T65" si="14">IFERROR(LEFT(S34, FIND("s", S34) - 1) * 1, 0)</f>
        <v>0</v>
      </c>
      <c r="U34" s="6">
        <f t="shared" ref="U34:U65" si="15">(T34 + R34 * 60 + P34 * 60 * 60 + N34 * 60 * 60 * 24) / Boost / 60</f>
        <v>3.4698795180722892</v>
      </c>
    </row>
    <row r="35" spans="1:21" x14ac:dyDescent="0.25">
      <c r="A35" s="6" t="s">
        <v>3</v>
      </c>
      <c r="B35" s="6">
        <v>4</v>
      </c>
      <c r="C35" s="6" t="str">
        <f>Table2[[#This Row],[Job]] &amp; Table2[[#This Row],[Level]]</f>
        <v>Zoo4</v>
      </c>
      <c r="D35" s="12" t="s">
        <v>83</v>
      </c>
      <c r="E35" s="6">
        <v>84</v>
      </c>
      <c r="F35" s="6" t="s">
        <v>77</v>
      </c>
      <c r="H35" s="6">
        <v>420</v>
      </c>
      <c r="I35" s="6">
        <v>28800</v>
      </c>
      <c r="J35" s="6">
        <v>6</v>
      </c>
      <c r="K35" s="6">
        <v>70</v>
      </c>
      <c r="L35" s="6" t="s">
        <v>82</v>
      </c>
      <c r="M35" s="6" t="str">
        <f>SUBSTITUTE(SUBSTITUTE(Table2[[#This Row],[Time Until Promotion O]], " ", ""), ",", "")</f>
        <v>4d</v>
      </c>
      <c r="N35" s="6">
        <f t="shared" si="8"/>
        <v>4</v>
      </c>
      <c r="O35" s="6" t="str">
        <f t="shared" si="9"/>
        <v/>
      </c>
      <c r="P35" s="6">
        <f t="shared" si="10"/>
        <v>0</v>
      </c>
      <c r="Q35" s="6" t="str">
        <f t="shared" si="11"/>
        <v/>
      </c>
      <c r="R35" s="6">
        <f t="shared" si="12"/>
        <v>0</v>
      </c>
      <c r="S35" s="6" t="str">
        <f t="shared" si="13"/>
        <v/>
      </c>
      <c r="T35" s="6">
        <f t="shared" si="14"/>
        <v>0</v>
      </c>
      <c r="U35" s="6">
        <f t="shared" si="15"/>
        <v>6.9397590361445785</v>
      </c>
    </row>
    <row r="36" spans="1:21" x14ac:dyDescent="0.25">
      <c r="A36" s="6" t="s">
        <v>3</v>
      </c>
      <c r="B36" s="6">
        <v>5</v>
      </c>
      <c r="C36" s="6" t="str">
        <f>Table2[[#This Row],[Job]] &amp; Table2[[#This Row],[Level]]</f>
        <v>Zoo5</v>
      </c>
      <c r="D36" s="12" t="s">
        <v>85</v>
      </c>
      <c r="E36" s="6">
        <v>96</v>
      </c>
      <c r="F36" s="6" t="s">
        <v>77</v>
      </c>
      <c r="H36" s="6">
        <v>480</v>
      </c>
      <c r="I36" s="6">
        <v>57600</v>
      </c>
      <c r="J36" s="6">
        <v>6</v>
      </c>
      <c r="K36" s="6">
        <v>80</v>
      </c>
      <c r="L36" s="6" t="s">
        <v>84</v>
      </c>
      <c r="M36" s="6" t="str">
        <f>SUBSTITUTE(SUBSTITUTE(Table2[[#This Row],[Time Until Promotion O]], " ", ""), ",", "")</f>
        <v>8d</v>
      </c>
      <c r="N36" s="6">
        <f t="shared" si="8"/>
        <v>8</v>
      </c>
      <c r="O36" s="6" t="str">
        <f t="shared" si="9"/>
        <v/>
      </c>
      <c r="P36" s="6">
        <f t="shared" si="10"/>
        <v>0</v>
      </c>
      <c r="Q36" s="6" t="str">
        <f t="shared" si="11"/>
        <v/>
      </c>
      <c r="R36" s="6">
        <f t="shared" si="12"/>
        <v>0</v>
      </c>
      <c r="S36" s="6" t="str">
        <f t="shared" si="13"/>
        <v/>
      </c>
      <c r="T36" s="6">
        <f t="shared" si="14"/>
        <v>0</v>
      </c>
      <c r="U36" s="6">
        <f t="shared" si="15"/>
        <v>13.879518072289157</v>
      </c>
    </row>
    <row r="37" spans="1:21" x14ac:dyDescent="0.25">
      <c r="A37" s="6" t="s">
        <v>3</v>
      </c>
      <c r="B37" s="6">
        <v>6</v>
      </c>
      <c r="C37" s="6" t="str">
        <f>Table2[[#This Row],[Job]] &amp; Table2[[#This Row],[Level]]</f>
        <v>Zoo6</v>
      </c>
      <c r="D37" s="12" t="s">
        <v>87</v>
      </c>
      <c r="E37" s="6">
        <v>108</v>
      </c>
      <c r="F37" s="6" t="s">
        <v>77</v>
      </c>
      <c r="H37" s="6">
        <v>540</v>
      </c>
      <c r="I37" s="6">
        <v>172800</v>
      </c>
      <c r="J37" s="6">
        <v>6</v>
      </c>
      <c r="K37" s="6">
        <v>90</v>
      </c>
      <c r="L37" s="6" t="s">
        <v>86</v>
      </c>
      <c r="M37" s="6" t="str">
        <f>SUBSTITUTE(SUBSTITUTE(Table2[[#This Row],[Time Until Promotion O]], " ", ""), ",", "")</f>
        <v>24d</v>
      </c>
      <c r="N37" s="6">
        <f t="shared" si="8"/>
        <v>24</v>
      </c>
      <c r="O37" s="6" t="str">
        <f t="shared" si="9"/>
        <v/>
      </c>
      <c r="P37" s="6">
        <f t="shared" si="10"/>
        <v>0</v>
      </c>
      <c r="Q37" s="6" t="str">
        <f t="shared" si="11"/>
        <v/>
      </c>
      <c r="R37" s="6">
        <f t="shared" si="12"/>
        <v>0</v>
      </c>
      <c r="S37" s="6" t="str">
        <f t="shared" si="13"/>
        <v/>
      </c>
      <c r="T37" s="6">
        <f t="shared" si="14"/>
        <v>0</v>
      </c>
      <c r="U37" s="6">
        <f t="shared" si="15"/>
        <v>41.638554216867469</v>
      </c>
    </row>
    <row r="38" spans="1:21" x14ac:dyDescent="0.25">
      <c r="A38" s="6" t="s">
        <v>3</v>
      </c>
      <c r="B38" s="6">
        <v>7</v>
      </c>
      <c r="C38" s="6" t="str">
        <f>Table2[[#This Row],[Job]] &amp; Table2[[#This Row],[Level]]</f>
        <v>Zoo7</v>
      </c>
      <c r="D38" s="12" t="s">
        <v>89</v>
      </c>
      <c r="E38" s="6">
        <v>120</v>
      </c>
      <c r="F38" s="6" t="s">
        <v>77</v>
      </c>
      <c r="H38" s="6">
        <v>600</v>
      </c>
      <c r="I38" s="6">
        <v>518400</v>
      </c>
      <c r="J38" s="6">
        <v>6</v>
      </c>
      <c r="K38" s="6">
        <v>100</v>
      </c>
      <c r="L38" s="6" t="s">
        <v>88</v>
      </c>
      <c r="M38" s="6" t="str">
        <f>SUBSTITUTE(SUBSTITUTE(Table2[[#This Row],[Time Until Promotion O]], " ", ""), ",", "")</f>
        <v>72d</v>
      </c>
      <c r="N38" s="6">
        <f t="shared" si="8"/>
        <v>72</v>
      </c>
      <c r="O38" s="6" t="str">
        <f t="shared" si="9"/>
        <v/>
      </c>
      <c r="P38" s="6">
        <f t="shared" si="10"/>
        <v>0</v>
      </c>
      <c r="Q38" s="6" t="str">
        <f t="shared" si="11"/>
        <v/>
      </c>
      <c r="R38" s="6">
        <f t="shared" si="12"/>
        <v>0</v>
      </c>
      <c r="S38" s="6" t="str">
        <f t="shared" si="13"/>
        <v/>
      </c>
      <c r="T38" s="6">
        <f t="shared" si="14"/>
        <v>0</v>
      </c>
      <c r="U38" s="6">
        <f t="shared" si="15"/>
        <v>124.91566265060241</v>
      </c>
    </row>
    <row r="39" spans="1:21" x14ac:dyDescent="0.25">
      <c r="A39" s="6" t="s">
        <v>3</v>
      </c>
      <c r="B39" s="6">
        <v>8</v>
      </c>
      <c r="C39" s="6" t="str">
        <f>Table2[[#This Row],[Job]] &amp; Table2[[#This Row],[Level]]</f>
        <v>Zoo8</v>
      </c>
      <c r="D39" s="12" t="s">
        <v>91</v>
      </c>
      <c r="E39" s="6">
        <v>144</v>
      </c>
      <c r="F39" s="6" t="s">
        <v>77</v>
      </c>
      <c r="H39" s="6">
        <v>720</v>
      </c>
      <c r="I39" s="6">
        <v>1555200</v>
      </c>
      <c r="J39" s="6">
        <v>6</v>
      </c>
      <c r="K39" s="6">
        <v>120</v>
      </c>
      <c r="L39" s="6" t="s">
        <v>90</v>
      </c>
      <c r="M39" s="6" t="str">
        <f>SUBSTITUTE(SUBSTITUTE(Table2[[#This Row],[Time Until Promotion O]], " ", ""), ",", "")</f>
        <v>216d</v>
      </c>
      <c r="N39" s="6">
        <f t="shared" si="8"/>
        <v>216</v>
      </c>
      <c r="O39" s="6" t="str">
        <f t="shared" si="9"/>
        <v/>
      </c>
      <c r="P39" s="6">
        <f t="shared" si="10"/>
        <v>0</v>
      </c>
      <c r="Q39" s="6" t="str">
        <f t="shared" si="11"/>
        <v/>
      </c>
      <c r="R39" s="6">
        <f t="shared" si="12"/>
        <v>0</v>
      </c>
      <c r="S39" s="6" t="str">
        <f t="shared" si="13"/>
        <v/>
      </c>
      <c r="T39" s="6">
        <f t="shared" si="14"/>
        <v>0</v>
      </c>
      <c r="U39" s="6">
        <f t="shared" si="15"/>
        <v>374.74698795180723</v>
      </c>
    </row>
    <row r="40" spans="1:21" x14ac:dyDescent="0.25">
      <c r="A40" s="6" t="s">
        <v>3</v>
      </c>
      <c r="B40" s="6">
        <v>9</v>
      </c>
      <c r="C40" s="6" t="str">
        <f>Table2[[#This Row],[Job]] &amp; Table2[[#This Row],[Level]]</f>
        <v>Zoo9</v>
      </c>
      <c r="D40" s="12" t="s">
        <v>93</v>
      </c>
      <c r="E40" s="6">
        <v>168</v>
      </c>
      <c r="F40" s="6" t="s">
        <v>77</v>
      </c>
      <c r="H40" s="6">
        <v>840</v>
      </c>
      <c r="I40" s="6">
        <v>6220800</v>
      </c>
      <c r="J40" s="6">
        <v>6</v>
      </c>
      <c r="K40" s="6">
        <v>140</v>
      </c>
      <c r="L40" s="6" t="s">
        <v>92</v>
      </c>
      <c r="M40" s="6" t="str">
        <f>SUBSTITUTE(SUBSTITUTE(Table2[[#This Row],[Time Until Promotion O]], " ", ""), ",", "")</f>
        <v>864d</v>
      </c>
      <c r="N40" s="6">
        <f t="shared" si="8"/>
        <v>864</v>
      </c>
      <c r="O40" s="6" t="str">
        <f t="shared" si="9"/>
        <v/>
      </c>
      <c r="P40" s="6">
        <f t="shared" si="10"/>
        <v>0</v>
      </c>
      <c r="Q40" s="6" t="str">
        <f t="shared" si="11"/>
        <v/>
      </c>
      <c r="R40" s="6">
        <f t="shared" si="12"/>
        <v>0</v>
      </c>
      <c r="S40" s="6" t="str">
        <f t="shared" si="13"/>
        <v/>
      </c>
      <c r="T40" s="6">
        <f t="shared" si="14"/>
        <v>0</v>
      </c>
      <c r="U40" s="6">
        <f t="shared" si="15"/>
        <v>1498.9879518072289</v>
      </c>
    </row>
    <row r="41" spans="1:21" x14ac:dyDescent="0.25">
      <c r="A41" s="6" t="s">
        <v>3</v>
      </c>
      <c r="B41" s="6">
        <v>10</v>
      </c>
      <c r="C41" s="6" t="str">
        <f>Table2[[#This Row],[Job]] &amp; Table2[[#This Row],[Level]]</f>
        <v>Zoo10</v>
      </c>
      <c r="D41" s="12" t="s">
        <v>95</v>
      </c>
      <c r="E41" s="6">
        <v>192</v>
      </c>
      <c r="F41" s="6" t="s">
        <v>77</v>
      </c>
      <c r="H41" s="6">
        <v>960</v>
      </c>
      <c r="I41" s="6">
        <v>24883200</v>
      </c>
      <c r="J41" s="6">
        <v>5</v>
      </c>
      <c r="K41" s="6">
        <v>192</v>
      </c>
      <c r="L41" s="6" t="s">
        <v>94</v>
      </c>
      <c r="M41" s="6" t="str">
        <f>SUBSTITUTE(SUBSTITUTE(Table2[[#This Row],[Time Until Promotion O]], " ", ""), ",", "")</f>
        <v>3456d</v>
      </c>
      <c r="N41" s="6">
        <f t="shared" si="8"/>
        <v>3456</v>
      </c>
      <c r="O41" s="6" t="str">
        <f t="shared" si="9"/>
        <v/>
      </c>
      <c r="P41" s="6">
        <f t="shared" si="10"/>
        <v>0</v>
      </c>
      <c r="Q41" s="6" t="str">
        <f t="shared" si="11"/>
        <v/>
      </c>
      <c r="R41" s="6">
        <f t="shared" si="12"/>
        <v>0</v>
      </c>
      <c r="S41" s="6" t="str">
        <f t="shared" si="13"/>
        <v/>
      </c>
      <c r="T41" s="6">
        <f t="shared" si="14"/>
        <v>0</v>
      </c>
      <c r="U41" s="6">
        <f t="shared" si="15"/>
        <v>5995.9518072289156</v>
      </c>
    </row>
    <row r="42" spans="1:21" x14ac:dyDescent="0.25">
      <c r="A42" s="6" t="s">
        <v>4</v>
      </c>
      <c r="B42" s="6">
        <v>1</v>
      </c>
      <c r="C42" s="6" t="str">
        <f>Table2[[#This Row],[Job]] &amp; Table2[[#This Row],[Level]]</f>
        <v>Lifeguard1</v>
      </c>
      <c r="D42" s="12" t="s">
        <v>96</v>
      </c>
      <c r="E42" s="6">
        <v>9</v>
      </c>
      <c r="F42" s="6" t="s">
        <v>97</v>
      </c>
      <c r="H42" s="6">
        <v>90</v>
      </c>
      <c r="I42" s="6">
        <v>0</v>
      </c>
      <c r="J42" s="6">
        <v>2</v>
      </c>
      <c r="K42" s="6">
        <v>45</v>
      </c>
      <c r="L42" s="6" t="s">
        <v>348</v>
      </c>
      <c r="M42" s="6" t="str">
        <f>SUBSTITUTE(SUBSTITUTE(Table2[[#This Row],[Time Until Promotion O]], " ", ""), ",", "")</f>
        <v>0m</v>
      </c>
      <c r="N42" s="6">
        <f t="shared" si="8"/>
        <v>0</v>
      </c>
      <c r="O42" s="6" t="str">
        <f t="shared" si="9"/>
        <v>0m</v>
      </c>
      <c r="P42" s="6">
        <f t="shared" si="10"/>
        <v>0</v>
      </c>
      <c r="Q42" s="6" t="str">
        <f t="shared" si="11"/>
        <v>0m</v>
      </c>
      <c r="R42" s="6">
        <f t="shared" si="12"/>
        <v>0</v>
      </c>
      <c r="S42" s="6" t="str">
        <f t="shared" si="13"/>
        <v>0m</v>
      </c>
      <c r="T42" s="6">
        <f t="shared" si="14"/>
        <v>0</v>
      </c>
      <c r="U42" s="6">
        <f t="shared" si="15"/>
        <v>0</v>
      </c>
    </row>
    <row r="43" spans="1:21" x14ac:dyDescent="0.25">
      <c r="A43" s="6" t="s">
        <v>4</v>
      </c>
      <c r="B43" s="6">
        <v>2</v>
      </c>
      <c r="C43" s="6" t="str">
        <f>Table2[[#This Row],[Job]] &amp; Table2[[#This Row],[Level]]</f>
        <v>Lifeguard2</v>
      </c>
      <c r="D43" s="12" t="s">
        <v>98</v>
      </c>
      <c r="E43" s="6">
        <v>10</v>
      </c>
      <c r="F43" s="6" t="s">
        <v>97</v>
      </c>
      <c r="H43" s="6">
        <v>100</v>
      </c>
      <c r="I43" s="6">
        <v>60</v>
      </c>
      <c r="J43" s="6">
        <v>2</v>
      </c>
      <c r="K43" s="6">
        <v>50</v>
      </c>
      <c r="L43" s="6" t="s">
        <v>21</v>
      </c>
      <c r="M43" s="6" t="str">
        <f>SUBSTITUTE(SUBSTITUTE(Table2[[#This Row],[Time Until Promotion O]], " ", ""), ",", "")</f>
        <v>6m</v>
      </c>
      <c r="N43" s="6">
        <f t="shared" si="8"/>
        <v>0</v>
      </c>
      <c r="O43" s="6" t="str">
        <f t="shared" si="9"/>
        <v>6m</v>
      </c>
      <c r="P43" s="6">
        <f t="shared" si="10"/>
        <v>0</v>
      </c>
      <c r="Q43" s="6" t="str">
        <f t="shared" si="11"/>
        <v>6m</v>
      </c>
      <c r="R43" s="6">
        <f t="shared" si="12"/>
        <v>6</v>
      </c>
      <c r="S43" s="6" t="str">
        <f t="shared" si="13"/>
        <v/>
      </c>
      <c r="T43" s="6">
        <f t="shared" si="14"/>
        <v>0</v>
      </c>
      <c r="U43" s="6">
        <f t="shared" si="15"/>
        <v>7.2289156626506026E-3</v>
      </c>
    </row>
    <row r="44" spans="1:21" x14ac:dyDescent="0.25">
      <c r="A44" s="6" t="s">
        <v>4</v>
      </c>
      <c r="B44" s="6">
        <v>3</v>
      </c>
      <c r="C44" s="6" t="str">
        <f>Table2[[#This Row],[Job]] &amp; Table2[[#This Row],[Level]]</f>
        <v>Lifeguard3</v>
      </c>
      <c r="D44" s="12" t="s">
        <v>100</v>
      </c>
      <c r="E44" s="6">
        <v>11</v>
      </c>
      <c r="F44" s="6" t="s">
        <v>97</v>
      </c>
      <c r="H44" s="6">
        <v>110</v>
      </c>
      <c r="I44" s="6">
        <v>180</v>
      </c>
      <c r="J44" s="6">
        <v>2</v>
      </c>
      <c r="K44" s="6">
        <v>55</v>
      </c>
      <c r="L44" s="6" t="s">
        <v>99</v>
      </c>
      <c r="M44" s="6" t="str">
        <f>SUBSTITUTE(SUBSTITUTE(Table2[[#This Row],[Time Until Promotion O]], " ", ""), ",", "")</f>
        <v>18m</v>
      </c>
      <c r="N44" s="6">
        <f t="shared" si="8"/>
        <v>0</v>
      </c>
      <c r="O44" s="6" t="str">
        <f t="shared" si="9"/>
        <v>18m</v>
      </c>
      <c r="P44" s="6">
        <f t="shared" si="10"/>
        <v>0</v>
      </c>
      <c r="Q44" s="6" t="str">
        <f t="shared" si="11"/>
        <v>18m</v>
      </c>
      <c r="R44" s="6">
        <f t="shared" si="12"/>
        <v>18</v>
      </c>
      <c r="S44" s="6" t="str">
        <f t="shared" si="13"/>
        <v/>
      </c>
      <c r="T44" s="6">
        <f t="shared" si="14"/>
        <v>0</v>
      </c>
      <c r="U44" s="6">
        <f t="shared" si="15"/>
        <v>2.1686746987951807E-2</v>
      </c>
    </row>
    <row r="45" spans="1:21" x14ac:dyDescent="0.25">
      <c r="A45" s="6" t="s">
        <v>4</v>
      </c>
      <c r="B45" s="6">
        <v>4</v>
      </c>
      <c r="C45" s="6" t="str">
        <f>Table2[[#This Row],[Job]] &amp; Table2[[#This Row],[Level]]</f>
        <v>Lifeguard4</v>
      </c>
      <c r="D45" s="12" t="s">
        <v>102</v>
      </c>
      <c r="E45" s="6">
        <v>12</v>
      </c>
      <c r="F45" s="6" t="s">
        <v>97</v>
      </c>
      <c r="H45" s="6">
        <v>120</v>
      </c>
      <c r="I45" s="6">
        <v>630</v>
      </c>
      <c r="J45" s="6">
        <v>2</v>
      </c>
      <c r="K45" s="6">
        <v>60</v>
      </c>
      <c r="L45" s="6" t="s">
        <v>101</v>
      </c>
      <c r="M45" s="6" t="str">
        <f>SUBSTITUTE(SUBSTITUTE(Table2[[#This Row],[Time Until Promotion O]], " ", ""), ",", "")</f>
        <v>1h3m</v>
      </c>
      <c r="N45" s="6">
        <f t="shared" si="8"/>
        <v>0</v>
      </c>
      <c r="O45" s="6" t="str">
        <f t="shared" si="9"/>
        <v>1h3m</v>
      </c>
      <c r="P45" s="6">
        <f t="shared" si="10"/>
        <v>1</v>
      </c>
      <c r="Q45" s="6" t="str">
        <f t="shared" si="11"/>
        <v>3m</v>
      </c>
      <c r="R45" s="6">
        <f t="shared" si="12"/>
        <v>3</v>
      </c>
      <c r="S45" s="6" t="str">
        <f t="shared" si="13"/>
        <v/>
      </c>
      <c r="T45" s="6">
        <f t="shared" si="14"/>
        <v>0</v>
      </c>
      <c r="U45" s="6">
        <f t="shared" si="15"/>
        <v>7.5903614457831323E-2</v>
      </c>
    </row>
    <row r="46" spans="1:21" x14ac:dyDescent="0.25">
      <c r="A46" s="6" t="s">
        <v>4</v>
      </c>
      <c r="B46" s="6">
        <v>5</v>
      </c>
      <c r="C46" s="6" t="str">
        <f>Table2[[#This Row],[Job]] &amp; Table2[[#This Row],[Level]]</f>
        <v>Lifeguard5</v>
      </c>
      <c r="D46" s="12" t="s">
        <v>104</v>
      </c>
      <c r="E46" s="6">
        <v>14</v>
      </c>
      <c r="F46" s="6" t="s">
        <v>97</v>
      </c>
      <c r="H46" s="6">
        <v>140</v>
      </c>
      <c r="I46" s="6">
        <v>2520</v>
      </c>
      <c r="J46" s="6">
        <v>2</v>
      </c>
      <c r="K46" s="6">
        <v>70</v>
      </c>
      <c r="L46" s="6" t="s">
        <v>103</v>
      </c>
      <c r="M46" s="6" t="str">
        <f>SUBSTITUTE(SUBSTITUTE(Table2[[#This Row],[Time Until Promotion O]], " ", ""), ",", "")</f>
        <v>4h12m</v>
      </c>
      <c r="N46" s="6">
        <f t="shared" si="8"/>
        <v>0</v>
      </c>
      <c r="O46" s="6" t="str">
        <f t="shared" si="9"/>
        <v>4h12m</v>
      </c>
      <c r="P46" s="6">
        <f t="shared" si="10"/>
        <v>4</v>
      </c>
      <c r="Q46" s="6" t="str">
        <f t="shared" si="11"/>
        <v>12m</v>
      </c>
      <c r="R46" s="6">
        <f t="shared" si="12"/>
        <v>12</v>
      </c>
      <c r="S46" s="6" t="str">
        <f t="shared" si="13"/>
        <v/>
      </c>
      <c r="T46" s="6">
        <f t="shared" si="14"/>
        <v>0</v>
      </c>
      <c r="U46" s="6">
        <f t="shared" si="15"/>
        <v>0.30361445783132529</v>
      </c>
    </row>
    <row r="47" spans="1:21" x14ac:dyDescent="0.25">
      <c r="A47" s="6" t="s">
        <v>4</v>
      </c>
      <c r="B47" s="6">
        <v>6</v>
      </c>
      <c r="C47" s="6" t="str">
        <f>Table2[[#This Row],[Job]] &amp; Table2[[#This Row],[Level]]</f>
        <v>Lifeguard6</v>
      </c>
      <c r="D47" s="12" t="s">
        <v>106</v>
      </c>
      <c r="E47" s="6">
        <v>16</v>
      </c>
      <c r="F47" s="6" t="s">
        <v>97</v>
      </c>
      <c r="H47" s="6">
        <v>160</v>
      </c>
      <c r="I47" s="6">
        <v>11340</v>
      </c>
      <c r="J47" s="6">
        <v>2</v>
      </c>
      <c r="K47" s="6">
        <v>80</v>
      </c>
      <c r="L47" s="6" t="s">
        <v>105</v>
      </c>
      <c r="M47" s="6" t="str">
        <f>SUBSTITUTE(SUBSTITUTE(Table2[[#This Row],[Time Until Promotion O]], " ", ""), ",", "")</f>
        <v>18h54m</v>
      </c>
      <c r="N47" s="6">
        <f t="shared" si="8"/>
        <v>0</v>
      </c>
      <c r="O47" s="6" t="str">
        <f t="shared" si="9"/>
        <v>18h54m</v>
      </c>
      <c r="P47" s="6">
        <f t="shared" si="10"/>
        <v>18</v>
      </c>
      <c r="Q47" s="6" t="str">
        <f t="shared" si="11"/>
        <v>54m</v>
      </c>
      <c r="R47" s="6">
        <f t="shared" si="12"/>
        <v>54</v>
      </c>
      <c r="S47" s="6" t="str">
        <f t="shared" si="13"/>
        <v/>
      </c>
      <c r="T47" s="6">
        <f t="shared" si="14"/>
        <v>0</v>
      </c>
      <c r="U47" s="6">
        <f t="shared" si="15"/>
        <v>1.3662650602409638</v>
      </c>
    </row>
    <row r="48" spans="1:21" x14ac:dyDescent="0.25">
      <c r="A48" s="6" t="s">
        <v>4</v>
      </c>
      <c r="B48" s="6">
        <v>7</v>
      </c>
      <c r="C48" s="6" t="str">
        <f>Table2[[#This Row],[Job]] &amp; Table2[[#This Row],[Level]]</f>
        <v>Lifeguard7</v>
      </c>
      <c r="D48" s="12" t="s">
        <v>108</v>
      </c>
      <c r="E48" s="6">
        <v>18</v>
      </c>
      <c r="F48" s="6" t="s">
        <v>97</v>
      </c>
      <c r="H48" s="6">
        <v>180</v>
      </c>
      <c r="I48" s="6">
        <v>56700</v>
      </c>
      <c r="J48" s="6">
        <v>2</v>
      </c>
      <c r="K48" s="6">
        <v>90</v>
      </c>
      <c r="L48" s="6" t="s">
        <v>107</v>
      </c>
      <c r="M48" s="6" t="str">
        <f>SUBSTITUTE(SUBSTITUTE(Table2[[#This Row],[Time Until Promotion O]], " ", ""), ",", "")</f>
        <v>3d22h30m</v>
      </c>
      <c r="N48" s="6">
        <f t="shared" si="8"/>
        <v>3</v>
      </c>
      <c r="O48" s="6" t="str">
        <f t="shared" si="9"/>
        <v>22h30m</v>
      </c>
      <c r="P48" s="6">
        <f t="shared" si="10"/>
        <v>22</v>
      </c>
      <c r="Q48" s="6" t="str">
        <f t="shared" si="11"/>
        <v>30m</v>
      </c>
      <c r="R48" s="6">
        <f t="shared" si="12"/>
        <v>30</v>
      </c>
      <c r="S48" s="6" t="str">
        <f t="shared" si="13"/>
        <v/>
      </c>
      <c r="T48" s="6">
        <f t="shared" si="14"/>
        <v>0</v>
      </c>
      <c r="U48" s="6">
        <f t="shared" si="15"/>
        <v>6.831325301204819</v>
      </c>
    </row>
    <row r="49" spans="1:21" x14ac:dyDescent="0.25">
      <c r="A49" s="6" t="s">
        <v>4</v>
      </c>
      <c r="B49" s="6">
        <v>8</v>
      </c>
      <c r="C49" s="6" t="str">
        <f>Table2[[#This Row],[Job]] &amp; Table2[[#This Row],[Level]]</f>
        <v>Lifeguard8</v>
      </c>
      <c r="D49" s="12" t="s">
        <v>110</v>
      </c>
      <c r="E49" s="6">
        <v>21</v>
      </c>
      <c r="F49" s="6" t="s">
        <v>97</v>
      </c>
      <c r="H49" s="6">
        <v>210</v>
      </c>
      <c r="I49" s="6">
        <v>311850</v>
      </c>
      <c r="J49" s="6">
        <v>2</v>
      </c>
      <c r="K49" s="6">
        <v>105</v>
      </c>
      <c r="L49" s="6" t="s">
        <v>109</v>
      </c>
      <c r="M49" s="6" t="str">
        <f>SUBSTITUTE(SUBSTITUTE(Table2[[#This Row],[Time Until Promotion O]], " ", ""), ",", "")</f>
        <v>21d15h45m</v>
      </c>
      <c r="N49" s="6">
        <f t="shared" si="8"/>
        <v>21</v>
      </c>
      <c r="O49" s="6" t="str">
        <f t="shared" si="9"/>
        <v>15h45m</v>
      </c>
      <c r="P49" s="6">
        <f t="shared" si="10"/>
        <v>15</v>
      </c>
      <c r="Q49" s="6" t="str">
        <f t="shared" si="11"/>
        <v>45m</v>
      </c>
      <c r="R49" s="6">
        <f t="shared" si="12"/>
        <v>45</v>
      </c>
      <c r="S49" s="6" t="str">
        <f t="shared" si="13"/>
        <v/>
      </c>
      <c r="T49" s="6">
        <f t="shared" si="14"/>
        <v>0</v>
      </c>
      <c r="U49" s="6">
        <f t="shared" si="15"/>
        <v>37.57228915662651</v>
      </c>
    </row>
    <row r="50" spans="1:21" x14ac:dyDescent="0.25">
      <c r="A50" s="6" t="s">
        <v>4</v>
      </c>
      <c r="B50" s="6">
        <v>9</v>
      </c>
      <c r="C50" s="6" t="str">
        <f>Table2[[#This Row],[Job]] &amp; Table2[[#This Row],[Level]]</f>
        <v>Lifeguard9</v>
      </c>
      <c r="D50" s="12" t="s">
        <v>112</v>
      </c>
      <c r="E50" s="6">
        <v>24</v>
      </c>
      <c r="F50" s="6" t="s">
        <v>97</v>
      </c>
      <c r="H50" s="6">
        <v>240</v>
      </c>
      <c r="I50" s="6">
        <v>1871100</v>
      </c>
      <c r="J50" s="6">
        <v>2</v>
      </c>
      <c r="K50" s="6">
        <v>120</v>
      </c>
      <c r="L50" s="6" t="s">
        <v>111</v>
      </c>
      <c r="M50" s="6" t="str">
        <f>SUBSTITUTE(SUBSTITUTE(Table2[[#This Row],[Time Until Promotion O]], " ", ""), ",", "")</f>
        <v>129d22h30m</v>
      </c>
      <c r="N50" s="6">
        <f t="shared" si="8"/>
        <v>129</v>
      </c>
      <c r="O50" s="6" t="str">
        <f t="shared" si="9"/>
        <v>22h30m</v>
      </c>
      <c r="P50" s="6">
        <f t="shared" si="10"/>
        <v>22</v>
      </c>
      <c r="Q50" s="6" t="str">
        <f t="shared" si="11"/>
        <v>30m</v>
      </c>
      <c r="R50" s="6">
        <f t="shared" si="12"/>
        <v>30</v>
      </c>
      <c r="S50" s="6" t="str">
        <f t="shared" si="13"/>
        <v/>
      </c>
      <c r="T50" s="6">
        <f t="shared" si="14"/>
        <v>0</v>
      </c>
      <c r="U50" s="6">
        <f t="shared" si="15"/>
        <v>225.43373493975903</v>
      </c>
    </row>
    <row r="51" spans="1:21" x14ac:dyDescent="0.25">
      <c r="A51" s="6" t="s">
        <v>4</v>
      </c>
      <c r="B51" s="6">
        <v>10</v>
      </c>
      <c r="C51" s="6" t="str">
        <f>Table2[[#This Row],[Job]] &amp; Table2[[#This Row],[Level]]</f>
        <v>Lifeguard10</v>
      </c>
      <c r="D51" s="12" t="s">
        <v>114</v>
      </c>
      <c r="E51" s="6">
        <v>30</v>
      </c>
      <c r="F51" s="6" t="s">
        <v>97</v>
      </c>
      <c r="H51" s="6">
        <v>300</v>
      </c>
      <c r="I51" s="6">
        <v>12162150</v>
      </c>
      <c r="J51" s="6">
        <v>2</v>
      </c>
      <c r="K51" s="6">
        <v>150</v>
      </c>
      <c r="L51" s="6" t="s">
        <v>113</v>
      </c>
      <c r="M51" s="6" t="str">
        <f>SUBSTITUTE(SUBSTITUTE(Table2[[#This Row],[Time Until Promotion O]], " ", ""), ",", "")</f>
        <v>844d14h15m</v>
      </c>
      <c r="N51" s="6">
        <f t="shared" si="8"/>
        <v>844</v>
      </c>
      <c r="O51" s="6" t="str">
        <f t="shared" si="9"/>
        <v>14h15m</v>
      </c>
      <c r="P51" s="6">
        <f t="shared" si="10"/>
        <v>14</v>
      </c>
      <c r="Q51" s="6" t="str">
        <f t="shared" si="11"/>
        <v>15m</v>
      </c>
      <c r="R51" s="6">
        <f t="shared" si="12"/>
        <v>15</v>
      </c>
      <c r="S51" s="6" t="str">
        <f t="shared" si="13"/>
        <v/>
      </c>
      <c r="T51" s="6">
        <f t="shared" si="14"/>
        <v>0</v>
      </c>
      <c r="U51" s="6">
        <f t="shared" si="15"/>
        <v>1465.3192771084337</v>
      </c>
    </row>
    <row r="52" spans="1:21" x14ac:dyDescent="0.25">
      <c r="A52" s="6" t="s">
        <v>5</v>
      </c>
      <c r="B52" s="6">
        <v>1</v>
      </c>
      <c r="C52" s="6" t="str">
        <f>Table2[[#This Row],[Job]] &amp; Table2[[#This Row],[Level]]</f>
        <v>Hunting1</v>
      </c>
      <c r="D52" s="12" t="s">
        <v>115</v>
      </c>
      <c r="E52" s="6">
        <v>2000</v>
      </c>
      <c r="F52" s="6" t="s">
        <v>116</v>
      </c>
      <c r="H52" s="6">
        <v>120</v>
      </c>
      <c r="I52" s="6">
        <v>0</v>
      </c>
      <c r="J52" s="6">
        <v>20</v>
      </c>
      <c r="K52" s="6">
        <v>6</v>
      </c>
      <c r="L52" s="6" t="s">
        <v>348</v>
      </c>
      <c r="M52" s="6" t="str">
        <f>SUBSTITUTE(SUBSTITUTE(Table2[[#This Row],[Time Until Promotion O]], " ", ""), ",", "")</f>
        <v>0m</v>
      </c>
      <c r="N52" s="6">
        <f t="shared" si="8"/>
        <v>0</v>
      </c>
      <c r="O52" s="6" t="str">
        <f t="shared" si="9"/>
        <v>0m</v>
      </c>
      <c r="P52" s="6">
        <f t="shared" si="10"/>
        <v>0</v>
      </c>
      <c r="Q52" s="6" t="str">
        <f t="shared" si="11"/>
        <v>0m</v>
      </c>
      <c r="R52" s="6">
        <f t="shared" si="12"/>
        <v>0</v>
      </c>
      <c r="S52" s="6" t="str">
        <f t="shared" si="13"/>
        <v>0m</v>
      </c>
      <c r="T52" s="6">
        <f t="shared" si="14"/>
        <v>0</v>
      </c>
      <c r="U52" s="6">
        <f t="shared" si="15"/>
        <v>0</v>
      </c>
    </row>
    <row r="53" spans="1:21" x14ac:dyDescent="0.25">
      <c r="A53" s="6" t="s">
        <v>5</v>
      </c>
      <c r="B53" s="6">
        <v>2</v>
      </c>
      <c r="C53" s="6" t="str">
        <f>Table2[[#This Row],[Job]] &amp; Table2[[#This Row],[Level]]</f>
        <v>Hunting2</v>
      </c>
      <c r="D53" s="12" t="s">
        <v>118</v>
      </c>
      <c r="E53" s="6">
        <v>10000</v>
      </c>
      <c r="F53" s="6" t="s">
        <v>116</v>
      </c>
      <c r="H53" s="6">
        <v>600</v>
      </c>
      <c r="I53" s="6">
        <v>30</v>
      </c>
      <c r="J53" s="6">
        <v>18</v>
      </c>
      <c r="K53" s="6">
        <v>33.33</v>
      </c>
      <c r="L53" s="6" t="s">
        <v>117</v>
      </c>
      <c r="M53" s="6" t="str">
        <f>SUBSTITUTE(SUBSTITUTE(Table2[[#This Row],[Time Until Promotion O]], " ", ""), ",", "")</f>
        <v>8h20m</v>
      </c>
      <c r="N53" s="6">
        <f t="shared" si="8"/>
        <v>0</v>
      </c>
      <c r="O53" s="6" t="str">
        <f t="shared" si="9"/>
        <v>8h20m</v>
      </c>
      <c r="P53" s="6">
        <f t="shared" si="10"/>
        <v>8</v>
      </c>
      <c r="Q53" s="6" t="str">
        <f t="shared" si="11"/>
        <v>20m</v>
      </c>
      <c r="R53" s="6">
        <f t="shared" si="12"/>
        <v>20</v>
      </c>
      <c r="S53" s="6" t="str">
        <f t="shared" si="13"/>
        <v/>
      </c>
      <c r="T53" s="6">
        <f t="shared" si="14"/>
        <v>0</v>
      </c>
      <c r="U53" s="6">
        <f t="shared" si="15"/>
        <v>0.60240963855421692</v>
      </c>
    </row>
    <row r="54" spans="1:21" x14ac:dyDescent="0.25">
      <c r="A54" s="6" t="s">
        <v>5</v>
      </c>
      <c r="B54" s="6">
        <v>3</v>
      </c>
      <c r="C54" s="6" t="str">
        <f>Table2[[#This Row],[Job]] &amp; Table2[[#This Row],[Level]]</f>
        <v>Hunting3</v>
      </c>
      <c r="D54" s="12" t="s">
        <v>120</v>
      </c>
      <c r="E54" s="6">
        <v>20000</v>
      </c>
      <c r="F54" s="6" t="s">
        <v>116</v>
      </c>
      <c r="H54" s="6">
        <v>1200</v>
      </c>
      <c r="I54" s="6">
        <v>90</v>
      </c>
      <c r="J54" s="6">
        <v>16</v>
      </c>
      <c r="K54" s="6">
        <v>75</v>
      </c>
      <c r="L54" s="6" t="s">
        <v>119</v>
      </c>
      <c r="M54" s="6" t="str">
        <f>SUBSTITUTE(SUBSTITUTE(Table2[[#This Row],[Time Until Promotion O]], " ", ""), ",", "")</f>
        <v>1d1h</v>
      </c>
      <c r="N54" s="6">
        <f t="shared" si="8"/>
        <v>1</v>
      </c>
      <c r="O54" s="6" t="str">
        <f t="shared" si="9"/>
        <v>1h</v>
      </c>
      <c r="P54" s="6">
        <f t="shared" si="10"/>
        <v>1</v>
      </c>
      <c r="Q54" s="6" t="str">
        <f t="shared" si="11"/>
        <v/>
      </c>
      <c r="R54" s="6">
        <f t="shared" si="12"/>
        <v>0</v>
      </c>
      <c r="S54" s="6" t="str">
        <f t="shared" si="13"/>
        <v/>
      </c>
      <c r="T54" s="6">
        <f t="shared" si="14"/>
        <v>0</v>
      </c>
      <c r="U54" s="6">
        <f t="shared" si="15"/>
        <v>1.8072289156626506</v>
      </c>
    </row>
    <row r="55" spans="1:21" x14ac:dyDescent="0.25">
      <c r="A55" s="6" t="s">
        <v>5</v>
      </c>
      <c r="B55" s="6">
        <v>4</v>
      </c>
      <c r="C55" s="6" t="str">
        <f>Table2[[#This Row],[Job]] &amp; Table2[[#This Row],[Level]]</f>
        <v>Hunting4</v>
      </c>
      <c r="D55" s="12" t="s">
        <v>122</v>
      </c>
      <c r="E55" s="6">
        <v>40000</v>
      </c>
      <c r="F55" s="6" t="s">
        <v>116</v>
      </c>
      <c r="H55" s="6">
        <v>2400</v>
      </c>
      <c r="I55" s="6">
        <v>270</v>
      </c>
      <c r="J55" s="6">
        <v>14</v>
      </c>
      <c r="K55" s="6">
        <v>171.43</v>
      </c>
      <c r="L55" s="6" t="s">
        <v>121</v>
      </c>
      <c r="M55" s="6" t="str">
        <f>SUBSTITUTE(SUBSTITUTE(Table2[[#This Row],[Time Until Promotion O]], " ", ""), ",", "")</f>
        <v>3d3h</v>
      </c>
      <c r="N55" s="6">
        <f t="shared" si="8"/>
        <v>3</v>
      </c>
      <c r="O55" s="6" t="str">
        <f t="shared" si="9"/>
        <v>3h</v>
      </c>
      <c r="P55" s="6">
        <f t="shared" si="10"/>
        <v>3</v>
      </c>
      <c r="Q55" s="6" t="str">
        <f t="shared" si="11"/>
        <v/>
      </c>
      <c r="R55" s="6">
        <f t="shared" si="12"/>
        <v>0</v>
      </c>
      <c r="S55" s="6" t="str">
        <f t="shared" si="13"/>
        <v/>
      </c>
      <c r="T55" s="6">
        <f t="shared" si="14"/>
        <v>0</v>
      </c>
      <c r="U55" s="6">
        <f t="shared" si="15"/>
        <v>5.4216867469879526</v>
      </c>
    </row>
    <row r="56" spans="1:21" x14ac:dyDescent="0.25">
      <c r="A56" s="6" t="s">
        <v>5</v>
      </c>
      <c r="B56" s="6">
        <v>5</v>
      </c>
      <c r="C56" s="6" t="str">
        <f>Table2[[#This Row],[Job]] &amp; Table2[[#This Row],[Level]]</f>
        <v>Hunting5</v>
      </c>
      <c r="D56" s="12" t="s">
        <v>124</v>
      </c>
      <c r="E56" s="6">
        <v>80000</v>
      </c>
      <c r="F56" s="6" t="s">
        <v>116</v>
      </c>
      <c r="H56" s="6">
        <v>4800</v>
      </c>
      <c r="I56" s="6">
        <v>810</v>
      </c>
      <c r="J56" s="6">
        <v>12</v>
      </c>
      <c r="K56" s="6">
        <v>400</v>
      </c>
      <c r="L56" s="6" t="s">
        <v>123</v>
      </c>
      <c r="M56" s="6" t="str">
        <f>SUBSTITUTE(SUBSTITUTE(Table2[[#This Row],[Time Until Promotion O]], " ", ""), ",", "")</f>
        <v>9d9h</v>
      </c>
      <c r="N56" s="6">
        <f t="shared" si="8"/>
        <v>9</v>
      </c>
      <c r="O56" s="6" t="str">
        <f t="shared" si="9"/>
        <v>9h</v>
      </c>
      <c r="P56" s="6">
        <f t="shared" si="10"/>
        <v>9</v>
      </c>
      <c r="Q56" s="6" t="str">
        <f t="shared" si="11"/>
        <v/>
      </c>
      <c r="R56" s="6">
        <f t="shared" si="12"/>
        <v>0</v>
      </c>
      <c r="S56" s="6" t="str">
        <f t="shared" si="13"/>
        <v/>
      </c>
      <c r="T56" s="6">
        <f t="shared" si="14"/>
        <v>0</v>
      </c>
      <c r="U56" s="6">
        <f t="shared" si="15"/>
        <v>16.265060240963855</v>
      </c>
    </row>
    <row r="57" spans="1:21" x14ac:dyDescent="0.25">
      <c r="A57" s="6" t="s">
        <v>5</v>
      </c>
      <c r="B57" s="6">
        <v>6</v>
      </c>
      <c r="C57" s="6" t="str">
        <f>Table2[[#This Row],[Job]] &amp; Table2[[#This Row],[Level]]</f>
        <v>Hunting6</v>
      </c>
      <c r="D57" s="12" t="s">
        <v>126</v>
      </c>
      <c r="E57" s="6">
        <v>120000</v>
      </c>
      <c r="F57" s="6" t="s">
        <v>116</v>
      </c>
      <c r="H57" s="6">
        <v>7200</v>
      </c>
      <c r="I57" s="6">
        <v>2430</v>
      </c>
      <c r="J57" s="6">
        <v>10</v>
      </c>
      <c r="K57" s="6">
        <v>720</v>
      </c>
      <c r="L57" s="6" t="s">
        <v>125</v>
      </c>
      <c r="M57" s="6" t="str">
        <f>SUBSTITUTE(SUBSTITUTE(Table2[[#This Row],[Time Until Promotion O]], " ", ""), ",", "")</f>
        <v>28d3h</v>
      </c>
      <c r="N57" s="6">
        <f t="shared" si="8"/>
        <v>28</v>
      </c>
      <c r="O57" s="6" t="str">
        <f t="shared" si="9"/>
        <v>3h</v>
      </c>
      <c r="P57" s="6">
        <f t="shared" si="10"/>
        <v>3</v>
      </c>
      <c r="Q57" s="6" t="str">
        <f t="shared" si="11"/>
        <v/>
      </c>
      <c r="R57" s="6">
        <f t="shared" si="12"/>
        <v>0</v>
      </c>
      <c r="S57" s="6" t="str">
        <f t="shared" si="13"/>
        <v/>
      </c>
      <c r="T57" s="6">
        <f t="shared" si="14"/>
        <v>0</v>
      </c>
      <c r="U57" s="6">
        <f t="shared" si="15"/>
        <v>48.795180722891565</v>
      </c>
    </row>
    <row r="58" spans="1:21" x14ac:dyDescent="0.25">
      <c r="A58" s="6" t="s">
        <v>5</v>
      </c>
      <c r="B58" s="6">
        <v>7</v>
      </c>
      <c r="C58" s="6" t="str">
        <f>Table2[[#This Row],[Job]] &amp; Table2[[#This Row],[Level]]</f>
        <v>Hunting7</v>
      </c>
      <c r="D58" s="12" t="s">
        <v>128</v>
      </c>
      <c r="E58" s="6">
        <v>160000</v>
      </c>
      <c r="F58" s="6" t="s">
        <v>116</v>
      </c>
      <c r="H58" s="6">
        <v>9600</v>
      </c>
      <c r="I58" s="6">
        <v>7290</v>
      </c>
      <c r="J58" s="6">
        <v>9</v>
      </c>
      <c r="K58" s="6">
        <v>1066.67</v>
      </c>
      <c r="L58" s="6" t="s">
        <v>127</v>
      </c>
      <c r="M58" s="6" t="str">
        <f>SUBSTITUTE(SUBSTITUTE(Table2[[#This Row],[Time Until Promotion O]], " ", ""), ",", "")</f>
        <v>84d9h</v>
      </c>
      <c r="N58" s="6">
        <f t="shared" si="8"/>
        <v>84</v>
      </c>
      <c r="O58" s="6" t="str">
        <f t="shared" si="9"/>
        <v>9h</v>
      </c>
      <c r="P58" s="6">
        <f t="shared" si="10"/>
        <v>9</v>
      </c>
      <c r="Q58" s="6" t="str">
        <f t="shared" si="11"/>
        <v/>
      </c>
      <c r="R58" s="6">
        <f t="shared" si="12"/>
        <v>0</v>
      </c>
      <c r="S58" s="6" t="str">
        <f t="shared" si="13"/>
        <v/>
      </c>
      <c r="T58" s="6">
        <f t="shared" si="14"/>
        <v>0</v>
      </c>
      <c r="U58" s="6">
        <f t="shared" si="15"/>
        <v>146.3855421686747</v>
      </c>
    </row>
    <row r="59" spans="1:21" x14ac:dyDescent="0.25">
      <c r="A59" s="6" t="s">
        <v>5</v>
      </c>
      <c r="B59" s="6">
        <v>8</v>
      </c>
      <c r="C59" s="6" t="str">
        <f>Table2[[#This Row],[Job]] &amp; Table2[[#This Row],[Level]]</f>
        <v>Hunting8</v>
      </c>
      <c r="D59" s="12" t="s">
        <v>130</v>
      </c>
      <c r="E59" s="6">
        <v>200000</v>
      </c>
      <c r="F59" s="6" t="s">
        <v>116</v>
      </c>
      <c r="H59" s="6">
        <v>12000</v>
      </c>
      <c r="I59" s="6">
        <v>21870</v>
      </c>
      <c r="J59" s="6">
        <v>8</v>
      </c>
      <c r="K59" s="6">
        <v>1500</v>
      </c>
      <c r="L59" s="6" t="s">
        <v>129</v>
      </c>
      <c r="M59" s="6" t="str">
        <f>SUBSTITUTE(SUBSTITUTE(Table2[[#This Row],[Time Until Promotion O]], " ", ""), ",", "")</f>
        <v>253d3h</v>
      </c>
      <c r="N59" s="6">
        <f t="shared" si="8"/>
        <v>253</v>
      </c>
      <c r="O59" s="6" t="str">
        <f t="shared" si="9"/>
        <v>3h</v>
      </c>
      <c r="P59" s="6">
        <f t="shared" si="10"/>
        <v>3</v>
      </c>
      <c r="Q59" s="6" t="str">
        <f t="shared" si="11"/>
        <v/>
      </c>
      <c r="R59" s="6">
        <f t="shared" si="12"/>
        <v>0</v>
      </c>
      <c r="S59" s="6" t="str">
        <f t="shared" si="13"/>
        <v/>
      </c>
      <c r="T59" s="6">
        <f t="shared" si="14"/>
        <v>0</v>
      </c>
      <c r="U59" s="6">
        <f t="shared" si="15"/>
        <v>439.15662650602405</v>
      </c>
    </row>
    <row r="60" spans="1:21" x14ac:dyDescent="0.25">
      <c r="A60" s="6" t="s">
        <v>5</v>
      </c>
      <c r="B60" s="6">
        <v>9</v>
      </c>
      <c r="C60" s="6" t="str">
        <f>Table2[[#This Row],[Job]] &amp; Table2[[#This Row],[Level]]</f>
        <v>Hunting9</v>
      </c>
      <c r="D60" s="12" t="s">
        <v>132</v>
      </c>
      <c r="E60" s="6">
        <v>250000</v>
      </c>
      <c r="F60" s="6" t="s">
        <v>116</v>
      </c>
      <c r="H60" s="6">
        <v>15000</v>
      </c>
      <c r="I60" s="6">
        <v>65610</v>
      </c>
      <c r="J60" s="6">
        <v>7</v>
      </c>
      <c r="K60" s="6">
        <v>2142.86</v>
      </c>
      <c r="L60" s="6" t="s">
        <v>131</v>
      </c>
      <c r="M60" s="6" t="str">
        <f>SUBSTITUTE(SUBSTITUTE(Table2[[#This Row],[Time Until Promotion O]], " ", ""), ",", "")</f>
        <v>759d9h</v>
      </c>
      <c r="N60" s="6">
        <f t="shared" si="8"/>
        <v>759</v>
      </c>
      <c r="O60" s="6" t="str">
        <f t="shared" si="9"/>
        <v>9h</v>
      </c>
      <c r="P60" s="6">
        <f t="shared" si="10"/>
        <v>9</v>
      </c>
      <c r="Q60" s="6" t="str">
        <f t="shared" si="11"/>
        <v/>
      </c>
      <c r="R60" s="6">
        <f t="shared" si="12"/>
        <v>0</v>
      </c>
      <c r="S60" s="6" t="str">
        <f t="shared" si="13"/>
        <v/>
      </c>
      <c r="T60" s="6">
        <f t="shared" si="14"/>
        <v>0</v>
      </c>
      <c r="U60" s="6">
        <f t="shared" si="15"/>
        <v>1317.4698795180723</v>
      </c>
    </row>
    <row r="61" spans="1:21" x14ac:dyDescent="0.25">
      <c r="A61" s="6" t="s">
        <v>5</v>
      </c>
      <c r="B61" s="6">
        <v>10</v>
      </c>
      <c r="C61" s="6" t="str">
        <f>Table2[[#This Row],[Job]] &amp; Table2[[#This Row],[Level]]</f>
        <v>Hunting10</v>
      </c>
      <c r="D61" s="12" t="s">
        <v>134</v>
      </c>
      <c r="E61" s="6">
        <v>300000</v>
      </c>
      <c r="F61" s="6" t="s">
        <v>116</v>
      </c>
      <c r="H61" s="6">
        <v>18000</v>
      </c>
      <c r="I61" s="6">
        <v>196830</v>
      </c>
      <c r="J61" s="6">
        <v>6</v>
      </c>
      <c r="K61" s="6">
        <v>3000</v>
      </c>
      <c r="L61" s="6" t="s">
        <v>133</v>
      </c>
      <c r="M61" s="6" t="str">
        <f>SUBSTITUTE(SUBSTITUTE(Table2[[#This Row],[Time Until Promotion O]], " ", ""), ",", "")</f>
        <v>2278d3h</v>
      </c>
      <c r="N61" s="6">
        <f t="shared" si="8"/>
        <v>2278</v>
      </c>
      <c r="O61" s="6" t="str">
        <f t="shared" si="9"/>
        <v>3h</v>
      </c>
      <c r="P61" s="6">
        <f t="shared" si="10"/>
        <v>3</v>
      </c>
      <c r="Q61" s="6" t="str">
        <f t="shared" si="11"/>
        <v/>
      </c>
      <c r="R61" s="6">
        <f t="shared" si="12"/>
        <v>0</v>
      </c>
      <c r="S61" s="6" t="str">
        <f t="shared" si="13"/>
        <v/>
      </c>
      <c r="T61" s="6">
        <f t="shared" si="14"/>
        <v>0</v>
      </c>
      <c r="U61" s="6">
        <f t="shared" si="15"/>
        <v>3952.4096385542166</v>
      </c>
    </row>
    <row r="62" spans="1:21" x14ac:dyDescent="0.25">
      <c r="A62" s="6" t="s">
        <v>6</v>
      </c>
      <c r="B62" s="6">
        <v>1</v>
      </c>
      <c r="C62" s="6" t="str">
        <f>Table2[[#This Row],[Job]] &amp; Table2[[#This Row],[Level]]</f>
        <v>Cleaning1</v>
      </c>
      <c r="D62" s="12" t="s">
        <v>135</v>
      </c>
      <c r="E62" s="6">
        <v>150</v>
      </c>
      <c r="F62" s="6" t="s">
        <v>136</v>
      </c>
      <c r="H62" s="6">
        <v>300</v>
      </c>
      <c r="I62" s="6">
        <v>0</v>
      </c>
      <c r="J62" s="6">
        <v>5</v>
      </c>
      <c r="K62" s="6">
        <v>60</v>
      </c>
      <c r="L62" s="6" t="s">
        <v>348</v>
      </c>
      <c r="M62" s="6" t="str">
        <f>SUBSTITUTE(SUBSTITUTE(Table2[[#This Row],[Time Until Promotion O]], " ", ""), ",", "")</f>
        <v>0m</v>
      </c>
      <c r="N62" s="6">
        <f t="shared" si="8"/>
        <v>0</v>
      </c>
      <c r="O62" s="6" t="str">
        <f t="shared" si="9"/>
        <v>0m</v>
      </c>
      <c r="P62" s="6">
        <f t="shared" si="10"/>
        <v>0</v>
      </c>
      <c r="Q62" s="6" t="str">
        <f t="shared" si="11"/>
        <v>0m</v>
      </c>
      <c r="R62" s="6">
        <f t="shared" si="12"/>
        <v>0</v>
      </c>
      <c r="S62" s="6" t="str">
        <f t="shared" si="13"/>
        <v>0m</v>
      </c>
      <c r="T62" s="6">
        <f t="shared" si="14"/>
        <v>0</v>
      </c>
      <c r="U62" s="6">
        <f t="shared" si="15"/>
        <v>0</v>
      </c>
    </row>
    <row r="63" spans="1:21" x14ac:dyDescent="0.25">
      <c r="A63" s="6" t="s">
        <v>6</v>
      </c>
      <c r="B63" s="6">
        <v>2</v>
      </c>
      <c r="C63" s="6" t="str">
        <f>Table2[[#This Row],[Job]] &amp; Table2[[#This Row],[Level]]</f>
        <v>Cleaning2</v>
      </c>
      <c r="D63" s="12" t="s">
        <v>137</v>
      </c>
      <c r="E63" s="6">
        <v>200</v>
      </c>
      <c r="F63" s="6" t="s">
        <v>136</v>
      </c>
      <c r="H63" s="6">
        <v>400</v>
      </c>
      <c r="I63" s="6">
        <v>60</v>
      </c>
      <c r="J63" s="6">
        <v>5</v>
      </c>
      <c r="K63" s="6">
        <v>80</v>
      </c>
      <c r="L63" s="6" t="s">
        <v>61</v>
      </c>
      <c r="M63" s="6" t="str">
        <f>SUBSTITUTE(SUBSTITUTE(Table2[[#This Row],[Time Until Promotion O]], " ", ""), ",", "")</f>
        <v>30m</v>
      </c>
      <c r="N63" s="6">
        <f t="shared" si="8"/>
        <v>0</v>
      </c>
      <c r="O63" s="6" t="str">
        <f t="shared" si="9"/>
        <v>30m</v>
      </c>
      <c r="P63" s="6">
        <f t="shared" si="10"/>
        <v>0</v>
      </c>
      <c r="Q63" s="6" t="str">
        <f t="shared" si="11"/>
        <v>30m</v>
      </c>
      <c r="R63" s="6">
        <f t="shared" si="12"/>
        <v>30</v>
      </c>
      <c r="S63" s="6" t="str">
        <f t="shared" si="13"/>
        <v/>
      </c>
      <c r="T63" s="6">
        <f t="shared" si="14"/>
        <v>0</v>
      </c>
      <c r="U63" s="6">
        <f t="shared" si="15"/>
        <v>3.614457831325301E-2</v>
      </c>
    </row>
    <row r="64" spans="1:21" x14ac:dyDescent="0.25">
      <c r="A64" s="6" t="s">
        <v>6</v>
      </c>
      <c r="B64" s="6">
        <v>3</v>
      </c>
      <c r="C64" s="6" t="str">
        <f>Table2[[#This Row],[Job]] &amp; Table2[[#This Row],[Level]]</f>
        <v>Cleaning3</v>
      </c>
      <c r="D64" s="12" t="s">
        <v>139</v>
      </c>
      <c r="E64" s="6">
        <v>250</v>
      </c>
      <c r="F64" s="6" t="s">
        <v>136</v>
      </c>
      <c r="H64" s="6">
        <v>500</v>
      </c>
      <c r="I64" s="6">
        <v>240</v>
      </c>
      <c r="J64" s="6">
        <v>5</v>
      </c>
      <c r="K64" s="6">
        <v>100</v>
      </c>
      <c r="L64" s="6" t="s">
        <v>138</v>
      </c>
      <c r="M64" s="6" t="str">
        <f>SUBSTITUTE(SUBSTITUTE(Table2[[#This Row],[Time Until Promotion O]], " ", ""), ",", "")</f>
        <v>2h</v>
      </c>
      <c r="N64" s="6">
        <f t="shared" si="8"/>
        <v>0</v>
      </c>
      <c r="O64" s="6" t="str">
        <f t="shared" si="9"/>
        <v>2h</v>
      </c>
      <c r="P64" s="6">
        <f t="shared" si="10"/>
        <v>2</v>
      </c>
      <c r="Q64" s="6" t="str">
        <f t="shared" si="11"/>
        <v/>
      </c>
      <c r="R64" s="6">
        <f t="shared" si="12"/>
        <v>0</v>
      </c>
      <c r="S64" s="6" t="str">
        <f t="shared" si="13"/>
        <v/>
      </c>
      <c r="T64" s="6">
        <f t="shared" si="14"/>
        <v>0</v>
      </c>
      <c r="U64" s="6">
        <f t="shared" si="15"/>
        <v>0.14457831325301204</v>
      </c>
    </row>
    <row r="65" spans="1:21" x14ac:dyDescent="0.25">
      <c r="A65" s="6" t="s">
        <v>6</v>
      </c>
      <c r="B65" s="6">
        <v>4</v>
      </c>
      <c r="C65" s="6" t="str">
        <f>Table2[[#This Row],[Job]] &amp; Table2[[#This Row],[Level]]</f>
        <v>Cleaning4</v>
      </c>
      <c r="D65" s="12" t="s">
        <v>141</v>
      </c>
      <c r="E65" s="6">
        <v>300</v>
      </c>
      <c r="F65" s="6" t="s">
        <v>136</v>
      </c>
      <c r="H65" s="6">
        <v>600</v>
      </c>
      <c r="I65" s="6">
        <v>960</v>
      </c>
      <c r="J65" s="6">
        <v>5</v>
      </c>
      <c r="K65" s="6">
        <v>120</v>
      </c>
      <c r="L65" s="6" t="s">
        <v>140</v>
      </c>
      <c r="M65" s="6" t="str">
        <f>SUBSTITUTE(SUBSTITUTE(Table2[[#This Row],[Time Until Promotion O]], " ", ""), ",", "")</f>
        <v>8h</v>
      </c>
      <c r="N65" s="6">
        <f t="shared" si="8"/>
        <v>0</v>
      </c>
      <c r="O65" s="6" t="str">
        <f t="shared" si="9"/>
        <v>8h</v>
      </c>
      <c r="P65" s="6">
        <f t="shared" si="10"/>
        <v>8</v>
      </c>
      <c r="Q65" s="6" t="str">
        <f t="shared" si="11"/>
        <v/>
      </c>
      <c r="R65" s="6">
        <f t="shared" si="12"/>
        <v>0</v>
      </c>
      <c r="S65" s="6" t="str">
        <f t="shared" si="13"/>
        <v/>
      </c>
      <c r="T65" s="6">
        <f t="shared" si="14"/>
        <v>0</v>
      </c>
      <c r="U65" s="6">
        <f t="shared" si="15"/>
        <v>0.57831325301204817</v>
      </c>
    </row>
    <row r="66" spans="1:21" x14ac:dyDescent="0.25">
      <c r="A66" s="6" t="s">
        <v>6</v>
      </c>
      <c r="B66" s="6">
        <v>5</v>
      </c>
      <c r="C66" s="6" t="str">
        <f>Table2[[#This Row],[Job]] &amp; Table2[[#This Row],[Level]]</f>
        <v>Cleaning5</v>
      </c>
      <c r="D66" s="12" t="s">
        <v>143</v>
      </c>
      <c r="E66" s="6">
        <v>350</v>
      </c>
      <c r="F66" s="6" t="s">
        <v>136</v>
      </c>
      <c r="H66" s="6">
        <v>700</v>
      </c>
      <c r="I66" s="6">
        <v>3840</v>
      </c>
      <c r="J66" s="6">
        <v>5</v>
      </c>
      <c r="K66" s="6">
        <v>140</v>
      </c>
      <c r="L66" s="6" t="s">
        <v>142</v>
      </c>
      <c r="M66" s="6" t="str">
        <f>SUBSTITUTE(SUBSTITUTE(Table2[[#This Row],[Time Until Promotion O]], " ", ""), ",", "")</f>
        <v>1d8h</v>
      </c>
      <c r="N66" s="6">
        <f t="shared" ref="N66:N97" si="16">IFERROR(LEFT(M66, FIND("d", M66) - 1) * 1, 0)</f>
        <v>1</v>
      </c>
      <c r="O66" s="6" t="str">
        <f t="shared" ref="O66:O97" si="17">IF(N66 = 0, M66, MID(M66, LEN(N66) + 2, 20))</f>
        <v>8h</v>
      </c>
      <c r="P66" s="6">
        <f t="shared" ref="P66:P97" si="18">IFERROR(LEFT(O66, FIND("h", O66) - 1) * 1, 0)</f>
        <v>8</v>
      </c>
      <c r="Q66" s="6" t="str">
        <f t="shared" ref="Q66:Q97" si="19">IF(P66 = 0, O66, MID(O66, LEN(P66) + 2, 20))</f>
        <v/>
      </c>
      <c r="R66" s="6">
        <f t="shared" ref="R66:R97" si="20">IFERROR(LEFT(Q66, FIND("m", Q66) - 1) * 1, 0)</f>
        <v>0</v>
      </c>
      <c r="S66" s="6" t="str">
        <f t="shared" ref="S66:S97" si="21">IF(R66 = 0, Q66, MID(Q66, LEN(R66) + 2, 20))</f>
        <v/>
      </c>
      <c r="T66" s="6">
        <f t="shared" ref="T66:T97" si="22">IFERROR(LEFT(S66, FIND("s", S66) - 1) * 1, 0)</f>
        <v>0</v>
      </c>
      <c r="U66" s="6">
        <f t="shared" ref="U66:U97" si="23">(T66 + R66 * 60 + P66 * 60 * 60 + N66 * 60 * 60 * 24) / Boost / 60</f>
        <v>2.3132530120481927</v>
      </c>
    </row>
    <row r="67" spans="1:21" x14ac:dyDescent="0.25">
      <c r="A67" s="6" t="s">
        <v>6</v>
      </c>
      <c r="B67" s="6">
        <v>6</v>
      </c>
      <c r="C67" s="6" t="str">
        <f>Table2[[#This Row],[Job]] &amp; Table2[[#This Row],[Level]]</f>
        <v>Cleaning6</v>
      </c>
      <c r="D67" s="12" t="s">
        <v>145</v>
      </c>
      <c r="E67" s="6">
        <v>400</v>
      </c>
      <c r="F67" s="6" t="s">
        <v>136</v>
      </c>
      <c r="H67" s="6">
        <v>800</v>
      </c>
      <c r="I67" s="6">
        <v>15360</v>
      </c>
      <c r="J67" s="6">
        <v>5</v>
      </c>
      <c r="K67" s="6">
        <v>160</v>
      </c>
      <c r="L67" s="6" t="s">
        <v>144</v>
      </c>
      <c r="M67" s="6" t="str">
        <f>SUBSTITUTE(SUBSTITUTE(Table2[[#This Row],[Time Until Promotion O]], " ", ""), ",", "")</f>
        <v>5d8h</v>
      </c>
      <c r="N67" s="6">
        <f t="shared" si="16"/>
        <v>5</v>
      </c>
      <c r="O67" s="6" t="str">
        <f t="shared" si="17"/>
        <v>8h</v>
      </c>
      <c r="P67" s="6">
        <f t="shared" si="18"/>
        <v>8</v>
      </c>
      <c r="Q67" s="6" t="str">
        <f t="shared" si="19"/>
        <v/>
      </c>
      <c r="R67" s="6">
        <f t="shared" si="20"/>
        <v>0</v>
      </c>
      <c r="S67" s="6" t="str">
        <f t="shared" si="21"/>
        <v/>
      </c>
      <c r="T67" s="6">
        <f t="shared" si="22"/>
        <v>0</v>
      </c>
      <c r="U67" s="6">
        <f t="shared" si="23"/>
        <v>9.2530120481927707</v>
      </c>
    </row>
    <row r="68" spans="1:21" x14ac:dyDescent="0.25">
      <c r="A68" s="6" t="s">
        <v>6</v>
      </c>
      <c r="B68" s="6">
        <v>7</v>
      </c>
      <c r="C68" s="6" t="str">
        <f>Table2[[#This Row],[Job]] &amp; Table2[[#This Row],[Level]]</f>
        <v>Cleaning7</v>
      </c>
      <c r="D68" s="12" t="s">
        <v>147</v>
      </c>
      <c r="E68" s="6">
        <v>450</v>
      </c>
      <c r="F68" s="6" t="s">
        <v>136</v>
      </c>
      <c r="H68" s="6">
        <v>900</v>
      </c>
      <c r="I68" s="6">
        <v>61440</v>
      </c>
      <c r="J68" s="6">
        <v>5</v>
      </c>
      <c r="K68" s="6">
        <v>180</v>
      </c>
      <c r="L68" s="6" t="s">
        <v>146</v>
      </c>
      <c r="M68" s="6" t="str">
        <f>SUBSTITUTE(SUBSTITUTE(Table2[[#This Row],[Time Until Promotion O]], " ", ""), ",", "")</f>
        <v>21d8h</v>
      </c>
      <c r="N68" s="6">
        <f t="shared" si="16"/>
        <v>21</v>
      </c>
      <c r="O68" s="6" t="str">
        <f t="shared" si="17"/>
        <v>8h</v>
      </c>
      <c r="P68" s="6">
        <f t="shared" si="18"/>
        <v>8</v>
      </c>
      <c r="Q68" s="6" t="str">
        <f t="shared" si="19"/>
        <v/>
      </c>
      <c r="R68" s="6">
        <f t="shared" si="20"/>
        <v>0</v>
      </c>
      <c r="S68" s="6" t="str">
        <f t="shared" si="21"/>
        <v/>
      </c>
      <c r="T68" s="6">
        <f t="shared" si="22"/>
        <v>0</v>
      </c>
      <c r="U68" s="6">
        <f t="shared" si="23"/>
        <v>37.012048192771083</v>
      </c>
    </row>
    <row r="69" spans="1:21" x14ac:dyDescent="0.25">
      <c r="A69" s="6" t="s">
        <v>6</v>
      </c>
      <c r="B69" s="6">
        <v>8</v>
      </c>
      <c r="C69" s="6" t="str">
        <f>Table2[[#This Row],[Job]] &amp; Table2[[#This Row],[Level]]</f>
        <v>Cleaning8</v>
      </c>
      <c r="D69" s="12" t="s">
        <v>149</v>
      </c>
      <c r="E69" s="6">
        <v>500</v>
      </c>
      <c r="F69" s="6" t="s">
        <v>136</v>
      </c>
      <c r="H69" s="6">
        <v>1000</v>
      </c>
      <c r="I69" s="6">
        <v>245760</v>
      </c>
      <c r="J69" s="6">
        <v>5</v>
      </c>
      <c r="K69" s="6">
        <v>200</v>
      </c>
      <c r="L69" s="6" t="s">
        <v>148</v>
      </c>
      <c r="M69" s="6" t="str">
        <f>SUBSTITUTE(SUBSTITUTE(Table2[[#This Row],[Time Until Promotion O]], " ", ""), ",", "")</f>
        <v>85d8h</v>
      </c>
      <c r="N69" s="6">
        <f t="shared" si="16"/>
        <v>85</v>
      </c>
      <c r="O69" s="6" t="str">
        <f t="shared" si="17"/>
        <v>8h</v>
      </c>
      <c r="P69" s="6">
        <f t="shared" si="18"/>
        <v>8</v>
      </c>
      <c r="Q69" s="6" t="str">
        <f t="shared" si="19"/>
        <v/>
      </c>
      <c r="R69" s="6">
        <f t="shared" si="20"/>
        <v>0</v>
      </c>
      <c r="S69" s="6" t="str">
        <f t="shared" si="21"/>
        <v/>
      </c>
      <c r="T69" s="6">
        <f t="shared" si="22"/>
        <v>0</v>
      </c>
      <c r="U69" s="6">
        <f t="shared" si="23"/>
        <v>148.04819277108433</v>
      </c>
    </row>
    <row r="70" spans="1:21" x14ac:dyDescent="0.25">
      <c r="A70" s="6" t="s">
        <v>6</v>
      </c>
      <c r="B70" s="6">
        <v>9</v>
      </c>
      <c r="C70" s="6" t="str">
        <f>Table2[[#This Row],[Job]] &amp; Table2[[#This Row],[Level]]</f>
        <v>Cleaning9</v>
      </c>
      <c r="D70" s="12" t="s">
        <v>151</v>
      </c>
      <c r="E70" s="6">
        <v>550</v>
      </c>
      <c r="F70" s="6" t="s">
        <v>136</v>
      </c>
      <c r="H70" s="6">
        <v>1100</v>
      </c>
      <c r="I70" s="6">
        <v>983040</v>
      </c>
      <c r="J70" s="6">
        <v>5</v>
      </c>
      <c r="K70" s="6">
        <v>220</v>
      </c>
      <c r="L70" s="6" t="s">
        <v>150</v>
      </c>
      <c r="M70" s="6" t="str">
        <f>SUBSTITUTE(SUBSTITUTE(Table2[[#This Row],[Time Until Promotion O]], " ", ""), ",", "")</f>
        <v>341d8h</v>
      </c>
      <c r="N70" s="6">
        <f t="shared" si="16"/>
        <v>341</v>
      </c>
      <c r="O70" s="6" t="str">
        <f t="shared" si="17"/>
        <v>8h</v>
      </c>
      <c r="P70" s="6">
        <f t="shared" si="18"/>
        <v>8</v>
      </c>
      <c r="Q70" s="6" t="str">
        <f t="shared" si="19"/>
        <v/>
      </c>
      <c r="R70" s="6">
        <f t="shared" si="20"/>
        <v>0</v>
      </c>
      <c r="S70" s="6" t="str">
        <f t="shared" si="21"/>
        <v/>
      </c>
      <c r="T70" s="6">
        <f t="shared" si="22"/>
        <v>0</v>
      </c>
      <c r="U70" s="6">
        <f t="shared" si="23"/>
        <v>592.19277108433732</v>
      </c>
    </row>
    <row r="71" spans="1:21" x14ac:dyDescent="0.25">
      <c r="A71" s="6" t="s">
        <v>6</v>
      </c>
      <c r="B71" s="6">
        <v>10</v>
      </c>
      <c r="C71" s="6" t="str">
        <f>Table2[[#This Row],[Job]] &amp; Table2[[#This Row],[Level]]</f>
        <v>Cleaning10</v>
      </c>
      <c r="D71" s="12" t="s">
        <v>153</v>
      </c>
      <c r="E71" s="6">
        <v>600</v>
      </c>
      <c r="F71" s="6" t="s">
        <v>136</v>
      </c>
      <c r="H71" s="6">
        <v>1200</v>
      </c>
      <c r="I71" s="6">
        <v>3932160</v>
      </c>
      <c r="J71" s="6">
        <v>4</v>
      </c>
      <c r="K71" s="6">
        <v>300</v>
      </c>
      <c r="L71" s="6" t="s">
        <v>152</v>
      </c>
      <c r="M71" s="6" t="str">
        <f>SUBSTITUTE(SUBSTITUTE(Table2[[#This Row],[Time Until Promotion O]], " ", ""), ",", "")</f>
        <v>1365d8h</v>
      </c>
      <c r="N71" s="6">
        <f t="shared" si="16"/>
        <v>1365</v>
      </c>
      <c r="O71" s="6" t="str">
        <f t="shared" si="17"/>
        <v>8h</v>
      </c>
      <c r="P71" s="6">
        <f t="shared" si="18"/>
        <v>8</v>
      </c>
      <c r="Q71" s="6" t="str">
        <f t="shared" si="19"/>
        <v/>
      </c>
      <c r="R71" s="6">
        <f t="shared" si="20"/>
        <v>0</v>
      </c>
      <c r="S71" s="6" t="str">
        <f t="shared" si="21"/>
        <v/>
      </c>
      <c r="T71" s="6">
        <f t="shared" si="22"/>
        <v>0</v>
      </c>
      <c r="U71" s="6">
        <f t="shared" si="23"/>
        <v>2368.7710843373493</v>
      </c>
    </row>
    <row r="72" spans="1:21" x14ac:dyDescent="0.25">
      <c r="A72" s="6" t="s">
        <v>7</v>
      </c>
      <c r="B72" s="6">
        <v>1</v>
      </c>
      <c r="C72" s="6" t="str">
        <f>Table2[[#This Row],[Job]] &amp; Table2[[#This Row],[Level]]</f>
        <v>Casino1</v>
      </c>
      <c r="D72" s="12" t="s">
        <v>154</v>
      </c>
      <c r="E72" s="6">
        <v>600</v>
      </c>
      <c r="F72" s="6" t="s">
        <v>19</v>
      </c>
      <c r="H72" s="6">
        <v>300</v>
      </c>
      <c r="I72" s="6">
        <v>0</v>
      </c>
      <c r="J72" s="6">
        <v>2</v>
      </c>
      <c r="K72" s="6">
        <v>150</v>
      </c>
      <c r="L72" s="6" t="s">
        <v>348</v>
      </c>
      <c r="M72" s="6" t="str">
        <f>SUBSTITUTE(SUBSTITUTE(Table2[[#This Row],[Time Until Promotion O]], " ", ""), ",", "")</f>
        <v>0m</v>
      </c>
      <c r="N72" s="6">
        <f t="shared" si="16"/>
        <v>0</v>
      </c>
      <c r="O72" s="6" t="str">
        <f t="shared" si="17"/>
        <v>0m</v>
      </c>
      <c r="P72" s="6">
        <f t="shared" si="18"/>
        <v>0</v>
      </c>
      <c r="Q72" s="6" t="str">
        <f t="shared" si="19"/>
        <v>0m</v>
      </c>
      <c r="R72" s="6">
        <f t="shared" si="20"/>
        <v>0</v>
      </c>
      <c r="S72" s="6" t="str">
        <f t="shared" si="21"/>
        <v>0m</v>
      </c>
      <c r="T72" s="6">
        <f t="shared" si="22"/>
        <v>0</v>
      </c>
      <c r="U72" s="6">
        <f t="shared" si="23"/>
        <v>0</v>
      </c>
    </row>
    <row r="73" spans="1:21" x14ac:dyDescent="0.25">
      <c r="A73" s="6" t="s">
        <v>7</v>
      </c>
      <c r="B73" s="6">
        <v>2</v>
      </c>
      <c r="C73" s="6" t="str">
        <f>Table2[[#This Row],[Job]] &amp; Table2[[#This Row],[Level]]</f>
        <v>Casino2</v>
      </c>
      <c r="D73" s="12" t="s">
        <v>156</v>
      </c>
      <c r="E73" s="6">
        <v>2400</v>
      </c>
      <c r="F73" s="6" t="s">
        <v>157</v>
      </c>
      <c r="H73" s="6">
        <v>800</v>
      </c>
      <c r="I73" s="6">
        <v>2000</v>
      </c>
      <c r="J73" s="6">
        <v>2</v>
      </c>
      <c r="K73" s="6">
        <v>400</v>
      </c>
      <c r="L73" s="6" t="s">
        <v>155</v>
      </c>
      <c r="M73" s="6" t="str">
        <f>SUBSTITUTE(SUBSTITUTE(Table2[[#This Row],[Time Until Promotion O]], " ", ""), ",", "")</f>
        <v>2d18h40m</v>
      </c>
      <c r="N73" s="6">
        <f t="shared" si="16"/>
        <v>2</v>
      </c>
      <c r="O73" s="6" t="str">
        <f t="shared" si="17"/>
        <v>18h40m</v>
      </c>
      <c r="P73" s="6">
        <f t="shared" si="18"/>
        <v>18</v>
      </c>
      <c r="Q73" s="6" t="str">
        <f t="shared" si="19"/>
        <v>40m</v>
      </c>
      <c r="R73" s="6">
        <f t="shared" si="20"/>
        <v>40</v>
      </c>
      <c r="S73" s="6" t="str">
        <f t="shared" si="21"/>
        <v/>
      </c>
      <c r="T73" s="6">
        <f t="shared" si="22"/>
        <v>0</v>
      </c>
      <c r="U73" s="6">
        <f t="shared" si="23"/>
        <v>4.8192771084337354</v>
      </c>
    </row>
    <row r="74" spans="1:21" x14ac:dyDescent="0.25">
      <c r="A74" s="6" t="s">
        <v>7</v>
      </c>
      <c r="B74" s="6">
        <v>3</v>
      </c>
      <c r="C74" s="6" t="str">
        <f>Table2[[#This Row],[Job]] &amp; Table2[[#This Row],[Level]]</f>
        <v>Casino3</v>
      </c>
      <c r="D74" s="12" t="s">
        <v>159</v>
      </c>
      <c r="E74" s="6">
        <v>5400</v>
      </c>
      <c r="F74" s="6" t="s">
        <v>160</v>
      </c>
      <c r="H74" s="6">
        <v>1350</v>
      </c>
      <c r="I74" s="6">
        <v>6000</v>
      </c>
      <c r="J74" s="6">
        <v>2</v>
      </c>
      <c r="K74" s="6">
        <v>675</v>
      </c>
      <c r="L74" s="6" t="s">
        <v>158</v>
      </c>
      <c r="M74" s="6" t="str">
        <f>SUBSTITUTE(SUBSTITUTE(Table2[[#This Row],[Time Until Promotion O]], " ", ""), ",", "")</f>
        <v>12d12h</v>
      </c>
      <c r="N74" s="6">
        <f t="shared" si="16"/>
        <v>12</v>
      </c>
      <c r="O74" s="6" t="str">
        <f t="shared" si="17"/>
        <v>12h</v>
      </c>
      <c r="P74" s="6">
        <f t="shared" si="18"/>
        <v>12</v>
      </c>
      <c r="Q74" s="6" t="str">
        <f t="shared" si="19"/>
        <v/>
      </c>
      <c r="R74" s="6">
        <f t="shared" si="20"/>
        <v>0</v>
      </c>
      <c r="S74" s="6" t="str">
        <f t="shared" si="21"/>
        <v/>
      </c>
      <c r="T74" s="6">
        <f t="shared" si="22"/>
        <v>0</v>
      </c>
      <c r="U74" s="6">
        <f t="shared" si="23"/>
        <v>21.68674698795181</v>
      </c>
    </row>
    <row r="75" spans="1:21" x14ac:dyDescent="0.25">
      <c r="A75" s="6" t="s">
        <v>7</v>
      </c>
      <c r="B75" s="6">
        <v>4</v>
      </c>
      <c r="C75" s="6" t="str">
        <f>Table2[[#This Row],[Job]] &amp; Table2[[#This Row],[Level]]</f>
        <v>Casino4</v>
      </c>
      <c r="D75" s="12" t="s">
        <v>162</v>
      </c>
      <c r="E75" s="6">
        <v>16200</v>
      </c>
      <c r="F75" s="6" t="s">
        <v>38</v>
      </c>
      <c r="H75" s="6">
        <v>3240</v>
      </c>
      <c r="I75" s="6">
        <v>18000</v>
      </c>
      <c r="J75" s="6">
        <v>2</v>
      </c>
      <c r="K75" s="6">
        <v>1620</v>
      </c>
      <c r="L75" s="6" t="s">
        <v>161</v>
      </c>
      <c r="M75" s="6" t="str">
        <f>SUBSTITUTE(SUBSTITUTE(Table2[[#This Row],[Time Until Promotion O]], " ", ""), ",", "")</f>
        <v>50d</v>
      </c>
      <c r="N75" s="6">
        <f t="shared" si="16"/>
        <v>50</v>
      </c>
      <c r="O75" s="6" t="str">
        <f t="shared" si="17"/>
        <v/>
      </c>
      <c r="P75" s="6">
        <f t="shared" si="18"/>
        <v>0</v>
      </c>
      <c r="Q75" s="6" t="str">
        <f t="shared" si="19"/>
        <v/>
      </c>
      <c r="R75" s="6">
        <f t="shared" si="20"/>
        <v>0</v>
      </c>
      <c r="S75" s="6" t="str">
        <f t="shared" si="21"/>
        <v/>
      </c>
      <c r="T75" s="6">
        <f t="shared" si="22"/>
        <v>0</v>
      </c>
      <c r="U75" s="6">
        <f t="shared" si="23"/>
        <v>86.746987951807242</v>
      </c>
    </row>
    <row r="76" spans="1:21" x14ac:dyDescent="0.25">
      <c r="A76" s="6" t="s">
        <v>7</v>
      </c>
      <c r="B76" s="6">
        <v>5</v>
      </c>
      <c r="C76" s="6" t="str">
        <f>Table2[[#This Row],[Job]] &amp; Table2[[#This Row],[Level]]</f>
        <v>Casino5</v>
      </c>
      <c r="D76" s="12" t="s">
        <v>164</v>
      </c>
      <c r="E76" s="6">
        <v>144000</v>
      </c>
      <c r="F76" s="6" t="s">
        <v>165</v>
      </c>
      <c r="H76" s="6">
        <v>19200</v>
      </c>
      <c r="I76" s="6">
        <v>54</v>
      </c>
      <c r="J76" s="6">
        <v>1</v>
      </c>
      <c r="K76" s="6">
        <v>19200</v>
      </c>
      <c r="L76" s="6" t="s">
        <v>163</v>
      </c>
      <c r="M76" s="6" t="str">
        <f>SUBSTITUTE(SUBSTITUTE(Table2[[#This Row],[Time Until Promotion O]], " ", ""), ",", "")</f>
        <v>187d12h</v>
      </c>
      <c r="N76" s="6">
        <f t="shared" si="16"/>
        <v>187</v>
      </c>
      <c r="O76" s="6" t="str">
        <f t="shared" si="17"/>
        <v>12h</v>
      </c>
      <c r="P76" s="6">
        <f t="shared" si="18"/>
        <v>12</v>
      </c>
      <c r="Q76" s="6" t="str">
        <f t="shared" si="19"/>
        <v/>
      </c>
      <c r="R76" s="6">
        <f t="shared" si="20"/>
        <v>0</v>
      </c>
      <c r="S76" s="6" t="str">
        <f t="shared" si="21"/>
        <v/>
      </c>
      <c r="T76" s="6">
        <f t="shared" si="22"/>
        <v>0</v>
      </c>
      <c r="U76" s="6">
        <f t="shared" si="23"/>
        <v>325.30120481927707</v>
      </c>
    </row>
    <row r="77" spans="1:21" x14ac:dyDescent="0.25">
      <c r="A77" s="6" t="s">
        <v>7</v>
      </c>
      <c r="B77" s="6">
        <v>6</v>
      </c>
      <c r="C77" s="6" t="str">
        <f>Table2[[#This Row],[Job]] &amp; Table2[[#This Row],[Level]]</f>
        <v>Casino6</v>
      </c>
      <c r="D77" s="12" t="s">
        <v>167</v>
      </c>
      <c r="E77" s="6">
        <v>216000</v>
      </c>
      <c r="F77" s="6" t="s">
        <v>168</v>
      </c>
      <c r="H77" s="6">
        <v>25920</v>
      </c>
      <c r="I77" s="6">
        <v>162000</v>
      </c>
      <c r="J77" s="6">
        <v>1</v>
      </c>
      <c r="K77" s="6">
        <v>25920</v>
      </c>
      <c r="L77" s="6" t="s">
        <v>166</v>
      </c>
      <c r="M77" s="6" t="str">
        <f>SUBSTITUTE(SUBSTITUTE(Table2[[#This Row],[Time Until Promotion O]], " ", ""), ",", "")</f>
        <v>843d18h</v>
      </c>
      <c r="N77" s="6">
        <f t="shared" si="16"/>
        <v>843</v>
      </c>
      <c r="O77" s="6" t="str">
        <f t="shared" si="17"/>
        <v>18h</v>
      </c>
      <c r="P77" s="6">
        <f t="shared" si="18"/>
        <v>18</v>
      </c>
      <c r="Q77" s="6" t="str">
        <f t="shared" si="19"/>
        <v/>
      </c>
      <c r="R77" s="6">
        <f t="shared" si="20"/>
        <v>0</v>
      </c>
      <c r="S77" s="6" t="str">
        <f t="shared" si="21"/>
        <v/>
      </c>
      <c r="T77" s="6">
        <f t="shared" si="22"/>
        <v>0</v>
      </c>
      <c r="U77" s="6">
        <f t="shared" si="23"/>
        <v>1463.8554216867471</v>
      </c>
    </row>
    <row r="78" spans="1:21" x14ac:dyDescent="0.25">
      <c r="A78" s="6" t="s">
        <v>7</v>
      </c>
      <c r="B78" s="6">
        <v>7</v>
      </c>
      <c r="C78" s="6" t="str">
        <f>Table2[[#This Row],[Job]] &amp; Table2[[#This Row],[Level]]</f>
        <v>Casino7</v>
      </c>
      <c r="D78" s="12" t="s">
        <v>170</v>
      </c>
      <c r="E78" s="6">
        <v>324000</v>
      </c>
      <c r="F78" s="6" t="s">
        <v>165</v>
      </c>
      <c r="H78" s="6">
        <v>43200</v>
      </c>
      <c r="I78" s="6">
        <v>486000</v>
      </c>
      <c r="J78" s="6">
        <v>1</v>
      </c>
      <c r="K78" s="6">
        <v>43200</v>
      </c>
      <c r="L78" s="6" t="s">
        <v>169</v>
      </c>
      <c r="M78" s="6" t="str">
        <f>SUBSTITUTE(SUBSTITUTE(Table2[[#This Row],[Time Until Promotion O]], " ", ""), ",", "")</f>
        <v>2812d12h</v>
      </c>
      <c r="N78" s="6">
        <f t="shared" si="16"/>
        <v>2812</v>
      </c>
      <c r="O78" s="6" t="str">
        <f t="shared" si="17"/>
        <v>12h</v>
      </c>
      <c r="P78" s="6">
        <f t="shared" si="18"/>
        <v>12</v>
      </c>
      <c r="Q78" s="6" t="str">
        <f t="shared" si="19"/>
        <v/>
      </c>
      <c r="R78" s="6">
        <f t="shared" si="20"/>
        <v>0</v>
      </c>
      <c r="S78" s="6" t="str">
        <f t="shared" si="21"/>
        <v/>
      </c>
      <c r="T78" s="6">
        <f t="shared" si="22"/>
        <v>0</v>
      </c>
      <c r="U78" s="6">
        <f t="shared" si="23"/>
        <v>4879.5180722891564</v>
      </c>
    </row>
    <row r="79" spans="1:21" x14ac:dyDescent="0.25">
      <c r="A79" s="6" t="s">
        <v>7</v>
      </c>
      <c r="B79" s="6">
        <v>8</v>
      </c>
      <c r="C79" s="6" t="str">
        <f>Table2[[#This Row],[Job]] &amp; Table2[[#This Row],[Level]]</f>
        <v>Casino8</v>
      </c>
      <c r="D79" s="12" t="s">
        <v>172</v>
      </c>
      <c r="E79" s="6">
        <v>486000</v>
      </c>
      <c r="F79" s="6" t="s">
        <v>38</v>
      </c>
      <c r="H79" s="6">
        <v>97200</v>
      </c>
      <c r="I79" s="6">
        <v>1458000</v>
      </c>
      <c r="J79" s="6">
        <v>1</v>
      </c>
      <c r="K79" s="6">
        <v>97200</v>
      </c>
      <c r="L79" s="6" t="s">
        <v>171</v>
      </c>
      <c r="M79" s="6" t="str">
        <f>SUBSTITUTE(SUBSTITUTE(Table2[[#This Row],[Time Until Promotion O]], " ", ""), ",", "")</f>
        <v>7593d18h</v>
      </c>
      <c r="N79" s="6">
        <f t="shared" si="16"/>
        <v>7593</v>
      </c>
      <c r="O79" s="6" t="str">
        <f t="shared" si="17"/>
        <v>18h</v>
      </c>
      <c r="P79" s="6">
        <f t="shared" si="18"/>
        <v>18</v>
      </c>
      <c r="Q79" s="6" t="str">
        <f t="shared" si="19"/>
        <v/>
      </c>
      <c r="R79" s="6">
        <f t="shared" si="20"/>
        <v>0</v>
      </c>
      <c r="S79" s="6" t="str">
        <f t="shared" si="21"/>
        <v/>
      </c>
      <c r="T79" s="6">
        <f t="shared" si="22"/>
        <v>0</v>
      </c>
      <c r="U79" s="6">
        <f t="shared" si="23"/>
        <v>13174.698795180722</v>
      </c>
    </row>
    <row r="80" spans="1:21" x14ac:dyDescent="0.25">
      <c r="A80" s="6" t="s">
        <v>7</v>
      </c>
      <c r="B80" s="6">
        <v>9</v>
      </c>
      <c r="C80" s="6" t="str">
        <f>Table2[[#This Row],[Job]] &amp; Table2[[#This Row],[Level]]</f>
        <v>Casino9</v>
      </c>
      <c r="D80" s="12" t="s">
        <v>174</v>
      </c>
      <c r="E80" s="6">
        <v>729000</v>
      </c>
      <c r="F80" s="6" t="s">
        <v>160</v>
      </c>
      <c r="H80" s="6">
        <v>182250</v>
      </c>
      <c r="I80" s="6">
        <v>4374000</v>
      </c>
      <c r="J80" s="6">
        <v>1</v>
      </c>
      <c r="K80" s="6">
        <v>182250</v>
      </c>
      <c r="L80" s="6" t="s">
        <v>173</v>
      </c>
      <c r="M80" s="6" t="str">
        <f>SUBSTITUTE(SUBSTITUTE(Table2[[#This Row],[Time Until Promotion O]], " ", ""), ",", "")</f>
        <v>15187d12h</v>
      </c>
      <c r="N80" s="6">
        <f t="shared" si="16"/>
        <v>15187</v>
      </c>
      <c r="O80" s="6" t="str">
        <f t="shared" si="17"/>
        <v>12h</v>
      </c>
      <c r="P80" s="6">
        <f t="shared" si="18"/>
        <v>12</v>
      </c>
      <c r="Q80" s="6" t="str">
        <f t="shared" si="19"/>
        <v/>
      </c>
      <c r="R80" s="6">
        <f t="shared" si="20"/>
        <v>0</v>
      </c>
      <c r="S80" s="6" t="str">
        <f t="shared" si="21"/>
        <v/>
      </c>
      <c r="T80" s="6">
        <f t="shared" si="22"/>
        <v>0</v>
      </c>
      <c r="U80" s="6">
        <f t="shared" si="23"/>
        <v>26349.397590361445</v>
      </c>
    </row>
    <row r="81" spans="1:21" x14ac:dyDescent="0.25">
      <c r="A81" s="6" t="s">
        <v>7</v>
      </c>
      <c r="B81" s="6">
        <v>10</v>
      </c>
      <c r="C81" s="6" t="str">
        <f>Table2[[#This Row],[Job]] &amp; Table2[[#This Row],[Level]]</f>
        <v>Casino10</v>
      </c>
      <c r="D81" s="12" t="s">
        <v>176</v>
      </c>
      <c r="E81" s="6">
        <v>1093500</v>
      </c>
      <c r="F81" s="6" t="s">
        <v>157</v>
      </c>
      <c r="H81" s="6">
        <v>364500</v>
      </c>
      <c r="I81" s="6">
        <v>13122000</v>
      </c>
      <c r="J81" s="6">
        <v>1</v>
      </c>
      <c r="K81" s="6">
        <v>364500</v>
      </c>
      <c r="L81" s="6" t="s">
        <v>175</v>
      </c>
      <c r="M81" s="6" t="str">
        <f>SUBSTITUTE(SUBSTITUTE(Table2[[#This Row],[Time Until Promotion O]], " ", ""), ",", "")</f>
        <v>36450d</v>
      </c>
      <c r="N81" s="6">
        <f t="shared" si="16"/>
        <v>36450</v>
      </c>
      <c r="O81" s="6" t="str">
        <f t="shared" si="17"/>
        <v/>
      </c>
      <c r="P81" s="6">
        <f t="shared" si="18"/>
        <v>0</v>
      </c>
      <c r="Q81" s="6" t="str">
        <f t="shared" si="19"/>
        <v/>
      </c>
      <c r="R81" s="6">
        <f t="shared" si="20"/>
        <v>0</v>
      </c>
      <c r="S81" s="6" t="str">
        <f t="shared" si="21"/>
        <v/>
      </c>
      <c r="T81" s="6">
        <f t="shared" si="22"/>
        <v>0</v>
      </c>
      <c r="U81" s="6">
        <f t="shared" si="23"/>
        <v>63238.554216867466</v>
      </c>
    </row>
    <row r="82" spans="1:21" x14ac:dyDescent="0.25">
      <c r="A82" s="6" t="s">
        <v>8</v>
      </c>
      <c r="B82" s="6">
        <v>1</v>
      </c>
      <c r="C82" s="6" t="str">
        <f>Table2[[#This Row],[Job]] &amp; Table2[[#This Row],[Level]]</f>
        <v>Art1</v>
      </c>
      <c r="D82" s="12" t="s">
        <v>177</v>
      </c>
      <c r="E82" s="6">
        <v>30</v>
      </c>
      <c r="F82" s="6" t="s">
        <v>178</v>
      </c>
      <c r="H82" s="6">
        <v>30</v>
      </c>
      <c r="I82" s="6">
        <v>0</v>
      </c>
      <c r="J82" s="6">
        <v>7</v>
      </c>
      <c r="K82" s="6">
        <v>4.29</v>
      </c>
      <c r="L82" s="6" t="s">
        <v>348</v>
      </c>
      <c r="M82" s="6" t="str">
        <f>SUBSTITUTE(SUBSTITUTE(Table2[[#This Row],[Time Until Promotion O]], " ", ""), ",", "")</f>
        <v>0m</v>
      </c>
      <c r="N82" s="6">
        <f t="shared" si="16"/>
        <v>0</v>
      </c>
      <c r="O82" s="6" t="str">
        <f t="shared" si="17"/>
        <v>0m</v>
      </c>
      <c r="P82" s="6">
        <f t="shared" si="18"/>
        <v>0</v>
      </c>
      <c r="Q82" s="6" t="str">
        <f t="shared" si="19"/>
        <v>0m</v>
      </c>
      <c r="R82" s="6">
        <f t="shared" si="20"/>
        <v>0</v>
      </c>
      <c r="S82" s="6" t="str">
        <f t="shared" si="21"/>
        <v>0m</v>
      </c>
      <c r="T82" s="6">
        <f t="shared" si="22"/>
        <v>0</v>
      </c>
      <c r="U82" s="6">
        <f t="shared" si="23"/>
        <v>0</v>
      </c>
    </row>
    <row r="83" spans="1:21" x14ac:dyDescent="0.25">
      <c r="A83" s="6" t="s">
        <v>8</v>
      </c>
      <c r="B83" s="6">
        <v>2</v>
      </c>
      <c r="C83" s="6" t="str">
        <f>Table2[[#This Row],[Job]] &amp; Table2[[#This Row],[Level]]</f>
        <v>Art2</v>
      </c>
      <c r="D83" s="12" t="s">
        <v>180</v>
      </c>
      <c r="E83" s="6">
        <v>60</v>
      </c>
      <c r="F83" s="6" t="s">
        <v>178</v>
      </c>
      <c r="H83" s="6">
        <v>60</v>
      </c>
      <c r="I83" s="6">
        <v>144</v>
      </c>
      <c r="J83" s="6">
        <v>7</v>
      </c>
      <c r="K83" s="6">
        <v>8.57</v>
      </c>
      <c r="L83" s="6" t="s">
        <v>179</v>
      </c>
      <c r="M83" s="6" t="str">
        <f>SUBSTITUTE(SUBSTITUTE(Table2[[#This Row],[Time Until Promotion O]], " ", ""), ",", "")</f>
        <v>2h24m</v>
      </c>
      <c r="N83" s="6">
        <f t="shared" si="16"/>
        <v>0</v>
      </c>
      <c r="O83" s="6" t="str">
        <f t="shared" si="17"/>
        <v>2h24m</v>
      </c>
      <c r="P83" s="6">
        <f t="shared" si="18"/>
        <v>2</v>
      </c>
      <c r="Q83" s="6" t="str">
        <f t="shared" si="19"/>
        <v>24m</v>
      </c>
      <c r="R83" s="6">
        <f t="shared" si="20"/>
        <v>24</v>
      </c>
      <c r="S83" s="6" t="str">
        <f t="shared" si="21"/>
        <v/>
      </c>
      <c r="T83" s="6">
        <f t="shared" si="22"/>
        <v>0</v>
      </c>
      <c r="U83" s="6">
        <f t="shared" si="23"/>
        <v>0.17349397590361446</v>
      </c>
    </row>
    <row r="84" spans="1:21" x14ac:dyDescent="0.25">
      <c r="A84" s="6" t="s">
        <v>8</v>
      </c>
      <c r="B84" s="6">
        <v>3</v>
      </c>
      <c r="C84" s="6" t="str">
        <f>Table2[[#This Row],[Job]] &amp; Table2[[#This Row],[Level]]</f>
        <v>Art3</v>
      </c>
      <c r="D84" s="12" t="s">
        <v>182</v>
      </c>
      <c r="E84" s="6">
        <v>90</v>
      </c>
      <c r="F84" s="6" t="s">
        <v>178</v>
      </c>
      <c r="H84" s="6">
        <v>90</v>
      </c>
      <c r="I84" s="6">
        <v>504</v>
      </c>
      <c r="J84" s="6">
        <v>7</v>
      </c>
      <c r="K84" s="6">
        <v>12.86</v>
      </c>
      <c r="L84" s="6" t="s">
        <v>181</v>
      </c>
      <c r="M84" s="6" t="str">
        <f>SUBSTITUTE(SUBSTITUTE(Table2[[#This Row],[Time Until Promotion O]], " ", ""), ",", "")</f>
        <v>8h24m</v>
      </c>
      <c r="N84" s="6">
        <f t="shared" si="16"/>
        <v>0</v>
      </c>
      <c r="O84" s="6" t="str">
        <f t="shared" si="17"/>
        <v>8h24m</v>
      </c>
      <c r="P84" s="6">
        <f t="shared" si="18"/>
        <v>8</v>
      </c>
      <c r="Q84" s="6" t="str">
        <f t="shared" si="19"/>
        <v>24m</v>
      </c>
      <c r="R84" s="6">
        <f t="shared" si="20"/>
        <v>24</v>
      </c>
      <c r="S84" s="6" t="str">
        <f t="shared" si="21"/>
        <v/>
      </c>
      <c r="T84" s="6">
        <f t="shared" si="22"/>
        <v>0</v>
      </c>
      <c r="U84" s="6">
        <f t="shared" si="23"/>
        <v>0.60722891566265058</v>
      </c>
    </row>
    <row r="85" spans="1:21" x14ac:dyDescent="0.25">
      <c r="A85" s="6" t="s">
        <v>8</v>
      </c>
      <c r="B85" s="6">
        <v>4</v>
      </c>
      <c r="C85" s="6" t="str">
        <f>Table2[[#This Row],[Job]] &amp; Table2[[#This Row],[Level]]</f>
        <v>Art4</v>
      </c>
      <c r="D85" s="12" t="s">
        <v>184</v>
      </c>
      <c r="E85" s="6">
        <v>120</v>
      </c>
      <c r="F85" s="6" t="s">
        <v>178</v>
      </c>
      <c r="H85" s="6">
        <v>120</v>
      </c>
      <c r="I85" s="6">
        <v>1764</v>
      </c>
      <c r="J85" s="6">
        <v>7</v>
      </c>
      <c r="K85" s="6">
        <v>17.14</v>
      </c>
      <c r="L85" s="6" t="s">
        <v>183</v>
      </c>
      <c r="M85" s="6" t="str">
        <f>SUBSTITUTE(SUBSTITUTE(Table2[[#This Row],[Time Until Promotion O]], " ", ""), ",", "")</f>
        <v>1d5h24m</v>
      </c>
      <c r="N85" s="6">
        <f t="shared" si="16"/>
        <v>1</v>
      </c>
      <c r="O85" s="6" t="str">
        <f t="shared" si="17"/>
        <v>5h24m</v>
      </c>
      <c r="P85" s="6">
        <f t="shared" si="18"/>
        <v>5</v>
      </c>
      <c r="Q85" s="6" t="str">
        <f t="shared" si="19"/>
        <v>24m</v>
      </c>
      <c r="R85" s="6">
        <f t="shared" si="20"/>
        <v>24</v>
      </c>
      <c r="S85" s="6" t="str">
        <f t="shared" si="21"/>
        <v/>
      </c>
      <c r="T85" s="6">
        <f t="shared" si="22"/>
        <v>0</v>
      </c>
      <c r="U85" s="6">
        <f t="shared" si="23"/>
        <v>2.125301204819277</v>
      </c>
    </row>
    <row r="86" spans="1:21" x14ac:dyDescent="0.25">
      <c r="A86" s="6" t="s">
        <v>8</v>
      </c>
      <c r="B86" s="6">
        <v>5</v>
      </c>
      <c r="C86" s="6" t="str">
        <f>Table2[[#This Row],[Job]] &amp; Table2[[#This Row],[Level]]</f>
        <v>Art5</v>
      </c>
      <c r="D86" s="12" t="s">
        <v>186</v>
      </c>
      <c r="E86" s="6">
        <v>150</v>
      </c>
      <c r="F86" s="6" t="s">
        <v>178</v>
      </c>
      <c r="H86" s="6">
        <v>150</v>
      </c>
      <c r="I86" s="6">
        <v>6174</v>
      </c>
      <c r="J86" s="6">
        <v>7</v>
      </c>
      <c r="K86" s="6">
        <v>21.43</v>
      </c>
      <c r="L86" s="6" t="s">
        <v>185</v>
      </c>
      <c r="M86" s="6" t="str">
        <f>SUBSTITUTE(SUBSTITUTE(Table2[[#This Row],[Time Until Promotion O]], " ", ""), ",", "")</f>
        <v>4d6h54m</v>
      </c>
      <c r="N86" s="6">
        <f t="shared" si="16"/>
        <v>4</v>
      </c>
      <c r="O86" s="6" t="str">
        <f t="shared" si="17"/>
        <v>6h54m</v>
      </c>
      <c r="P86" s="6">
        <f t="shared" si="18"/>
        <v>6</v>
      </c>
      <c r="Q86" s="6" t="str">
        <f t="shared" si="19"/>
        <v>54m</v>
      </c>
      <c r="R86" s="6">
        <f t="shared" si="20"/>
        <v>54</v>
      </c>
      <c r="S86" s="6" t="str">
        <f t="shared" si="21"/>
        <v/>
      </c>
      <c r="T86" s="6">
        <f t="shared" si="22"/>
        <v>0</v>
      </c>
      <c r="U86" s="6">
        <f t="shared" si="23"/>
        <v>7.4385542168674696</v>
      </c>
    </row>
    <row r="87" spans="1:21" x14ac:dyDescent="0.25">
      <c r="A87" s="6" t="s">
        <v>8</v>
      </c>
      <c r="B87" s="6">
        <v>6</v>
      </c>
      <c r="C87" s="6" t="str">
        <f>Table2[[#This Row],[Job]] &amp; Table2[[#This Row],[Level]]</f>
        <v>Art6</v>
      </c>
      <c r="D87" s="12" t="s">
        <v>188</v>
      </c>
      <c r="E87" s="6">
        <v>180</v>
      </c>
      <c r="F87" s="6" t="s">
        <v>178</v>
      </c>
      <c r="H87" s="6">
        <v>180</v>
      </c>
      <c r="I87" s="6">
        <v>21609</v>
      </c>
      <c r="J87" s="6">
        <v>7</v>
      </c>
      <c r="K87" s="6">
        <v>25.71</v>
      </c>
      <c r="L87" s="6" t="s">
        <v>187</v>
      </c>
      <c r="M87" s="6" t="str">
        <f>SUBSTITUTE(SUBSTITUTE(Table2[[#This Row],[Time Until Promotion O]], " ", ""), ",", "")</f>
        <v>15d9m</v>
      </c>
      <c r="N87" s="6">
        <f t="shared" si="16"/>
        <v>15</v>
      </c>
      <c r="O87" s="6" t="str">
        <f t="shared" si="17"/>
        <v>9m</v>
      </c>
      <c r="P87" s="6">
        <f t="shared" si="18"/>
        <v>0</v>
      </c>
      <c r="Q87" s="6" t="str">
        <f t="shared" si="19"/>
        <v>9m</v>
      </c>
      <c r="R87" s="6">
        <f t="shared" si="20"/>
        <v>9</v>
      </c>
      <c r="S87" s="6" t="str">
        <f t="shared" si="21"/>
        <v/>
      </c>
      <c r="T87" s="6">
        <f t="shared" si="22"/>
        <v>0</v>
      </c>
      <c r="U87" s="6">
        <f t="shared" si="23"/>
        <v>26.034939759036146</v>
      </c>
    </row>
    <row r="88" spans="1:21" x14ac:dyDescent="0.25">
      <c r="A88" s="6" t="s">
        <v>8</v>
      </c>
      <c r="B88" s="6">
        <v>7</v>
      </c>
      <c r="C88" s="6" t="str">
        <f>Table2[[#This Row],[Job]] &amp; Table2[[#This Row],[Level]]</f>
        <v>Art7</v>
      </c>
      <c r="D88" s="12" t="s">
        <v>190</v>
      </c>
      <c r="E88" s="6">
        <v>210</v>
      </c>
      <c r="F88" s="6" t="s">
        <v>178</v>
      </c>
      <c r="H88" s="6">
        <v>210</v>
      </c>
      <c r="I88" s="6">
        <v>75632</v>
      </c>
      <c r="J88" s="6">
        <v>7</v>
      </c>
      <c r="K88" s="6">
        <v>30</v>
      </c>
      <c r="L88" s="6" t="s">
        <v>189</v>
      </c>
      <c r="M88" s="6" t="str">
        <f>SUBSTITUTE(SUBSTITUTE(Table2[[#This Row],[Time Until Promotion O]], " ", ""), ",", "")</f>
        <v>52d12h32m</v>
      </c>
      <c r="N88" s="6">
        <f t="shared" si="16"/>
        <v>52</v>
      </c>
      <c r="O88" s="6" t="str">
        <f t="shared" si="17"/>
        <v>12h32m</v>
      </c>
      <c r="P88" s="6">
        <f t="shared" si="18"/>
        <v>12</v>
      </c>
      <c r="Q88" s="6" t="str">
        <f t="shared" si="19"/>
        <v>32m</v>
      </c>
      <c r="R88" s="6">
        <f t="shared" si="20"/>
        <v>32</v>
      </c>
      <c r="S88" s="6" t="str">
        <f t="shared" si="21"/>
        <v/>
      </c>
      <c r="T88" s="6">
        <f t="shared" si="22"/>
        <v>0</v>
      </c>
      <c r="U88" s="6">
        <f t="shared" si="23"/>
        <v>91.122891566265054</v>
      </c>
    </row>
    <row r="89" spans="1:21" x14ac:dyDescent="0.25">
      <c r="A89" s="6" t="s">
        <v>8</v>
      </c>
      <c r="B89" s="6">
        <v>8</v>
      </c>
      <c r="C89" s="6" t="str">
        <f>Table2[[#This Row],[Job]] &amp; Table2[[#This Row],[Level]]</f>
        <v>Art8</v>
      </c>
      <c r="D89" s="12" t="s">
        <v>192</v>
      </c>
      <c r="E89" s="6">
        <v>240</v>
      </c>
      <c r="F89" s="6" t="s">
        <v>178</v>
      </c>
      <c r="H89" s="6">
        <v>240</v>
      </c>
      <c r="I89" s="6">
        <v>264710</v>
      </c>
      <c r="J89" s="6">
        <v>7</v>
      </c>
      <c r="K89" s="6">
        <v>34.29</v>
      </c>
      <c r="L89" s="6" t="s">
        <v>191</v>
      </c>
      <c r="M89" s="6" t="str">
        <f>SUBSTITUTE(SUBSTITUTE(Table2[[#This Row],[Time Until Promotion O]], " ", ""), ",", "")</f>
        <v>183d19h50m</v>
      </c>
      <c r="N89" s="6">
        <f t="shared" si="16"/>
        <v>183</v>
      </c>
      <c r="O89" s="6" t="str">
        <f t="shared" si="17"/>
        <v>19h50m</v>
      </c>
      <c r="P89" s="6">
        <f t="shared" si="18"/>
        <v>19</v>
      </c>
      <c r="Q89" s="6" t="str">
        <f t="shared" si="19"/>
        <v>50m</v>
      </c>
      <c r="R89" s="6">
        <f t="shared" si="20"/>
        <v>50</v>
      </c>
      <c r="S89" s="6" t="str">
        <f t="shared" si="21"/>
        <v/>
      </c>
      <c r="T89" s="6">
        <f t="shared" si="22"/>
        <v>0</v>
      </c>
      <c r="U89" s="6">
        <f t="shared" si="23"/>
        <v>318.92771084337352</v>
      </c>
    </row>
    <row r="90" spans="1:21" x14ac:dyDescent="0.25">
      <c r="A90" s="6" t="s">
        <v>8</v>
      </c>
      <c r="B90" s="6">
        <v>9</v>
      </c>
      <c r="C90" s="6" t="str">
        <f>Table2[[#This Row],[Job]] &amp; Table2[[#This Row],[Level]]</f>
        <v>Art9</v>
      </c>
      <c r="D90" s="12" t="s">
        <v>194</v>
      </c>
      <c r="E90" s="6">
        <v>270</v>
      </c>
      <c r="F90" s="6" t="s">
        <v>178</v>
      </c>
      <c r="H90" s="6">
        <v>270</v>
      </c>
      <c r="I90" s="6">
        <v>926486</v>
      </c>
      <c r="J90" s="6">
        <v>7</v>
      </c>
      <c r="K90" s="6">
        <v>38.57</v>
      </c>
      <c r="L90" s="6" t="s">
        <v>193</v>
      </c>
      <c r="M90" s="6" t="str">
        <f>SUBSTITUTE(SUBSTITUTE(Table2[[#This Row],[Time Until Promotion O]], " ", ""), ",", "")</f>
        <v>643d9h26m</v>
      </c>
      <c r="N90" s="6">
        <f t="shared" si="16"/>
        <v>643</v>
      </c>
      <c r="O90" s="6" t="str">
        <f t="shared" si="17"/>
        <v>9h26m</v>
      </c>
      <c r="P90" s="6">
        <f t="shared" si="18"/>
        <v>9</v>
      </c>
      <c r="Q90" s="6" t="str">
        <f t="shared" si="19"/>
        <v>26m</v>
      </c>
      <c r="R90" s="6">
        <f t="shared" si="20"/>
        <v>26</v>
      </c>
      <c r="S90" s="6" t="str">
        <f t="shared" si="21"/>
        <v/>
      </c>
      <c r="T90" s="6">
        <f t="shared" si="22"/>
        <v>0</v>
      </c>
      <c r="U90" s="6">
        <f t="shared" si="23"/>
        <v>1116.2481927710842</v>
      </c>
    </row>
    <row r="91" spans="1:21" x14ac:dyDescent="0.25">
      <c r="A91" s="6" t="s">
        <v>8</v>
      </c>
      <c r="B91" s="6">
        <v>10</v>
      </c>
      <c r="C91" s="6" t="str">
        <f>Table2[[#This Row],[Job]] &amp; Table2[[#This Row],[Level]]</f>
        <v>Art10</v>
      </c>
      <c r="D91" s="12" t="s">
        <v>196</v>
      </c>
      <c r="E91" s="6">
        <v>15000</v>
      </c>
      <c r="F91" s="6" t="s">
        <v>178</v>
      </c>
      <c r="H91" s="6">
        <v>15000</v>
      </c>
      <c r="I91" s="6">
        <v>3242701</v>
      </c>
      <c r="J91" s="6">
        <v>1</v>
      </c>
      <c r="K91" s="6">
        <v>15000</v>
      </c>
      <c r="L91" s="6" t="s">
        <v>195</v>
      </c>
      <c r="M91" s="6" t="str">
        <f>SUBSTITUTE(SUBSTITUTE(Table2[[#This Row],[Time Until Promotion O]], " ", ""), ",", "")</f>
        <v>2251d21h1m</v>
      </c>
      <c r="N91" s="6">
        <f t="shared" si="16"/>
        <v>2251</v>
      </c>
      <c r="O91" s="6" t="str">
        <f t="shared" si="17"/>
        <v>21h1m</v>
      </c>
      <c r="P91" s="6">
        <f t="shared" si="18"/>
        <v>21</v>
      </c>
      <c r="Q91" s="6" t="str">
        <f t="shared" si="19"/>
        <v>1m</v>
      </c>
      <c r="R91" s="6">
        <f t="shared" si="20"/>
        <v>1</v>
      </c>
      <c r="S91" s="6" t="str">
        <f t="shared" si="21"/>
        <v/>
      </c>
      <c r="T91" s="6">
        <f t="shared" si="22"/>
        <v>0</v>
      </c>
      <c r="U91" s="6">
        <f t="shared" si="23"/>
        <v>3906.8686746987951</v>
      </c>
    </row>
    <row r="92" spans="1:21" x14ac:dyDescent="0.25">
      <c r="A92" s="6" t="s">
        <v>9</v>
      </c>
      <c r="B92" s="6">
        <v>1</v>
      </c>
      <c r="C92" s="6" t="str">
        <f>Table2[[#This Row],[Job]] &amp; Table2[[#This Row],[Level]]</f>
        <v>Sports1</v>
      </c>
      <c r="D92" s="12" t="s">
        <v>197</v>
      </c>
      <c r="E92" s="6">
        <v>4500</v>
      </c>
      <c r="F92" s="6" t="s">
        <v>38</v>
      </c>
      <c r="H92" s="6">
        <v>900</v>
      </c>
      <c r="I92" s="6">
        <v>0</v>
      </c>
      <c r="J92" s="6">
        <v>15</v>
      </c>
      <c r="K92" s="6">
        <v>60</v>
      </c>
      <c r="L92" s="6" t="s">
        <v>348</v>
      </c>
      <c r="M92" s="6" t="str">
        <f>SUBSTITUTE(SUBSTITUTE(Table2[[#This Row],[Time Until Promotion O]], " ", ""), ",", "")</f>
        <v>0m</v>
      </c>
      <c r="N92" s="6">
        <f t="shared" si="16"/>
        <v>0</v>
      </c>
      <c r="O92" s="6" t="str">
        <f t="shared" si="17"/>
        <v>0m</v>
      </c>
      <c r="P92" s="6">
        <f t="shared" si="18"/>
        <v>0</v>
      </c>
      <c r="Q92" s="6" t="str">
        <f t="shared" si="19"/>
        <v>0m</v>
      </c>
      <c r="R92" s="6">
        <f t="shared" si="20"/>
        <v>0</v>
      </c>
      <c r="S92" s="6" t="str">
        <f t="shared" si="21"/>
        <v>0m</v>
      </c>
      <c r="T92" s="6">
        <f t="shared" si="22"/>
        <v>0</v>
      </c>
      <c r="U92" s="6">
        <f t="shared" si="23"/>
        <v>0</v>
      </c>
    </row>
    <row r="93" spans="1:21" x14ac:dyDescent="0.25">
      <c r="A93" s="6" t="s">
        <v>9</v>
      </c>
      <c r="B93" s="6">
        <v>2</v>
      </c>
      <c r="C93" s="6" t="str">
        <f>Table2[[#This Row],[Job]] &amp; Table2[[#This Row],[Level]]</f>
        <v>Sports2</v>
      </c>
      <c r="D93" s="12" t="s">
        <v>199</v>
      </c>
      <c r="E93" s="6">
        <v>9000</v>
      </c>
      <c r="F93" s="6" t="s">
        <v>38</v>
      </c>
      <c r="H93" s="6">
        <v>1800</v>
      </c>
      <c r="I93" s="6">
        <v>3366</v>
      </c>
      <c r="J93" s="6">
        <v>13</v>
      </c>
      <c r="K93" s="6">
        <v>138.46</v>
      </c>
      <c r="L93" s="6" t="s">
        <v>198</v>
      </c>
      <c r="M93" s="6" t="str">
        <f>SUBSTITUTE(SUBSTITUTE(Table2[[#This Row],[Time Until Promotion O]], " ", ""), ",", "")</f>
        <v>11d16h30m</v>
      </c>
      <c r="N93" s="6">
        <f t="shared" si="16"/>
        <v>11</v>
      </c>
      <c r="O93" s="6" t="str">
        <f t="shared" si="17"/>
        <v>16h30m</v>
      </c>
      <c r="P93" s="6">
        <f t="shared" si="18"/>
        <v>16</v>
      </c>
      <c r="Q93" s="6" t="str">
        <f t="shared" si="19"/>
        <v>30m</v>
      </c>
      <c r="R93" s="6">
        <f t="shared" si="20"/>
        <v>30</v>
      </c>
      <c r="S93" s="6" t="str">
        <f t="shared" si="21"/>
        <v/>
      </c>
      <c r="T93" s="6">
        <f t="shared" si="22"/>
        <v>0</v>
      </c>
      <c r="U93" s="6">
        <f t="shared" si="23"/>
        <v>20.277108433734941</v>
      </c>
    </row>
    <row r="94" spans="1:21" x14ac:dyDescent="0.25">
      <c r="A94" s="6" t="s">
        <v>9</v>
      </c>
      <c r="B94" s="6">
        <v>3</v>
      </c>
      <c r="C94" s="6" t="str">
        <f>Table2[[#This Row],[Job]] &amp; Table2[[#This Row],[Level]]</f>
        <v>Sports3</v>
      </c>
      <c r="D94" s="12" t="s">
        <v>201</v>
      </c>
      <c r="E94" s="6">
        <v>18000</v>
      </c>
      <c r="F94" s="6" t="s">
        <v>38</v>
      </c>
      <c r="H94" s="6">
        <v>3600</v>
      </c>
      <c r="I94" s="6">
        <v>10098</v>
      </c>
      <c r="J94" s="6">
        <v>11</v>
      </c>
      <c r="K94" s="6">
        <v>327.27</v>
      </c>
      <c r="L94" s="6" t="s">
        <v>200</v>
      </c>
      <c r="M94" s="6" t="str">
        <f>SUBSTITUTE(SUBSTITUTE(Table2[[#This Row],[Time Until Promotion O]], " ", ""), ",", "")</f>
        <v>35d1h30m</v>
      </c>
      <c r="N94" s="6">
        <f t="shared" si="16"/>
        <v>35</v>
      </c>
      <c r="O94" s="6" t="str">
        <f t="shared" si="17"/>
        <v>1h30m</v>
      </c>
      <c r="P94" s="6">
        <f t="shared" si="18"/>
        <v>1</v>
      </c>
      <c r="Q94" s="6" t="str">
        <f t="shared" si="19"/>
        <v>30m</v>
      </c>
      <c r="R94" s="6">
        <f t="shared" si="20"/>
        <v>30</v>
      </c>
      <c r="S94" s="6" t="str">
        <f t="shared" si="21"/>
        <v/>
      </c>
      <c r="T94" s="6">
        <f t="shared" si="22"/>
        <v>0</v>
      </c>
      <c r="U94" s="6">
        <f t="shared" si="23"/>
        <v>60.831325301204821</v>
      </c>
    </row>
    <row r="95" spans="1:21" x14ac:dyDescent="0.25">
      <c r="A95" s="6" t="s">
        <v>9</v>
      </c>
      <c r="B95" s="6">
        <v>4</v>
      </c>
      <c r="C95" s="6" t="str">
        <f>Table2[[#This Row],[Job]] &amp; Table2[[#This Row],[Level]]</f>
        <v>Sports4</v>
      </c>
      <c r="D95" s="12" t="s">
        <v>203</v>
      </c>
      <c r="E95" s="6">
        <v>36000</v>
      </c>
      <c r="F95" s="6" t="s">
        <v>38</v>
      </c>
      <c r="H95" s="6">
        <v>7200</v>
      </c>
      <c r="I95" s="6">
        <v>30294</v>
      </c>
      <c r="J95" s="6">
        <v>9</v>
      </c>
      <c r="K95" s="6">
        <v>800</v>
      </c>
      <c r="L95" s="6" t="s">
        <v>202</v>
      </c>
      <c r="M95" s="6" t="str">
        <f>SUBSTITUTE(SUBSTITUTE(Table2[[#This Row],[Time Until Promotion O]], " ", ""), ",", "")</f>
        <v>105d4h30m</v>
      </c>
      <c r="N95" s="6">
        <f t="shared" si="16"/>
        <v>105</v>
      </c>
      <c r="O95" s="6" t="str">
        <f t="shared" si="17"/>
        <v>4h30m</v>
      </c>
      <c r="P95" s="6">
        <f t="shared" si="18"/>
        <v>4</v>
      </c>
      <c r="Q95" s="6" t="str">
        <f t="shared" si="19"/>
        <v>30m</v>
      </c>
      <c r="R95" s="6">
        <f t="shared" si="20"/>
        <v>30</v>
      </c>
      <c r="S95" s="6" t="str">
        <f t="shared" si="21"/>
        <v/>
      </c>
      <c r="T95" s="6">
        <f t="shared" si="22"/>
        <v>0</v>
      </c>
      <c r="U95" s="6">
        <f t="shared" si="23"/>
        <v>182.49397590361448</v>
      </c>
    </row>
    <row r="96" spans="1:21" x14ac:dyDescent="0.25">
      <c r="A96" s="6" t="s">
        <v>9</v>
      </c>
      <c r="B96" s="6">
        <v>5</v>
      </c>
      <c r="C96" s="6" t="str">
        <f>Table2[[#This Row],[Job]] &amp; Table2[[#This Row],[Level]]</f>
        <v>Sports5</v>
      </c>
      <c r="D96" s="12" t="s">
        <v>205</v>
      </c>
      <c r="E96" s="6">
        <v>72000</v>
      </c>
      <c r="F96" s="6" t="s">
        <v>38</v>
      </c>
      <c r="H96" s="6">
        <v>14400</v>
      </c>
      <c r="I96" s="6">
        <v>90882</v>
      </c>
      <c r="J96" s="6">
        <v>7</v>
      </c>
      <c r="K96" s="6">
        <v>2057.14</v>
      </c>
      <c r="L96" s="6" t="s">
        <v>204</v>
      </c>
      <c r="M96" s="6" t="str">
        <f>SUBSTITUTE(SUBSTITUTE(Table2[[#This Row],[Time Until Promotion O]], " ", ""), ",", "")</f>
        <v>315d13h30m</v>
      </c>
      <c r="N96" s="6">
        <f t="shared" si="16"/>
        <v>315</v>
      </c>
      <c r="O96" s="6" t="str">
        <f t="shared" si="17"/>
        <v>13h30m</v>
      </c>
      <c r="P96" s="6">
        <f t="shared" si="18"/>
        <v>13</v>
      </c>
      <c r="Q96" s="6" t="str">
        <f t="shared" si="19"/>
        <v>30m</v>
      </c>
      <c r="R96" s="6">
        <f t="shared" si="20"/>
        <v>30</v>
      </c>
      <c r="S96" s="6" t="str">
        <f t="shared" si="21"/>
        <v/>
      </c>
      <c r="T96" s="6">
        <f t="shared" si="22"/>
        <v>0</v>
      </c>
      <c r="U96" s="6">
        <f t="shared" si="23"/>
        <v>547.48192771084337</v>
      </c>
    </row>
    <row r="97" spans="1:21" x14ac:dyDescent="0.25">
      <c r="A97" s="6" t="s">
        <v>9</v>
      </c>
      <c r="B97" s="6">
        <v>6</v>
      </c>
      <c r="C97" s="6" t="str">
        <f>Table2[[#This Row],[Job]] &amp; Table2[[#This Row],[Level]]</f>
        <v>Sports6</v>
      </c>
      <c r="D97" s="12" t="s">
        <v>207</v>
      </c>
      <c r="E97" s="6">
        <v>90000</v>
      </c>
      <c r="F97" s="6" t="s">
        <v>38</v>
      </c>
      <c r="H97" s="6">
        <v>18000</v>
      </c>
      <c r="I97" s="6">
        <v>272646</v>
      </c>
      <c r="J97" s="6">
        <v>6</v>
      </c>
      <c r="K97" s="6">
        <v>3000</v>
      </c>
      <c r="L97" s="6" t="s">
        <v>206</v>
      </c>
      <c r="M97" s="6" t="str">
        <f>SUBSTITUTE(SUBSTITUTE(Table2[[#This Row],[Time Until Promotion O]], " ", ""), ",", "")</f>
        <v>946d16h30m</v>
      </c>
      <c r="N97" s="6">
        <f t="shared" si="16"/>
        <v>946</v>
      </c>
      <c r="O97" s="6" t="str">
        <f t="shared" si="17"/>
        <v>16h30m</v>
      </c>
      <c r="P97" s="6">
        <f t="shared" si="18"/>
        <v>16</v>
      </c>
      <c r="Q97" s="6" t="str">
        <f t="shared" si="19"/>
        <v>30m</v>
      </c>
      <c r="R97" s="6">
        <f t="shared" si="20"/>
        <v>30</v>
      </c>
      <c r="S97" s="6" t="str">
        <f t="shared" si="21"/>
        <v/>
      </c>
      <c r="T97" s="6">
        <f t="shared" si="22"/>
        <v>0</v>
      </c>
      <c r="U97" s="6">
        <f t="shared" si="23"/>
        <v>1642.4457831325301</v>
      </c>
    </row>
    <row r="98" spans="1:21" x14ac:dyDescent="0.25">
      <c r="A98" s="6" t="s">
        <v>9</v>
      </c>
      <c r="B98" s="6">
        <v>7</v>
      </c>
      <c r="C98" s="6" t="str">
        <f>Table2[[#This Row],[Job]] &amp; Table2[[#This Row],[Level]]</f>
        <v>Sports7</v>
      </c>
      <c r="D98" s="12" t="s">
        <v>209</v>
      </c>
      <c r="E98" s="6">
        <v>112500</v>
      </c>
      <c r="F98" s="6" t="s">
        <v>38</v>
      </c>
      <c r="H98" s="6">
        <v>22500</v>
      </c>
      <c r="I98" s="6">
        <v>817938</v>
      </c>
      <c r="J98" s="6">
        <v>5</v>
      </c>
      <c r="K98" s="6">
        <v>4500</v>
      </c>
      <c r="L98" s="6" t="s">
        <v>208</v>
      </c>
      <c r="M98" s="6" t="str">
        <f>SUBSTITUTE(SUBSTITUTE(Table2[[#This Row],[Time Until Promotion O]], " ", ""), ",", "")</f>
        <v>2840d1h30m</v>
      </c>
      <c r="N98" s="6">
        <f t="shared" ref="N98:N129" si="24">IFERROR(LEFT(M98, FIND("d", M98) - 1) * 1, 0)</f>
        <v>2840</v>
      </c>
      <c r="O98" s="6" t="str">
        <f t="shared" ref="O98:O129" si="25">IF(N98 = 0, M98, MID(M98, LEN(N98) + 2, 20))</f>
        <v>1h30m</v>
      </c>
      <c r="P98" s="6">
        <f t="shared" ref="P98:P129" si="26">IFERROR(LEFT(O98, FIND("h", O98) - 1) * 1, 0)</f>
        <v>1</v>
      </c>
      <c r="Q98" s="6" t="str">
        <f t="shared" ref="Q98:Q129" si="27">IF(P98 = 0, O98, MID(O98, LEN(P98) + 2, 20))</f>
        <v>30m</v>
      </c>
      <c r="R98" s="6">
        <f t="shared" ref="R98:R129" si="28">IFERROR(LEFT(Q98, FIND("m", Q98) - 1) * 1, 0)</f>
        <v>30</v>
      </c>
      <c r="S98" s="6" t="str">
        <f t="shared" ref="S98:S129" si="29">IF(R98 = 0, Q98, MID(Q98, LEN(R98) + 2, 20))</f>
        <v/>
      </c>
      <c r="T98" s="6">
        <f t="shared" ref="T98:T129" si="30">IFERROR(LEFT(S98, FIND("s", S98) - 1) * 1, 0)</f>
        <v>0</v>
      </c>
      <c r="U98" s="6">
        <f t="shared" ref="U98:U129" si="31">(T98 + R98 * 60 + P98 * 60 * 60 + N98 * 60 * 60 * 24) / Boost / 60</f>
        <v>4927.3373493975905</v>
      </c>
    </row>
    <row r="99" spans="1:21" x14ac:dyDescent="0.25">
      <c r="A99" s="6" t="s">
        <v>9</v>
      </c>
      <c r="B99" s="6">
        <v>8</v>
      </c>
      <c r="C99" s="6" t="str">
        <f>Table2[[#This Row],[Job]] &amp; Table2[[#This Row],[Level]]</f>
        <v>Sports8</v>
      </c>
      <c r="D99" s="12" t="s">
        <v>211</v>
      </c>
      <c r="E99" s="6">
        <v>140625</v>
      </c>
      <c r="F99" s="6" t="s">
        <v>38</v>
      </c>
      <c r="H99" s="6">
        <v>28125</v>
      </c>
      <c r="I99" s="6">
        <v>2453814</v>
      </c>
      <c r="J99" s="6">
        <v>4</v>
      </c>
      <c r="K99" s="6">
        <v>7031.25</v>
      </c>
      <c r="L99" s="6" t="s">
        <v>210</v>
      </c>
      <c r="M99" s="6" t="str">
        <f>SUBSTITUTE(SUBSTITUTE(Table2[[#This Row],[Time Until Promotion O]], " ", ""), ",", "")</f>
        <v>8520d4h30m</v>
      </c>
      <c r="N99" s="6">
        <f t="shared" si="24"/>
        <v>8520</v>
      </c>
      <c r="O99" s="6" t="str">
        <f t="shared" si="25"/>
        <v>4h30m</v>
      </c>
      <c r="P99" s="6">
        <f t="shared" si="26"/>
        <v>4</v>
      </c>
      <c r="Q99" s="6" t="str">
        <f t="shared" si="27"/>
        <v>30m</v>
      </c>
      <c r="R99" s="6">
        <f t="shared" si="28"/>
        <v>30</v>
      </c>
      <c r="S99" s="6" t="str">
        <f t="shared" si="29"/>
        <v/>
      </c>
      <c r="T99" s="6">
        <f t="shared" si="30"/>
        <v>0</v>
      </c>
      <c r="U99" s="6">
        <f t="shared" si="31"/>
        <v>14782.01204819277</v>
      </c>
    </row>
    <row r="100" spans="1:21" x14ac:dyDescent="0.25">
      <c r="A100" s="6" t="s">
        <v>9</v>
      </c>
      <c r="B100" s="6">
        <v>9</v>
      </c>
      <c r="C100" s="6" t="str">
        <f>Table2[[#This Row],[Job]] &amp; Table2[[#This Row],[Level]]</f>
        <v>Sports9</v>
      </c>
      <c r="D100" s="12" t="s">
        <v>213</v>
      </c>
      <c r="E100" s="6">
        <v>175781</v>
      </c>
      <c r="F100" s="6" t="s">
        <v>38</v>
      </c>
      <c r="H100" s="6">
        <v>35156.199999999997</v>
      </c>
      <c r="I100" s="6">
        <v>7361442</v>
      </c>
      <c r="J100" s="6">
        <v>3</v>
      </c>
      <c r="K100" s="6">
        <v>11718.73</v>
      </c>
      <c r="L100" s="6" t="s">
        <v>212</v>
      </c>
      <c r="M100" s="6" t="str">
        <f>SUBSTITUTE(SUBSTITUTE(Table2[[#This Row],[Time Until Promotion O]], " ", ""), ",", "")</f>
        <v>25560d13h30m</v>
      </c>
      <c r="N100" s="6">
        <f t="shared" si="24"/>
        <v>25560</v>
      </c>
      <c r="O100" s="6" t="str">
        <f t="shared" si="25"/>
        <v>13h30m</v>
      </c>
      <c r="P100" s="6">
        <f t="shared" si="26"/>
        <v>13</v>
      </c>
      <c r="Q100" s="6" t="str">
        <f t="shared" si="27"/>
        <v>30m</v>
      </c>
      <c r="R100" s="6">
        <f t="shared" si="28"/>
        <v>30</v>
      </c>
      <c r="S100" s="6" t="str">
        <f t="shared" si="29"/>
        <v/>
      </c>
      <c r="T100" s="6">
        <f t="shared" si="30"/>
        <v>0</v>
      </c>
      <c r="U100" s="6">
        <f t="shared" si="31"/>
        <v>44346.036144578313</v>
      </c>
    </row>
    <row r="101" spans="1:21" x14ac:dyDescent="0.25">
      <c r="A101" s="6" t="s">
        <v>9</v>
      </c>
      <c r="B101" s="6">
        <v>10</v>
      </c>
      <c r="C101" s="6" t="str">
        <f>Table2[[#This Row],[Job]] &amp; Table2[[#This Row],[Level]]</f>
        <v>Sports10</v>
      </c>
      <c r="D101" s="12" t="s">
        <v>215</v>
      </c>
      <c r="E101" s="6">
        <v>219727</v>
      </c>
      <c r="F101" s="6" t="s">
        <v>38</v>
      </c>
      <c r="H101" s="6">
        <v>43945.4</v>
      </c>
      <c r="I101" s="6">
        <v>22084326</v>
      </c>
      <c r="J101" s="6">
        <v>2</v>
      </c>
      <c r="K101" s="6">
        <v>21972.7</v>
      </c>
      <c r="L101" s="6" t="s">
        <v>214</v>
      </c>
      <c r="M101" s="6" t="str">
        <f>SUBSTITUTE(SUBSTITUTE(Table2[[#This Row],[Time Until Promotion O]], " ", ""), ",", "")</f>
        <v>76681d16h30m</v>
      </c>
      <c r="N101" s="6">
        <f t="shared" si="24"/>
        <v>76681</v>
      </c>
      <c r="O101" s="6" t="str">
        <f t="shared" si="25"/>
        <v>16h30m</v>
      </c>
      <c r="P101" s="6">
        <f t="shared" si="26"/>
        <v>16</v>
      </c>
      <c r="Q101" s="6" t="str">
        <f t="shared" si="27"/>
        <v>30m</v>
      </c>
      <c r="R101" s="6">
        <f t="shared" si="28"/>
        <v>30</v>
      </c>
      <c r="S101" s="6" t="str">
        <f t="shared" si="29"/>
        <v/>
      </c>
      <c r="T101" s="6">
        <f t="shared" si="30"/>
        <v>0</v>
      </c>
      <c r="U101" s="6">
        <f t="shared" si="31"/>
        <v>133038.10843373495</v>
      </c>
    </row>
    <row r="102" spans="1:21" x14ac:dyDescent="0.25">
      <c r="A102" s="6" t="s">
        <v>10</v>
      </c>
      <c r="B102" s="6">
        <v>1</v>
      </c>
      <c r="C102" s="6" t="str">
        <f>Table2[[#This Row],[Job]] &amp; Table2[[#This Row],[Level]]</f>
        <v>Movies1</v>
      </c>
      <c r="D102" s="12" t="s">
        <v>216</v>
      </c>
      <c r="E102" s="6">
        <v>1</v>
      </c>
      <c r="F102" s="6" t="s">
        <v>18</v>
      </c>
      <c r="H102" s="6">
        <v>12</v>
      </c>
      <c r="I102" s="6">
        <v>0</v>
      </c>
      <c r="J102" s="6">
        <v>20</v>
      </c>
      <c r="K102" s="6">
        <v>0.6</v>
      </c>
      <c r="L102" s="6" t="s">
        <v>348</v>
      </c>
      <c r="M102" s="6" t="str">
        <f>SUBSTITUTE(SUBSTITUTE(Table2[[#This Row],[Time Until Promotion O]], " ", ""), ",", "")</f>
        <v>0m</v>
      </c>
      <c r="N102" s="6">
        <f t="shared" si="24"/>
        <v>0</v>
      </c>
      <c r="O102" s="6" t="str">
        <f t="shared" si="25"/>
        <v>0m</v>
      </c>
      <c r="P102" s="6">
        <f t="shared" si="26"/>
        <v>0</v>
      </c>
      <c r="Q102" s="6" t="str">
        <f t="shared" si="27"/>
        <v>0m</v>
      </c>
      <c r="R102" s="6">
        <f t="shared" si="28"/>
        <v>0</v>
      </c>
      <c r="S102" s="6" t="str">
        <f t="shared" si="29"/>
        <v>0m</v>
      </c>
      <c r="T102" s="6">
        <f t="shared" si="30"/>
        <v>0</v>
      </c>
      <c r="U102" s="6">
        <f t="shared" si="31"/>
        <v>0</v>
      </c>
    </row>
    <row r="103" spans="1:21" x14ac:dyDescent="0.25">
      <c r="A103" s="6" t="s">
        <v>10</v>
      </c>
      <c r="B103" s="6">
        <v>2</v>
      </c>
      <c r="C103" s="6" t="str">
        <f>Table2[[#This Row],[Job]] &amp; Table2[[#This Row],[Level]]</f>
        <v>Movies2</v>
      </c>
      <c r="D103" s="12" t="s">
        <v>218</v>
      </c>
      <c r="E103" s="6">
        <v>750</v>
      </c>
      <c r="F103" s="6" t="s">
        <v>18</v>
      </c>
      <c r="H103" s="6">
        <v>9000</v>
      </c>
      <c r="I103" s="6">
        <v>12096000</v>
      </c>
      <c r="J103" s="6">
        <v>15</v>
      </c>
      <c r="K103" s="6">
        <v>600</v>
      </c>
      <c r="L103" s="6" t="s">
        <v>217</v>
      </c>
      <c r="M103" s="6" t="str">
        <f>SUBSTITUTE(SUBSTITUTE(Table2[[#This Row],[Time Until Promotion O]], " ", ""), ",", "")</f>
        <v>700d</v>
      </c>
      <c r="N103" s="6">
        <f t="shared" si="24"/>
        <v>700</v>
      </c>
      <c r="O103" s="6" t="str">
        <f t="shared" si="25"/>
        <v/>
      </c>
      <c r="P103" s="6">
        <f t="shared" si="26"/>
        <v>0</v>
      </c>
      <c r="Q103" s="6" t="str">
        <f t="shared" si="27"/>
        <v/>
      </c>
      <c r="R103" s="6">
        <f t="shared" si="28"/>
        <v>0</v>
      </c>
      <c r="S103" s="6" t="str">
        <f t="shared" si="29"/>
        <v/>
      </c>
      <c r="T103" s="6">
        <f t="shared" si="30"/>
        <v>0</v>
      </c>
      <c r="U103" s="6">
        <f t="shared" si="31"/>
        <v>1214.4578313253012</v>
      </c>
    </row>
    <row r="104" spans="1:21" x14ac:dyDescent="0.25">
      <c r="A104" s="6" t="s">
        <v>10</v>
      </c>
      <c r="B104" s="6">
        <v>3</v>
      </c>
      <c r="C104" s="6" t="str">
        <f>Table2[[#This Row],[Job]] &amp; Table2[[#This Row],[Level]]</f>
        <v>Movies3</v>
      </c>
      <c r="D104" s="12" t="s">
        <v>220</v>
      </c>
      <c r="E104" s="6">
        <v>1350</v>
      </c>
      <c r="F104" s="6" t="s">
        <v>18</v>
      </c>
      <c r="H104" s="6">
        <v>16200</v>
      </c>
      <c r="I104" s="6">
        <v>18144000</v>
      </c>
      <c r="J104" s="6">
        <v>14</v>
      </c>
      <c r="K104" s="6">
        <v>1157.1400000000001</v>
      </c>
      <c r="L104" s="6" t="s">
        <v>219</v>
      </c>
      <c r="M104" s="6" t="str">
        <f>SUBSTITUTE(SUBSTITUTE(Table2[[#This Row],[Time Until Promotion O]], " ", ""), ",", "")</f>
        <v>1050d</v>
      </c>
      <c r="N104" s="6">
        <f t="shared" si="24"/>
        <v>1050</v>
      </c>
      <c r="O104" s="6" t="str">
        <f t="shared" si="25"/>
        <v/>
      </c>
      <c r="P104" s="6">
        <f t="shared" si="26"/>
        <v>0</v>
      </c>
      <c r="Q104" s="6" t="str">
        <f t="shared" si="27"/>
        <v/>
      </c>
      <c r="R104" s="6">
        <f t="shared" si="28"/>
        <v>0</v>
      </c>
      <c r="S104" s="6" t="str">
        <f t="shared" si="29"/>
        <v/>
      </c>
      <c r="T104" s="6">
        <f t="shared" si="30"/>
        <v>0</v>
      </c>
      <c r="U104" s="6">
        <f t="shared" si="31"/>
        <v>1821.6867469879517</v>
      </c>
    </row>
    <row r="105" spans="1:21" x14ac:dyDescent="0.25">
      <c r="A105" s="6" t="s">
        <v>10</v>
      </c>
      <c r="B105" s="6">
        <v>4</v>
      </c>
      <c r="C105" s="6" t="str">
        <f>Table2[[#This Row],[Job]] &amp; Table2[[#This Row],[Level]]</f>
        <v>Movies4</v>
      </c>
      <c r="D105" s="12" t="s">
        <v>222</v>
      </c>
      <c r="E105" s="6">
        <v>2430</v>
      </c>
      <c r="F105" s="6" t="s">
        <v>18</v>
      </c>
      <c r="H105" s="6">
        <v>29160</v>
      </c>
      <c r="I105" s="6">
        <v>27216000</v>
      </c>
      <c r="J105" s="6">
        <v>13</v>
      </c>
      <c r="K105" s="6">
        <v>2243.08</v>
      </c>
      <c r="L105" s="6" t="s">
        <v>221</v>
      </c>
      <c r="M105" s="6" t="str">
        <f>SUBSTITUTE(SUBSTITUTE(Table2[[#This Row],[Time Until Promotion O]], " ", ""), ",", "")</f>
        <v>1575d</v>
      </c>
      <c r="N105" s="6">
        <f t="shared" si="24"/>
        <v>1575</v>
      </c>
      <c r="O105" s="6" t="str">
        <f t="shared" si="25"/>
        <v/>
      </c>
      <c r="P105" s="6">
        <f t="shared" si="26"/>
        <v>0</v>
      </c>
      <c r="Q105" s="6" t="str">
        <f t="shared" si="27"/>
        <v/>
      </c>
      <c r="R105" s="6">
        <f t="shared" si="28"/>
        <v>0</v>
      </c>
      <c r="S105" s="6" t="str">
        <f t="shared" si="29"/>
        <v/>
      </c>
      <c r="T105" s="6">
        <f t="shared" si="30"/>
        <v>0</v>
      </c>
      <c r="U105" s="6">
        <f t="shared" si="31"/>
        <v>2732.5301204819275</v>
      </c>
    </row>
    <row r="106" spans="1:21" x14ac:dyDescent="0.25">
      <c r="A106" s="6" t="s">
        <v>10</v>
      </c>
      <c r="B106" s="6">
        <v>5</v>
      </c>
      <c r="C106" s="6" t="str">
        <f>Table2[[#This Row],[Job]] &amp; Table2[[#This Row],[Level]]</f>
        <v>Movies5</v>
      </c>
      <c r="D106" s="12" t="s">
        <v>224</v>
      </c>
      <c r="E106" s="6">
        <v>4374</v>
      </c>
      <c r="F106" s="6" t="s">
        <v>18</v>
      </c>
      <c r="H106" s="6">
        <v>52488</v>
      </c>
      <c r="I106" s="6">
        <v>40824000</v>
      </c>
      <c r="J106" s="6">
        <v>12</v>
      </c>
      <c r="K106" s="6">
        <v>4374</v>
      </c>
      <c r="L106" s="6" t="s">
        <v>223</v>
      </c>
      <c r="M106" s="6" t="str">
        <f>SUBSTITUTE(SUBSTITUTE(Table2[[#This Row],[Time Until Promotion O]], " ", ""), ",", "")</f>
        <v>2362d12h</v>
      </c>
      <c r="N106" s="6">
        <f t="shared" si="24"/>
        <v>2362</v>
      </c>
      <c r="O106" s="6" t="str">
        <f t="shared" si="25"/>
        <v>12h</v>
      </c>
      <c r="P106" s="6">
        <f t="shared" si="26"/>
        <v>12</v>
      </c>
      <c r="Q106" s="6" t="str">
        <f t="shared" si="27"/>
        <v/>
      </c>
      <c r="R106" s="6">
        <f t="shared" si="28"/>
        <v>0</v>
      </c>
      <c r="S106" s="6" t="str">
        <f t="shared" si="29"/>
        <v/>
      </c>
      <c r="T106" s="6">
        <f t="shared" si="30"/>
        <v>0</v>
      </c>
      <c r="U106" s="6">
        <f t="shared" si="31"/>
        <v>4098.7951807228919</v>
      </c>
    </row>
    <row r="107" spans="1:21" x14ac:dyDescent="0.25">
      <c r="A107" s="6" t="s">
        <v>10</v>
      </c>
      <c r="B107" s="6">
        <v>6</v>
      </c>
      <c r="C107" s="6" t="str">
        <f>Table2[[#This Row],[Job]] &amp; Table2[[#This Row],[Level]]</f>
        <v>Movies6</v>
      </c>
      <c r="D107" s="12" t="s">
        <v>226</v>
      </c>
      <c r="E107" s="6">
        <v>7873</v>
      </c>
      <c r="F107" s="6" t="s">
        <v>18</v>
      </c>
      <c r="H107" s="6">
        <v>94476</v>
      </c>
      <c r="I107" s="6">
        <v>61236000</v>
      </c>
      <c r="J107" s="6">
        <v>11</v>
      </c>
      <c r="K107" s="6">
        <v>8588.73</v>
      </c>
      <c r="L107" s="6" t="s">
        <v>225</v>
      </c>
      <c r="M107" s="6" t="str">
        <f>SUBSTITUTE(SUBSTITUTE(Table2[[#This Row],[Time Until Promotion O]], " ", ""), ",", "")</f>
        <v>3543d18h</v>
      </c>
      <c r="N107" s="6">
        <f t="shared" si="24"/>
        <v>3543</v>
      </c>
      <c r="O107" s="6" t="str">
        <f t="shared" si="25"/>
        <v>18h</v>
      </c>
      <c r="P107" s="6">
        <f t="shared" si="26"/>
        <v>18</v>
      </c>
      <c r="Q107" s="6" t="str">
        <f t="shared" si="27"/>
        <v/>
      </c>
      <c r="R107" s="6">
        <f t="shared" si="28"/>
        <v>0</v>
      </c>
      <c r="S107" s="6" t="str">
        <f t="shared" si="29"/>
        <v/>
      </c>
      <c r="T107" s="6">
        <f t="shared" si="30"/>
        <v>0</v>
      </c>
      <c r="U107" s="6">
        <f t="shared" si="31"/>
        <v>6148.1927710843365</v>
      </c>
    </row>
    <row r="108" spans="1:21" x14ac:dyDescent="0.25">
      <c r="A108" s="6" t="s">
        <v>10</v>
      </c>
      <c r="B108" s="6">
        <v>7</v>
      </c>
      <c r="C108" s="6" t="str">
        <f>Table2[[#This Row],[Job]] &amp; Table2[[#This Row],[Level]]</f>
        <v>Movies7</v>
      </c>
      <c r="D108" s="12" t="s">
        <v>228</v>
      </c>
      <c r="E108" s="6">
        <v>14172</v>
      </c>
      <c r="F108" s="6" t="s">
        <v>18</v>
      </c>
      <c r="H108" s="6">
        <v>170064</v>
      </c>
      <c r="I108" s="6">
        <v>91854000</v>
      </c>
      <c r="J108" s="6">
        <v>10</v>
      </c>
      <c r="K108" s="6">
        <v>17006.400000000001</v>
      </c>
      <c r="L108" s="6" t="s">
        <v>227</v>
      </c>
      <c r="M108" s="6" t="str">
        <f>SUBSTITUTE(SUBSTITUTE(Table2[[#This Row],[Time Until Promotion O]], " ", ""), ",", "")</f>
        <v>5315d15h</v>
      </c>
      <c r="N108" s="6">
        <f t="shared" si="24"/>
        <v>5315</v>
      </c>
      <c r="O108" s="6" t="str">
        <f t="shared" si="25"/>
        <v>15h</v>
      </c>
      <c r="P108" s="6">
        <f t="shared" si="26"/>
        <v>15</v>
      </c>
      <c r="Q108" s="6" t="str">
        <f t="shared" si="27"/>
        <v/>
      </c>
      <c r="R108" s="6">
        <f t="shared" si="28"/>
        <v>0</v>
      </c>
      <c r="S108" s="6" t="str">
        <f t="shared" si="29"/>
        <v/>
      </c>
      <c r="T108" s="6">
        <f t="shared" si="30"/>
        <v>0</v>
      </c>
      <c r="U108" s="6">
        <f t="shared" si="31"/>
        <v>9222.2891566265062</v>
      </c>
    </row>
    <row r="109" spans="1:21" x14ac:dyDescent="0.25">
      <c r="A109" s="6" t="s">
        <v>10</v>
      </c>
      <c r="B109" s="6">
        <v>8</v>
      </c>
      <c r="C109" s="6" t="str">
        <f>Table2[[#This Row],[Job]] &amp; Table2[[#This Row],[Level]]</f>
        <v>Movies8</v>
      </c>
      <c r="D109" s="12" t="s">
        <v>230</v>
      </c>
      <c r="E109" s="6">
        <v>25509</v>
      </c>
      <c r="F109" s="6" t="s">
        <v>18</v>
      </c>
      <c r="H109" s="6">
        <v>306108</v>
      </c>
      <c r="I109" s="6">
        <v>137781000</v>
      </c>
      <c r="J109" s="6">
        <v>9</v>
      </c>
      <c r="K109" s="6">
        <v>34012</v>
      </c>
      <c r="L109" s="6" t="s">
        <v>229</v>
      </c>
      <c r="M109" s="6" t="str">
        <f>SUBSTITUTE(SUBSTITUTE(Table2[[#This Row],[Time Until Promotion O]], " ", ""), ",", "")</f>
        <v>7973d10h30m</v>
      </c>
      <c r="N109" s="6">
        <f t="shared" si="24"/>
        <v>7973</v>
      </c>
      <c r="O109" s="6" t="str">
        <f t="shared" si="25"/>
        <v>10h30m</v>
      </c>
      <c r="P109" s="6">
        <f t="shared" si="26"/>
        <v>10</v>
      </c>
      <c r="Q109" s="6" t="str">
        <f t="shared" si="27"/>
        <v>30m</v>
      </c>
      <c r="R109" s="6">
        <f t="shared" si="28"/>
        <v>30</v>
      </c>
      <c r="S109" s="6" t="str">
        <f t="shared" si="29"/>
        <v/>
      </c>
      <c r="T109" s="6">
        <f t="shared" si="30"/>
        <v>0</v>
      </c>
      <c r="U109" s="6">
        <f t="shared" si="31"/>
        <v>13833.433734939759</v>
      </c>
    </row>
    <row r="110" spans="1:21" x14ac:dyDescent="0.25">
      <c r="A110" s="6" t="s">
        <v>10</v>
      </c>
      <c r="B110" s="6">
        <v>9</v>
      </c>
      <c r="C110" s="6" t="str">
        <f>Table2[[#This Row],[Job]] &amp; Table2[[#This Row],[Level]]</f>
        <v>Movies9</v>
      </c>
      <c r="D110" s="12" t="s">
        <v>232</v>
      </c>
      <c r="E110" s="6">
        <v>45917</v>
      </c>
      <c r="F110" s="6" t="s">
        <v>18</v>
      </c>
      <c r="H110" s="6">
        <v>551004</v>
      </c>
      <c r="I110" s="6">
        <v>206671500</v>
      </c>
      <c r="J110" s="6">
        <v>8</v>
      </c>
      <c r="K110" s="6">
        <v>68875.5</v>
      </c>
      <c r="L110" s="6" t="s">
        <v>231</v>
      </c>
      <c r="M110" s="6" t="str">
        <f>SUBSTITUTE(SUBSTITUTE(Table2[[#This Row],[Time Until Promotion O]], " ", ""), ",", "")</f>
        <v>11960d3h45m</v>
      </c>
      <c r="N110" s="6">
        <f t="shared" si="24"/>
        <v>11960</v>
      </c>
      <c r="O110" s="6" t="str">
        <f t="shared" si="25"/>
        <v>3h45m</v>
      </c>
      <c r="P110" s="6">
        <f t="shared" si="26"/>
        <v>3</v>
      </c>
      <c r="Q110" s="6" t="str">
        <f t="shared" si="27"/>
        <v>45m</v>
      </c>
      <c r="R110" s="6">
        <f t="shared" si="28"/>
        <v>45</v>
      </c>
      <c r="S110" s="6" t="str">
        <f t="shared" si="29"/>
        <v/>
      </c>
      <c r="T110" s="6">
        <f t="shared" si="30"/>
        <v>0</v>
      </c>
      <c r="U110" s="6">
        <f t="shared" si="31"/>
        <v>20750.150602409638</v>
      </c>
    </row>
    <row r="111" spans="1:21" x14ac:dyDescent="0.25">
      <c r="A111" s="6" t="s">
        <v>10</v>
      </c>
      <c r="B111" s="6">
        <v>10</v>
      </c>
      <c r="C111" s="6" t="str">
        <f>Table2[[#This Row],[Job]] &amp; Table2[[#This Row],[Level]]</f>
        <v>Movies10</v>
      </c>
      <c r="D111" s="12" t="s">
        <v>234</v>
      </c>
      <c r="E111" s="6">
        <v>82650</v>
      </c>
      <c r="F111" s="6" t="s">
        <v>18</v>
      </c>
      <c r="H111" s="6">
        <v>991800</v>
      </c>
      <c r="I111" s="6">
        <v>310007250</v>
      </c>
      <c r="J111" s="6">
        <v>7</v>
      </c>
      <c r="K111" s="6">
        <v>141685.71</v>
      </c>
      <c r="L111" s="6" t="s">
        <v>233</v>
      </c>
      <c r="M111" s="6" t="str">
        <f>SUBSTITUTE(SUBSTITUTE(Table2[[#This Row],[Time Until Promotion O]], " ", ""), ",", "")</f>
        <v>17940d5h37m30s</v>
      </c>
      <c r="N111" s="6">
        <f t="shared" si="24"/>
        <v>17940</v>
      </c>
      <c r="O111" s="6" t="str">
        <f t="shared" si="25"/>
        <v>5h37m30s</v>
      </c>
      <c r="P111" s="6">
        <f t="shared" si="26"/>
        <v>5</v>
      </c>
      <c r="Q111" s="6" t="str">
        <f t="shared" si="27"/>
        <v>37m30s</v>
      </c>
      <c r="R111" s="6">
        <f t="shared" si="28"/>
        <v>37</v>
      </c>
      <c r="S111" s="6" t="str">
        <f t="shared" si="29"/>
        <v>30s</v>
      </c>
      <c r="T111" s="6">
        <f t="shared" si="30"/>
        <v>30</v>
      </c>
      <c r="U111" s="6">
        <f t="shared" si="31"/>
        <v>31125.225903614461</v>
      </c>
    </row>
    <row r="112" spans="1:21" x14ac:dyDescent="0.25">
      <c r="A112" s="6" t="s">
        <v>11</v>
      </c>
      <c r="B112" s="6">
        <v>1</v>
      </c>
      <c r="C112" s="6" t="str">
        <f>Table2[[#This Row],[Job]] &amp; Table2[[#This Row],[Level]]</f>
        <v>Legal1</v>
      </c>
      <c r="D112" s="12" t="s">
        <v>235</v>
      </c>
      <c r="E112" s="6">
        <v>240000</v>
      </c>
      <c r="F112" s="6" t="s">
        <v>59</v>
      </c>
      <c r="H112" s="6">
        <v>24000</v>
      </c>
      <c r="I112" s="6">
        <v>0</v>
      </c>
      <c r="J112" s="6">
        <v>20</v>
      </c>
      <c r="K112" s="6">
        <v>1200</v>
      </c>
      <c r="L112" s="6" t="s">
        <v>348</v>
      </c>
      <c r="M112" s="6" t="str">
        <f>SUBSTITUTE(SUBSTITUTE(Table2[[#This Row],[Time Until Promotion O]], " ", ""), ",", "")</f>
        <v>0m</v>
      </c>
      <c r="N112" s="6">
        <f t="shared" si="24"/>
        <v>0</v>
      </c>
      <c r="O112" s="6" t="str">
        <f t="shared" si="25"/>
        <v>0m</v>
      </c>
      <c r="P112" s="6">
        <f t="shared" si="26"/>
        <v>0</v>
      </c>
      <c r="Q112" s="6" t="str">
        <f t="shared" si="27"/>
        <v>0m</v>
      </c>
      <c r="R112" s="6">
        <f t="shared" si="28"/>
        <v>0</v>
      </c>
      <c r="S112" s="6" t="str">
        <f t="shared" si="29"/>
        <v>0m</v>
      </c>
      <c r="T112" s="6">
        <f t="shared" si="30"/>
        <v>0</v>
      </c>
      <c r="U112" s="6">
        <f t="shared" si="31"/>
        <v>0</v>
      </c>
    </row>
    <row r="113" spans="1:21" x14ac:dyDescent="0.25">
      <c r="A113" s="6" t="s">
        <v>11</v>
      </c>
      <c r="B113" s="6">
        <v>2</v>
      </c>
      <c r="C113" s="6" t="str">
        <f>Table2[[#This Row],[Job]] &amp; Table2[[#This Row],[Level]]</f>
        <v>Legal2</v>
      </c>
      <c r="D113" s="12" t="s">
        <v>237</v>
      </c>
      <c r="E113" s="6">
        <v>350000</v>
      </c>
      <c r="F113" s="6" t="s">
        <v>59</v>
      </c>
      <c r="H113" s="6">
        <v>35000</v>
      </c>
      <c r="I113" s="6">
        <v>2000</v>
      </c>
      <c r="J113" s="6">
        <v>20</v>
      </c>
      <c r="K113" s="6">
        <v>1750</v>
      </c>
      <c r="L113" s="6" t="s">
        <v>236</v>
      </c>
      <c r="M113" s="6" t="str">
        <f>SUBSTITUTE(SUBSTITUTE(Table2[[#This Row],[Time Until Promotion O]], " ", ""), ",", "")</f>
        <v>13d21h20m</v>
      </c>
      <c r="N113" s="6">
        <f t="shared" si="24"/>
        <v>13</v>
      </c>
      <c r="O113" s="6" t="str">
        <f t="shared" si="25"/>
        <v>21h20m</v>
      </c>
      <c r="P113" s="6">
        <f t="shared" si="26"/>
        <v>21</v>
      </c>
      <c r="Q113" s="6" t="str">
        <f t="shared" si="27"/>
        <v>20m</v>
      </c>
      <c r="R113" s="6">
        <f t="shared" si="28"/>
        <v>20</v>
      </c>
      <c r="S113" s="6" t="str">
        <f t="shared" si="29"/>
        <v/>
      </c>
      <c r="T113" s="6">
        <f t="shared" si="30"/>
        <v>0</v>
      </c>
      <c r="U113" s="6">
        <f t="shared" si="31"/>
        <v>24.096385542168672</v>
      </c>
    </row>
    <row r="114" spans="1:21" x14ac:dyDescent="0.25">
      <c r="A114" s="6" t="s">
        <v>11</v>
      </c>
      <c r="B114" s="6">
        <v>3</v>
      </c>
      <c r="C114" s="6" t="str">
        <f>Table2[[#This Row],[Job]] &amp; Table2[[#This Row],[Level]]</f>
        <v>Legal3</v>
      </c>
      <c r="D114" s="12" t="s">
        <v>239</v>
      </c>
      <c r="E114" s="6">
        <v>450000</v>
      </c>
      <c r="F114" s="6" t="s">
        <v>59</v>
      </c>
      <c r="H114" s="6">
        <v>45000</v>
      </c>
      <c r="I114" s="6">
        <v>12000</v>
      </c>
      <c r="J114" s="6">
        <v>18</v>
      </c>
      <c r="K114" s="6">
        <v>2500</v>
      </c>
      <c r="L114" s="6" t="s">
        <v>238</v>
      </c>
      <c r="M114" s="6" t="str">
        <f>SUBSTITUTE(SUBSTITUTE(Table2[[#This Row],[Time Until Promotion O]], " ", ""), ",", "")</f>
        <v>83d8h</v>
      </c>
      <c r="N114" s="6">
        <f t="shared" si="24"/>
        <v>83</v>
      </c>
      <c r="O114" s="6" t="str">
        <f t="shared" si="25"/>
        <v>8h</v>
      </c>
      <c r="P114" s="6">
        <f t="shared" si="26"/>
        <v>8</v>
      </c>
      <c r="Q114" s="6" t="str">
        <f t="shared" si="27"/>
        <v/>
      </c>
      <c r="R114" s="6">
        <f t="shared" si="28"/>
        <v>0</v>
      </c>
      <c r="S114" s="6" t="str">
        <f t="shared" si="29"/>
        <v/>
      </c>
      <c r="T114" s="6">
        <f t="shared" si="30"/>
        <v>0</v>
      </c>
      <c r="U114" s="6">
        <f t="shared" si="31"/>
        <v>144.57831325301203</v>
      </c>
    </row>
    <row r="115" spans="1:21" x14ac:dyDescent="0.25">
      <c r="A115" s="6" t="s">
        <v>11</v>
      </c>
      <c r="B115" s="6">
        <v>4</v>
      </c>
      <c r="C115" s="6" t="str">
        <f>Table2[[#This Row],[Job]] &amp; Table2[[#This Row],[Level]]</f>
        <v>Legal4</v>
      </c>
      <c r="D115" s="12" t="s">
        <v>241</v>
      </c>
      <c r="E115" s="6">
        <v>600000</v>
      </c>
      <c r="F115" s="6" t="s">
        <v>59</v>
      </c>
      <c r="H115" s="6">
        <v>60000</v>
      </c>
      <c r="I115" s="6">
        <v>72000</v>
      </c>
      <c r="J115" s="6">
        <v>18</v>
      </c>
      <c r="K115" s="6">
        <v>3333.33</v>
      </c>
      <c r="L115" s="6" t="s">
        <v>240</v>
      </c>
      <c r="M115" s="6" t="str">
        <f>SUBSTITUTE(SUBSTITUTE(Table2[[#This Row],[Time Until Promotion O]], " ", ""), ",", "")</f>
        <v>500d</v>
      </c>
      <c r="N115" s="6">
        <f t="shared" si="24"/>
        <v>500</v>
      </c>
      <c r="O115" s="6" t="str">
        <f t="shared" si="25"/>
        <v/>
      </c>
      <c r="P115" s="6">
        <f t="shared" si="26"/>
        <v>0</v>
      </c>
      <c r="Q115" s="6" t="str">
        <f t="shared" si="27"/>
        <v/>
      </c>
      <c r="R115" s="6">
        <f t="shared" si="28"/>
        <v>0</v>
      </c>
      <c r="S115" s="6" t="str">
        <f t="shared" si="29"/>
        <v/>
      </c>
      <c r="T115" s="6">
        <f t="shared" si="30"/>
        <v>0</v>
      </c>
      <c r="U115" s="6">
        <f t="shared" si="31"/>
        <v>867.46987951807228</v>
      </c>
    </row>
    <row r="116" spans="1:21" x14ac:dyDescent="0.25">
      <c r="A116" s="6" t="s">
        <v>11</v>
      </c>
      <c r="B116" s="6">
        <v>5</v>
      </c>
      <c r="C116" s="6" t="str">
        <f>Table2[[#This Row],[Job]] &amp; Table2[[#This Row],[Level]]</f>
        <v>Legal5</v>
      </c>
      <c r="D116" s="12" t="s">
        <v>243</v>
      </c>
      <c r="E116" s="6">
        <v>800000</v>
      </c>
      <c r="F116" s="6" t="s">
        <v>59</v>
      </c>
      <c r="H116" s="6">
        <v>80000</v>
      </c>
      <c r="I116" s="6">
        <v>360000</v>
      </c>
      <c r="J116" s="6">
        <v>16</v>
      </c>
      <c r="K116" s="6">
        <v>5000</v>
      </c>
      <c r="L116" s="6" t="s">
        <v>242</v>
      </c>
      <c r="M116" s="6" t="str">
        <f>SUBSTITUTE(SUBSTITUTE(Table2[[#This Row],[Time Until Promotion O]], " ", ""), ",", "")</f>
        <v>2500d</v>
      </c>
      <c r="N116" s="6">
        <f t="shared" si="24"/>
        <v>2500</v>
      </c>
      <c r="O116" s="6" t="str">
        <f t="shared" si="25"/>
        <v/>
      </c>
      <c r="P116" s="6">
        <f t="shared" si="26"/>
        <v>0</v>
      </c>
      <c r="Q116" s="6" t="str">
        <f t="shared" si="27"/>
        <v/>
      </c>
      <c r="R116" s="6">
        <f t="shared" si="28"/>
        <v>0</v>
      </c>
      <c r="S116" s="6" t="str">
        <f t="shared" si="29"/>
        <v/>
      </c>
      <c r="T116" s="6">
        <f t="shared" si="30"/>
        <v>0</v>
      </c>
      <c r="U116" s="6">
        <f t="shared" si="31"/>
        <v>4337.3493975903611</v>
      </c>
    </row>
    <row r="117" spans="1:21" x14ac:dyDescent="0.25">
      <c r="A117" s="6" t="s">
        <v>11</v>
      </c>
      <c r="B117" s="6">
        <v>6</v>
      </c>
      <c r="C117" s="6" t="str">
        <f>Table2[[#This Row],[Job]] &amp; Table2[[#This Row],[Level]]</f>
        <v>Legal6</v>
      </c>
      <c r="D117" s="12" t="s">
        <v>245</v>
      </c>
      <c r="E117" s="6">
        <v>1000000</v>
      </c>
      <c r="F117" s="6" t="s">
        <v>59</v>
      </c>
      <c r="H117" s="6">
        <v>100000</v>
      </c>
      <c r="I117" s="6">
        <v>1800000</v>
      </c>
      <c r="J117" s="6">
        <v>16</v>
      </c>
      <c r="K117" s="6">
        <v>6250</v>
      </c>
      <c r="L117" s="6" t="s">
        <v>244</v>
      </c>
      <c r="M117" s="6" t="str">
        <f>SUBSTITUTE(SUBSTITUTE(Table2[[#This Row],[Time Until Promotion O]], " ", ""), ",", "")</f>
        <v>12500d</v>
      </c>
      <c r="N117" s="6">
        <f t="shared" si="24"/>
        <v>12500</v>
      </c>
      <c r="O117" s="6" t="str">
        <f t="shared" si="25"/>
        <v/>
      </c>
      <c r="P117" s="6">
        <f t="shared" si="26"/>
        <v>0</v>
      </c>
      <c r="Q117" s="6" t="str">
        <f t="shared" si="27"/>
        <v/>
      </c>
      <c r="R117" s="6">
        <f t="shared" si="28"/>
        <v>0</v>
      </c>
      <c r="S117" s="6" t="str">
        <f t="shared" si="29"/>
        <v/>
      </c>
      <c r="T117" s="6">
        <f t="shared" si="30"/>
        <v>0</v>
      </c>
      <c r="U117" s="6">
        <f t="shared" si="31"/>
        <v>21686.746987951807</v>
      </c>
    </row>
    <row r="118" spans="1:21" x14ac:dyDescent="0.25">
      <c r="A118" s="6" t="s">
        <v>11</v>
      </c>
      <c r="B118" s="6">
        <v>7</v>
      </c>
      <c r="C118" s="6" t="str">
        <f>Table2[[#This Row],[Job]] &amp; Table2[[#This Row],[Level]]</f>
        <v>Legal7</v>
      </c>
      <c r="D118" s="12" t="s">
        <v>247</v>
      </c>
      <c r="E118" s="6">
        <v>1200000</v>
      </c>
      <c r="F118" s="6" t="s">
        <v>59</v>
      </c>
      <c r="H118" s="6">
        <v>120000</v>
      </c>
      <c r="I118" s="6">
        <v>7200000</v>
      </c>
      <c r="J118" s="6">
        <v>14</v>
      </c>
      <c r="K118" s="6">
        <v>8571.43</v>
      </c>
      <c r="L118" s="6" t="s">
        <v>246</v>
      </c>
      <c r="M118" s="6" t="str">
        <f>SUBSTITUTE(SUBSTITUTE(Table2[[#This Row],[Time Until Promotion O]], " ", ""), ",", "")</f>
        <v>50000d</v>
      </c>
      <c r="N118" s="6">
        <f t="shared" si="24"/>
        <v>50000</v>
      </c>
      <c r="O118" s="6" t="str">
        <f t="shared" si="25"/>
        <v/>
      </c>
      <c r="P118" s="6">
        <f t="shared" si="26"/>
        <v>0</v>
      </c>
      <c r="Q118" s="6" t="str">
        <f t="shared" si="27"/>
        <v/>
      </c>
      <c r="R118" s="6">
        <f t="shared" si="28"/>
        <v>0</v>
      </c>
      <c r="S118" s="6" t="str">
        <f t="shared" si="29"/>
        <v/>
      </c>
      <c r="T118" s="6">
        <f t="shared" si="30"/>
        <v>0</v>
      </c>
      <c r="U118" s="6">
        <f t="shared" si="31"/>
        <v>86746.987951807227</v>
      </c>
    </row>
    <row r="119" spans="1:21" x14ac:dyDescent="0.25">
      <c r="A119" s="6" t="s">
        <v>11</v>
      </c>
      <c r="B119" s="6">
        <v>8</v>
      </c>
      <c r="C119" s="6" t="str">
        <f>Table2[[#This Row],[Job]] &amp; Table2[[#This Row],[Level]]</f>
        <v>Legal8</v>
      </c>
      <c r="D119" s="12" t="s">
        <v>249</v>
      </c>
      <c r="E119" s="6">
        <v>1400000</v>
      </c>
      <c r="F119" s="6" t="s">
        <v>59</v>
      </c>
      <c r="H119" s="6">
        <v>140000</v>
      </c>
      <c r="I119" s="6">
        <v>28800000</v>
      </c>
      <c r="J119" s="6">
        <v>14</v>
      </c>
      <c r="K119" s="6">
        <v>10000</v>
      </c>
      <c r="L119" s="6" t="s">
        <v>248</v>
      </c>
      <c r="M119" s="6" t="str">
        <f>SUBSTITUTE(SUBSTITUTE(Table2[[#This Row],[Time Until Promotion O]], " ", ""), ",", "")</f>
        <v>200000d</v>
      </c>
      <c r="N119" s="6">
        <f t="shared" si="24"/>
        <v>200000</v>
      </c>
      <c r="O119" s="6" t="str">
        <f t="shared" si="25"/>
        <v/>
      </c>
      <c r="P119" s="6">
        <f t="shared" si="26"/>
        <v>0</v>
      </c>
      <c r="Q119" s="6" t="str">
        <f t="shared" si="27"/>
        <v/>
      </c>
      <c r="R119" s="6">
        <f t="shared" si="28"/>
        <v>0</v>
      </c>
      <c r="S119" s="6" t="str">
        <f t="shared" si="29"/>
        <v/>
      </c>
      <c r="T119" s="6">
        <f t="shared" si="30"/>
        <v>0</v>
      </c>
      <c r="U119" s="6">
        <f t="shared" si="31"/>
        <v>346987.95180722891</v>
      </c>
    </row>
    <row r="120" spans="1:21" x14ac:dyDescent="0.25">
      <c r="A120" s="6" t="s">
        <v>11</v>
      </c>
      <c r="B120" s="6">
        <v>9</v>
      </c>
      <c r="C120" s="6" t="str">
        <f>Table2[[#This Row],[Job]] &amp; Table2[[#This Row],[Level]]</f>
        <v>Legal9</v>
      </c>
      <c r="D120" s="12" t="s">
        <v>251</v>
      </c>
      <c r="E120" s="6">
        <v>1600000</v>
      </c>
      <c r="F120" s="6" t="s">
        <v>59</v>
      </c>
      <c r="H120" s="6">
        <v>160000</v>
      </c>
      <c r="I120" s="6">
        <v>86400000</v>
      </c>
      <c r="J120" s="6">
        <v>12</v>
      </c>
      <c r="K120" s="6">
        <v>13333.33</v>
      </c>
      <c r="L120" s="6" t="s">
        <v>250</v>
      </c>
      <c r="M120" s="6" t="str">
        <f>SUBSTITUTE(SUBSTITUTE(Table2[[#This Row],[Time Until Promotion O]], " ", ""), ",", "")</f>
        <v>600000d</v>
      </c>
      <c r="N120" s="6">
        <f t="shared" si="24"/>
        <v>600000</v>
      </c>
      <c r="O120" s="6" t="str">
        <f t="shared" si="25"/>
        <v/>
      </c>
      <c r="P120" s="6">
        <f t="shared" si="26"/>
        <v>0</v>
      </c>
      <c r="Q120" s="6" t="str">
        <f t="shared" si="27"/>
        <v/>
      </c>
      <c r="R120" s="6">
        <f t="shared" si="28"/>
        <v>0</v>
      </c>
      <c r="S120" s="6" t="str">
        <f t="shared" si="29"/>
        <v/>
      </c>
      <c r="T120" s="6">
        <f t="shared" si="30"/>
        <v>0</v>
      </c>
      <c r="U120" s="6">
        <f t="shared" si="31"/>
        <v>1040963.8554216868</v>
      </c>
    </row>
    <row r="121" spans="1:21" x14ac:dyDescent="0.25">
      <c r="A121" s="6" t="s">
        <v>11</v>
      </c>
      <c r="B121" s="6">
        <v>10</v>
      </c>
      <c r="C121" s="6" t="str">
        <f>Table2[[#This Row],[Job]] &amp; Table2[[#This Row],[Level]]</f>
        <v>Legal10</v>
      </c>
      <c r="D121" s="12" t="s">
        <v>253</v>
      </c>
      <c r="E121" s="6">
        <v>1800000</v>
      </c>
      <c r="F121" s="6" t="s">
        <v>59</v>
      </c>
      <c r="H121" s="6">
        <v>180000</v>
      </c>
      <c r="I121" s="6">
        <v>259200000</v>
      </c>
      <c r="J121" s="6">
        <v>12</v>
      </c>
      <c r="K121" s="6">
        <v>15000</v>
      </c>
      <c r="L121" s="6" t="s">
        <v>252</v>
      </c>
      <c r="M121" s="6" t="str">
        <f>SUBSTITUTE(SUBSTITUTE(Table2[[#This Row],[Time Until Promotion O]], " ", ""), ",", "")</f>
        <v>1800000d</v>
      </c>
      <c r="N121" s="6">
        <f t="shared" si="24"/>
        <v>1800000</v>
      </c>
      <c r="O121" s="6" t="str">
        <f t="shared" si="25"/>
        <v/>
      </c>
      <c r="P121" s="6">
        <f t="shared" si="26"/>
        <v>0</v>
      </c>
      <c r="Q121" s="6" t="str">
        <f t="shared" si="27"/>
        <v/>
      </c>
      <c r="R121" s="6">
        <f t="shared" si="28"/>
        <v>0</v>
      </c>
      <c r="S121" s="6" t="str">
        <f t="shared" si="29"/>
        <v/>
      </c>
      <c r="T121" s="6">
        <f t="shared" si="30"/>
        <v>0</v>
      </c>
      <c r="U121" s="6">
        <f t="shared" si="31"/>
        <v>3122891.5662650601</v>
      </c>
    </row>
    <row r="122" spans="1:21" x14ac:dyDescent="0.25">
      <c r="A122" s="6" t="s">
        <v>12</v>
      </c>
      <c r="B122" s="6">
        <v>1</v>
      </c>
      <c r="C122" s="6" t="str">
        <f>Table2[[#This Row],[Job]] &amp; Table2[[#This Row],[Level]]</f>
        <v>Slaying1</v>
      </c>
      <c r="D122" s="12" t="s">
        <v>254</v>
      </c>
      <c r="E122" s="6">
        <v>50</v>
      </c>
      <c r="F122" s="6" t="s">
        <v>18</v>
      </c>
      <c r="H122" s="6">
        <v>600</v>
      </c>
      <c r="I122" s="6">
        <v>0</v>
      </c>
      <c r="J122" s="6">
        <v>10</v>
      </c>
      <c r="K122" s="6">
        <v>60</v>
      </c>
      <c r="L122" s="6" t="s">
        <v>348</v>
      </c>
      <c r="M122" s="6" t="str">
        <f>SUBSTITUTE(SUBSTITUTE(Table2[[#This Row],[Time Until Promotion O]], " ", ""), ",", "")</f>
        <v>0m</v>
      </c>
      <c r="N122" s="6">
        <f t="shared" si="24"/>
        <v>0</v>
      </c>
      <c r="O122" s="6" t="str">
        <f t="shared" si="25"/>
        <v>0m</v>
      </c>
      <c r="P122" s="6">
        <f t="shared" si="26"/>
        <v>0</v>
      </c>
      <c r="Q122" s="6" t="str">
        <f t="shared" si="27"/>
        <v>0m</v>
      </c>
      <c r="R122" s="6">
        <f t="shared" si="28"/>
        <v>0</v>
      </c>
      <c r="S122" s="6" t="str">
        <f t="shared" si="29"/>
        <v>0m</v>
      </c>
      <c r="T122" s="6">
        <f t="shared" si="30"/>
        <v>0</v>
      </c>
      <c r="U122" s="6">
        <f t="shared" si="31"/>
        <v>0</v>
      </c>
    </row>
    <row r="123" spans="1:21" x14ac:dyDescent="0.25">
      <c r="A123" s="6" t="s">
        <v>12</v>
      </c>
      <c r="B123" s="6">
        <v>2</v>
      </c>
      <c r="C123" s="6" t="str">
        <f>Table2[[#This Row],[Job]] &amp; Table2[[#This Row],[Level]]</f>
        <v>Slaying2</v>
      </c>
      <c r="D123" s="12" t="s">
        <v>256</v>
      </c>
      <c r="E123" s="6">
        <v>100</v>
      </c>
      <c r="F123" s="6" t="s">
        <v>18</v>
      </c>
      <c r="H123" s="6">
        <v>1200</v>
      </c>
      <c r="I123" s="6">
        <v>2592000</v>
      </c>
      <c r="J123" s="6">
        <v>10</v>
      </c>
      <c r="K123" s="6">
        <v>120</v>
      </c>
      <c r="L123" s="6" t="s">
        <v>255</v>
      </c>
      <c r="M123" s="6" t="str">
        <f>SUBSTITUTE(SUBSTITUTE(Table2[[#This Row],[Time Until Promotion O]], " ", ""), ",", "")</f>
        <v>150d</v>
      </c>
      <c r="N123" s="6">
        <f t="shared" si="24"/>
        <v>150</v>
      </c>
      <c r="O123" s="6" t="str">
        <f t="shared" si="25"/>
        <v/>
      </c>
      <c r="P123" s="6">
        <f t="shared" si="26"/>
        <v>0</v>
      </c>
      <c r="Q123" s="6" t="str">
        <f t="shared" si="27"/>
        <v/>
      </c>
      <c r="R123" s="6">
        <f t="shared" si="28"/>
        <v>0</v>
      </c>
      <c r="S123" s="6" t="str">
        <f t="shared" si="29"/>
        <v/>
      </c>
      <c r="T123" s="6">
        <f t="shared" si="30"/>
        <v>0</v>
      </c>
      <c r="U123" s="6">
        <f t="shared" si="31"/>
        <v>260.24096385542168</v>
      </c>
    </row>
    <row r="124" spans="1:21" x14ac:dyDescent="0.25">
      <c r="A124" s="6" t="s">
        <v>12</v>
      </c>
      <c r="B124" s="6">
        <v>3</v>
      </c>
      <c r="C124" s="6" t="str">
        <f>Table2[[#This Row],[Job]] &amp; Table2[[#This Row],[Level]]</f>
        <v>Slaying3</v>
      </c>
      <c r="D124" s="12" t="s">
        <v>258</v>
      </c>
      <c r="E124" s="6">
        <v>200</v>
      </c>
      <c r="F124" s="6" t="s">
        <v>18</v>
      </c>
      <c r="H124" s="6">
        <v>2400</v>
      </c>
      <c r="I124" s="6">
        <v>7776000</v>
      </c>
      <c r="J124" s="6">
        <v>10</v>
      </c>
      <c r="K124" s="6">
        <v>240</v>
      </c>
      <c r="L124" s="6" t="s">
        <v>257</v>
      </c>
      <c r="M124" s="6" t="str">
        <f>SUBSTITUTE(SUBSTITUTE(Table2[[#This Row],[Time Until Promotion O]], " ", ""), ",", "")</f>
        <v>450d</v>
      </c>
      <c r="N124" s="6">
        <f t="shared" si="24"/>
        <v>450</v>
      </c>
      <c r="O124" s="6" t="str">
        <f t="shared" si="25"/>
        <v/>
      </c>
      <c r="P124" s="6">
        <f t="shared" si="26"/>
        <v>0</v>
      </c>
      <c r="Q124" s="6" t="str">
        <f t="shared" si="27"/>
        <v/>
      </c>
      <c r="R124" s="6">
        <f t="shared" si="28"/>
        <v>0</v>
      </c>
      <c r="S124" s="6" t="str">
        <f t="shared" si="29"/>
        <v/>
      </c>
      <c r="T124" s="6">
        <f t="shared" si="30"/>
        <v>0</v>
      </c>
      <c r="U124" s="6">
        <f t="shared" si="31"/>
        <v>780.72289156626505</v>
      </c>
    </row>
    <row r="125" spans="1:21" x14ac:dyDescent="0.25">
      <c r="A125" s="6" t="s">
        <v>12</v>
      </c>
      <c r="B125" s="6">
        <v>4</v>
      </c>
      <c r="C125" s="6" t="str">
        <f>Table2[[#This Row],[Job]] &amp; Table2[[#This Row],[Level]]</f>
        <v>Slaying4</v>
      </c>
      <c r="D125" s="12" t="s">
        <v>260</v>
      </c>
      <c r="E125" s="6">
        <v>400</v>
      </c>
      <c r="F125" s="6" t="s">
        <v>18</v>
      </c>
      <c r="H125" s="6">
        <v>4800</v>
      </c>
      <c r="I125" s="6">
        <v>23328000</v>
      </c>
      <c r="J125" s="6">
        <v>10</v>
      </c>
      <c r="K125" s="6">
        <v>480</v>
      </c>
      <c r="L125" s="6" t="s">
        <v>259</v>
      </c>
      <c r="M125" s="6" t="str">
        <f>SUBSTITUTE(SUBSTITUTE(Table2[[#This Row],[Time Until Promotion O]], " ", ""), ",", "")</f>
        <v>1350d</v>
      </c>
      <c r="N125" s="6">
        <f t="shared" si="24"/>
        <v>1350</v>
      </c>
      <c r="O125" s="6" t="str">
        <f t="shared" si="25"/>
        <v/>
      </c>
      <c r="P125" s="6">
        <f t="shared" si="26"/>
        <v>0</v>
      </c>
      <c r="Q125" s="6" t="str">
        <f t="shared" si="27"/>
        <v/>
      </c>
      <c r="R125" s="6">
        <f t="shared" si="28"/>
        <v>0</v>
      </c>
      <c r="S125" s="6" t="str">
        <f t="shared" si="29"/>
        <v/>
      </c>
      <c r="T125" s="6">
        <f t="shared" si="30"/>
        <v>0</v>
      </c>
      <c r="U125" s="6">
        <f t="shared" si="31"/>
        <v>2342.1686746987953</v>
      </c>
    </row>
    <row r="126" spans="1:21" x14ac:dyDescent="0.25">
      <c r="A126" s="6" t="s">
        <v>12</v>
      </c>
      <c r="B126" s="6">
        <v>5</v>
      </c>
      <c r="C126" s="6" t="str">
        <f>Table2[[#This Row],[Job]] &amp; Table2[[#This Row],[Level]]</f>
        <v>Slaying5</v>
      </c>
      <c r="D126" s="12" t="s">
        <v>262</v>
      </c>
      <c r="E126" s="6">
        <v>800</v>
      </c>
      <c r="F126" s="6" t="s">
        <v>18</v>
      </c>
      <c r="H126" s="6">
        <v>9600</v>
      </c>
      <c r="I126" s="6">
        <v>69984000</v>
      </c>
      <c r="J126" s="6">
        <v>10</v>
      </c>
      <c r="K126" s="6">
        <v>960</v>
      </c>
      <c r="L126" s="6" t="s">
        <v>261</v>
      </c>
      <c r="M126" s="6" t="str">
        <f>SUBSTITUTE(SUBSTITUTE(Table2[[#This Row],[Time Until Promotion O]], " ", ""), ",", "")</f>
        <v>4050d</v>
      </c>
      <c r="N126" s="6">
        <f t="shared" si="24"/>
        <v>4050</v>
      </c>
      <c r="O126" s="6" t="str">
        <f t="shared" si="25"/>
        <v/>
      </c>
      <c r="P126" s="6">
        <f t="shared" si="26"/>
        <v>0</v>
      </c>
      <c r="Q126" s="6" t="str">
        <f t="shared" si="27"/>
        <v/>
      </c>
      <c r="R126" s="6">
        <f t="shared" si="28"/>
        <v>0</v>
      </c>
      <c r="S126" s="6" t="str">
        <f t="shared" si="29"/>
        <v/>
      </c>
      <c r="T126" s="6">
        <f t="shared" si="30"/>
        <v>0</v>
      </c>
      <c r="U126" s="6">
        <f t="shared" si="31"/>
        <v>7026.5060240963849</v>
      </c>
    </row>
    <row r="127" spans="1:21" x14ac:dyDescent="0.25">
      <c r="A127" s="6" t="s">
        <v>12</v>
      </c>
      <c r="B127" s="6">
        <v>6</v>
      </c>
      <c r="C127" s="6" t="str">
        <f>Table2[[#This Row],[Job]] &amp; Table2[[#This Row],[Level]]</f>
        <v>Slaying6</v>
      </c>
      <c r="D127" s="12" t="s">
        <v>264</v>
      </c>
      <c r="E127" s="6">
        <v>1600</v>
      </c>
      <c r="F127" s="6" t="s">
        <v>18</v>
      </c>
      <c r="H127" s="6">
        <v>19200</v>
      </c>
      <c r="I127" s="6">
        <v>209952000</v>
      </c>
      <c r="J127" s="6">
        <v>10</v>
      </c>
      <c r="K127" s="6">
        <v>1920</v>
      </c>
      <c r="L127" s="6" t="s">
        <v>263</v>
      </c>
      <c r="M127" s="6" t="str">
        <f>SUBSTITUTE(SUBSTITUTE(Table2[[#This Row],[Time Until Promotion O]], " ", ""), ",", "")</f>
        <v>12150d</v>
      </c>
      <c r="N127" s="6">
        <f t="shared" si="24"/>
        <v>12150</v>
      </c>
      <c r="O127" s="6" t="str">
        <f t="shared" si="25"/>
        <v/>
      </c>
      <c r="P127" s="6">
        <f t="shared" si="26"/>
        <v>0</v>
      </c>
      <c r="Q127" s="6" t="str">
        <f t="shared" si="27"/>
        <v/>
      </c>
      <c r="R127" s="6">
        <f t="shared" si="28"/>
        <v>0</v>
      </c>
      <c r="S127" s="6" t="str">
        <f t="shared" si="29"/>
        <v/>
      </c>
      <c r="T127" s="6">
        <f t="shared" si="30"/>
        <v>0</v>
      </c>
      <c r="U127" s="6">
        <f t="shared" si="31"/>
        <v>21079.518072289156</v>
      </c>
    </row>
    <row r="128" spans="1:21" x14ac:dyDescent="0.25">
      <c r="A128" s="6" t="s">
        <v>12</v>
      </c>
      <c r="B128" s="6">
        <v>7</v>
      </c>
      <c r="C128" s="6" t="str">
        <f>Table2[[#This Row],[Job]] &amp; Table2[[#This Row],[Level]]</f>
        <v>Slaying7</v>
      </c>
      <c r="D128" s="12" t="s">
        <v>265</v>
      </c>
      <c r="E128" s="6">
        <v>3200</v>
      </c>
      <c r="F128" s="6" t="s">
        <v>18</v>
      </c>
      <c r="H128" s="6">
        <v>38400</v>
      </c>
      <c r="I128" s="6">
        <v>629856000</v>
      </c>
      <c r="J128" s="6">
        <v>10</v>
      </c>
      <c r="K128" s="6">
        <v>3840</v>
      </c>
      <c r="L128" s="6" t="s">
        <v>175</v>
      </c>
      <c r="M128" s="6" t="str">
        <f>SUBSTITUTE(SUBSTITUTE(Table2[[#This Row],[Time Until Promotion O]], " ", ""), ",", "")</f>
        <v>36450d</v>
      </c>
      <c r="N128" s="6">
        <f t="shared" si="24"/>
        <v>36450</v>
      </c>
      <c r="O128" s="6" t="str">
        <f t="shared" si="25"/>
        <v/>
      </c>
      <c r="P128" s="6">
        <f t="shared" si="26"/>
        <v>0</v>
      </c>
      <c r="Q128" s="6" t="str">
        <f t="shared" si="27"/>
        <v/>
      </c>
      <c r="R128" s="6">
        <f t="shared" si="28"/>
        <v>0</v>
      </c>
      <c r="S128" s="6" t="str">
        <f t="shared" si="29"/>
        <v/>
      </c>
      <c r="T128" s="6">
        <f t="shared" si="30"/>
        <v>0</v>
      </c>
      <c r="U128" s="6">
        <f t="shared" si="31"/>
        <v>63238.554216867466</v>
      </c>
    </row>
    <row r="129" spans="1:21" x14ac:dyDescent="0.25">
      <c r="A129" s="6" t="s">
        <v>12</v>
      </c>
      <c r="B129" s="6">
        <v>8</v>
      </c>
      <c r="C129" s="6" t="str">
        <f>Table2[[#This Row],[Job]] &amp; Table2[[#This Row],[Level]]</f>
        <v>Slaying8</v>
      </c>
      <c r="D129" s="12" t="s">
        <v>267</v>
      </c>
      <c r="E129" s="6">
        <v>6400</v>
      </c>
      <c r="F129" s="6" t="s">
        <v>18</v>
      </c>
      <c r="H129" s="6">
        <v>76800</v>
      </c>
      <c r="I129" s="6">
        <v>1889568000</v>
      </c>
      <c r="J129" s="6">
        <v>10</v>
      </c>
      <c r="K129" s="6">
        <v>7680</v>
      </c>
      <c r="L129" s="6" t="s">
        <v>266</v>
      </c>
      <c r="M129" s="6" t="str">
        <f>SUBSTITUTE(SUBSTITUTE(Table2[[#This Row],[Time Until Promotion O]], " ", ""), ",", "")</f>
        <v>109350d</v>
      </c>
      <c r="N129" s="6">
        <f t="shared" si="24"/>
        <v>109350</v>
      </c>
      <c r="O129" s="6" t="str">
        <f t="shared" si="25"/>
        <v/>
      </c>
      <c r="P129" s="6">
        <f t="shared" si="26"/>
        <v>0</v>
      </c>
      <c r="Q129" s="6" t="str">
        <f t="shared" si="27"/>
        <v/>
      </c>
      <c r="R129" s="6">
        <f t="shared" si="28"/>
        <v>0</v>
      </c>
      <c r="S129" s="6" t="str">
        <f t="shared" si="29"/>
        <v/>
      </c>
      <c r="T129" s="6">
        <f t="shared" si="30"/>
        <v>0</v>
      </c>
      <c r="U129" s="6">
        <f t="shared" si="31"/>
        <v>189715.6626506024</v>
      </c>
    </row>
    <row r="130" spans="1:21" x14ac:dyDescent="0.25">
      <c r="A130" s="6" t="s">
        <v>12</v>
      </c>
      <c r="B130" s="6">
        <v>9</v>
      </c>
      <c r="C130" s="6" t="str">
        <f>Table2[[#This Row],[Job]] &amp; Table2[[#This Row],[Level]]</f>
        <v>Slaying9</v>
      </c>
      <c r="D130" s="12" t="s">
        <v>269</v>
      </c>
      <c r="E130" s="6">
        <v>12800</v>
      </c>
      <c r="F130" s="6" t="s">
        <v>18</v>
      </c>
      <c r="H130" s="6">
        <v>153600</v>
      </c>
      <c r="I130" s="6">
        <v>5668704000</v>
      </c>
      <c r="J130" s="6">
        <v>10</v>
      </c>
      <c r="K130" s="6">
        <v>15360</v>
      </c>
      <c r="L130" s="6" t="s">
        <v>268</v>
      </c>
      <c r="M130" s="6" t="str">
        <f>SUBSTITUTE(SUBSTITUTE(Table2[[#This Row],[Time Until Promotion O]], " ", ""), ",", "")</f>
        <v>328050d</v>
      </c>
      <c r="N130" s="6">
        <f t="shared" ref="N130:N161" si="32">IFERROR(LEFT(M130, FIND("d", M130) - 1) * 1, 0)</f>
        <v>328050</v>
      </c>
      <c r="O130" s="6" t="str">
        <f t="shared" ref="O130:O161" si="33">IF(N130 = 0, M130, MID(M130, LEN(N130) + 2, 20))</f>
        <v/>
      </c>
      <c r="P130" s="6">
        <f t="shared" ref="P130:P161" si="34">IFERROR(LEFT(O130, FIND("h", O130) - 1) * 1, 0)</f>
        <v>0</v>
      </c>
      <c r="Q130" s="6" t="str">
        <f t="shared" ref="Q130:Q161" si="35">IF(P130 = 0, O130, MID(O130, LEN(P130) + 2, 20))</f>
        <v/>
      </c>
      <c r="R130" s="6">
        <f t="shared" ref="R130:R161" si="36">IFERROR(LEFT(Q130, FIND("m", Q130) - 1) * 1, 0)</f>
        <v>0</v>
      </c>
      <c r="S130" s="6" t="str">
        <f t="shared" ref="S130:S161" si="37">IF(R130 = 0, Q130, MID(Q130, LEN(R130) + 2, 20))</f>
        <v/>
      </c>
      <c r="T130" s="6">
        <f t="shared" ref="T130:T161" si="38">IFERROR(LEFT(S130, FIND("s", S130) - 1) * 1, 0)</f>
        <v>0</v>
      </c>
      <c r="U130" s="6">
        <f t="shared" ref="U130:U161" si="39">(T130 + R130 * 60 + P130 * 60 * 60 + N130 * 60 * 60 * 24) / Boost / 60</f>
        <v>569146.98795180721</v>
      </c>
    </row>
    <row r="131" spans="1:21" x14ac:dyDescent="0.25">
      <c r="A131" s="6" t="s">
        <v>12</v>
      </c>
      <c r="B131" s="6">
        <v>10</v>
      </c>
      <c r="C131" s="6" t="str">
        <f>Table2[[#This Row],[Job]] &amp; Table2[[#This Row],[Level]]</f>
        <v>Slaying10</v>
      </c>
      <c r="D131" s="12" t="s">
        <v>271</v>
      </c>
      <c r="E131" s="6">
        <v>25600</v>
      </c>
      <c r="F131" s="6" t="s">
        <v>18</v>
      </c>
      <c r="H131" s="6">
        <v>307200</v>
      </c>
      <c r="I131" s="6">
        <v>17006112000</v>
      </c>
      <c r="J131" s="6">
        <v>10</v>
      </c>
      <c r="K131" s="6">
        <v>30720</v>
      </c>
      <c r="L131" s="6" t="s">
        <v>270</v>
      </c>
      <c r="M131" s="6" t="str">
        <f>SUBSTITUTE(SUBSTITUTE(Table2[[#This Row],[Time Until Promotion O]], " ", ""), ",", "")</f>
        <v>984150d</v>
      </c>
      <c r="N131" s="6">
        <f t="shared" si="32"/>
        <v>984150</v>
      </c>
      <c r="O131" s="6" t="str">
        <f t="shared" si="33"/>
        <v/>
      </c>
      <c r="P131" s="6">
        <f t="shared" si="34"/>
        <v>0</v>
      </c>
      <c r="Q131" s="6" t="str">
        <f t="shared" si="35"/>
        <v/>
      </c>
      <c r="R131" s="6">
        <f t="shared" si="36"/>
        <v>0</v>
      </c>
      <c r="S131" s="6" t="str">
        <f t="shared" si="37"/>
        <v/>
      </c>
      <c r="T131" s="6">
        <f t="shared" si="38"/>
        <v>0</v>
      </c>
      <c r="U131" s="6">
        <f t="shared" si="39"/>
        <v>1707440.9638554219</v>
      </c>
    </row>
    <row r="132" spans="1:21" x14ac:dyDescent="0.25">
      <c r="A132" s="6" t="s">
        <v>13</v>
      </c>
      <c r="B132" s="6">
        <v>1</v>
      </c>
      <c r="C132" s="6" t="str">
        <f>Table2[[#This Row],[Job]] &amp; Table2[[#This Row],[Level]]</f>
        <v>Space1</v>
      </c>
      <c r="D132" s="12" t="s">
        <v>272</v>
      </c>
      <c r="E132" s="6">
        <v>17280000</v>
      </c>
      <c r="F132" s="6" t="s">
        <v>179</v>
      </c>
      <c r="H132" s="6">
        <v>120000</v>
      </c>
      <c r="I132" s="6">
        <v>0</v>
      </c>
      <c r="J132" s="6">
        <v>25</v>
      </c>
      <c r="K132" s="6">
        <v>4800</v>
      </c>
      <c r="L132" s="6" t="s">
        <v>348</v>
      </c>
      <c r="M132" s="6" t="str">
        <f>SUBSTITUTE(SUBSTITUTE(Table2[[#This Row],[Time Until Promotion O]], " ", ""), ",", "")</f>
        <v>0m</v>
      </c>
      <c r="N132" s="6">
        <f t="shared" si="32"/>
        <v>0</v>
      </c>
      <c r="O132" s="6" t="str">
        <f t="shared" si="33"/>
        <v>0m</v>
      </c>
      <c r="P132" s="6">
        <f t="shared" si="34"/>
        <v>0</v>
      </c>
      <c r="Q132" s="6" t="str">
        <f t="shared" si="35"/>
        <v>0m</v>
      </c>
      <c r="R132" s="6">
        <f t="shared" si="36"/>
        <v>0</v>
      </c>
      <c r="S132" s="6" t="str">
        <f t="shared" si="37"/>
        <v>0m</v>
      </c>
      <c r="T132" s="6">
        <f t="shared" si="38"/>
        <v>0</v>
      </c>
      <c r="U132" s="6">
        <f t="shared" si="39"/>
        <v>0</v>
      </c>
    </row>
    <row r="133" spans="1:21" x14ac:dyDescent="0.25">
      <c r="A133" s="6" t="s">
        <v>13</v>
      </c>
      <c r="B133" s="6">
        <v>2</v>
      </c>
      <c r="C133" s="6" t="str">
        <f>Table2[[#This Row],[Job]] &amp; Table2[[#This Row],[Level]]</f>
        <v>Space2</v>
      </c>
      <c r="D133" s="12" t="s">
        <v>274</v>
      </c>
      <c r="E133" s="6">
        <v>25920000</v>
      </c>
      <c r="F133" s="6" t="s">
        <v>179</v>
      </c>
      <c r="H133" s="6">
        <v>180000</v>
      </c>
      <c r="I133" s="6">
        <v>140</v>
      </c>
      <c r="J133" s="6">
        <v>25</v>
      </c>
      <c r="K133" s="6">
        <v>7200</v>
      </c>
      <c r="L133" s="6" t="s">
        <v>273</v>
      </c>
      <c r="M133" s="6" t="str">
        <f>SUBSTITUTE(SUBSTITUTE(Table2[[#This Row],[Time Until Promotion O]], " ", ""), ",", "")</f>
        <v>14d</v>
      </c>
      <c r="N133" s="6">
        <f t="shared" si="32"/>
        <v>14</v>
      </c>
      <c r="O133" s="6" t="str">
        <f t="shared" si="33"/>
        <v/>
      </c>
      <c r="P133" s="6">
        <f t="shared" si="34"/>
        <v>0</v>
      </c>
      <c r="Q133" s="6" t="str">
        <f t="shared" si="35"/>
        <v/>
      </c>
      <c r="R133" s="6">
        <f t="shared" si="36"/>
        <v>0</v>
      </c>
      <c r="S133" s="6" t="str">
        <f t="shared" si="37"/>
        <v/>
      </c>
      <c r="T133" s="6">
        <f t="shared" si="38"/>
        <v>0</v>
      </c>
      <c r="U133" s="6">
        <f t="shared" si="39"/>
        <v>24.289156626506024</v>
      </c>
    </row>
    <row r="134" spans="1:21" x14ac:dyDescent="0.25">
      <c r="A134" s="6" t="s">
        <v>13</v>
      </c>
      <c r="B134" s="6">
        <v>3</v>
      </c>
      <c r="C134" s="6" t="str">
        <f>Table2[[#This Row],[Job]] &amp; Table2[[#This Row],[Level]]</f>
        <v>Space3</v>
      </c>
      <c r="D134" s="12" t="s">
        <v>276</v>
      </c>
      <c r="E134" s="6">
        <v>38880000</v>
      </c>
      <c r="F134" s="6" t="s">
        <v>179</v>
      </c>
      <c r="H134" s="6">
        <v>270000</v>
      </c>
      <c r="I134" s="6">
        <v>840</v>
      </c>
      <c r="J134" s="6">
        <v>25</v>
      </c>
      <c r="K134" s="6">
        <v>10800</v>
      </c>
      <c r="L134" s="6" t="s">
        <v>275</v>
      </c>
      <c r="M134" s="6" t="str">
        <f>SUBSTITUTE(SUBSTITUTE(Table2[[#This Row],[Time Until Promotion O]], " ", ""), ",", "")</f>
        <v>84d</v>
      </c>
      <c r="N134" s="6">
        <f t="shared" si="32"/>
        <v>84</v>
      </c>
      <c r="O134" s="6" t="str">
        <f t="shared" si="33"/>
        <v/>
      </c>
      <c r="P134" s="6">
        <f t="shared" si="34"/>
        <v>0</v>
      </c>
      <c r="Q134" s="6" t="str">
        <f t="shared" si="35"/>
        <v/>
      </c>
      <c r="R134" s="6">
        <f t="shared" si="36"/>
        <v>0</v>
      </c>
      <c r="S134" s="6" t="str">
        <f t="shared" si="37"/>
        <v/>
      </c>
      <c r="T134" s="6">
        <f t="shared" si="38"/>
        <v>0</v>
      </c>
      <c r="U134" s="6">
        <f t="shared" si="39"/>
        <v>145.73493975903614</v>
      </c>
    </row>
    <row r="135" spans="1:21" x14ac:dyDescent="0.25">
      <c r="A135" s="6" t="s">
        <v>13</v>
      </c>
      <c r="B135" s="6">
        <v>4</v>
      </c>
      <c r="C135" s="6" t="str">
        <f>Table2[[#This Row],[Job]] &amp; Table2[[#This Row],[Level]]</f>
        <v>Space4</v>
      </c>
      <c r="D135" s="12" t="s">
        <v>278</v>
      </c>
      <c r="E135" s="6">
        <v>58320000</v>
      </c>
      <c r="F135" s="6" t="s">
        <v>179</v>
      </c>
      <c r="H135" s="6">
        <v>405000</v>
      </c>
      <c r="I135" s="6">
        <v>4200</v>
      </c>
      <c r="J135" s="6">
        <v>20</v>
      </c>
      <c r="K135" s="6">
        <v>20250</v>
      </c>
      <c r="L135" s="6" t="s">
        <v>277</v>
      </c>
      <c r="M135" s="6" t="str">
        <f>SUBSTITUTE(SUBSTITUTE(Table2[[#This Row],[Time Until Promotion O]], " ", ""), ",", "")</f>
        <v>420d</v>
      </c>
      <c r="N135" s="6">
        <f t="shared" si="32"/>
        <v>420</v>
      </c>
      <c r="O135" s="6" t="str">
        <f t="shared" si="33"/>
        <v/>
      </c>
      <c r="P135" s="6">
        <f t="shared" si="34"/>
        <v>0</v>
      </c>
      <c r="Q135" s="6" t="str">
        <f t="shared" si="35"/>
        <v/>
      </c>
      <c r="R135" s="6">
        <f t="shared" si="36"/>
        <v>0</v>
      </c>
      <c r="S135" s="6" t="str">
        <f t="shared" si="37"/>
        <v/>
      </c>
      <c r="T135" s="6">
        <f t="shared" si="38"/>
        <v>0</v>
      </c>
      <c r="U135" s="6">
        <f t="shared" si="39"/>
        <v>728.67469879518069</v>
      </c>
    </row>
    <row r="136" spans="1:21" x14ac:dyDescent="0.25">
      <c r="A136" s="6" t="s">
        <v>13</v>
      </c>
      <c r="B136" s="6">
        <v>5</v>
      </c>
      <c r="C136" s="6" t="str">
        <f>Table2[[#This Row],[Job]] &amp; Table2[[#This Row],[Level]]</f>
        <v>Space5</v>
      </c>
      <c r="D136" s="12" t="s">
        <v>280</v>
      </c>
      <c r="E136" s="6">
        <v>87480000</v>
      </c>
      <c r="F136" s="6" t="s">
        <v>179</v>
      </c>
      <c r="H136" s="6">
        <v>607500</v>
      </c>
      <c r="I136" s="6">
        <v>21000</v>
      </c>
      <c r="J136" s="6">
        <v>20</v>
      </c>
      <c r="K136" s="6">
        <v>30375</v>
      </c>
      <c r="L136" s="6" t="s">
        <v>279</v>
      </c>
      <c r="M136" s="6" t="str">
        <f>SUBSTITUTE(SUBSTITUTE(Table2[[#This Row],[Time Until Promotion O]], " ", ""), ",", "")</f>
        <v>2100d</v>
      </c>
      <c r="N136" s="6">
        <f t="shared" si="32"/>
        <v>2100</v>
      </c>
      <c r="O136" s="6" t="str">
        <f t="shared" si="33"/>
        <v/>
      </c>
      <c r="P136" s="6">
        <f t="shared" si="34"/>
        <v>0</v>
      </c>
      <c r="Q136" s="6" t="str">
        <f t="shared" si="35"/>
        <v/>
      </c>
      <c r="R136" s="6">
        <f t="shared" si="36"/>
        <v>0</v>
      </c>
      <c r="S136" s="6" t="str">
        <f t="shared" si="37"/>
        <v/>
      </c>
      <c r="T136" s="6">
        <f t="shared" si="38"/>
        <v>0</v>
      </c>
      <c r="U136" s="6">
        <f t="shared" si="39"/>
        <v>3643.3734939759033</v>
      </c>
    </row>
    <row r="137" spans="1:21" x14ac:dyDescent="0.25">
      <c r="A137" s="6" t="s">
        <v>13</v>
      </c>
      <c r="B137" s="6">
        <v>6</v>
      </c>
      <c r="C137" s="6" t="str">
        <f>Table2[[#This Row],[Job]] &amp; Table2[[#This Row],[Level]]</f>
        <v>Space6</v>
      </c>
      <c r="D137" s="12" t="s">
        <v>282</v>
      </c>
      <c r="E137" s="6">
        <v>131220000</v>
      </c>
      <c r="F137" s="6" t="s">
        <v>179</v>
      </c>
      <c r="H137" s="6">
        <v>911250</v>
      </c>
      <c r="I137" s="6">
        <v>84000</v>
      </c>
      <c r="J137" s="6">
        <v>20</v>
      </c>
      <c r="K137" s="6">
        <v>45562.5</v>
      </c>
      <c r="L137" s="6" t="s">
        <v>281</v>
      </c>
      <c r="M137" s="6" t="str">
        <f>SUBSTITUTE(SUBSTITUTE(Table2[[#This Row],[Time Until Promotion O]], " ", ""), ",", "")</f>
        <v>8400d</v>
      </c>
      <c r="N137" s="6">
        <f t="shared" si="32"/>
        <v>8400</v>
      </c>
      <c r="O137" s="6" t="str">
        <f t="shared" si="33"/>
        <v/>
      </c>
      <c r="P137" s="6">
        <f t="shared" si="34"/>
        <v>0</v>
      </c>
      <c r="Q137" s="6" t="str">
        <f t="shared" si="35"/>
        <v/>
      </c>
      <c r="R137" s="6">
        <f t="shared" si="36"/>
        <v>0</v>
      </c>
      <c r="S137" s="6" t="str">
        <f t="shared" si="37"/>
        <v/>
      </c>
      <c r="T137" s="6">
        <f t="shared" si="38"/>
        <v>0</v>
      </c>
      <c r="U137" s="6">
        <f t="shared" si="39"/>
        <v>14573.493975903613</v>
      </c>
    </row>
    <row r="138" spans="1:21" x14ac:dyDescent="0.25">
      <c r="A138" s="6" t="s">
        <v>13</v>
      </c>
      <c r="B138" s="6">
        <v>7</v>
      </c>
      <c r="C138" s="6" t="str">
        <f>Table2[[#This Row],[Job]] &amp; Table2[[#This Row],[Level]]</f>
        <v>Space7</v>
      </c>
      <c r="D138" s="12" t="s">
        <v>284</v>
      </c>
      <c r="E138" s="6">
        <v>196830000</v>
      </c>
      <c r="F138" s="6" t="s">
        <v>179</v>
      </c>
      <c r="H138" s="6">
        <v>1366875</v>
      </c>
      <c r="I138" s="6">
        <v>336000</v>
      </c>
      <c r="J138" s="6">
        <v>15</v>
      </c>
      <c r="K138" s="6">
        <v>91125</v>
      </c>
      <c r="L138" s="6" t="s">
        <v>283</v>
      </c>
      <c r="M138" s="6" t="str">
        <f>SUBSTITUTE(SUBSTITUTE(Table2[[#This Row],[Time Until Promotion O]], " ", ""), ",", "")</f>
        <v>33600d</v>
      </c>
      <c r="N138" s="6">
        <f t="shared" si="32"/>
        <v>33600</v>
      </c>
      <c r="O138" s="6" t="str">
        <f t="shared" si="33"/>
        <v/>
      </c>
      <c r="P138" s="6">
        <f t="shared" si="34"/>
        <v>0</v>
      </c>
      <c r="Q138" s="6" t="str">
        <f t="shared" si="35"/>
        <v/>
      </c>
      <c r="R138" s="6">
        <f t="shared" si="36"/>
        <v>0</v>
      </c>
      <c r="S138" s="6" t="str">
        <f t="shared" si="37"/>
        <v/>
      </c>
      <c r="T138" s="6">
        <f t="shared" si="38"/>
        <v>0</v>
      </c>
      <c r="U138" s="6">
        <f t="shared" si="39"/>
        <v>58293.975903614453</v>
      </c>
    </row>
    <row r="139" spans="1:21" x14ac:dyDescent="0.25">
      <c r="A139" s="6" t="s">
        <v>13</v>
      </c>
      <c r="B139" s="6">
        <v>8</v>
      </c>
      <c r="C139" s="6" t="str">
        <f>Table2[[#This Row],[Job]] &amp; Table2[[#This Row],[Level]]</f>
        <v>Space8</v>
      </c>
      <c r="D139" s="12" t="s">
        <v>286</v>
      </c>
      <c r="E139" s="6">
        <v>295245000</v>
      </c>
      <c r="F139" s="6" t="s">
        <v>179</v>
      </c>
      <c r="H139" s="6">
        <v>2050312.5</v>
      </c>
      <c r="I139" s="6">
        <v>1008000</v>
      </c>
      <c r="J139" s="6">
        <v>15</v>
      </c>
      <c r="K139" s="6">
        <v>136687.5</v>
      </c>
      <c r="L139" s="6" t="s">
        <v>285</v>
      </c>
      <c r="M139" s="6" t="str">
        <f>SUBSTITUTE(SUBSTITUTE(Table2[[#This Row],[Time Until Promotion O]], " ", ""), ",", "")</f>
        <v>100800d</v>
      </c>
      <c r="N139" s="6">
        <f t="shared" si="32"/>
        <v>100800</v>
      </c>
      <c r="O139" s="6" t="str">
        <f t="shared" si="33"/>
        <v/>
      </c>
      <c r="P139" s="6">
        <f t="shared" si="34"/>
        <v>0</v>
      </c>
      <c r="Q139" s="6" t="str">
        <f t="shared" si="35"/>
        <v/>
      </c>
      <c r="R139" s="6">
        <f t="shared" si="36"/>
        <v>0</v>
      </c>
      <c r="S139" s="6" t="str">
        <f t="shared" si="37"/>
        <v/>
      </c>
      <c r="T139" s="6">
        <f t="shared" si="38"/>
        <v>0</v>
      </c>
      <c r="U139" s="6">
        <f t="shared" si="39"/>
        <v>174881.92771084336</v>
      </c>
    </row>
    <row r="140" spans="1:21" x14ac:dyDescent="0.25">
      <c r="A140" s="6" t="s">
        <v>13</v>
      </c>
      <c r="B140" s="6">
        <v>9</v>
      </c>
      <c r="C140" s="6" t="str">
        <f>Table2[[#This Row],[Job]] &amp; Table2[[#This Row],[Level]]</f>
        <v>Space9</v>
      </c>
      <c r="D140" s="12" t="s">
        <v>288</v>
      </c>
      <c r="E140" s="6">
        <v>442867500</v>
      </c>
      <c r="F140" s="6" t="s">
        <v>179</v>
      </c>
      <c r="H140" s="6">
        <v>3075468.75</v>
      </c>
      <c r="I140" s="6">
        <v>3024000</v>
      </c>
      <c r="J140" s="6">
        <v>15</v>
      </c>
      <c r="K140" s="6">
        <v>205031.25</v>
      </c>
      <c r="L140" s="6" t="s">
        <v>287</v>
      </c>
      <c r="M140" s="6" t="str">
        <f>SUBSTITUTE(SUBSTITUTE(Table2[[#This Row],[Time Until Promotion O]], " ", ""), ",", "")</f>
        <v>302400d</v>
      </c>
      <c r="N140" s="6">
        <f t="shared" si="32"/>
        <v>302400</v>
      </c>
      <c r="O140" s="6" t="str">
        <f t="shared" si="33"/>
        <v/>
      </c>
      <c r="P140" s="6">
        <f t="shared" si="34"/>
        <v>0</v>
      </c>
      <c r="Q140" s="6" t="str">
        <f t="shared" si="35"/>
        <v/>
      </c>
      <c r="R140" s="6">
        <f t="shared" si="36"/>
        <v>0</v>
      </c>
      <c r="S140" s="6" t="str">
        <f t="shared" si="37"/>
        <v/>
      </c>
      <c r="T140" s="6">
        <f t="shared" si="38"/>
        <v>0</v>
      </c>
      <c r="U140" s="6">
        <f t="shared" si="39"/>
        <v>524645.78313253017</v>
      </c>
    </row>
    <row r="141" spans="1:21" x14ac:dyDescent="0.25">
      <c r="A141" s="6" t="s">
        <v>13</v>
      </c>
      <c r="B141" s="6">
        <v>10</v>
      </c>
      <c r="C141" s="6" t="str">
        <f>Table2[[#This Row],[Job]] &amp; Table2[[#This Row],[Level]]</f>
        <v>Space10</v>
      </c>
      <c r="D141" s="12" t="s">
        <v>290</v>
      </c>
      <c r="E141" s="6">
        <v>664301250</v>
      </c>
      <c r="F141" s="6" t="s">
        <v>179</v>
      </c>
      <c r="H141" s="6">
        <v>4613203.13</v>
      </c>
      <c r="I141" s="6">
        <v>6048000</v>
      </c>
      <c r="J141" s="6">
        <v>10</v>
      </c>
      <c r="K141" s="6">
        <v>461320.31</v>
      </c>
      <c r="L141" s="6" t="s">
        <v>289</v>
      </c>
      <c r="M141" s="6" t="str">
        <f>SUBSTITUTE(SUBSTITUTE(Table2[[#This Row],[Time Until Promotion O]], " ", ""), ",", "")</f>
        <v>604800d</v>
      </c>
      <c r="N141" s="6">
        <f t="shared" si="32"/>
        <v>604800</v>
      </c>
      <c r="O141" s="6" t="str">
        <f t="shared" si="33"/>
        <v/>
      </c>
      <c r="P141" s="6">
        <f t="shared" si="34"/>
        <v>0</v>
      </c>
      <c r="Q141" s="6" t="str">
        <f t="shared" si="35"/>
        <v/>
      </c>
      <c r="R141" s="6">
        <f t="shared" si="36"/>
        <v>0</v>
      </c>
      <c r="S141" s="6" t="str">
        <f t="shared" si="37"/>
        <v/>
      </c>
      <c r="T141" s="6">
        <f t="shared" si="38"/>
        <v>0</v>
      </c>
      <c r="U141" s="6">
        <f t="shared" si="39"/>
        <v>1049291.5662650603</v>
      </c>
    </row>
    <row r="142" spans="1:21" x14ac:dyDescent="0.25">
      <c r="A142" s="6" t="s">
        <v>14</v>
      </c>
      <c r="B142" s="6">
        <v>1</v>
      </c>
      <c r="C142" s="6" t="str">
        <f>Table2[[#This Row],[Job]] &amp; Table2[[#This Row],[Level]]</f>
        <v>Wizard1</v>
      </c>
      <c r="D142" s="12" t="s">
        <v>14</v>
      </c>
      <c r="E142" s="6">
        <v>1</v>
      </c>
      <c r="F142" s="6" t="s">
        <v>291</v>
      </c>
      <c r="H142" s="6">
        <v>0</v>
      </c>
      <c r="I142" s="6">
        <v>0</v>
      </c>
      <c r="J142" s="6">
        <v>25</v>
      </c>
      <c r="K142" s="6">
        <v>0</v>
      </c>
      <c r="L142" s="6" t="s">
        <v>348</v>
      </c>
      <c r="M142" s="6" t="str">
        <f>SUBSTITUTE(SUBSTITUTE(Table2[[#This Row],[Time Until Promotion O]], " ", ""), ",", "")</f>
        <v>0m</v>
      </c>
      <c r="N142" s="6">
        <f t="shared" si="32"/>
        <v>0</v>
      </c>
      <c r="O142" s="6" t="str">
        <f t="shared" si="33"/>
        <v>0m</v>
      </c>
      <c r="P142" s="6">
        <f t="shared" si="34"/>
        <v>0</v>
      </c>
      <c r="Q142" s="6" t="str">
        <f t="shared" si="35"/>
        <v>0m</v>
      </c>
      <c r="R142" s="6">
        <f t="shared" si="36"/>
        <v>0</v>
      </c>
      <c r="S142" s="6" t="str">
        <f t="shared" si="37"/>
        <v>0m</v>
      </c>
      <c r="T142" s="6">
        <f t="shared" si="38"/>
        <v>0</v>
      </c>
      <c r="U142" s="6">
        <f t="shared" si="39"/>
        <v>0</v>
      </c>
    </row>
    <row r="143" spans="1:21" x14ac:dyDescent="0.25">
      <c r="A143" s="6" t="s">
        <v>14</v>
      </c>
      <c r="B143" s="6">
        <v>2</v>
      </c>
      <c r="C143" s="6" t="str">
        <f>Table2[[#This Row],[Job]] &amp; Table2[[#This Row],[Level]]</f>
        <v>Wizard2</v>
      </c>
      <c r="D143" s="12" t="s">
        <v>293</v>
      </c>
      <c r="E143" s="6">
        <v>25</v>
      </c>
      <c r="F143" s="6" t="s">
        <v>294</v>
      </c>
      <c r="H143" s="6">
        <v>0</v>
      </c>
      <c r="I143" s="6">
        <v>69</v>
      </c>
      <c r="J143" s="6">
        <v>25</v>
      </c>
      <c r="K143" s="6">
        <v>0</v>
      </c>
      <c r="L143" s="6" t="s">
        <v>292</v>
      </c>
      <c r="M143" s="6" t="str">
        <f>SUBSTITUTE(SUBSTITUTE(Table2[[#This Row],[Time Until Promotion O]], " ", ""), ",", "")</f>
        <v>251d20h24m</v>
      </c>
      <c r="N143" s="6">
        <f t="shared" si="32"/>
        <v>251</v>
      </c>
      <c r="O143" s="6" t="str">
        <f t="shared" si="33"/>
        <v>20h24m</v>
      </c>
      <c r="P143" s="6">
        <f t="shared" si="34"/>
        <v>20</v>
      </c>
      <c r="Q143" s="6" t="str">
        <f t="shared" si="35"/>
        <v>24m</v>
      </c>
      <c r="R143" s="6">
        <f t="shared" si="36"/>
        <v>24</v>
      </c>
      <c r="S143" s="6" t="str">
        <f t="shared" si="37"/>
        <v/>
      </c>
      <c r="T143" s="6">
        <f t="shared" si="38"/>
        <v>0</v>
      </c>
      <c r="U143" s="6">
        <f t="shared" si="39"/>
        <v>436.94457831325303</v>
      </c>
    </row>
    <row r="144" spans="1:21" x14ac:dyDescent="0.25">
      <c r="A144" s="6" t="s">
        <v>14</v>
      </c>
      <c r="B144" s="6">
        <v>3</v>
      </c>
      <c r="C144" s="6" t="str">
        <f>Table2[[#This Row],[Job]] &amp; Table2[[#This Row],[Level]]</f>
        <v>Wizard3</v>
      </c>
      <c r="D144" s="12" t="s">
        <v>296</v>
      </c>
      <c r="E144" s="6">
        <v>625</v>
      </c>
      <c r="F144" s="6" t="s">
        <v>297</v>
      </c>
      <c r="H144" s="6">
        <v>0.03</v>
      </c>
      <c r="I144" s="6">
        <v>69</v>
      </c>
      <c r="J144" s="6">
        <v>25</v>
      </c>
      <c r="K144" s="6">
        <v>0</v>
      </c>
      <c r="L144" s="6" t="s">
        <v>295</v>
      </c>
      <c r="M144" s="6" t="str">
        <f>SUBSTITUTE(SUBSTITUTE(Table2[[#This Row],[Time Until Promotion O]], " ", ""), ",", "")</f>
        <v>503d16h48m</v>
      </c>
      <c r="N144" s="6">
        <f t="shared" si="32"/>
        <v>503</v>
      </c>
      <c r="O144" s="6" t="str">
        <f t="shared" si="33"/>
        <v>16h48m</v>
      </c>
      <c r="P144" s="6">
        <f t="shared" si="34"/>
        <v>16</v>
      </c>
      <c r="Q144" s="6" t="str">
        <f t="shared" si="35"/>
        <v>48m</v>
      </c>
      <c r="R144" s="6">
        <f t="shared" si="36"/>
        <v>48</v>
      </c>
      <c r="S144" s="6" t="str">
        <f t="shared" si="37"/>
        <v/>
      </c>
      <c r="T144" s="6">
        <f t="shared" si="38"/>
        <v>0</v>
      </c>
      <c r="U144" s="6">
        <f t="shared" si="39"/>
        <v>873.88915662650606</v>
      </c>
    </row>
    <row r="145" spans="1:21" x14ac:dyDescent="0.25">
      <c r="A145" s="6" t="s">
        <v>14</v>
      </c>
      <c r="B145" s="6">
        <v>4</v>
      </c>
      <c r="C145" s="6" t="str">
        <f>Table2[[#This Row],[Job]] &amp; Table2[[#This Row],[Level]]</f>
        <v>Wizard4</v>
      </c>
      <c r="D145" s="12" t="s">
        <v>299</v>
      </c>
      <c r="E145" s="6">
        <v>15625</v>
      </c>
      <c r="F145" s="6" t="s">
        <v>300</v>
      </c>
      <c r="H145" s="6">
        <v>0.37</v>
      </c>
      <c r="I145" s="6">
        <v>69</v>
      </c>
      <c r="J145" s="6">
        <v>25</v>
      </c>
      <c r="K145" s="6">
        <v>0.01</v>
      </c>
      <c r="L145" s="6" t="s">
        <v>298</v>
      </c>
      <c r="M145" s="6" t="str">
        <f>SUBSTITUTE(SUBSTITUTE(Table2[[#This Row],[Time Until Promotion O]], " ", ""), ",", "")</f>
        <v>1007d9h36m</v>
      </c>
      <c r="N145" s="6">
        <f t="shared" si="32"/>
        <v>1007</v>
      </c>
      <c r="O145" s="6" t="str">
        <f t="shared" si="33"/>
        <v>9h36m</v>
      </c>
      <c r="P145" s="6">
        <f t="shared" si="34"/>
        <v>9</v>
      </c>
      <c r="Q145" s="6" t="str">
        <f t="shared" si="35"/>
        <v>36m</v>
      </c>
      <c r="R145" s="6">
        <f t="shared" si="36"/>
        <v>36</v>
      </c>
      <c r="S145" s="6" t="str">
        <f t="shared" si="37"/>
        <v/>
      </c>
      <c r="T145" s="6">
        <f t="shared" si="38"/>
        <v>0</v>
      </c>
      <c r="U145" s="6">
        <f t="shared" si="39"/>
        <v>1747.7783132530121</v>
      </c>
    </row>
    <row r="146" spans="1:21" x14ac:dyDescent="0.25">
      <c r="A146" s="6" t="s">
        <v>14</v>
      </c>
      <c r="B146" s="6">
        <v>5</v>
      </c>
      <c r="C146" s="6" t="str">
        <f>Table2[[#This Row],[Job]] &amp; Table2[[#This Row],[Level]]</f>
        <v>Wizard5</v>
      </c>
      <c r="D146" s="12" t="s">
        <v>302</v>
      </c>
      <c r="E146" s="6">
        <v>390625</v>
      </c>
      <c r="F146" s="6" t="s">
        <v>303</v>
      </c>
      <c r="H146" s="6">
        <v>4.6399999999999997</v>
      </c>
      <c r="I146" s="6">
        <v>69</v>
      </c>
      <c r="J146" s="6">
        <v>25</v>
      </c>
      <c r="K146" s="6">
        <v>0.19</v>
      </c>
      <c r="L146" s="6" t="s">
        <v>301</v>
      </c>
      <c r="M146" s="6" t="str">
        <f>SUBSTITUTE(SUBSTITUTE(Table2[[#This Row],[Time Until Promotion O]], " ", ""), ",", "")</f>
        <v>2014d19h12m</v>
      </c>
      <c r="N146" s="6">
        <f t="shared" si="32"/>
        <v>2014</v>
      </c>
      <c r="O146" s="6" t="str">
        <f t="shared" si="33"/>
        <v>19h12m</v>
      </c>
      <c r="P146" s="6">
        <f t="shared" si="34"/>
        <v>19</v>
      </c>
      <c r="Q146" s="6" t="str">
        <f t="shared" si="35"/>
        <v>12m</v>
      </c>
      <c r="R146" s="6">
        <f t="shared" si="36"/>
        <v>12</v>
      </c>
      <c r="S146" s="6" t="str">
        <f t="shared" si="37"/>
        <v/>
      </c>
      <c r="T146" s="6">
        <f t="shared" si="38"/>
        <v>0</v>
      </c>
      <c r="U146" s="6">
        <f t="shared" si="39"/>
        <v>3495.5566265060243</v>
      </c>
    </row>
    <row r="147" spans="1:21" x14ac:dyDescent="0.25">
      <c r="A147" s="6" t="s">
        <v>14</v>
      </c>
      <c r="B147" s="6">
        <v>6</v>
      </c>
      <c r="C147" s="6" t="str">
        <f>Table2[[#This Row],[Job]] &amp; Table2[[#This Row],[Level]]</f>
        <v>Wizard6</v>
      </c>
      <c r="D147" s="12" t="s">
        <v>305</v>
      </c>
      <c r="E147" s="6">
        <v>9765625</v>
      </c>
      <c r="F147" s="6" t="s">
        <v>306</v>
      </c>
      <c r="H147" s="6">
        <v>58.06</v>
      </c>
      <c r="I147" s="6">
        <v>69</v>
      </c>
      <c r="J147" s="6">
        <v>25</v>
      </c>
      <c r="K147" s="6">
        <v>2.3199999999999998</v>
      </c>
      <c r="L147" s="6" t="s">
        <v>304</v>
      </c>
      <c r="M147" s="6" t="str">
        <f>SUBSTITUTE(SUBSTITUTE(Table2[[#This Row],[Time Until Promotion O]], " ", ""), ",", "")</f>
        <v>4029d14h24m</v>
      </c>
      <c r="N147" s="6">
        <f t="shared" si="32"/>
        <v>4029</v>
      </c>
      <c r="O147" s="6" t="str">
        <f t="shared" si="33"/>
        <v>14h24m</v>
      </c>
      <c r="P147" s="6">
        <f t="shared" si="34"/>
        <v>14</v>
      </c>
      <c r="Q147" s="6" t="str">
        <f t="shared" si="35"/>
        <v>24m</v>
      </c>
      <c r="R147" s="6">
        <f t="shared" si="36"/>
        <v>24</v>
      </c>
      <c r="S147" s="6" t="str">
        <f t="shared" si="37"/>
        <v/>
      </c>
      <c r="T147" s="6">
        <f t="shared" si="38"/>
        <v>0</v>
      </c>
      <c r="U147" s="6">
        <f t="shared" si="39"/>
        <v>6991.1132530120485</v>
      </c>
    </row>
    <row r="148" spans="1:21" x14ac:dyDescent="0.25">
      <c r="A148" s="6" t="s">
        <v>14</v>
      </c>
      <c r="B148" s="6">
        <v>7</v>
      </c>
      <c r="C148" s="6" t="str">
        <f>Table2[[#This Row],[Job]] &amp; Table2[[#This Row],[Level]]</f>
        <v>Wizard7</v>
      </c>
      <c r="D148" s="12" t="s">
        <v>308</v>
      </c>
      <c r="E148" s="6">
        <v>244140625</v>
      </c>
      <c r="F148" s="6" t="s">
        <v>309</v>
      </c>
      <c r="H148" s="6">
        <v>725.8</v>
      </c>
      <c r="I148" s="6">
        <v>69</v>
      </c>
      <c r="J148" s="6">
        <v>20</v>
      </c>
      <c r="K148" s="6">
        <v>36.29</v>
      </c>
      <c r="L148" s="6" t="s">
        <v>307</v>
      </c>
      <c r="M148" s="6" t="str">
        <f>SUBSTITUTE(SUBSTITUTE(Table2[[#This Row],[Time Until Promotion O]], " ", ""), ",", "")</f>
        <v>8059d4h48m</v>
      </c>
      <c r="N148" s="6">
        <f t="shared" si="32"/>
        <v>8059</v>
      </c>
      <c r="O148" s="6" t="str">
        <f t="shared" si="33"/>
        <v>4h48m</v>
      </c>
      <c r="P148" s="6">
        <f t="shared" si="34"/>
        <v>4</v>
      </c>
      <c r="Q148" s="6" t="str">
        <f t="shared" si="35"/>
        <v>48m</v>
      </c>
      <c r="R148" s="6">
        <f t="shared" si="36"/>
        <v>48</v>
      </c>
      <c r="S148" s="6" t="str">
        <f t="shared" si="37"/>
        <v/>
      </c>
      <c r="T148" s="6">
        <f t="shared" si="38"/>
        <v>0</v>
      </c>
      <c r="U148" s="6">
        <f t="shared" si="39"/>
        <v>13982.226506024097</v>
      </c>
    </row>
    <row r="149" spans="1:21" x14ac:dyDescent="0.25">
      <c r="A149" s="6" t="s">
        <v>14</v>
      </c>
      <c r="B149" s="6">
        <v>8</v>
      </c>
      <c r="C149" s="6" t="str">
        <f>Table2[[#This Row],[Job]] &amp; Table2[[#This Row],[Level]]</f>
        <v>Wizard8</v>
      </c>
      <c r="D149" s="12" t="s">
        <v>311</v>
      </c>
      <c r="E149" s="6">
        <v>610351562</v>
      </c>
      <c r="F149" s="6" t="s">
        <v>312</v>
      </c>
      <c r="H149" s="6">
        <v>9072.24</v>
      </c>
      <c r="I149" s="6">
        <v>69</v>
      </c>
      <c r="J149" s="6">
        <v>15</v>
      </c>
      <c r="K149" s="6">
        <v>604.82000000000005</v>
      </c>
      <c r="L149" s="6" t="s">
        <v>310</v>
      </c>
      <c r="M149" s="6" t="str">
        <f>SUBSTITUTE(SUBSTITUTE(Table2[[#This Row],[Time Until Promotion O]], " ", ""), ",", "")</f>
        <v>16118d9h36m</v>
      </c>
      <c r="N149" s="6">
        <f t="shared" si="32"/>
        <v>16118</v>
      </c>
      <c r="O149" s="6" t="str">
        <f t="shared" si="33"/>
        <v>9h36m</v>
      </c>
      <c r="P149" s="6">
        <f t="shared" si="34"/>
        <v>9</v>
      </c>
      <c r="Q149" s="6" t="str">
        <f t="shared" si="35"/>
        <v>36m</v>
      </c>
      <c r="R149" s="6">
        <f t="shared" si="36"/>
        <v>36</v>
      </c>
      <c r="S149" s="6" t="str">
        <f t="shared" si="37"/>
        <v/>
      </c>
      <c r="T149" s="6">
        <f t="shared" si="38"/>
        <v>0</v>
      </c>
      <c r="U149" s="6">
        <f t="shared" si="39"/>
        <v>27964.453012048194</v>
      </c>
    </row>
    <row r="150" spans="1:21" x14ac:dyDescent="0.25">
      <c r="A150" s="6" t="s">
        <v>14</v>
      </c>
      <c r="B150" s="6">
        <v>9</v>
      </c>
      <c r="C150" s="6" t="str">
        <f>Table2[[#This Row],[Job]] &amp; Table2[[#This Row],[Level]]</f>
        <v>Wizard9</v>
      </c>
      <c r="D150" s="12" t="s">
        <v>314</v>
      </c>
      <c r="E150" s="6">
        <v>152587890</v>
      </c>
      <c r="F150" s="6" t="s">
        <v>315</v>
      </c>
      <c r="H150" s="6">
        <v>113403.28</v>
      </c>
      <c r="I150" s="6">
        <v>690</v>
      </c>
      <c r="J150" s="6">
        <v>10</v>
      </c>
      <c r="K150" s="6">
        <v>11340.33</v>
      </c>
      <c r="L150" s="6" t="s">
        <v>313</v>
      </c>
      <c r="M150" s="6" t="str">
        <f>SUBSTITUTE(SUBSTITUTE(Table2[[#This Row],[Time Until Promotion O]], " ", ""), ",", "")</f>
        <v>32236d19h12m</v>
      </c>
      <c r="N150" s="6">
        <f t="shared" si="32"/>
        <v>32236</v>
      </c>
      <c r="O150" s="6" t="str">
        <f t="shared" si="33"/>
        <v>19h12m</v>
      </c>
      <c r="P150" s="6">
        <f t="shared" si="34"/>
        <v>19</v>
      </c>
      <c r="Q150" s="6" t="str">
        <f t="shared" si="35"/>
        <v>12m</v>
      </c>
      <c r="R150" s="6">
        <f t="shared" si="36"/>
        <v>12</v>
      </c>
      <c r="S150" s="6" t="str">
        <f t="shared" si="37"/>
        <v/>
      </c>
      <c r="T150" s="6">
        <f t="shared" si="38"/>
        <v>0</v>
      </c>
      <c r="U150" s="6">
        <f t="shared" si="39"/>
        <v>55928.906024096388</v>
      </c>
    </row>
    <row r="151" spans="1:21" x14ac:dyDescent="0.25">
      <c r="A151" s="6" t="s">
        <v>14</v>
      </c>
      <c r="B151" s="6">
        <v>10</v>
      </c>
      <c r="C151" s="6" t="str">
        <f>Table2[[#This Row],[Job]] &amp; Table2[[#This Row],[Level]]</f>
        <v>Wizard10</v>
      </c>
      <c r="D151" s="12" t="s">
        <v>317</v>
      </c>
      <c r="E151" s="6">
        <v>381469726</v>
      </c>
      <c r="F151" s="6" t="s">
        <v>318</v>
      </c>
      <c r="H151" s="6">
        <v>1417576.09</v>
      </c>
      <c r="I151" s="6">
        <v>69000</v>
      </c>
      <c r="J151" s="6">
        <v>5</v>
      </c>
      <c r="K151" s="6">
        <v>283515.21999999997</v>
      </c>
      <c r="L151" s="6" t="s">
        <v>316</v>
      </c>
      <c r="M151" s="6" t="str">
        <f>SUBSTITUTE(SUBSTITUTE(Table2[[#This Row],[Time Until Promotion O]], " ", ""), ",", "")</f>
        <v>64473d11h20m</v>
      </c>
      <c r="N151" s="6">
        <f t="shared" si="32"/>
        <v>64473</v>
      </c>
      <c r="O151" s="6" t="str">
        <f t="shared" si="33"/>
        <v>11h20m</v>
      </c>
      <c r="P151" s="6">
        <f t="shared" si="34"/>
        <v>11</v>
      </c>
      <c r="Q151" s="6" t="str">
        <f t="shared" si="35"/>
        <v>20m</v>
      </c>
      <c r="R151" s="6">
        <f t="shared" si="36"/>
        <v>20</v>
      </c>
      <c r="S151" s="6" t="str">
        <f t="shared" si="37"/>
        <v/>
      </c>
      <c r="T151" s="6">
        <f t="shared" si="38"/>
        <v>0</v>
      </c>
      <c r="U151" s="6">
        <f t="shared" si="39"/>
        <v>111857.59036144578</v>
      </c>
    </row>
    <row r="152" spans="1:21" x14ac:dyDescent="0.25">
      <c r="A152" s="6" t="s">
        <v>15</v>
      </c>
      <c r="B152" s="6">
        <v>1</v>
      </c>
      <c r="C152" s="6" t="str">
        <f>Table2[[#This Row],[Job]] &amp; Table2[[#This Row],[Level]]</f>
        <v>Love1</v>
      </c>
      <c r="D152" s="12" t="s">
        <v>319</v>
      </c>
      <c r="E152" s="6">
        <v>9000</v>
      </c>
      <c r="F152" s="6" t="s">
        <v>320</v>
      </c>
      <c r="H152" s="6">
        <v>36000</v>
      </c>
      <c r="I152" s="6">
        <v>0</v>
      </c>
      <c r="J152" s="6">
        <v>25</v>
      </c>
      <c r="K152" s="6">
        <v>1440</v>
      </c>
      <c r="L152" s="6" t="s">
        <v>348</v>
      </c>
      <c r="M152" s="6" t="str">
        <f>SUBSTITUTE(SUBSTITUTE(Table2[[#This Row],[Time Until Promotion O]], " ", ""), ",", "")</f>
        <v>0m</v>
      </c>
      <c r="N152" s="6">
        <f t="shared" si="32"/>
        <v>0</v>
      </c>
      <c r="O152" s="6" t="str">
        <f t="shared" si="33"/>
        <v>0m</v>
      </c>
      <c r="P152" s="6">
        <f t="shared" si="34"/>
        <v>0</v>
      </c>
      <c r="Q152" s="6" t="str">
        <f t="shared" si="35"/>
        <v>0m</v>
      </c>
      <c r="R152" s="6">
        <f t="shared" si="36"/>
        <v>0</v>
      </c>
      <c r="S152" s="6" t="str">
        <f t="shared" si="37"/>
        <v>0m</v>
      </c>
      <c r="T152" s="6">
        <f t="shared" si="38"/>
        <v>0</v>
      </c>
      <c r="U152" s="6">
        <f t="shared" si="39"/>
        <v>0</v>
      </c>
    </row>
    <row r="153" spans="1:21" x14ac:dyDescent="0.25">
      <c r="A153" s="6" t="s">
        <v>15</v>
      </c>
      <c r="B153" s="6">
        <v>2</v>
      </c>
      <c r="C153" s="6" t="str">
        <f>Table2[[#This Row],[Job]] &amp; Table2[[#This Row],[Level]]</f>
        <v>Love2</v>
      </c>
      <c r="D153" s="12" t="s">
        <v>322</v>
      </c>
      <c r="E153" s="6">
        <v>11250</v>
      </c>
      <c r="F153" s="6" t="s">
        <v>320</v>
      </c>
      <c r="H153" s="6">
        <v>45000</v>
      </c>
      <c r="I153" s="6">
        <v>303200</v>
      </c>
      <c r="J153" s="6">
        <v>25</v>
      </c>
      <c r="K153" s="6">
        <v>1800</v>
      </c>
      <c r="L153" s="6" t="s">
        <v>321</v>
      </c>
      <c r="M153" s="6" t="str">
        <f>SUBSTITUTE(SUBSTITUTE(Table2[[#This Row],[Time Until Promotion O]], " ", ""), ",", "")</f>
        <v>52d15h20m</v>
      </c>
      <c r="N153" s="6">
        <f t="shared" si="32"/>
        <v>52</v>
      </c>
      <c r="O153" s="6" t="str">
        <f t="shared" si="33"/>
        <v>15h20m</v>
      </c>
      <c r="P153" s="6">
        <f t="shared" si="34"/>
        <v>15</v>
      </c>
      <c r="Q153" s="6" t="str">
        <f t="shared" si="35"/>
        <v>20m</v>
      </c>
      <c r="R153" s="6">
        <f t="shared" si="36"/>
        <v>20</v>
      </c>
      <c r="S153" s="6" t="str">
        <f t="shared" si="37"/>
        <v/>
      </c>
      <c r="T153" s="6">
        <f t="shared" si="38"/>
        <v>0</v>
      </c>
      <c r="U153" s="6">
        <f t="shared" si="39"/>
        <v>91.325301204819269</v>
      </c>
    </row>
    <row r="154" spans="1:21" x14ac:dyDescent="0.25">
      <c r="A154" s="6" t="s">
        <v>15</v>
      </c>
      <c r="B154" s="6">
        <v>3</v>
      </c>
      <c r="C154" s="6" t="str">
        <f>Table2[[#This Row],[Job]] &amp; Table2[[#This Row],[Level]]</f>
        <v>Love3</v>
      </c>
      <c r="D154" s="12" t="s">
        <v>324</v>
      </c>
      <c r="E154" s="6">
        <v>14062</v>
      </c>
      <c r="F154" s="6" t="s">
        <v>320</v>
      </c>
      <c r="H154" s="6">
        <v>56248</v>
      </c>
      <c r="I154" s="6">
        <v>1212800</v>
      </c>
      <c r="J154" s="6">
        <v>20</v>
      </c>
      <c r="K154" s="6">
        <v>2812.4</v>
      </c>
      <c r="L154" s="6" t="s">
        <v>323</v>
      </c>
      <c r="M154" s="6" t="str">
        <f>SUBSTITUTE(SUBSTITUTE(Table2[[#This Row],[Time Until Promotion O]], " ", ""), ",", "")</f>
        <v>210d13h20m</v>
      </c>
      <c r="N154" s="6">
        <f t="shared" si="32"/>
        <v>210</v>
      </c>
      <c r="O154" s="6" t="str">
        <f t="shared" si="33"/>
        <v>13h20m</v>
      </c>
      <c r="P154" s="6">
        <f t="shared" si="34"/>
        <v>13</v>
      </c>
      <c r="Q154" s="6" t="str">
        <f t="shared" si="35"/>
        <v>20m</v>
      </c>
      <c r="R154" s="6">
        <f t="shared" si="36"/>
        <v>20</v>
      </c>
      <c r="S154" s="6" t="str">
        <f t="shared" si="37"/>
        <v/>
      </c>
      <c r="T154" s="6">
        <f t="shared" si="38"/>
        <v>0</v>
      </c>
      <c r="U154" s="6">
        <f t="shared" si="39"/>
        <v>365.30120481927707</v>
      </c>
    </row>
    <row r="155" spans="1:21" x14ac:dyDescent="0.25">
      <c r="A155" s="6" t="s">
        <v>15</v>
      </c>
      <c r="B155" s="6">
        <v>4</v>
      </c>
      <c r="C155" s="6" t="str">
        <f>Table2[[#This Row],[Job]] &amp; Table2[[#This Row],[Level]]</f>
        <v>Love4</v>
      </c>
      <c r="D155" s="12" t="s">
        <v>326</v>
      </c>
      <c r="E155" s="6">
        <v>17578</v>
      </c>
      <c r="F155" s="6" t="s">
        <v>320</v>
      </c>
      <c r="H155" s="6">
        <v>70312</v>
      </c>
      <c r="I155" s="6">
        <v>4851200</v>
      </c>
      <c r="J155" s="6">
        <v>15</v>
      </c>
      <c r="K155" s="6">
        <v>4687.47</v>
      </c>
      <c r="L155" s="6" t="s">
        <v>325</v>
      </c>
      <c r="M155" s="6" t="str">
        <f>SUBSTITUTE(SUBSTITUTE(Table2[[#This Row],[Time Until Promotion O]], " ", ""), ",", "")</f>
        <v>842d5h20m</v>
      </c>
      <c r="N155" s="6">
        <f t="shared" si="32"/>
        <v>842</v>
      </c>
      <c r="O155" s="6" t="str">
        <f t="shared" si="33"/>
        <v>5h20m</v>
      </c>
      <c r="P155" s="6">
        <f t="shared" si="34"/>
        <v>5</v>
      </c>
      <c r="Q155" s="6" t="str">
        <f t="shared" si="35"/>
        <v>20m</v>
      </c>
      <c r="R155" s="6">
        <f t="shared" si="36"/>
        <v>20</v>
      </c>
      <c r="S155" s="6" t="str">
        <f t="shared" si="37"/>
        <v/>
      </c>
      <c r="T155" s="6">
        <f t="shared" si="38"/>
        <v>0</v>
      </c>
      <c r="U155" s="6">
        <f t="shared" si="39"/>
        <v>1461.2048192771083</v>
      </c>
    </row>
    <row r="156" spans="1:21" x14ac:dyDescent="0.25">
      <c r="A156" s="6" t="s">
        <v>15</v>
      </c>
      <c r="B156" s="6">
        <v>5</v>
      </c>
      <c r="C156" s="6" t="str">
        <f>Table2[[#This Row],[Job]] &amp; Table2[[#This Row],[Level]]</f>
        <v>Love5</v>
      </c>
      <c r="D156" s="12" t="s">
        <v>328</v>
      </c>
      <c r="E156" s="6">
        <v>21972</v>
      </c>
      <c r="F156" s="6" t="s">
        <v>320</v>
      </c>
      <c r="H156" s="6">
        <v>87888</v>
      </c>
      <c r="I156" s="6">
        <v>19404800</v>
      </c>
      <c r="J156" s="6">
        <v>10</v>
      </c>
      <c r="K156" s="6">
        <v>8788.7999999999993</v>
      </c>
      <c r="L156" s="6" t="s">
        <v>327</v>
      </c>
      <c r="M156" s="6" t="str">
        <f>SUBSTITUTE(SUBSTITUTE(Table2[[#This Row],[Time Until Promotion O]], " ", ""), ",", "")</f>
        <v>3368d21h20m</v>
      </c>
      <c r="N156" s="6">
        <f t="shared" si="32"/>
        <v>3368</v>
      </c>
      <c r="O156" s="6" t="str">
        <f t="shared" si="33"/>
        <v>21h20m</v>
      </c>
      <c r="P156" s="6">
        <f t="shared" si="34"/>
        <v>21</v>
      </c>
      <c r="Q156" s="6" t="str">
        <f t="shared" si="35"/>
        <v>20m</v>
      </c>
      <c r="R156" s="6">
        <f t="shared" si="36"/>
        <v>20</v>
      </c>
      <c r="S156" s="6" t="str">
        <f t="shared" si="37"/>
        <v/>
      </c>
      <c r="T156" s="6">
        <f t="shared" si="38"/>
        <v>0</v>
      </c>
      <c r="U156" s="6">
        <f t="shared" si="39"/>
        <v>5844.8192771084332</v>
      </c>
    </row>
    <row r="157" spans="1:21" x14ac:dyDescent="0.25">
      <c r="A157" s="6" t="s">
        <v>15</v>
      </c>
      <c r="B157" s="6">
        <v>6</v>
      </c>
      <c r="C157" s="6" t="str">
        <f>Table2[[#This Row],[Job]] &amp; Table2[[#This Row],[Level]]</f>
        <v>Love6</v>
      </c>
      <c r="D157" s="12" t="s">
        <v>330</v>
      </c>
      <c r="E157" s="6">
        <v>27465</v>
      </c>
      <c r="F157" s="6" t="s">
        <v>320</v>
      </c>
      <c r="H157" s="6">
        <v>109860</v>
      </c>
      <c r="I157" s="6">
        <v>77619200</v>
      </c>
      <c r="J157" s="6">
        <v>9</v>
      </c>
      <c r="K157" s="6">
        <v>12206.67</v>
      </c>
      <c r="L157" s="6" t="s">
        <v>329</v>
      </c>
      <c r="M157" s="6" t="str">
        <f>SUBSTITUTE(SUBSTITUTE(Table2[[#This Row],[Time Until Promotion O]], " ", ""), ",", "")</f>
        <v>13475d13h20m</v>
      </c>
      <c r="N157" s="6">
        <f t="shared" si="32"/>
        <v>13475</v>
      </c>
      <c r="O157" s="6" t="str">
        <f t="shared" si="33"/>
        <v>13h20m</v>
      </c>
      <c r="P157" s="6">
        <f t="shared" si="34"/>
        <v>13</v>
      </c>
      <c r="Q157" s="6" t="str">
        <f t="shared" si="35"/>
        <v>20m</v>
      </c>
      <c r="R157" s="6">
        <f t="shared" si="36"/>
        <v>20</v>
      </c>
      <c r="S157" s="6" t="str">
        <f t="shared" si="37"/>
        <v/>
      </c>
      <c r="T157" s="6">
        <f t="shared" si="38"/>
        <v>0</v>
      </c>
      <c r="U157" s="6">
        <f t="shared" si="39"/>
        <v>23379.277108433733</v>
      </c>
    </row>
    <row r="158" spans="1:21" x14ac:dyDescent="0.25">
      <c r="A158" s="6" t="s">
        <v>15</v>
      </c>
      <c r="B158" s="6">
        <v>7</v>
      </c>
      <c r="C158" s="6" t="str">
        <f>Table2[[#This Row],[Job]] &amp; Table2[[#This Row],[Level]]</f>
        <v>Love7</v>
      </c>
      <c r="D158" s="12" t="s">
        <v>332</v>
      </c>
      <c r="E158" s="6">
        <v>34332</v>
      </c>
      <c r="F158" s="6" t="s">
        <v>320</v>
      </c>
      <c r="H158" s="6">
        <v>137328</v>
      </c>
      <c r="I158" s="6">
        <v>310476800</v>
      </c>
      <c r="J158" s="6">
        <v>8</v>
      </c>
      <c r="K158" s="6">
        <v>17166</v>
      </c>
      <c r="L158" s="6" t="s">
        <v>331</v>
      </c>
      <c r="M158" s="6" t="str">
        <f>SUBSTITUTE(SUBSTITUTE(Table2[[#This Row],[Time Until Promotion O]], " ", ""), ",", "")</f>
        <v>53902d5h20m</v>
      </c>
      <c r="N158" s="6">
        <f t="shared" si="32"/>
        <v>53902</v>
      </c>
      <c r="O158" s="6" t="str">
        <f t="shared" si="33"/>
        <v>5h20m</v>
      </c>
      <c r="P158" s="6">
        <f t="shared" si="34"/>
        <v>5</v>
      </c>
      <c r="Q158" s="6" t="str">
        <f t="shared" si="35"/>
        <v>20m</v>
      </c>
      <c r="R158" s="6">
        <f t="shared" si="36"/>
        <v>20</v>
      </c>
      <c r="S158" s="6" t="str">
        <f t="shared" si="37"/>
        <v/>
      </c>
      <c r="T158" s="6">
        <f t="shared" si="38"/>
        <v>0</v>
      </c>
      <c r="U158" s="6">
        <f t="shared" si="39"/>
        <v>93517.108433734931</v>
      </c>
    </row>
    <row r="159" spans="1:21" x14ac:dyDescent="0.25">
      <c r="A159" s="6" t="s">
        <v>15</v>
      </c>
      <c r="B159" s="6">
        <v>8</v>
      </c>
      <c r="C159" s="6" t="str">
        <f>Table2[[#This Row],[Job]] &amp; Table2[[#This Row],[Level]]</f>
        <v>Love8</v>
      </c>
      <c r="D159" s="12" t="s">
        <v>334</v>
      </c>
      <c r="E159" s="6">
        <v>42915</v>
      </c>
      <c r="F159" s="6" t="s">
        <v>320</v>
      </c>
      <c r="H159" s="6">
        <v>171660</v>
      </c>
      <c r="I159" s="6">
        <v>1241907200</v>
      </c>
      <c r="J159" s="6">
        <v>7</v>
      </c>
      <c r="K159" s="6">
        <v>24522.86</v>
      </c>
      <c r="L159" s="6" t="s">
        <v>333</v>
      </c>
      <c r="M159" s="6" t="str">
        <f>SUBSTITUTE(SUBSTITUTE(Table2[[#This Row],[Time Until Promotion O]], " ", ""), ",", "")</f>
        <v>215608d21h20m</v>
      </c>
      <c r="N159" s="6">
        <f t="shared" si="32"/>
        <v>215608</v>
      </c>
      <c r="O159" s="6" t="str">
        <f t="shared" si="33"/>
        <v>21h20m</v>
      </c>
      <c r="P159" s="6">
        <f t="shared" si="34"/>
        <v>21</v>
      </c>
      <c r="Q159" s="6" t="str">
        <f t="shared" si="35"/>
        <v>20m</v>
      </c>
      <c r="R159" s="6">
        <f t="shared" si="36"/>
        <v>20</v>
      </c>
      <c r="S159" s="6" t="str">
        <f t="shared" si="37"/>
        <v/>
      </c>
      <c r="T159" s="6">
        <f t="shared" si="38"/>
        <v>0</v>
      </c>
      <c r="U159" s="6">
        <f t="shared" si="39"/>
        <v>374068.43373493972</v>
      </c>
    </row>
    <row r="160" spans="1:21" x14ac:dyDescent="0.25">
      <c r="A160" s="6" t="s">
        <v>15</v>
      </c>
      <c r="B160" s="6">
        <v>9</v>
      </c>
      <c r="C160" s="6" t="str">
        <f>Table2[[#This Row],[Job]] &amp; Table2[[#This Row],[Level]]</f>
        <v>Love9</v>
      </c>
      <c r="D160" s="12" t="s">
        <v>336</v>
      </c>
      <c r="E160" s="6">
        <v>53644</v>
      </c>
      <c r="F160" s="6" t="s">
        <v>97</v>
      </c>
      <c r="H160" s="6">
        <v>536440</v>
      </c>
      <c r="I160" s="6">
        <v>4967628800</v>
      </c>
      <c r="J160" s="6">
        <v>6</v>
      </c>
      <c r="K160" s="6">
        <v>89406.67</v>
      </c>
      <c r="L160" s="6" t="s">
        <v>335</v>
      </c>
      <c r="M160" s="6" t="str">
        <f>SUBSTITUTE(SUBSTITUTE(Table2[[#This Row],[Time Until Promotion O]], " ", ""), ",", "")</f>
        <v>862435d13h20m</v>
      </c>
      <c r="N160" s="6">
        <f t="shared" si="32"/>
        <v>862435</v>
      </c>
      <c r="O160" s="6" t="str">
        <f t="shared" si="33"/>
        <v>13h20m</v>
      </c>
      <c r="P160" s="6">
        <f t="shared" si="34"/>
        <v>13</v>
      </c>
      <c r="Q160" s="6" t="str">
        <f t="shared" si="35"/>
        <v>20m</v>
      </c>
      <c r="R160" s="6">
        <f t="shared" si="36"/>
        <v>20</v>
      </c>
      <c r="S160" s="6" t="str">
        <f t="shared" si="37"/>
        <v/>
      </c>
      <c r="T160" s="6">
        <f t="shared" si="38"/>
        <v>0</v>
      </c>
      <c r="U160" s="6">
        <f t="shared" si="39"/>
        <v>1496273.7349397589</v>
      </c>
    </row>
    <row r="161" spans="1:21" x14ac:dyDescent="0.25">
      <c r="A161" s="6" t="s">
        <v>15</v>
      </c>
      <c r="B161" s="6">
        <v>10</v>
      </c>
      <c r="C161" s="6" t="str">
        <f>Table2[[#This Row],[Job]] &amp; Table2[[#This Row],[Level]]</f>
        <v>Love10</v>
      </c>
      <c r="D161" s="12" t="s">
        <v>338</v>
      </c>
      <c r="E161" s="6">
        <v>67055</v>
      </c>
      <c r="F161" s="6" t="s">
        <v>18</v>
      </c>
      <c r="H161" s="6">
        <v>804660</v>
      </c>
      <c r="I161" s="6">
        <v>19870515200</v>
      </c>
      <c r="J161" s="6">
        <v>5</v>
      </c>
      <c r="K161" s="6">
        <v>160932</v>
      </c>
      <c r="L161" s="6" t="s">
        <v>337</v>
      </c>
      <c r="M161" s="6" t="str">
        <f>SUBSTITUTE(SUBSTITUTE(Table2[[#This Row],[Time Until Promotion O]], " ", ""), ",", "")</f>
        <v>1379896d21h20m</v>
      </c>
      <c r="N161" s="6">
        <f t="shared" si="32"/>
        <v>1379896</v>
      </c>
      <c r="O161" s="6" t="str">
        <f t="shared" si="33"/>
        <v>21h20m</v>
      </c>
      <c r="P161" s="6">
        <f t="shared" si="34"/>
        <v>21</v>
      </c>
      <c r="Q161" s="6" t="str">
        <f t="shared" si="35"/>
        <v>20m</v>
      </c>
      <c r="R161" s="6">
        <f t="shared" si="36"/>
        <v>20</v>
      </c>
      <c r="S161" s="6" t="str">
        <f t="shared" si="37"/>
        <v/>
      </c>
      <c r="T161" s="6">
        <f t="shared" si="38"/>
        <v>0</v>
      </c>
      <c r="U161" s="6">
        <f t="shared" si="39"/>
        <v>2394037.9759036144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Clement</dc:creator>
  <cp:lastModifiedBy>Jason Clement</cp:lastModifiedBy>
  <dcterms:created xsi:type="dcterms:W3CDTF">2017-10-23T17:40:38Z</dcterms:created>
  <dcterms:modified xsi:type="dcterms:W3CDTF">2017-10-26T23:13:40Z</dcterms:modified>
</cp:coreProperties>
</file>