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ockTradingSignalSystem\"/>
    </mc:Choice>
  </mc:AlternateContent>
  <xr:revisionPtr revIDLastSave="0" documentId="8_{73A4F8D6-468F-4F47-87A6-824EA4D15DD3}" xr6:coauthVersionLast="32" xr6:coauthVersionMax="32" xr10:uidLastSave="{00000000-0000-0000-0000-000000000000}"/>
  <bookViews>
    <workbookView xWindow="0" yWindow="0" windowWidth="23040" windowHeight="9024" xr2:uid="{E976F9F9-27D0-44A6-ABA8-E070CEC5C9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1" l="1"/>
  <c r="O5" i="1"/>
  <c r="E5" i="1"/>
  <c r="E9" i="1"/>
  <c r="E7" i="1"/>
  <c r="E4" i="1"/>
  <c r="R9" i="1"/>
  <c r="R6" i="1"/>
  <c r="O10" i="1"/>
  <c r="Q11" i="1" s="1"/>
  <c r="R11" i="1" s="1"/>
  <c r="O7" i="1"/>
  <c r="R8" i="1" s="1"/>
  <c r="O4" i="1"/>
  <c r="E25" i="1"/>
  <c r="E24" i="1"/>
  <c r="E22" i="1"/>
  <c r="G23" i="1" s="1"/>
  <c r="H23" i="1" s="1"/>
  <c r="E20" i="1"/>
  <c r="G21" i="1" s="1"/>
  <c r="H21" i="1" s="1"/>
  <c r="E18" i="1"/>
  <c r="G19" i="1" s="1"/>
  <c r="H19" i="1" s="1"/>
  <c r="G6" i="1" l="1"/>
  <c r="G8" i="1" s="1"/>
  <c r="H8" i="1" s="1"/>
  <c r="S12" i="1"/>
  <c r="G26" i="1"/>
  <c r="H26" i="1" s="1"/>
  <c r="I27" i="1" s="1"/>
  <c r="I28" i="1" s="1"/>
  <c r="H6" i="1" l="1"/>
  <c r="I12" i="1" s="1"/>
  <c r="I13" i="1" s="1"/>
  <c r="L26" i="1" l="1"/>
  <c r="N26" i="1"/>
</calcChain>
</file>

<file path=xl/sharedStrings.xml><?xml version="1.0" encoding="utf-8"?>
<sst xmlns="http://schemas.openxmlformats.org/spreadsheetml/2006/main" count="23" uniqueCount="10">
  <si>
    <t>创业板</t>
    <phoneticPr fontId="1" type="noConversion"/>
  </si>
  <si>
    <t>买入</t>
    <phoneticPr fontId="1" type="noConversion"/>
  </si>
  <si>
    <t>份数</t>
    <phoneticPr fontId="1" type="noConversion"/>
  </si>
  <si>
    <t>卖出</t>
    <phoneticPr fontId="1" type="noConversion"/>
  </si>
  <si>
    <t>收益</t>
    <phoneticPr fontId="1" type="noConversion"/>
  </si>
  <si>
    <t>累计收益</t>
    <phoneticPr fontId="1" type="noConversion"/>
  </si>
  <si>
    <t>医药</t>
    <phoneticPr fontId="1" type="noConversion"/>
  </si>
  <si>
    <t>沪深300</t>
    <phoneticPr fontId="1" type="noConversion"/>
  </si>
  <si>
    <t>总收益</t>
    <phoneticPr fontId="1" type="noConversion"/>
  </si>
  <si>
    <t>总年化收益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</si>
</sst>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F07B-C2C4-4A63-A262-178D57A920B0}">
  <dimension ref="B2:S28"/>
  <sheetViews>
    <sheetView tabSelected="1" workbookViewId="0">
      <selection activeCell="V26" sqref="V26"/>
    </sheetView>
  </sheetViews>
  <sheetFormatPr defaultRowHeight="13.8" x14ac:dyDescent="0.25"/>
  <cols>
    <col min="1" max="2" width="8.88671875" style="1"/>
    <col min="3" max="3" width="11.33203125" style="1" customWidth="1"/>
    <col min="4" max="16384" width="8.88671875" style="1"/>
  </cols>
  <sheetData>
    <row r="2" spans="2:19" x14ac:dyDescent="0.25">
      <c r="E2" s="1">
        <v>500</v>
      </c>
    </row>
    <row r="3" spans="2:19" x14ac:dyDescent="0.25">
      <c r="B3" s="3"/>
      <c r="C3" s="3"/>
      <c r="D3" s="3" t="s">
        <v>1</v>
      </c>
      <c r="E3" s="3" t="s">
        <v>2</v>
      </c>
      <c r="F3" s="3" t="s">
        <v>3</v>
      </c>
      <c r="G3" s="3" t="s">
        <v>2</v>
      </c>
      <c r="H3" s="3" t="s">
        <v>4</v>
      </c>
      <c r="I3" s="3" t="s">
        <v>5</v>
      </c>
      <c r="L3" s="3"/>
      <c r="M3" s="3"/>
      <c r="N3" s="3" t="s">
        <v>1</v>
      </c>
      <c r="O3" s="3" t="s">
        <v>2</v>
      </c>
      <c r="P3" s="3" t="s">
        <v>3</v>
      </c>
      <c r="Q3" s="3" t="s">
        <v>2</v>
      </c>
      <c r="R3" s="3" t="s">
        <v>4</v>
      </c>
      <c r="S3" s="3" t="s">
        <v>5</v>
      </c>
    </row>
    <row r="4" spans="2:19" x14ac:dyDescent="0.25">
      <c r="B4" s="3" t="s">
        <v>7</v>
      </c>
      <c r="C4" s="3">
        <v>20171204</v>
      </c>
      <c r="D4" s="3">
        <v>1.264</v>
      </c>
      <c r="E4" s="3">
        <f>$E$2/D4</f>
        <v>395.56962025316454</v>
      </c>
      <c r="F4" s="3"/>
      <c r="G4" s="3"/>
      <c r="H4" s="3"/>
      <c r="I4" s="3"/>
      <c r="L4" s="3" t="s">
        <v>0</v>
      </c>
      <c r="M4" s="3">
        <v>20171130</v>
      </c>
      <c r="N4" s="3">
        <v>0.999</v>
      </c>
      <c r="O4" s="3">
        <f>$E$2/N4</f>
        <v>500.50050050050049</v>
      </c>
      <c r="P4" s="3"/>
      <c r="Q4" s="3"/>
      <c r="R4" s="3"/>
      <c r="S4" s="3"/>
    </row>
    <row r="5" spans="2:19" x14ac:dyDescent="0.25">
      <c r="B5" s="3"/>
      <c r="C5" s="3">
        <v>20171208</v>
      </c>
      <c r="D5" s="3">
        <v>1.256</v>
      </c>
      <c r="E5" s="3">
        <f>E2/D5</f>
        <v>398.08917197452229</v>
      </c>
      <c r="F5" s="3"/>
      <c r="G5" s="3"/>
      <c r="H5" s="3"/>
      <c r="I5" s="3"/>
      <c r="L5" s="3"/>
      <c r="M5" s="3">
        <v>20180102</v>
      </c>
      <c r="N5" s="3">
        <v>0.996</v>
      </c>
      <c r="O5" s="3">
        <f>$E$2/N5</f>
        <v>502.00803212851406</v>
      </c>
      <c r="P5" s="3"/>
      <c r="Q5" s="3"/>
      <c r="R5" s="3"/>
      <c r="S5" s="3"/>
    </row>
    <row r="6" spans="2:19" x14ac:dyDescent="0.25">
      <c r="B6" s="3"/>
      <c r="C6" s="3">
        <v>20180129</v>
      </c>
      <c r="D6" s="3"/>
      <c r="E6" s="3"/>
      <c r="F6" s="3">
        <v>1.357</v>
      </c>
      <c r="G6" s="3">
        <f>(E4+E5)/2</f>
        <v>396.82939611384342</v>
      </c>
      <c r="H6" s="3">
        <f>((F6+D5)/2-D4)*G6</f>
        <v>16.865249334838339</v>
      </c>
      <c r="I6" s="3"/>
      <c r="L6" s="3"/>
      <c r="M6" s="3">
        <v>20180129</v>
      </c>
      <c r="N6" s="3"/>
      <c r="O6" s="3"/>
      <c r="P6" s="3">
        <v>1.071</v>
      </c>
      <c r="Q6" s="3">
        <v>501</v>
      </c>
      <c r="R6" s="3">
        <f>((P6+N5)/2-N4)*Q6</f>
        <v>17.284500000000044</v>
      </c>
      <c r="S6" s="3"/>
    </row>
    <row r="7" spans="2:19" x14ac:dyDescent="0.25">
      <c r="B7" s="3"/>
      <c r="C7" s="3">
        <v>20180214</v>
      </c>
      <c r="D7" s="3">
        <v>1.2470000000000001</v>
      </c>
      <c r="E7" s="3">
        <f>$E$2/D7</f>
        <v>400.96230954290291</v>
      </c>
      <c r="F7" s="3"/>
      <c r="G7" s="3"/>
      <c r="H7" s="3"/>
      <c r="I7" s="3"/>
      <c r="L7" s="3"/>
      <c r="M7" s="3">
        <v>20180212</v>
      </c>
      <c r="N7" s="3">
        <v>0.93300000000000005</v>
      </c>
      <c r="O7" s="3">
        <f>$E$2/N7</f>
        <v>535.90568060021428</v>
      </c>
      <c r="P7" s="3"/>
      <c r="Q7" s="3"/>
      <c r="R7" s="3"/>
      <c r="S7" s="3"/>
    </row>
    <row r="8" spans="2:19" x14ac:dyDescent="0.25">
      <c r="B8" s="3"/>
      <c r="C8" s="3">
        <v>20180313</v>
      </c>
      <c r="D8" s="3"/>
      <c r="E8" s="3"/>
      <c r="F8" s="3">
        <v>1.2829999999999999</v>
      </c>
      <c r="G8" s="3">
        <f>(G6+E7)/2</f>
        <v>398.89585282837317</v>
      </c>
      <c r="H8" s="3">
        <f>(F8-D7)*G8</f>
        <v>14.360250701821359</v>
      </c>
      <c r="I8" s="3"/>
      <c r="L8" s="3"/>
      <c r="M8" s="3">
        <v>20180307</v>
      </c>
      <c r="N8" s="3"/>
      <c r="O8" s="3"/>
      <c r="P8" s="3">
        <v>1.008</v>
      </c>
      <c r="Q8" s="3">
        <v>518</v>
      </c>
      <c r="R8" s="3">
        <f>(P8-N7)*Q8</f>
        <v>38.84999999999998</v>
      </c>
      <c r="S8" s="3"/>
    </row>
    <row r="9" spans="2:19" x14ac:dyDescent="0.25">
      <c r="B9" s="3"/>
      <c r="C9" s="3">
        <v>20180330</v>
      </c>
      <c r="D9" s="3">
        <v>1.222</v>
      </c>
      <c r="E9" s="3">
        <f>$E$2/D9</f>
        <v>409.16530278232409</v>
      </c>
      <c r="F9" s="3"/>
      <c r="G9" s="3"/>
      <c r="H9" s="3"/>
      <c r="I9" s="3"/>
      <c r="L9" s="3"/>
      <c r="M9" s="3">
        <v>20180314</v>
      </c>
      <c r="N9" s="3"/>
      <c r="O9" s="3"/>
      <c r="P9" s="3">
        <v>1.04</v>
      </c>
      <c r="Q9" s="3">
        <v>518</v>
      </c>
      <c r="R9" s="3">
        <f>(P9-N7)*Q9</f>
        <v>55.425999999999995</v>
      </c>
      <c r="S9" s="3"/>
    </row>
    <row r="10" spans="2:19" x14ac:dyDescent="0.25">
      <c r="B10" s="3"/>
      <c r="C10" s="3">
        <v>20180511</v>
      </c>
      <c r="D10" s="3"/>
      <c r="E10" s="3"/>
      <c r="F10" s="3"/>
      <c r="G10" s="3"/>
      <c r="H10" s="3"/>
      <c r="I10" s="3"/>
      <c r="L10" s="3"/>
      <c r="M10" s="3">
        <v>20180327</v>
      </c>
      <c r="N10" s="3">
        <v>1.042</v>
      </c>
      <c r="O10" s="3">
        <f>$E$2/N10</f>
        <v>479.84644913627636</v>
      </c>
      <c r="P10" s="3"/>
      <c r="Q10" s="3"/>
      <c r="R10" s="3"/>
      <c r="S10" s="3"/>
    </row>
    <row r="11" spans="2:19" x14ac:dyDescent="0.25">
      <c r="B11" s="3"/>
      <c r="C11" s="3"/>
      <c r="D11" s="3"/>
      <c r="E11" s="3"/>
      <c r="F11" s="3"/>
      <c r="G11" s="3"/>
      <c r="H11" s="3"/>
      <c r="I11" s="3"/>
      <c r="L11" s="3"/>
      <c r="M11" s="3">
        <v>20180413</v>
      </c>
      <c r="N11" s="3"/>
      <c r="O11" s="3"/>
      <c r="P11" s="3">
        <v>1.0589999999999999</v>
      </c>
      <c r="Q11" s="3">
        <f>O10</f>
        <v>479.84644913627636</v>
      </c>
      <c r="R11" s="3">
        <f>(P11-N10)*Q11</f>
        <v>8.1573896353166528</v>
      </c>
      <c r="S11" s="3"/>
    </row>
    <row r="12" spans="2:19" x14ac:dyDescent="0.25">
      <c r="I12" s="1">
        <f>SUM(H4:H11)</f>
        <v>31.225500036659696</v>
      </c>
      <c r="S12" s="1">
        <f>SUM(R4:R12)</f>
        <v>119.71788963531667</v>
      </c>
    </row>
    <row r="13" spans="2:19" x14ac:dyDescent="0.25">
      <c r="I13" s="2">
        <f>I12/165*365/E2</f>
        <v>0.13814918198037318</v>
      </c>
      <c r="S13" s="2">
        <f>S12/165*365/E2</f>
        <v>0.52966096626534032</v>
      </c>
    </row>
    <row r="17" spans="2:15" x14ac:dyDescent="0.25">
      <c r="B17" s="3"/>
      <c r="C17" s="3"/>
      <c r="D17" s="3" t="s">
        <v>1</v>
      </c>
      <c r="E17" s="3" t="s">
        <v>2</v>
      </c>
      <c r="F17" s="3" t="s">
        <v>3</v>
      </c>
      <c r="G17" s="3" t="s">
        <v>2</v>
      </c>
      <c r="H17" s="3" t="s">
        <v>4</v>
      </c>
      <c r="I17" s="3" t="s">
        <v>5</v>
      </c>
    </row>
    <row r="18" spans="2:15" x14ac:dyDescent="0.25">
      <c r="B18" s="3" t="s">
        <v>6</v>
      </c>
      <c r="C18" s="3">
        <v>20171201</v>
      </c>
      <c r="D18" s="3">
        <v>1.353</v>
      </c>
      <c r="E18" s="3">
        <f>$E$2/D18</f>
        <v>369.54915003695493</v>
      </c>
      <c r="F18" s="3"/>
      <c r="G18" s="3"/>
      <c r="H18" s="3"/>
      <c r="I18" s="3"/>
    </row>
    <row r="19" spans="2:15" x14ac:dyDescent="0.25">
      <c r="B19" s="3"/>
      <c r="C19" s="3">
        <v>20171215</v>
      </c>
      <c r="D19" s="3"/>
      <c r="E19" s="3"/>
      <c r="F19" s="3">
        <v>1.3640000000000001</v>
      </c>
      <c r="G19" s="3">
        <f>E18</f>
        <v>369.54915003695493</v>
      </c>
      <c r="H19" s="3">
        <f>(F19-D18)*G19</f>
        <v>4.0650406504065488</v>
      </c>
      <c r="I19" s="3"/>
    </row>
    <row r="20" spans="2:15" x14ac:dyDescent="0.25">
      <c r="B20" s="3"/>
      <c r="C20" s="3">
        <v>20171229</v>
      </c>
      <c r="D20" s="3">
        <v>1.3680000000000001</v>
      </c>
      <c r="E20" s="3">
        <f>$E$2/D20</f>
        <v>365.4970760233918</v>
      </c>
      <c r="F20" s="3"/>
      <c r="G20" s="3"/>
      <c r="H20" s="3"/>
      <c r="I20" s="3"/>
    </row>
    <row r="21" spans="2:15" x14ac:dyDescent="0.25">
      <c r="B21" s="3"/>
      <c r="C21" s="3">
        <v>20180115</v>
      </c>
      <c r="D21" s="3"/>
      <c r="E21" s="3"/>
      <c r="F21" s="3">
        <v>1.39</v>
      </c>
      <c r="G21" s="3">
        <f>E20</f>
        <v>365.4970760233918</v>
      </c>
      <c r="H21" s="3">
        <f>(F21-D20)*G21</f>
        <v>8.0409356725145464</v>
      </c>
      <c r="I21" s="3"/>
    </row>
    <row r="22" spans="2:15" x14ac:dyDescent="0.25">
      <c r="B22" s="3"/>
      <c r="C22" s="3">
        <v>20180212</v>
      </c>
      <c r="D22" s="3">
        <v>1.278</v>
      </c>
      <c r="E22" s="3">
        <f>$E$2/D22</f>
        <v>391.23630672926447</v>
      </c>
      <c r="F22" s="3"/>
      <c r="G22" s="3"/>
      <c r="H22" s="3"/>
      <c r="I22" s="3"/>
    </row>
    <row r="23" spans="2:15" x14ac:dyDescent="0.25">
      <c r="B23" s="3"/>
      <c r="C23" s="3">
        <v>20180314</v>
      </c>
      <c r="D23" s="3"/>
      <c r="E23" s="3"/>
      <c r="F23" s="3">
        <v>1.391</v>
      </c>
      <c r="G23" s="3">
        <f>E22</f>
        <v>391.23630672926447</v>
      </c>
      <c r="H23" s="3">
        <f>(F23-D22)*G23</f>
        <v>44.209702660406883</v>
      </c>
      <c r="I23" s="3"/>
    </row>
    <row r="24" spans="2:15" x14ac:dyDescent="0.25">
      <c r="B24" s="3"/>
      <c r="C24" s="3">
        <v>20180419</v>
      </c>
      <c r="D24" s="3">
        <v>1.43</v>
      </c>
      <c r="E24" s="3">
        <f>$E$2/D24</f>
        <v>349.65034965034965</v>
      </c>
      <c r="F24" s="3"/>
      <c r="G24" s="3"/>
      <c r="H24" s="3"/>
      <c r="I24" s="3"/>
    </row>
    <row r="25" spans="2:15" ht="20.399999999999999" x14ac:dyDescent="0.25">
      <c r="B25" s="3"/>
      <c r="C25" s="3">
        <v>20180424</v>
      </c>
      <c r="D25" s="3">
        <v>1.4279999999999999</v>
      </c>
      <c r="E25" s="3">
        <f>$E$2/D25</f>
        <v>350.140056022409</v>
      </c>
      <c r="F25" s="3"/>
      <c r="G25" s="3"/>
      <c r="H25" s="3"/>
      <c r="I25" s="3"/>
      <c r="L25" s="4" t="s">
        <v>8</v>
      </c>
      <c r="M25" s="4"/>
      <c r="N25" s="4" t="s">
        <v>9</v>
      </c>
      <c r="O25" s="4"/>
    </row>
    <row r="26" spans="2:15" ht="20.399999999999999" x14ac:dyDescent="0.25">
      <c r="B26" s="3"/>
      <c r="C26" s="3">
        <v>20180503</v>
      </c>
      <c r="D26" s="3"/>
      <c r="E26" s="3"/>
      <c r="F26" s="3">
        <v>1.482</v>
      </c>
      <c r="G26" s="3">
        <f>(E25+E24)/2</f>
        <v>349.89520283637933</v>
      </c>
      <c r="H26" s="3">
        <f>(F26-D25)*G26</f>
        <v>18.894340953164502</v>
      </c>
      <c r="I26" s="3"/>
      <c r="L26" s="4">
        <f>I27+S12+I12</f>
        <v>226.15340960846885</v>
      </c>
      <c r="M26" s="4"/>
      <c r="N26" s="5">
        <f>(I27+S12+I12)/165*365/2000</f>
        <v>0.25013937729421554</v>
      </c>
      <c r="O26" s="5"/>
    </row>
    <row r="27" spans="2:15" x14ac:dyDescent="0.25">
      <c r="I27" s="1">
        <f>SUM(H18:H26)</f>
        <v>75.210019936492472</v>
      </c>
    </row>
    <row r="28" spans="2:15" x14ac:dyDescent="0.25">
      <c r="I28" s="2">
        <f>I27/165*365/500</f>
        <v>0.33274736093114848</v>
      </c>
    </row>
  </sheetData>
  <mergeCells count="4">
    <mergeCell ref="N25:O25"/>
    <mergeCell ref="N26:O26"/>
    <mergeCell ref="L25:M25"/>
    <mergeCell ref="L26:M2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Hongbin</dc:creator>
  <cp:lastModifiedBy>Lv Hongbin</cp:lastModifiedBy>
  <dcterms:created xsi:type="dcterms:W3CDTF">2018-05-12T02:40:35Z</dcterms:created>
  <dcterms:modified xsi:type="dcterms:W3CDTF">2018-05-12T11:58:57Z</dcterms:modified>
</cp:coreProperties>
</file>