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Courses\MSSA\MCAD1\Projects\Space Travel Website\"/>
    </mc:Choice>
  </mc:AlternateContent>
  <xr:revisionPtr revIDLastSave="0" documentId="13_ncr:1_{1515C728-1870-42BE-8B48-DFB93B80766B}" xr6:coauthVersionLast="47" xr6:coauthVersionMax="47" xr10:uidLastSave="{00000000-0000-0000-0000-000000000000}"/>
  <bookViews>
    <workbookView xWindow="-108" yWindow="-108" windowWidth="23256" windowHeight="13176" xr2:uid="{4F67E7A6-EE07-417B-92C3-31D289ED633B}"/>
  </bookViews>
  <sheets>
    <sheet name="Rocket Info" sheetId="2" r:id="rId1"/>
  </sheets>
  <definedNames>
    <definedName name="_xlnm._FilterDatabase" localSheetId="0" hidden="1">'Rocket Info'!$B$5:$L$5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2" l="1"/>
  <c r="K19" i="2" s="1"/>
  <c r="J18" i="2"/>
  <c r="K18" i="2" s="1"/>
  <c r="K17" i="2"/>
  <c r="J17" i="2"/>
  <c r="J16" i="2"/>
  <c r="K16" i="2" s="1"/>
  <c r="K15" i="2"/>
  <c r="J15" i="2"/>
  <c r="J14" i="2"/>
  <c r="K14" i="2" s="1"/>
  <c r="K13" i="2"/>
  <c r="J13" i="2"/>
  <c r="J12" i="2"/>
  <c r="K12" i="2" s="1"/>
  <c r="K11" i="2"/>
  <c r="J11" i="2"/>
  <c r="J9" i="2"/>
  <c r="K9" i="2" s="1"/>
  <c r="K8" i="2"/>
  <c r="J8" i="2"/>
  <c r="J7" i="2"/>
  <c r="K7" i="2" s="1"/>
  <c r="K6" i="2"/>
  <c r="J6" i="2"/>
  <c r="H2" i="2"/>
  <c r="I2" i="2" s="1"/>
</calcChain>
</file>

<file path=xl/sharedStrings.xml><?xml version="1.0" encoding="utf-8"?>
<sst xmlns="http://schemas.openxmlformats.org/spreadsheetml/2006/main" count="96" uniqueCount="75">
  <si>
    <t>1 tonne</t>
  </si>
  <si>
    <t>Name</t>
  </si>
  <si>
    <t>Company</t>
  </si>
  <si>
    <t>Country</t>
  </si>
  <si>
    <t>Launch Cost</t>
  </si>
  <si>
    <t>Propellant(s)</t>
  </si>
  <si>
    <t>Weight (lb)</t>
  </si>
  <si>
    <r>
      <t>Thrust lb</t>
    </r>
    <r>
      <rPr>
        <b/>
        <vertAlign val="subscript"/>
        <sz val="11"/>
        <color theme="1"/>
        <rFont val="Calibri"/>
        <family val="2"/>
        <scheme val="minor"/>
      </rPr>
      <t>f</t>
    </r>
  </si>
  <si>
    <t>W/T Ratio</t>
  </si>
  <si>
    <t>Velocity (mph)</t>
  </si>
  <si>
    <t>Notes</t>
  </si>
  <si>
    <t>Antares
(aka Taurus II)</t>
  </si>
  <si>
    <t>Northrup Grumman</t>
  </si>
  <si>
    <t>United States</t>
  </si>
  <si>
    <t>$85 M</t>
  </si>
  <si>
    <t>Kerosene Rocket Propellant-1 (RP-1)
Liquid Oxygen (LOX)
Hydroxyl-terminated polybutadiene (HTPB)
Aluminum</t>
  </si>
  <si>
    <t>Ariane 5</t>
  </si>
  <si>
    <t>Arianespace</t>
  </si>
  <si>
    <t>France</t>
  </si>
  <si>
    <t>$185 M</t>
  </si>
  <si>
    <t>Ammonium Perchlorate (AP)
Hydroxyl-terminated polybutadiene (HTPB)
Aluminum</t>
  </si>
  <si>
    <t>Astra Rocket 3</t>
  </si>
  <si>
    <t>Astra Space</t>
  </si>
  <si>
    <t>$2.5 M</t>
  </si>
  <si>
    <t>Rocket Propellant-X (RP-X)
Liquid Oxygen (LOX)</t>
  </si>
  <si>
    <t>Ceres-1</t>
  </si>
  <si>
    <t>Galactic Energy</t>
  </si>
  <si>
    <t>China</t>
  </si>
  <si>
    <t>UNK</t>
  </si>
  <si>
    <t>solid-propellant
hydrazine</t>
  </si>
  <si>
    <t>Dream Chaser</t>
  </si>
  <si>
    <t>Sierra Nevada Corporation</t>
  </si>
  <si>
    <t>TBD</t>
  </si>
  <si>
    <t>propane
nitrous oxide</t>
  </si>
  <si>
    <t>LEO</t>
  </si>
  <si>
    <t>Electron</t>
  </si>
  <si>
    <t>Rocket Lab</t>
  </si>
  <si>
    <t>$7.5 M</t>
  </si>
  <si>
    <t>Kerosene Rocket Propellant-1 (RP-1)
Liquid Oxygen (LOX)
Viscous liquid monopropellant
(AP, Al, olydimethylsiloxane)</t>
  </si>
  <si>
    <t>Falcon 9
(Block 5)</t>
  </si>
  <si>
    <t>SpaceX</t>
  </si>
  <si>
    <t>$67 M</t>
  </si>
  <si>
    <t>Kerosene Rocket Propellant-1 (RP-1)
Liquid Oxygen (LOX)</t>
  </si>
  <si>
    <t>Falcon Heavy
(w/ StarShip)</t>
  </si>
  <si>
    <t>$97 M</t>
  </si>
  <si>
    <t>Chilled Kerosene Rocket Propellant-1 (RP-1)
Subcooled Liquid Oxygen LOX</t>
  </si>
  <si>
    <t>Hyperbola-1</t>
  </si>
  <si>
    <t>i-Space</t>
  </si>
  <si>
    <t>solid-propellant</t>
  </si>
  <si>
    <t>LauncherOne</t>
  </si>
  <si>
    <t>Virgin Orbit</t>
  </si>
  <si>
    <t>$12 M</t>
  </si>
  <si>
    <t xml:space="preserve">New Shepard </t>
  </si>
  <si>
    <t>Blue Origin</t>
  </si>
  <si>
    <t>$250K</t>
  </si>
  <si>
    <r>
      <t>Liquid Hydrogen (LH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Liquid Oxygen (LOX)</t>
    </r>
  </si>
  <si>
    <t>Much shorter wait list than Virgin Galactic</t>
  </si>
  <si>
    <t>Soyuz-2</t>
  </si>
  <si>
    <t>Roscosmos
(via Space Adventures)</t>
  </si>
  <si>
    <t>Russia</t>
  </si>
  <si>
    <t>Kerosene Rocket Propellant-1 (RP-1)
Liquid Oxygen (LOX)
nitrogen tetroxide (NTO)
Unsymmetrical dimethylhydrazine (UDMH)</t>
  </si>
  <si>
    <t xml:space="preserve">Spica </t>
  </si>
  <si>
    <t>Copenhagen Suborbitals</t>
  </si>
  <si>
    <t>Denmark</t>
  </si>
  <si>
    <t>Non-profit</t>
  </si>
  <si>
    <t>Liquid Oxygen (LOX)
Ethanol
Paraffin wax</t>
  </si>
  <si>
    <t>Vega</t>
  </si>
  <si>
    <t>Arianespace
(France)</t>
  </si>
  <si>
    <t>Italy</t>
  </si>
  <si>
    <t>$37 M</t>
  </si>
  <si>
    <t>Hydroxyl-terminated polybutadiene (HTPB)</t>
  </si>
  <si>
    <t>VSS Unity
(SpaceShipTwo)</t>
  </si>
  <si>
    <t>Virgin Galactic
and
The Spaceship Company</t>
  </si>
  <si>
    <t>rocket-powered spaceplane</t>
  </si>
  <si>
    <t>Currently 650+ ticket holders for future 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</si>
</sst>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0" xfId="0" applyNumberFormat="1" applyAlignment="1">
      <alignment vertical="center"/>
    </xf>
    <xf numFmtId="8" fontId="0" fillId="0" borderId="1" xfId="0" applyNumberFormat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45721</xdr:colOff>
      <xdr:row>5</xdr:row>
      <xdr:rowOff>0</xdr:rowOff>
    </xdr:from>
    <xdr:to>
      <xdr:col>1</xdr:col>
      <xdr:colOff>550546</xdr:colOff>
      <xdr:row>5</xdr:row>
      <xdr:rowOff>885215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240535-7A24-4FDD-AD70-D9F7D6AA2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6" y="247650"/>
          <a:ext cx="504825" cy="885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30480</xdr:rowOff>
    </xdr:from>
    <xdr:to>
      <xdr:col>1</xdr:col>
      <xdr:colOff>587303</xdr:colOff>
      <xdr:row>12</xdr:row>
      <xdr:rowOff>906780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05CB0F-0C0B-488A-AB66-57795D857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6943725"/>
          <a:ext cx="587303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106680</xdr:rowOff>
    </xdr:from>
    <xdr:to>
      <xdr:col>1</xdr:col>
      <xdr:colOff>588601</xdr:colOff>
      <xdr:row>6</xdr:row>
      <xdr:rowOff>840105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54D967-4591-4910-B6BB-FA008798D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304925"/>
          <a:ext cx="588601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8</xdr:row>
      <xdr:rowOff>1</xdr:rowOff>
    </xdr:from>
    <xdr:to>
      <xdr:col>1</xdr:col>
      <xdr:colOff>363671</xdr:colOff>
      <xdr:row>8</xdr:row>
      <xdr:rowOff>866775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AB04F3-AC4C-4DD1-BAF3-BE7686F0F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3105151"/>
          <a:ext cx="96971" cy="866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259080</xdr:colOff>
      <xdr:row>10</xdr:row>
      <xdr:rowOff>76200</xdr:rowOff>
    </xdr:from>
    <xdr:to>
      <xdr:col>1</xdr:col>
      <xdr:colOff>316230</xdr:colOff>
      <xdr:row>10</xdr:row>
      <xdr:rowOff>854507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1E1F94-CC80-4064-8372-C17D01415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5086350"/>
          <a:ext cx="57150" cy="778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144780</xdr:rowOff>
    </xdr:from>
    <xdr:to>
      <xdr:col>1</xdr:col>
      <xdr:colOff>581025</xdr:colOff>
      <xdr:row>11</xdr:row>
      <xdr:rowOff>839524</xdr:rowOff>
    </xdr:to>
    <xdr:pic>
      <xdr:nvPicPr>
        <xdr:cNvPr id="7" name="Picture 6" descr="Ground-level view of a Falcon 9 lifting off from its launch pad">
          <a:extLst>
            <a:ext uri="{FF2B5EF4-FFF2-40B4-BE49-F238E27FC236}">
              <a16:creationId xmlns:a16="http://schemas.microsoft.com/office/drawing/2014/main" id="{CBDDE89C-958B-4CF3-84F6-2B8AF5A8C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6105525"/>
          <a:ext cx="581025" cy="6947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53340</xdr:colOff>
      <xdr:row>13</xdr:row>
      <xdr:rowOff>0</xdr:rowOff>
    </xdr:from>
    <xdr:to>
      <xdr:col>1</xdr:col>
      <xdr:colOff>558165</xdr:colOff>
      <xdr:row>13</xdr:row>
      <xdr:rowOff>927464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065962-66B3-4AF9-9D83-225F29EAE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7867650"/>
          <a:ext cx="504825" cy="927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167640</xdr:colOff>
      <xdr:row>14</xdr:row>
      <xdr:rowOff>0</xdr:rowOff>
    </xdr:from>
    <xdr:to>
      <xdr:col>1</xdr:col>
      <xdr:colOff>548640</xdr:colOff>
      <xdr:row>15</xdr:row>
      <xdr:rowOff>2442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047D88-CE12-4A6A-BB62-AB37BFB84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8820150"/>
          <a:ext cx="381000" cy="954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91440</xdr:rowOff>
    </xdr:from>
    <xdr:to>
      <xdr:col>1</xdr:col>
      <xdr:colOff>593527</xdr:colOff>
      <xdr:row>15</xdr:row>
      <xdr:rowOff>872490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008028-1DA2-4245-8423-7AEC6FD8D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867900"/>
          <a:ext cx="593527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38100</xdr:rowOff>
    </xdr:from>
    <xdr:to>
      <xdr:col>1</xdr:col>
      <xdr:colOff>581025</xdr:colOff>
      <xdr:row>7</xdr:row>
      <xdr:rowOff>905647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056F416-A33B-4BB4-AA11-9EC99D0F2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190750"/>
          <a:ext cx="581025" cy="867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22860</xdr:rowOff>
    </xdr:from>
    <xdr:to>
      <xdr:col>1</xdr:col>
      <xdr:colOff>588339</xdr:colOff>
      <xdr:row>16</xdr:row>
      <xdr:rowOff>899160</xdr:rowOff>
    </xdr:to>
    <xdr:pic>
      <xdr:nvPicPr>
        <xdr:cNvPr id="12" name="Picture 11" descr="Soyuz-2.1a - Stock Image - C038/0889 - Science Photo Library">
          <a:extLst>
            <a:ext uri="{FF2B5EF4-FFF2-40B4-BE49-F238E27FC236}">
              <a16:creationId xmlns:a16="http://schemas.microsoft.com/office/drawing/2014/main" id="{1D3A053C-1E4E-4CB1-917E-E7FB08A0A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744200"/>
          <a:ext cx="588339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9</xdr:row>
      <xdr:rowOff>266700</xdr:rowOff>
    </xdr:from>
    <xdr:to>
      <xdr:col>1</xdr:col>
      <xdr:colOff>581026</xdr:colOff>
      <xdr:row>9</xdr:row>
      <xdr:rowOff>705296</xdr:rowOff>
    </xdr:to>
    <xdr:pic>
      <xdr:nvPicPr>
        <xdr:cNvPr id="13" name="Picture 12" descr="Dream Chaser flight test vehicle in 2013">
          <a:extLst>
            <a:ext uri="{FF2B5EF4-FFF2-40B4-BE49-F238E27FC236}">
              <a16:creationId xmlns:a16="http://schemas.microsoft.com/office/drawing/2014/main" id="{656CDC2E-C1A5-4430-B5ED-3B7B46140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1" y="4324350"/>
          <a:ext cx="581025" cy="438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228601</xdr:rowOff>
    </xdr:from>
    <xdr:to>
      <xdr:col>1</xdr:col>
      <xdr:colOff>593090</xdr:colOff>
      <xdr:row>17</xdr:row>
      <xdr:rowOff>666751</xdr:rowOff>
    </xdr:to>
    <xdr:pic>
      <xdr:nvPicPr>
        <xdr:cNvPr id="14" name="Picture 13" descr="Spica">
          <a:extLst>
            <a:ext uri="{FF2B5EF4-FFF2-40B4-BE49-F238E27FC236}">
              <a16:creationId xmlns:a16="http://schemas.microsoft.com/office/drawing/2014/main" id="{EB010A21-C9C4-417A-9CC7-7CF9C7161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1906251"/>
          <a:ext cx="59309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38100</xdr:rowOff>
    </xdr:from>
    <xdr:to>
      <xdr:col>1</xdr:col>
      <xdr:colOff>571036</xdr:colOff>
      <xdr:row>18</xdr:row>
      <xdr:rowOff>895350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A99F06A-96EF-47C7-8C89-99D5B0DAF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668250"/>
          <a:ext cx="571036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281940</xdr:rowOff>
    </xdr:from>
    <xdr:to>
      <xdr:col>1</xdr:col>
      <xdr:colOff>589598</xdr:colOff>
      <xdr:row>19</xdr:row>
      <xdr:rowOff>586740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780FF1C-668C-4239-BE40-2F35B5256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3868400"/>
          <a:ext cx="589598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14557-0EF4-4083-A21E-E15226D18894}">
  <dimension ref="B1:S20"/>
  <sheetViews>
    <sheetView showGridLines="0" tabSelected="1" workbookViewId="0">
      <pane ySplit="5" topLeftCell="A6" activePane="bottomLeft" state="frozen"/>
      <selection pane="bottomLeft" activeCell="F10" sqref="F10"/>
    </sheetView>
  </sheetViews>
  <sheetFormatPr defaultRowHeight="75" customHeight="1" x14ac:dyDescent="0.3"/>
  <cols>
    <col min="1" max="1" width="3.88671875" style="1" customWidth="1"/>
    <col min="2" max="2" width="8.88671875" style="1"/>
    <col min="3" max="3" width="14.44140625" style="2" bestFit="1" customWidth="1"/>
    <col min="4" max="4" width="29.33203125" style="2" bestFit="1" customWidth="1"/>
    <col min="5" max="5" width="12.21875" style="2" bestFit="1" customWidth="1"/>
    <col min="6" max="6" width="15.6640625" style="2" bestFit="1" customWidth="1"/>
    <col min="7" max="7" width="36.33203125" style="1" customWidth="1"/>
    <col min="8" max="8" width="14.77734375" style="2" bestFit="1" customWidth="1"/>
    <col min="9" max="9" width="13.21875" style="3" bestFit="1" customWidth="1"/>
    <col min="10" max="10" width="13.88671875" style="2" bestFit="1" customWidth="1"/>
    <col min="11" max="11" width="18" style="2" bestFit="1" customWidth="1"/>
    <col min="12" max="12" width="41.21875" style="1" bestFit="1" customWidth="1"/>
    <col min="13" max="16384" width="8.88671875" style="1"/>
  </cols>
  <sheetData>
    <row r="1" spans="2:19" ht="14.4" hidden="1" x14ac:dyDescent="0.3">
      <c r="F1" s="3"/>
      <c r="G1" s="3"/>
      <c r="K1" s="2" t="s">
        <v>0</v>
      </c>
    </row>
    <row r="2" spans="2:19" ht="14.4" hidden="1" x14ac:dyDescent="0.3">
      <c r="G2" s="3"/>
      <c r="H2" s="4">
        <f>SUM(G1:G4)</f>
        <v>0</v>
      </c>
      <c r="I2" s="3">
        <f>H2</f>
        <v>0</v>
      </c>
      <c r="K2" s="5">
        <v>2204.6</v>
      </c>
    </row>
    <row r="3" spans="2:19" ht="14.4" hidden="1" x14ac:dyDescent="0.3">
      <c r="G3" s="3"/>
    </row>
    <row r="4" spans="2:19" ht="14.4" hidden="1" x14ac:dyDescent="0.3">
      <c r="G4" s="3"/>
    </row>
    <row r="5" spans="2:19" ht="19.95" customHeight="1" x14ac:dyDescent="0.3"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7" t="s">
        <v>7</v>
      </c>
      <c r="J5" s="6" t="s">
        <v>8</v>
      </c>
      <c r="K5" s="6" t="s">
        <v>9</v>
      </c>
      <c r="L5" s="6" t="s">
        <v>10</v>
      </c>
    </row>
    <row r="6" spans="2:19" ht="75" customHeight="1" x14ac:dyDescent="0.3">
      <c r="B6"/>
      <c r="C6" s="8" t="s">
        <v>11</v>
      </c>
      <c r="D6" s="9" t="s">
        <v>12</v>
      </c>
      <c r="E6" s="9" t="s">
        <v>13</v>
      </c>
      <c r="F6" s="9" t="s">
        <v>14</v>
      </c>
      <c r="G6" s="10" t="s">
        <v>15</v>
      </c>
      <c r="H6" s="11">
        <v>657000</v>
      </c>
      <c r="I6" s="11">
        <v>1656200</v>
      </c>
      <c r="J6" s="9">
        <f t="shared" ref="J6:J12" si="0">H6/I6</f>
        <v>0.39669122086704506</v>
      </c>
      <c r="K6" s="12">
        <f>(J6*198357)/0.589453860640301</f>
        <v>133490.4828887716</v>
      </c>
      <c r="L6" s="13"/>
      <c r="P6" s="14"/>
      <c r="Q6" s="14"/>
      <c r="R6" s="14"/>
      <c r="S6" s="14"/>
    </row>
    <row r="7" spans="2:19" ht="75" customHeight="1" x14ac:dyDescent="0.3">
      <c r="B7"/>
      <c r="C7" s="9" t="s">
        <v>16</v>
      </c>
      <c r="D7" s="9" t="s">
        <v>17</v>
      </c>
      <c r="E7" s="9" t="s">
        <v>18</v>
      </c>
      <c r="F7" s="9" t="s">
        <v>19</v>
      </c>
      <c r="G7" s="10" t="s">
        <v>20</v>
      </c>
      <c r="H7" s="12">
        <v>1713000</v>
      </c>
      <c r="I7" s="12">
        <v>3534100</v>
      </c>
      <c r="J7" s="9">
        <f t="shared" si="0"/>
        <v>0.48470614866585554</v>
      </c>
      <c r="K7" s="12">
        <f t="shared" ref="K7:K19" si="1">(J7*198357)/0.589453860640301</f>
        <v>163108.36852688462</v>
      </c>
      <c r="L7" s="13"/>
    </row>
    <row r="8" spans="2:19" ht="75" customHeight="1" x14ac:dyDescent="0.3">
      <c r="B8"/>
      <c r="C8" s="9" t="s">
        <v>21</v>
      </c>
      <c r="D8" s="9" t="s">
        <v>22</v>
      </c>
      <c r="E8" s="9" t="s">
        <v>13</v>
      </c>
      <c r="F8" s="9" t="s">
        <v>23</v>
      </c>
      <c r="G8" s="10" t="s">
        <v>24</v>
      </c>
      <c r="H8" s="12">
        <v>24251</v>
      </c>
      <c r="I8" s="12">
        <v>31473</v>
      </c>
      <c r="J8" s="9">
        <f t="shared" si="0"/>
        <v>0.77053347313570364</v>
      </c>
      <c r="K8" s="12">
        <f t="shared" si="1"/>
        <v>259292.06395349384</v>
      </c>
      <c r="L8" s="13"/>
    </row>
    <row r="9" spans="2:19" ht="75" customHeight="1" x14ac:dyDescent="0.3">
      <c r="B9"/>
      <c r="C9" s="9" t="s">
        <v>25</v>
      </c>
      <c r="D9" s="9" t="s">
        <v>26</v>
      </c>
      <c r="E9" s="9" t="s">
        <v>27</v>
      </c>
      <c r="F9" s="9" t="s">
        <v>28</v>
      </c>
      <c r="G9" s="10" t="s">
        <v>29</v>
      </c>
      <c r="H9" s="12">
        <v>66138</v>
      </c>
      <c r="I9" s="12">
        <v>132188</v>
      </c>
      <c r="J9" s="9">
        <f t="shared" si="0"/>
        <v>0.50033285926105242</v>
      </c>
      <c r="K9" s="12">
        <f t="shared" si="1"/>
        <v>168366.90976396197</v>
      </c>
      <c r="L9" s="13"/>
    </row>
    <row r="10" spans="2:19" ht="75" customHeight="1" x14ac:dyDescent="0.3">
      <c r="B10"/>
      <c r="C10" s="9" t="s">
        <v>30</v>
      </c>
      <c r="D10" s="9" t="s">
        <v>31</v>
      </c>
      <c r="E10" s="9" t="s">
        <v>13</v>
      </c>
      <c r="F10" s="9" t="s">
        <v>32</v>
      </c>
      <c r="G10" s="10" t="s">
        <v>33</v>
      </c>
      <c r="H10" s="9" t="s">
        <v>34</v>
      </c>
      <c r="I10" s="12" t="s">
        <v>34</v>
      </c>
      <c r="J10" s="12" t="s">
        <v>34</v>
      </c>
      <c r="K10" s="12" t="s">
        <v>34</v>
      </c>
      <c r="L10" s="13"/>
      <c r="N10" s="14"/>
      <c r="O10" s="14"/>
    </row>
    <row r="11" spans="2:19" ht="75" customHeight="1" x14ac:dyDescent="0.3">
      <c r="B11"/>
      <c r="C11" s="9" t="s">
        <v>35</v>
      </c>
      <c r="D11" s="9" t="s">
        <v>36</v>
      </c>
      <c r="E11" s="9" t="s">
        <v>13</v>
      </c>
      <c r="F11" s="15" t="s">
        <v>37</v>
      </c>
      <c r="G11" s="10" t="s">
        <v>38</v>
      </c>
      <c r="H11" s="12">
        <v>28000</v>
      </c>
      <c r="I11" s="12">
        <v>56200</v>
      </c>
      <c r="J11" s="9">
        <f t="shared" si="0"/>
        <v>0.49822064056939502</v>
      </c>
      <c r="K11" s="12">
        <f t="shared" si="1"/>
        <v>167656.12747717538</v>
      </c>
      <c r="L11" s="13"/>
      <c r="N11" s="14"/>
    </row>
    <row r="12" spans="2:19" ht="75" customHeight="1" x14ac:dyDescent="0.3">
      <c r="B12"/>
      <c r="C12" s="8" t="s">
        <v>39</v>
      </c>
      <c r="D12" s="9" t="s">
        <v>40</v>
      </c>
      <c r="E12" s="9" t="s">
        <v>13</v>
      </c>
      <c r="F12" s="9" t="s">
        <v>41</v>
      </c>
      <c r="G12" s="10" t="s">
        <v>42</v>
      </c>
      <c r="H12" s="12">
        <v>1210000</v>
      </c>
      <c r="I12" s="12">
        <v>1910000</v>
      </c>
      <c r="J12" s="9">
        <f t="shared" si="0"/>
        <v>0.63350785340314131</v>
      </c>
      <c r="K12" s="12">
        <f t="shared" si="1"/>
        <v>213181.6002375258</v>
      </c>
      <c r="L12" s="13"/>
      <c r="N12" s="14"/>
    </row>
    <row r="13" spans="2:19" ht="75" customHeight="1" x14ac:dyDescent="0.3">
      <c r="B13"/>
      <c r="C13" s="8" t="s">
        <v>43</v>
      </c>
      <c r="D13" s="9" t="s">
        <v>40</v>
      </c>
      <c r="E13" s="9" t="s">
        <v>13</v>
      </c>
      <c r="F13" s="16" t="s">
        <v>44</v>
      </c>
      <c r="G13" s="10" t="s">
        <v>45</v>
      </c>
      <c r="H13" s="12">
        <v>3130000</v>
      </c>
      <c r="I13" s="12">
        <v>5310000</v>
      </c>
      <c r="J13" s="9">
        <f>H13/I13</f>
        <v>0.58945386064030136</v>
      </c>
      <c r="K13" s="12">
        <f t="shared" si="1"/>
        <v>198357.00000000012</v>
      </c>
      <c r="L13" s="13"/>
    </row>
    <row r="14" spans="2:19" ht="75" customHeight="1" x14ac:dyDescent="0.3">
      <c r="B14"/>
      <c r="C14" s="9" t="s">
        <v>46</v>
      </c>
      <c r="D14" s="9" t="s">
        <v>47</v>
      </c>
      <c r="E14" s="9" t="s">
        <v>27</v>
      </c>
      <c r="F14" s="9" t="s">
        <v>28</v>
      </c>
      <c r="G14" s="13" t="s">
        <v>48</v>
      </c>
      <c r="H14" s="12">
        <v>74956</v>
      </c>
      <c r="I14" s="12">
        <v>92593.2</v>
      </c>
      <c r="J14" s="9">
        <f t="shared" ref="J14:J19" si="2">H14/I14</f>
        <v>0.80951948955214859</v>
      </c>
      <c r="K14" s="12">
        <f t="shared" si="1"/>
        <v>272411.24049076601</v>
      </c>
      <c r="L14" s="13"/>
    </row>
    <row r="15" spans="2:19" ht="75" customHeight="1" x14ac:dyDescent="0.3">
      <c r="B15"/>
      <c r="C15" s="9" t="s">
        <v>49</v>
      </c>
      <c r="D15" s="9" t="s">
        <v>50</v>
      </c>
      <c r="E15" s="9" t="s">
        <v>13</v>
      </c>
      <c r="F15" s="9" t="s">
        <v>51</v>
      </c>
      <c r="G15" s="10" t="s">
        <v>42</v>
      </c>
      <c r="H15" s="12">
        <v>60000</v>
      </c>
      <c r="I15" s="12">
        <v>78500</v>
      </c>
      <c r="J15" s="9">
        <f t="shared" si="2"/>
        <v>0.76433121019108285</v>
      </c>
      <c r="K15" s="12">
        <f t="shared" si="1"/>
        <v>257204.94169837827</v>
      </c>
      <c r="L15" s="13"/>
    </row>
    <row r="16" spans="2:19" ht="75" customHeight="1" x14ac:dyDescent="0.3">
      <c r="B16"/>
      <c r="C16" s="9" t="s">
        <v>52</v>
      </c>
      <c r="D16" s="9" t="s">
        <v>53</v>
      </c>
      <c r="E16" s="9" t="s">
        <v>13</v>
      </c>
      <c r="F16" s="9" t="s">
        <v>54</v>
      </c>
      <c r="G16" s="10" t="s">
        <v>55</v>
      </c>
      <c r="H16" s="12">
        <v>165000</v>
      </c>
      <c r="I16" s="12">
        <v>110000</v>
      </c>
      <c r="J16" s="17">
        <f t="shared" si="2"/>
        <v>1.5</v>
      </c>
      <c r="K16" s="12">
        <f t="shared" si="1"/>
        <v>504764.69808306731</v>
      </c>
      <c r="L16" s="13" t="s">
        <v>56</v>
      </c>
    </row>
    <row r="17" spans="2:12" ht="75" customHeight="1" x14ac:dyDescent="0.3">
      <c r="B17"/>
      <c r="C17" s="9" t="s">
        <v>57</v>
      </c>
      <c r="D17" s="8" t="s">
        <v>58</v>
      </c>
      <c r="E17" s="8" t="s">
        <v>59</v>
      </c>
      <c r="F17" s="9" t="s">
        <v>32</v>
      </c>
      <c r="G17" s="10" t="s">
        <v>60</v>
      </c>
      <c r="H17" s="12">
        <v>312000</v>
      </c>
      <c r="I17" s="12">
        <v>438320</v>
      </c>
      <c r="J17" s="9">
        <f t="shared" si="2"/>
        <v>0.71180872421974817</v>
      </c>
      <c r="K17" s="12">
        <f t="shared" si="1"/>
        <v>239530.61051578302</v>
      </c>
      <c r="L17" s="13"/>
    </row>
    <row r="18" spans="2:12" ht="75" customHeight="1" x14ac:dyDescent="0.3">
      <c r="B18"/>
      <c r="C18" s="9" t="s">
        <v>61</v>
      </c>
      <c r="D18" s="9" t="s">
        <v>62</v>
      </c>
      <c r="E18" s="9" t="s">
        <v>63</v>
      </c>
      <c r="F18" s="9" t="s">
        <v>64</v>
      </c>
      <c r="G18" s="10" t="s">
        <v>65</v>
      </c>
      <c r="H18" s="9">
        <v>8818</v>
      </c>
      <c r="I18" s="12">
        <v>22481</v>
      </c>
      <c r="J18" s="9">
        <f t="shared" si="2"/>
        <v>0.39224233797428942</v>
      </c>
      <c r="K18" s="12">
        <f t="shared" si="1"/>
        <v>131993.39020199244</v>
      </c>
      <c r="L18" s="13"/>
    </row>
    <row r="19" spans="2:12" ht="75" customHeight="1" x14ac:dyDescent="0.3">
      <c r="B19"/>
      <c r="C19" s="9" t="s">
        <v>66</v>
      </c>
      <c r="D19" s="8" t="s">
        <v>67</v>
      </c>
      <c r="E19" s="9" t="s">
        <v>68</v>
      </c>
      <c r="F19" s="9" t="s">
        <v>69</v>
      </c>
      <c r="G19" s="13" t="s">
        <v>70</v>
      </c>
      <c r="H19" s="12">
        <v>302000</v>
      </c>
      <c r="I19" s="12">
        <v>762540</v>
      </c>
      <c r="J19" s="9">
        <f t="shared" si="2"/>
        <v>0.39604479764995937</v>
      </c>
      <c r="K19" s="12">
        <f t="shared" si="1"/>
        <v>133272.95514210081</v>
      </c>
      <c r="L19" s="13"/>
    </row>
    <row r="20" spans="2:12" ht="75" customHeight="1" x14ac:dyDescent="0.3">
      <c r="B20"/>
      <c r="C20" s="8" t="s">
        <v>71</v>
      </c>
      <c r="D20" s="8" t="s">
        <v>72</v>
      </c>
      <c r="E20" s="9" t="s">
        <v>13</v>
      </c>
      <c r="F20" s="9" t="s">
        <v>54</v>
      </c>
      <c r="G20" s="13" t="s">
        <v>73</v>
      </c>
      <c r="H20" s="9" t="s">
        <v>34</v>
      </c>
      <c r="I20" s="12" t="s">
        <v>34</v>
      </c>
      <c r="J20" s="12" t="s">
        <v>34</v>
      </c>
      <c r="K20" s="12" t="s">
        <v>34</v>
      </c>
      <c r="L20" s="13" t="s">
        <v>74</v>
      </c>
    </row>
  </sheetData>
  <autoFilter ref="B5:L5" xr:uid="{AB611173-6D89-45B0-8AB6-4C13E840003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Rocket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Mass</dc:creator>
  <cp:lastModifiedBy>Jason Mass</cp:lastModifiedBy>
  <dcterms:created xsi:type="dcterms:W3CDTF">2022-05-01T21:44:23Z</dcterms:created>
  <dcterms:modified xsi:type="dcterms:W3CDTF">2022-05-01T21:46:23Z</dcterms:modified>
</cp:coreProperties>
</file>