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Personal\Software\Development\GitHub\SANNET\docs\"/>
    </mc:Choice>
  </mc:AlternateContent>
  <bookViews>
    <workbookView xWindow="0" yWindow="0" windowWidth="28770" windowHeight="1159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2" l="1"/>
  <c r="X13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BL519" i="2"/>
  <c r="BL518" i="2"/>
  <c r="BL517" i="2"/>
  <c r="BL516" i="2"/>
  <c r="BL515" i="2"/>
  <c r="BL514" i="2"/>
  <c r="BL513" i="2"/>
  <c r="BL512" i="2"/>
  <c r="BL511" i="2"/>
  <c r="BL510" i="2"/>
  <c r="BL509" i="2"/>
  <c r="BL508" i="2"/>
  <c r="BL507" i="2"/>
  <c r="BL506" i="2"/>
  <c r="BL505" i="2"/>
  <c r="BL504" i="2"/>
  <c r="BL503" i="2"/>
  <c r="BL502" i="2"/>
  <c r="BL501" i="2"/>
  <c r="BL500" i="2"/>
  <c r="BL499" i="2"/>
  <c r="BL498" i="2"/>
  <c r="BL497" i="2"/>
  <c r="BL496" i="2"/>
  <c r="BL495" i="2"/>
  <c r="BL494" i="2"/>
  <c r="BL493" i="2"/>
  <c r="BL492" i="2"/>
  <c r="BL491" i="2"/>
  <c r="BL490" i="2"/>
  <c r="BL489" i="2"/>
  <c r="BL488" i="2"/>
  <c r="BL487" i="2"/>
  <c r="BL486" i="2"/>
  <c r="BL485" i="2"/>
  <c r="BL484" i="2"/>
  <c r="BL483" i="2"/>
  <c r="BL482" i="2"/>
  <c r="BL481" i="2"/>
  <c r="BL480" i="2"/>
  <c r="BL479" i="2"/>
  <c r="BL478" i="2"/>
  <c r="BL477" i="2"/>
  <c r="BL476" i="2"/>
  <c r="BL475" i="2"/>
  <c r="BL474" i="2"/>
  <c r="BL473" i="2"/>
  <c r="BL472" i="2"/>
  <c r="BL471" i="2"/>
  <c r="BL470" i="2"/>
  <c r="BL469" i="2"/>
  <c r="BL468" i="2"/>
  <c r="BL467" i="2"/>
  <c r="BL466" i="2"/>
  <c r="BL465" i="2"/>
  <c r="BL464" i="2"/>
  <c r="BL463" i="2"/>
  <c r="BL462" i="2"/>
  <c r="BL461" i="2"/>
  <c r="BL460" i="2"/>
  <c r="BL459" i="2"/>
  <c r="BL458" i="2"/>
  <c r="BL457" i="2"/>
  <c r="BL456" i="2"/>
  <c r="BL455" i="2"/>
  <c r="BL454" i="2"/>
  <c r="BL453" i="2"/>
  <c r="BL452" i="2"/>
  <c r="BL451" i="2"/>
  <c r="BL450" i="2"/>
  <c r="BL449" i="2"/>
  <c r="BL448" i="2"/>
  <c r="BL447" i="2"/>
  <c r="BL446" i="2"/>
  <c r="BL445" i="2"/>
  <c r="BL444" i="2"/>
  <c r="BL443" i="2"/>
  <c r="BL442" i="2"/>
  <c r="BL441" i="2"/>
  <c r="BL440" i="2"/>
  <c r="BL439" i="2"/>
  <c r="BL438" i="2"/>
  <c r="BL437" i="2"/>
  <c r="BL436" i="2"/>
  <c r="BL435" i="2"/>
  <c r="BL434" i="2"/>
  <c r="BL433" i="2"/>
  <c r="BL432" i="2"/>
  <c r="BL431" i="2"/>
  <c r="BL430" i="2"/>
  <c r="BL429" i="2"/>
  <c r="BL428" i="2"/>
  <c r="BL427" i="2"/>
  <c r="BL426" i="2"/>
  <c r="BL425" i="2"/>
  <c r="BL424" i="2"/>
  <c r="BL423" i="2"/>
  <c r="BL422" i="2"/>
  <c r="BL421" i="2"/>
  <c r="BL420" i="2"/>
  <c r="BL419" i="2"/>
  <c r="BL418" i="2"/>
  <c r="BL417" i="2"/>
  <c r="BL416" i="2"/>
  <c r="BL415" i="2"/>
  <c r="BL414" i="2"/>
  <c r="BL413" i="2"/>
  <c r="BL412" i="2"/>
  <c r="BL411" i="2"/>
  <c r="BL410" i="2"/>
  <c r="BL409" i="2"/>
  <c r="BL408" i="2"/>
  <c r="BL407" i="2"/>
  <c r="BL406" i="2"/>
  <c r="BL405" i="2"/>
  <c r="BL404" i="2"/>
  <c r="BL403" i="2"/>
  <c r="BL402" i="2"/>
  <c r="BL401" i="2"/>
  <c r="BL400" i="2"/>
  <c r="BL399" i="2"/>
  <c r="BL398" i="2"/>
  <c r="BL397" i="2"/>
  <c r="BL396" i="2"/>
  <c r="BL395" i="2"/>
  <c r="BL394" i="2"/>
  <c r="BL393" i="2"/>
  <c r="BL392" i="2"/>
  <c r="BL391" i="2"/>
  <c r="BL390" i="2"/>
  <c r="BL389" i="2"/>
  <c r="BL388" i="2"/>
  <c r="BL387" i="2"/>
  <c r="BL386" i="2"/>
  <c r="BL385" i="2"/>
  <c r="BL384" i="2"/>
  <c r="BL383" i="2"/>
  <c r="BL382" i="2"/>
  <c r="BL381" i="2"/>
  <c r="BL380" i="2"/>
  <c r="BL379" i="2"/>
  <c r="BL378" i="2"/>
  <c r="BL377" i="2"/>
  <c r="BL376" i="2"/>
  <c r="BL375" i="2"/>
  <c r="BL374" i="2"/>
  <c r="BL373" i="2"/>
  <c r="BL372" i="2"/>
  <c r="BL371" i="2"/>
  <c r="BL370" i="2"/>
  <c r="BL369" i="2"/>
  <c r="BL368" i="2"/>
  <c r="BL367" i="2"/>
  <c r="BL366" i="2"/>
  <c r="BL365" i="2"/>
  <c r="BL364" i="2"/>
  <c r="BL363" i="2"/>
  <c r="BL362" i="2"/>
  <c r="BL361" i="2"/>
  <c r="BL360" i="2"/>
  <c r="BL359" i="2"/>
  <c r="BL358" i="2"/>
  <c r="BL357" i="2"/>
  <c r="BL356" i="2"/>
  <c r="BL355" i="2"/>
  <c r="BL354" i="2"/>
  <c r="BL353" i="2"/>
  <c r="BL352" i="2"/>
  <c r="BL351" i="2"/>
  <c r="BL350" i="2"/>
  <c r="BL349" i="2"/>
  <c r="BL348" i="2"/>
  <c r="BL347" i="2"/>
  <c r="BL346" i="2"/>
  <c r="BL345" i="2"/>
  <c r="BL344" i="2"/>
  <c r="BL343" i="2"/>
  <c r="BL342" i="2"/>
  <c r="BL341" i="2"/>
  <c r="BL340" i="2"/>
  <c r="BL339" i="2"/>
  <c r="BL338" i="2"/>
  <c r="BL337" i="2"/>
  <c r="BL336" i="2"/>
  <c r="BL335" i="2"/>
  <c r="BL334" i="2"/>
  <c r="BL333" i="2"/>
  <c r="BL332" i="2"/>
  <c r="BL331" i="2"/>
  <c r="BL330" i="2"/>
  <c r="BL329" i="2"/>
  <c r="BL328" i="2"/>
  <c r="BL327" i="2"/>
  <c r="BL326" i="2"/>
  <c r="BL325" i="2"/>
  <c r="BL324" i="2"/>
  <c r="BL323" i="2"/>
  <c r="BL322" i="2"/>
  <c r="BL321" i="2"/>
  <c r="BL320" i="2"/>
  <c r="BL319" i="2"/>
  <c r="BL318" i="2"/>
  <c r="BL317" i="2"/>
  <c r="BL316" i="2"/>
  <c r="BL315" i="2"/>
  <c r="BL314" i="2"/>
  <c r="BL313" i="2"/>
  <c r="BL312" i="2"/>
  <c r="BL311" i="2"/>
  <c r="BL310" i="2"/>
  <c r="BL309" i="2"/>
  <c r="BL308" i="2"/>
  <c r="BL307" i="2"/>
  <c r="BL306" i="2"/>
  <c r="BL305" i="2"/>
  <c r="BL304" i="2"/>
  <c r="BL303" i="2"/>
  <c r="BL302" i="2"/>
  <c r="BL301" i="2"/>
  <c r="BL300" i="2"/>
  <c r="BL299" i="2"/>
  <c r="BL298" i="2"/>
  <c r="BL297" i="2"/>
  <c r="BL296" i="2"/>
  <c r="BL295" i="2"/>
  <c r="BL294" i="2"/>
  <c r="BL293" i="2"/>
  <c r="BL292" i="2"/>
  <c r="BL291" i="2"/>
  <c r="BL290" i="2"/>
  <c r="BL289" i="2"/>
  <c r="BL288" i="2"/>
  <c r="BL287" i="2"/>
  <c r="BL286" i="2"/>
  <c r="BL285" i="2"/>
  <c r="BL284" i="2"/>
  <c r="BL283" i="2"/>
  <c r="BL282" i="2"/>
  <c r="BL281" i="2"/>
  <c r="BL280" i="2"/>
  <c r="BL279" i="2"/>
  <c r="BL278" i="2"/>
  <c r="BL277" i="2"/>
  <c r="BL276" i="2"/>
  <c r="BL275" i="2"/>
  <c r="BL274" i="2"/>
  <c r="BL273" i="2"/>
  <c r="BL272" i="2"/>
  <c r="BL271" i="2"/>
  <c r="BL270" i="2"/>
  <c r="BL269" i="2"/>
  <c r="BL268" i="2"/>
  <c r="BL267" i="2"/>
  <c r="BL266" i="2"/>
  <c r="BL265" i="2"/>
  <c r="BL264" i="2"/>
  <c r="BL263" i="2"/>
  <c r="BL262" i="2"/>
  <c r="BL261" i="2"/>
  <c r="BL260" i="2"/>
  <c r="BL259" i="2"/>
  <c r="BL258" i="2"/>
  <c r="BL257" i="2"/>
  <c r="BL256" i="2"/>
  <c r="BL255" i="2"/>
  <c r="BL254" i="2"/>
  <c r="BL253" i="2"/>
  <c r="BL252" i="2"/>
  <c r="BL251" i="2"/>
  <c r="BL250" i="2"/>
  <c r="BL249" i="2"/>
  <c r="BL248" i="2"/>
  <c r="BL247" i="2"/>
  <c r="BL246" i="2"/>
  <c r="BL245" i="2"/>
  <c r="BL244" i="2"/>
  <c r="BL243" i="2"/>
  <c r="BL242" i="2"/>
  <c r="BL241" i="2"/>
  <c r="BL240" i="2"/>
  <c r="BL239" i="2"/>
  <c r="BL238" i="2"/>
  <c r="BL237" i="2"/>
  <c r="BL236" i="2"/>
  <c r="BL235" i="2"/>
  <c r="BL234" i="2"/>
  <c r="BL233" i="2"/>
  <c r="BL232" i="2"/>
  <c r="BL231" i="2"/>
  <c r="BL230" i="2"/>
  <c r="BL229" i="2"/>
  <c r="BL228" i="2"/>
  <c r="BL227" i="2"/>
  <c r="BL226" i="2"/>
  <c r="BL225" i="2"/>
  <c r="BL224" i="2"/>
  <c r="BL223" i="2"/>
  <c r="BL222" i="2"/>
  <c r="BL221" i="2"/>
  <c r="BL220" i="2"/>
  <c r="BL219" i="2"/>
  <c r="BL218" i="2"/>
  <c r="BL217" i="2"/>
  <c r="BL216" i="2"/>
  <c r="BL215" i="2"/>
  <c r="BL214" i="2"/>
  <c r="BL213" i="2"/>
  <c r="BL212" i="2"/>
  <c r="BL211" i="2"/>
  <c r="BL210" i="2"/>
  <c r="BL209" i="2"/>
  <c r="BL208" i="2"/>
  <c r="BL207" i="2"/>
  <c r="BL206" i="2"/>
  <c r="BL205" i="2"/>
  <c r="BL204" i="2"/>
  <c r="BL203" i="2"/>
  <c r="BL202" i="2"/>
  <c r="BL201" i="2"/>
  <c r="BL200" i="2"/>
  <c r="BL199" i="2"/>
  <c r="BL198" i="2"/>
  <c r="BL197" i="2"/>
  <c r="BL196" i="2"/>
  <c r="BL195" i="2"/>
  <c r="BL194" i="2"/>
  <c r="BL193" i="2"/>
  <c r="BL192" i="2"/>
  <c r="BL191" i="2"/>
  <c r="BL190" i="2"/>
  <c r="BL189" i="2"/>
  <c r="BL188" i="2"/>
  <c r="BL187" i="2"/>
  <c r="BL186" i="2"/>
  <c r="BL185" i="2"/>
  <c r="BL184" i="2"/>
  <c r="BL183" i="2"/>
  <c r="BL182" i="2"/>
  <c r="BL181" i="2"/>
  <c r="BL180" i="2"/>
  <c r="BL179" i="2"/>
  <c r="BL178" i="2"/>
  <c r="BL177" i="2"/>
  <c r="BL176" i="2"/>
  <c r="BL175" i="2"/>
  <c r="BL174" i="2"/>
  <c r="BL173" i="2"/>
  <c r="BL172" i="2"/>
  <c r="BL171" i="2"/>
  <c r="BL170" i="2"/>
  <c r="BL169" i="2"/>
  <c r="BL168" i="2"/>
  <c r="BL167" i="2"/>
  <c r="BL166" i="2"/>
  <c r="BL165" i="2"/>
  <c r="BL164" i="2"/>
  <c r="BL163" i="2"/>
  <c r="BL162" i="2"/>
  <c r="BL161" i="2"/>
  <c r="BL160" i="2"/>
  <c r="BL159" i="2"/>
  <c r="BL158" i="2"/>
  <c r="BL157" i="2"/>
  <c r="BL156" i="2"/>
  <c r="BL155" i="2"/>
  <c r="BL154" i="2"/>
  <c r="BL153" i="2"/>
  <c r="BL152" i="2"/>
  <c r="BL151" i="2"/>
  <c r="BL150" i="2"/>
  <c r="BL149" i="2"/>
  <c r="BL148" i="2"/>
  <c r="BL147" i="2"/>
  <c r="BL146" i="2"/>
  <c r="BL145" i="2"/>
  <c r="BL144" i="2"/>
  <c r="BL143" i="2"/>
  <c r="BL142" i="2"/>
  <c r="BL141" i="2"/>
  <c r="BL140" i="2"/>
  <c r="BL139" i="2"/>
  <c r="BL138" i="2"/>
  <c r="BL137" i="2"/>
  <c r="BL136" i="2"/>
  <c r="BL135" i="2"/>
  <c r="BL134" i="2"/>
  <c r="BL133" i="2"/>
  <c r="BL132" i="2"/>
  <c r="BL131" i="2"/>
  <c r="BL130" i="2"/>
  <c r="BL129" i="2"/>
  <c r="BL128" i="2"/>
  <c r="BL127" i="2"/>
  <c r="BL126" i="2"/>
  <c r="BL125" i="2"/>
  <c r="BL124" i="2"/>
  <c r="BL123" i="2"/>
  <c r="BL122" i="2"/>
  <c r="BL121" i="2"/>
  <c r="BL120" i="2"/>
  <c r="BL119" i="2"/>
  <c r="BL118" i="2"/>
  <c r="BL117" i="2"/>
  <c r="BL116" i="2"/>
  <c r="BL115" i="2"/>
  <c r="BL114" i="2"/>
  <c r="BL113" i="2"/>
  <c r="BL112" i="2"/>
  <c r="BL111" i="2"/>
  <c r="BL110" i="2"/>
  <c r="BL109" i="2"/>
  <c r="BL108" i="2"/>
  <c r="BL107" i="2"/>
  <c r="BL106" i="2"/>
  <c r="BL105" i="2"/>
  <c r="BL104" i="2"/>
  <c r="BL103" i="2"/>
  <c r="BL102" i="2"/>
  <c r="BL101" i="2"/>
  <c r="BL100" i="2"/>
  <c r="BL99" i="2"/>
  <c r="BL98" i="2"/>
  <c r="BL97" i="2"/>
  <c r="BL96" i="2"/>
  <c r="BL95" i="2"/>
  <c r="BL94" i="2"/>
  <c r="BL93" i="2"/>
  <c r="BL92" i="2"/>
  <c r="BL91" i="2"/>
  <c r="BL90" i="2"/>
  <c r="BL89" i="2"/>
  <c r="BL88" i="2"/>
  <c r="BL87" i="2"/>
  <c r="BL86" i="2"/>
  <c r="BL85" i="2"/>
  <c r="BL84" i="2"/>
  <c r="BL83" i="2"/>
  <c r="BL82" i="2"/>
  <c r="BL81" i="2"/>
  <c r="BL80" i="2"/>
  <c r="BL79" i="2"/>
  <c r="BL78" i="2"/>
  <c r="BL77" i="2"/>
  <c r="BL76" i="2"/>
  <c r="BL75" i="2"/>
  <c r="BL74" i="2"/>
  <c r="BL73" i="2"/>
  <c r="BL72" i="2"/>
  <c r="BL71" i="2"/>
  <c r="BL70" i="2"/>
  <c r="BL69" i="2"/>
  <c r="BL68" i="2"/>
  <c r="BL67" i="2"/>
  <c r="BL66" i="2"/>
  <c r="BL65" i="2"/>
  <c r="BL64" i="2"/>
  <c r="BL63" i="2"/>
  <c r="BL62" i="2"/>
  <c r="BL61" i="2"/>
  <c r="BL60" i="2"/>
  <c r="BL59" i="2"/>
  <c r="BL58" i="2"/>
  <c r="BL57" i="2"/>
  <c r="BL56" i="2"/>
  <c r="BL55" i="2"/>
  <c r="BL54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L40" i="2"/>
  <c r="BL39" i="2"/>
  <c r="BL38" i="2"/>
  <c r="BL37" i="2"/>
  <c r="BL36" i="2"/>
  <c r="BL35" i="2"/>
  <c r="BL34" i="2"/>
  <c r="BL33" i="2"/>
  <c r="BL32" i="2"/>
  <c r="BL31" i="2"/>
  <c r="BL30" i="2"/>
  <c r="BL29" i="2"/>
  <c r="BL28" i="2"/>
  <c r="BL27" i="2"/>
  <c r="BL26" i="2"/>
  <c r="BL25" i="2"/>
  <c r="BL24" i="2"/>
  <c r="BL23" i="2"/>
  <c r="BL22" i="2"/>
  <c r="BL21" i="2"/>
  <c r="BL20" i="2"/>
  <c r="BL19" i="2"/>
  <c r="BL18" i="2"/>
  <c r="BL17" i="2"/>
  <c r="BL16" i="2"/>
  <c r="BL15" i="2"/>
  <c r="BL14" i="2"/>
  <c r="BL13" i="2"/>
  <c r="BL12" i="2"/>
  <c r="BL11" i="2"/>
  <c r="BL10" i="2"/>
  <c r="BL9" i="2"/>
  <c r="BL8" i="2"/>
  <c r="BL7" i="2"/>
  <c r="BL6" i="2"/>
  <c r="BL5" i="2"/>
  <c r="BL4" i="2"/>
  <c r="BL3" i="2"/>
  <c r="BL2" i="2"/>
  <c r="BC519" i="2"/>
  <c r="BC518" i="2"/>
  <c r="BC517" i="2"/>
  <c r="BC516" i="2"/>
  <c r="BC515" i="2"/>
  <c r="BC514" i="2"/>
  <c r="BC513" i="2"/>
  <c r="BC512" i="2"/>
  <c r="BC511" i="2"/>
  <c r="BC510" i="2"/>
  <c r="BC509" i="2"/>
  <c r="BC508" i="2"/>
  <c r="BC507" i="2"/>
  <c r="BC506" i="2"/>
  <c r="BC505" i="2"/>
  <c r="BC504" i="2"/>
  <c r="BC503" i="2"/>
  <c r="BC502" i="2"/>
  <c r="BC501" i="2"/>
  <c r="BC500" i="2"/>
  <c r="BC499" i="2"/>
  <c r="BC498" i="2"/>
  <c r="BC497" i="2"/>
  <c r="BC496" i="2"/>
  <c r="BC495" i="2"/>
  <c r="BC494" i="2"/>
  <c r="BC493" i="2"/>
  <c r="BC492" i="2"/>
  <c r="BC491" i="2"/>
  <c r="BC490" i="2"/>
  <c r="BC489" i="2"/>
  <c r="BC488" i="2"/>
  <c r="BC487" i="2"/>
  <c r="BC486" i="2"/>
  <c r="BC485" i="2"/>
  <c r="BC484" i="2"/>
  <c r="BC483" i="2"/>
  <c r="BC482" i="2"/>
  <c r="BC481" i="2"/>
  <c r="BC480" i="2"/>
  <c r="BC479" i="2"/>
  <c r="BC478" i="2"/>
  <c r="BC477" i="2"/>
  <c r="BC476" i="2"/>
  <c r="BC475" i="2"/>
  <c r="BC474" i="2"/>
  <c r="BC473" i="2"/>
  <c r="BC472" i="2"/>
  <c r="BC471" i="2"/>
  <c r="BC470" i="2"/>
  <c r="BC469" i="2"/>
  <c r="BC468" i="2"/>
  <c r="BC467" i="2"/>
  <c r="BC466" i="2"/>
  <c r="BC465" i="2"/>
  <c r="BC464" i="2"/>
  <c r="BC463" i="2"/>
  <c r="BC462" i="2"/>
  <c r="BC461" i="2"/>
  <c r="BC460" i="2"/>
  <c r="BC459" i="2"/>
  <c r="BC458" i="2"/>
  <c r="BC457" i="2"/>
  <c r="BC456" i="2"/>
  <c r="BC455" i="2"/>
  <c r="BC454" i="2"/>
  <c r="BC453" i="2"/>
  <c r="BC452" i="2"/>
  <c r="BC451" i="2"/>
  <c r="BC450" i="2"/>
  <c r="BC449" i="2"/>
  <c r="BC448" i="2"/>
  <c r="BC447" i="2"/>
  <c r="BC446" i="2"/>
  <c r="BC445" i="2"/>
  <c r="BC444" i="2"/>
  <c r="BC443" i="2"/>
  <c r="BC442" i="2"/>
  <c r="BC441" i="2"/>
  <c r="BC440" i="2"/>
  <c r="BC439" i="2"/>
  <c r="BC438" i="2"/>
  <c r="BC437" i="2"/>
  <c r="BC436" i="2"/>
  <c r="BC435" i="2"/>
  <c r="BC434" i="2"/>
  <c r="BC433" i="2"/>
  <c r="BC432" i="2"/>
  <c r="BC431" i="2"/>
  <c r="BC430" i="2"/>
  <c r="BC429" i="2"/>
  <c r="BC428" i="2"/>
  <c r="BC427" i="2"/>
  <c r="BC426" i="2"/>
  <c r="BC425" i="2"/>
  <c r="BC424" i="2"/>
  <c r="BC423" i="2"/>
  <c r="BC422" i="2"/>
  <c r="BC421" i="2"/>
  <c r="BC420" i="2"/>
  <c r="BC419" i="2"/>
  <c r="BC418" i="2"/>
  <c r="BC417" i="2"/>
  <c r="BC416" i="2"/>
  <c r="BC415" i="2"/>
  <c r="BC414" i="2"/>
  <c r="BC413" i="2"/>
  <c r="BC412" i="2"/>
  <c r="BC411" i="2"/>
  <c r="BC410" i="2"/>
  <c r="BC409" i="2"/>
  <c r="BC408" i="2"/>
  <c r="BC407" i="2"/>
  <c r="BC406" i="2"/>
  <c r="BC405" i="2"/>
  <c r="BC404" i="2"/>
  <c r="BC403" i="2"/>
  <c r="BC402" i="2"/>
  <c r="BC401" i="2"/>
  <c r="BC400" i="2"/>
  <c r="BC399" i="2"/>
  <c r="BC398" i="2"/>
  <c r="BC397" i="2"/>
  <c r="BC396" i="2"/>
  <c r="BC395" i="2"/>
  <c r="BC394" i="2"/>
  <c r="BC393" i="2"/>
  <c r="BC392" i="2"/>
  <c r="BC391" i="2"/>
  <c r="BC390" i="2"/>
  <c r="BC389" i="2"/>
  <c r="BC388" i="2"/>
  <c r="BC387" i="2"/>
  <c r="BC386" i="2"/>
  <c r="BC385" i="2"/>
  <c r="BC384" i="2"/>
  <c r="BC383" i="2"/>
  <c r="BC382" i="2"/>
  <c r="BC381" i="2"/>
  <c r="BC380" i="2"/>
  <c r="BC379" i="2"/>
  <c r="BC378" i="2"/>
  <c r="BC377" i="2"/>
  <c r="BC376" i="2"/>
  <c r="BC375" i="2"/>
  <c r="BC374" i="2"/>
  <c r="BC373" i="2"/>
  <c r="BC372" i="2"/>
  <c r="BC371" i="2"/>
  <c r="BC370" i="2"/>
  <c r="BC369" i="2"/>
  <c r="BC368" i="2"/>
  <c r="BC367" i="2"/>
  <c r="BC366" i="2"/>
  <c r="BC365" i="2"/>
  <c r="BC364" i="2"/>
  <c r="BC363" i="2"/>
  <c r="BC362" i="2"/>
  <c r="BC361" i="2"/>
  <c r="BC360" i="2"/>
  <c r="BC359" i="2"/>
  <c r="BC358" i="2"/>
  <c r="BC357" i="2"/>
  <c r="BC356" i="2"/>
  <c r="BC355" i="2"/>
  <c r="BC354" i="2"/>
  <c r="BC353" i="2"/>
  <c r="BC352" i="2"/>
  <c r="BC351" i="2"/>
  <c r="BC350" i="2"/>
  <c r="BC349" i="2"/>
  <c r="BC348" i="2"/>
  <c r="BC347" i="2"/>
  <c r="BC346" i="2"/>
  <c r="BC345" i="2"/>
  <c r="BC344" i="2"/>
  <c r="BC343" i="2"/>
  <c r="BC342" i="2"/>
  <c r="BC341" i="2"/>
  <c r="BC340" i="2"/>
  <c r="BC339" i="2"/>
  <c r="BC338" i="2"/>
  <c r="BC337" i="2"/>
  <c r="BC336" i="2"/>
  <c r="BC335" i="2"/>
  <c r="BC334" i="2"/>
  <c r="BC333" i="2"/>
  <c r="BC332" i="2"/>
  <c r="BC331" i="2"/>
  <c r="BC330" i="2"/>
  <c r="BC329" i="2"/>
  <c r="BC328" i="2"/>
  <c r="BC327" i="2"/>
  <c r="BC326" i="2"/>
  <c r="BC325" i="2"/>
  <c r="BC324" i="2"/>
  <c r="BC323" i="2"/>
  <c r="BC322" i="2"/>
  <c r="BC321" i="2"/>
  <c r="BC320" i="2"/>
  <c r="BC319" i="2"/>
  <c r="BC318" i="2"/>
  <c r="BC317" i="2"/>
  <c r="BC316" i="2"/>
  <c r="BC315" i="2"/>
  <c r="BC314" i="2"/>
  <c r="BC313" i="2"/>
  <c r="BC312" i="2"/>
  <c r="BC311" i="2"/>
  <c r="BC310" i="2"/>
  <c r="BC309" i="2"/>
  <c r="BC308" i="2"/>
  <c r="BC307" i="2"/>
  <c r="BC306" i="2"/>
  <c r="BC305" i="2"/>
  <c r="BC304" i="2"/>
  <c r="BC303" i="2"/>
  <c r="BC302" i="2"/>
  <c r="BC301" i="2"/>
  <c r="BC300" i="2"/>
  <c r="BC299" i="2"/>
  <c r="BC298" i="2"/>
  <c r="BC297" i="2"/>
  <c r="BC296" i="2"/>
  <c r="BC295" i="2"/>
  <c r="BC294" i="2"/>
  <c r="BC293" i="2"/>
  <c r="BC292" i="2"/>
  <c r="BC291" i="2"/>
  <c r="BC290" i="2"/>
  <c r="BC289" i="2"/>
  <c r="BC288" i="2"/>
  <c r="BC287" i="2"/>
  <c r="BC286" i="2"/>
  <c r="BC285" i="2"/>
  <c r="BC284" i="2"/>
  <c r="BC283" i="2"/>
  <c r="BC282" i="2"/>
  <c r="BC281" i="2"/>
  <c r="BC280" i="2"/>
  <c r="BC279" i="2"/>
  <c r="BC278" i="2"/>
  <c r="BC277" i="2"/>
  <c r="BC276" i="2"/>
  <c r="BC275" i="2"/>
  <c r="BC274" i="2"/>
  <c r="BC273" i="2"/>
  <c r="BC272" i="2"/>
  <c r="BC271" i="2"/>
  <c r="BC270" i="2"/>
  <c r="BC269" i="2"/>
  <c r="BC268" i="2"/>
  <c r="BC267" i="2"/>
  <c r="BC266" i="2"/>
  <c r="BC265" i="2"/>
  <c r="BC264" i="2"/>
  <c r="BC263" i="2"/>
  <c r="BC262" i="2"/>
  <c r="BC261" i="2"/>
  <c r="BC260" i="2"/>
  <c r="BC259" i="2"/>
  <c r="BC258" i="2"/>
  <c r="BC257" i="2"/>
  <c r="BC256" i="2"/>
  <c r="BC255" i="2"/>
  <c r="BC254" i="2"/>
  <c r="BC253" i="2"/>
  <c r="BC252" i="2"/>
  <c r="BC251" i="2"/>
  <c r="BC250" i="2"/>
  <c r="BC249" i="2"/>
  <c r="BC248" i="2"/>
  <c r="BC247" i="2"/>
  <c r="BC246" i="2"/>
  <c r="BC245" i="2"/>
  <c r="BC244" i="2"/>
  <c r="BC243" i="2"/>
  <c r="BC242" i="2"/>
  <c r="BC241" i="2"/>
  <c r="BC240" i="2"/>
  <c r="BC239" i="2"/>
  <c r="BC238" i="2"/>
  <c r="BC237" i="2"/>
  <c r="BC236" i="2"/>
  <c r="BC235" i="2"/>
  <c r="BC234" i="2"/>
  <c r="BC233" i="2"/>
  <c r="BC232" i="2"/>
  <c r="BC231" i="2"/>
  <c r="BC230" i="2"/>
  <c r="BC229" i="2"/>
  <c r="BC228" i="2"/>
  <c r="BC227" i="2"/>
  <c r="BC226" i="2"/>
  <c r="BC225" i="2"/>
  <c r="BC224" i="2"/>
  <c r="BC223" i="2"/>
  <c r="BC222" i="2"/>
  <c r="BC221" i="2"/>
  <c r="BC220" i="2"/>
  <c r="BC219" i="2"/>
  <c r="BC218" i="2"/>
  <c r="BC217" i="2"/>
  <c r="BC216" i="2"/>
  <c r="BC215" i="2"/>
  <c r="BC214" i="2"/>
  <c r="BC213" i="2"/>
  <c r="BC212" i="2"/>
  <c r="BC211" i="2"/>
  <c r="BC210" i="2"/>
  <c r="BC209" i="2"/>
  <c r="BC208" i="2"/>
  <c r="BC207" i="2"/>
  <c r="BC206" i="2"/>
  <c r="BC205" i="2"/>
  <c r="BC204" i="2"/>
  <c r="BC203" i="2"/>
  <c r="BC202" i="2"/>
  <c r="BC201" i="2"/>
  <c r="BC200" i="2"/>
  <c r="BC199" i="2"/>
  <c r="BC198" i="2"/>
  <c r="BC197" i="2"/>
  <c r="BC196" i="2"/>
  <c r="BC195" i="2"/>
  <c r="BC194" i="2"/>
  <c r="BC193" i="2"/>
  <c r="BC192" i="2"/>
  <c r="BC191" i="2"/>
  <c r="BC190" i="2"/>
  <c r="BC189" i="2"/>
  <c r="BC188" i="2"/>
  <c r="BC187" i="2"/>
  <c r="BC186" i="2"/>
  <c r="BC185" i="2"/>
  <c r="BC184" i="2"/>
  <c r="BC183" i="2"/>
  <c r="BC182" i="2"/>
  <c r="BC181" i="2"/>
  <c r="BC180" i="2"/>
  <c r="BC179" i="2"/>
  <c r="BC178" i="2"/>
  <c r="BC177" i="2"/>
  <c r="BC176" i="2"/>
  <c r="BC175" i="2"/>
  <c r="BC174" i="2"/>
  <c r="BC173" i="2"/>
  <c r="BC172" i="2"/>
  <c r="BC171" i="2"/>
  <c r="BC170" i="2"/>
  <c r="BC169" i="2"/>
  <c r="BC168" i="2"/>
  <c r="BC167" i="2"/>
  <c r="BC166" i="2"/>
  <c r="BC165" i="2"/>
  <c r="BC164" i="2"/>
  <c r="BC163" i="2"/>
  <c r="BC162" i="2"/>
  <c r="BC161" i="2"/>
  <c r="BC160" i="2"/>
  <c r="BC159" i="2"/>
  <c r="BC158" i="2"/>
  <c r="BC157" i="2"/>
  <c r="BC156" i="2"/>
  <c r="BC155" i="2"/>
  <c r="BC154" i="2"/>
  <c r="BC153" i="2"/>
  <c r="BC152" i="2"/>
  <c r="BC151" i="2"/>
  <c r="BC150" i="2"/>
  <c r="BC149" i="2"/>
  <c r="BC148" i="2"/>
  <c r="BC147" i="2"/>
  <c r="BC146" i="2"/>
  <c r="BC145" i="2"/>
  <c r="BC144" i="2"/>
  <c r="BC143" i="2"/>
  <c r="BC142" i="2"/>
  <c r="BC141" i="2"/>
  <c r="BC140" i="2"/>
  <c r="BC139" i="2"/>
  <c r="BC138" i="2"/>
  <c r="BC137" i="2"/>
  <c r="BC136" i="2"/>
  <c r="BC135" i="2"/>
  <c r="BC134" i="2"/>
  <c r="BC133" i="2"/>
  <c r="BC132" i="2"/>
  <c r="BC131" i="2"/>
  <c r="BC130" i="2"/>
  <c r="BC129" i="2"/>
  <c r="BC128" i="2"/>
  <c r="BC127" i="2"/>
  <c r="BC126" i="2"/>
  <c r="BC125" i="2"/>
  <c r="BC124" i="2"/>
  <c r="BC123" i="2"/>
  <c r="BC122" i="2"/>
  <c r="BC121" i="2"/>
  <c r="BC120" i="2"/>
  <c r="BC119" i="2"/>
  <c r="BC118" i="2"/>
  <c r="BC117" i="2"/>
  <c r="BC116" i="2"/>
  <c r="BC115" i="2"/>
  <c r="BC114" i="2"/>
  <c r="BC113" i="2"/>
  <c r="BC112" i="2"/>
  <c r="BC111" i="2"/>
  <c r="BC110" i="2"/>
  <c r="BC109" i="2"/>
  <c r="BC108" i="2"/>
  <c r="BC107" i="2"/>
  <c r="BC106" i="2"/>
  <c r="BC105" i="2"/>
  <c r="BC104" i="2"/>
  <c r="BC103" i="2"/>
  <c r="BC102" i="2"/>
  <c r="BC101" i="2"/>
  <c r="BC100" i="2"/>
  <c r="BC99" i="2"/>
  <c r="BC98" i="2"/>
  <c r="BC97" i="2"/>
  <c r="BC96" i="2"/>
  <c r="BC95" i="2"/>
  <c r="BC94" i="2"/>
  <c r="BC93" i="2"/>
  <c r="BC92" i="2"/>
  <c r="BC91" i="2"/>
  <c r="BC90" i="2"/>
  <c r="BC89" i="2"/>
  <c r="BC88" i="2"/>
  <c r="BC87" i="2"/>
  <c r="BC86" i="2"/>
  <c r="BC85" i="2"/>
  <c r="BC84" i="2"/>
  <c r="BC83" i="2"/>
  <c r="BC82" i="2"/>
  <c r="BC81" i="2"/>
  <c r="BC80" i="2"/>
  <c r="BC79" i="2"/>
  <c r="BC78" i="2"/>
  <c r="BC77" i="2"/>
  <c r="BC76" i="2"/>
  <c r="BC75" i="2"/>
  <c r="BC74" i="2"/>
  <c r="BC73" i="2"/>
  <c r="BC72" i="2"/>
  <c r="BC71" i="2"/>
  <c r="BC70" i="2"/>
  <c r="BC69" i="2"/>
  <c r="BC68" i="2"/>
  <c r="BC67" i="2"/>
  <c r="BC66" i="2"/>
  <c r="BC65" i="2"/>
  <c r="BC64" i="2"/>
  <c r="BC63" i="2"/>
  <c r="BC62" i="2"/>
  <c r="BC61" i="2"/>
  <c r="BC60" i="2"/>
  <c r="BC59" i="2"/>
  <c r="BC58" i="2"/>
  <c r="BC57" i="2"/>
  <c r="BC56" i="2"/>
  <c r="BC55" i="2"/>
  <c r="BC54" i="2"/>
  <c r="BC53" i="2"/>
  <c r="BC52" i="2"/>
  <c r="BC51" i="2"/>
  <c r="BC50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BC3" i="2"/>
  <c r="BC2" i="2"/>
  <c r="AW519" i="2"/>
  <c r="AW518" i="2"/>
  <c r="AW517" i="2"/>
  <c r="AW516" i="2"/>
  <c r="AW515" i="2"/>
  <c r="AW514" i="2"/>
  <c r="AW513" i="2"/>
  <c r="AW512" i="2"/>
  <c r="AW511" i="2"/>
  <c r="AW510" i="2"/>
  <c r="AW509" i="2"/>
  <c r="AW508" i="2"/>
  <c r="AW507" i="2"/>
  <c r="AW506" i="2"/>
  <c r="AW505" i="2"/>
  <c r="AW504" i="2"/>
  <c r="AW503" i="2"/>
  <c r="AW502" i="2"/>
  <c r="AW501" i="2"/>
  <c r="AW500" i="2"/>
  <c r="AW499" i="2"/>
  <c r="AW498" i="2"/>
  <c r="AW497" i="2"/>
  <c r="AW496" i="2"/>
  <c r="AW495" i="2"/>
  <c r="AW494" i="2"/>
  <c r="AW493" i="2"/>
  <c r="AW492" i="2"/>
  <c r="AW491" i="2"/>
  <c r="AW490" i="2"/>
  <c r="AW489" i="2"/>
  <c r="AW488" i="2"/>
  <c r="AW487" i="2"/>
  <c r="AW486" i="2"/>
  <c r="AW485" i="2"/>
  <c r="AW484" i="2"/>
  <c r="AW483" i="2"/>
  <c r="AW482" i="2"/>
  <c r="AW481" i="2"/>
  <c r="AW480" i="2"/>
  <c r="AW479" i="2"/>
  <c r="AW478" i="2"/>
  <c r="AW477" i="2"/>
  <c r="AW476" i="2"/>
  <c r="AW475" i="2"/>
  <c r="AW474" i="2"/>
  <c r="AW473" i="2"/>
  <c r="AW472" i="2"/>
  <c r="AW471" i="2"/>
  <c r="AW470" i="2"/>
  <c r="AW469" i="2"/>
  <c r="AW468" i="2"/>
  <c r="AW467" i="2"/>
  <c r="AW466" i="2"/>
  <c r="AW465" i="2"/>
  <c r="AW464" i="2"/>
  <c r="AW463" i="2"/>
  <c r="AW462" i="2"/>
  <c r="AW461" i="2"/>
  <c r="AW460" i="2"/>
  <c r="AW459" i="2"/>
  <c r="AW458" i="2"/>
  <c r="AW457" i="2"/>
  <c r="AW456" i="2"/>
  <c r="AW455" i="2"/>
  <c r="AW454" i="2"/>
  <c r="AW453" i="2"/>
  <c r="AW452" i="2"/>
  <c r="AW451" i="2"/>
  <c r="AW450" i="2"/>
  <c r="AW449" i="2"/>
  <c r="AW448" i="2"/>
  <c r="AW447" i="2"/>
  <c r="AW446" i="2"/>
  <c r="AW445" i="2"/>
  <c r="AW444" i="2"/>
  <c r="AW443" i="2"/>
  <c r="AW442" i="2"/>
  <c r="AW441" i="2"/>
  <c r="AW440" i="2"/>
  <c r="AW439" i="2"/>
  <c r="AW438" i="2"/>
  <c r="AW437" i="2"/>
  <c r="AW436" i="2"/>
  <c r="AW435" i="2"/>
  <c r="AW434" i="2"/>
  <c r="AW433" i="2"/>
  <c r="AW432" i="2"/>
  <c r="AW431" i="2"/>
  <c r="AW430" i="2"/>
  <c r="AW429" i="2"/>
  <c r="AW428" i="2"/>
  <c r="AW427" i="2"/>
  <c r="AW426" i="2"/>
  <c r="AW425" i="2"/>
  <c r="AW424" i="2"/>
  <c r="AW423" i="2"/>
  <c r="AW422" i="2"/>
  <c r="AW421" i="2"/>
  <c r="AW420" i="2"/>
  <c r="AW419" i="2"/>
  <c r="AW418" i="2"/>
  <c r="AW417" i="2"/>
  <c r="AW416" i="2"/>
  <c r="AW415" i="2"/>
  <c r="AW414" i="2"/>
  <c r="AW413" i="2"/>
  <c r="AW412" i="2"/>
  <c r="AW411" i="2"/>
  <c r="AW410" i="2"/>
  <c r="AW409" i="2"/>
  <c r="AW408" i="2"/>
  <c r="AW407" i="2"/>
  <c r="AW406" i="2"/>
  <c r="AW405" i="2"/>
  <c r="AW404" i="2"/>
  <c r="AW403" i="2"/>
  <c r="AW402" i="2"/>
  <c r="AW401" i="2"/>
  <c r="AW400" i="2"/>
  <c r="AW399" i="2"/>
  <c r="AW398" i="2"/>
  <c r="AW397" i="2"/>
  <c r="AW396" i="2"/>
  <c r="AW395" i="2"/>
  <c r="AW394" i="2"/>
  <c r="AW393" i="2"/>
  <c r="AW392" i="2"/>
  <c r="AW391" i="2"/>
  <c r="AW390" i="2"/>
  <c r="AW389" i="2"/>
  <c r="AW388" i="2"/>
  <c r="AW387" i="2"/>
  <c r="AW386" i="2"/>
  <c r="AW385" i="2"/>
  <c r="AW384" i="2"/>
  <c r="AW383" i="2"/>
  <c r="AW382" i="2"/>
  <c r="AW381" i="2"/>
  <c r="AW380" i="2"/>
  <c r="AW379" i="2"/>
  <c r="AW378" i="2"/>
  <c r="AW377" i="2"/>
  <c r="AW376" i="2"/>
  <c r="AW375" i="2"/>
  <c r="AW374" i="2"/>
  <c r="AW373" i="2"/>
  <c r="AW372" i="2"/>
  <c r="AW371" i="2"/>
  <c r="AW370" i="2"/>
  <c r="AW369" i="2"/>
  <c r="AW368" i="2"/>
  <c r="AW367" i="2"/>
  <c r="AW366" i="2"/>
  <c r="AW365" i="2"/>
  <c r="AW364" i="2"/>
  <c r="AW363" i="2"/>
  <c r="AW362" i="2"/>
  <c r="AW361" i="2"/>
  <c r="AW360" i="2"/>
  <c r="AW359" i="2"/>
  <c r="AW358" i="2"/>
  <c r="AW357" i="2"/>
  <c r="AW356" i="2"/>
  <c r="AW355" i="2"/>
  <c r="AW354" i="2"/>
  <c r="AW353" i="2"/>
  <c r="AW352" i="2"/>
  <c r="AW351" i="2"/>
  <c r="AW350" i="2"/>
  <c r="AW349" i="2"/>
  <c r="AW348" i="2"/>
  <c r="AW347" i="2"/>
  <c r="AW346" i="2"/>
  <c r="AW345" i="2"/>
  <c r="AW344" i="2"/>
  <c r="AW343" i="2"/>
  <c r="AW342" i="2"/>
  <c r="AW341" i="2"/>
  <c r="AW340" i="2"/>
  <c r="AW339" i="2"/>
  <c r="AW338" i="2"/>
  <c r="AW337" i="2"/>
  <c r="AW336" i="2"/>
  <c r="AW335" i="2"/>
  <c r="AW334" i="2"/>
  <c r="AW333" i="2"/>
  <c r="AW332" i="2"/>
  <c r="AW331" i="2"/>
  <c r="AW330" i="2"/>
  <c r="AW329" i="2"/>
  <c r="AW328" i="2"/>
  <c r="AW327" i="2"/>
  <c r="AW326" i="2"/>
  <c r="AW325" i="2"/>
  <c r="AW324" i="2"/>
  <c r="AW323" i="2"/>
  <c r="AW322" i="2"/>
  <c r="AW321" i="2"/>
  <c r="AW320" i="2"/>
  <c r="AW319" i="2"/>
  <c r="AW318" i="2"/>
  <c r="AW317" i="2"/>
  <c r="AW316" i="2"/>
  <c r="AW315" i="2"/>
  <c r="AW314" i="2"/>
  <c r="AW313" i="2"/>
  <c r="AW312" i="2"/>
  <c r="AW311" i="2"/>
  <c r="AW310" i="2"/>
  <c r="AW309" i="2"/>
  <c r="AW308" i="2"/>
  <c r="AW307" i="2"/>
  <c r="AW306" i="2"/>
  <c r="AW305" i="2"/>
  <c r="AW304" i="2"/>
  <c r="AW303" i="2"/>
  <c r="AW302" i="2"/>
  <c r="AW301" i="2"/>
  <c r="AW300" i="2"/>
  <c r="AW299" i="2"/>
  <c r="AW298" i="2"/>
  <c r="AW297" i="2"/>
  <c r="AW296" i="2"/>
  <c r="AW295" i="2"/>
  <c r="AW294" i="2"/>
  <c r="AW293" i="2"/>
  <c r="AW292" i="2"/>
  <c r="AW291" i="2"/>
  <c r="AW290" i="2"/>
  <c r="AW289" i="2"/>
  <c r="AW288" i="2"/>
  <c r="AW287" i="2"/>
  <c r="AW286" i="2"/>
  <c r="AW285" i="2"/>
  <c r="AW284" i="2"/>
  <c r="AW283" i="2"/>
  <c r="AW282" i="2"/>
  <c r="AW281" i="2"/>
  <c r="AW280" i="2"/>
  <c r="AW279" i="2"/>
  <c r="AW278" i="2"/>
  <c r="AW277" i="2"/>
  <c r="AW276" i="2"/>
  <c r="AW275" i="2"/>
  <c r="AW274" i="2"/>
  <c r="AW273" i="2"/>
  <c r="AW272" i="2"/>
  <c r="AW271" i="2"/>
  <c r="AW270" i="2"/>
  <c r="AW269" i="2"/>
  <c r="AW268" i="2"/>
  <c r="AW267" i="2"/>
  <c r="AW266" i="2"/>
  <c r="AW265" i="2"/>
  <c r="AW264" i="2"/>
  <c r="AW263" i="2"/>
  <c r="AW262" i="2"/>
  <c r="AW261" i="2"/>
  <c r="AW260" i="2"/>
  <c r="AW259" i="2"/>
  <c r="AW258" i="2"/>
  <c r="AW257" i="2"/>
  <c r="AW256" i="2"/>
  <c r="AW255" i="2"/>
  <c r="AW254" i="2"/>
  <c r="AW253" i="2"/>
  <c r="AW252" i="2"/>
  <c r="AW251" i="2"/>
  <c r="AW250" i="2"/>
  <c r="AW249" i="2"/>
  <c r="AW248" i="2"/>
  <c r="AW247" i="2"/>
  <c r="AW246" i="2"/>
  <c r="AW245" i="2"/>
  <c r="AW244" i="2"/>
  <c r="AW243" i="2"/>
  <c r="AW242" i="2"/>
  <c r="AW241" i="2"/>
  <c r="AW240" i="2"/>
  <c r="AW239" i="2"/>
  <c r="AW238" i="2"/>
  <c r="AW237" i="2"/>
  <c r="AW236" i="2"/>
  <c r="AW235" i="2"/>
  <c r="AW234" i="2"/>
  <c r="AW233" i="2"/>
  <c r="AW232" i="2"/>
  <c r="AW231" i="2"/>
  <c r="AW230" i="2"/>
  <c r="AW229" i="2"/>
  <c r="AW228" i="2"/>
  <c r="AW227" i="2"/>
  <c r="AW226" i="2"/>
  <c r="AW225" i="2"/>
  <c r="AW224" i="2"/>
  <c r="AW223" i="2"/>
  <c r="AW222" i="2"/>
  <c r="AW221" i="2"/>
  <c r="AW220" i="2"/>
  <c r="AW219" i="2"/>
  <c r="AW218" i="2"/>
  <c r="AW217" i="2"/>
  <c r="AW216" i="2"/>
  <c r="AW215" i="2"/>
  <c r="AW214" i="2"/>
  <c r="AW213" i="2"/>
  <c r="AW212" i="2"/>
  <c r="AW211" i="2"/>
  <c r="AW210" i="2"/>
  <c r="AW209" i="2"/>
  <c r="AW208" i="2"/>
  <c r="AW207" i="2"/>
  <c r="AW206" i="2"/>
  <c r="AW205" i="2"/>
  <c r="AW204" i="2"/>
  <c r="AW203" i="2"/>
  <c r="AW202" i="2"/>
  <c r="AW201" i="2"/>
  <c r="AW200" i="2"/>
  <c r="AW199" i="2"/>
  <c r="AW198" i="2"/>
  <c r="AW197" i="2"/>
  <c r="AW196" i="2"/>
  <c r="AW195" i="2"/>
  <c r="AW194" i="2"/>
  <c r="AW193" i="2"/>
  <c r="AW192" i="2"/>
  <c r="AW191" i="2"/>
  <c r="AW190" i="2"/>
  <c r="AW189" i="2"/>
  <c r="AW188" i="2"/>
  <c r="AW187" i="2"/>
  <c r="AW186" i="2"/>
  <c r="AW185" i="2"/>
  <c r="AW184" i="2"/>
  <c r="AW183" i="2"/>
  <c r="AW182" i="2"/>
  <c r="AW181" i="2"/>
  <c r="AW180" i="2"/>
  <c r="AW179" i="2"/>
  <c r="AW178" i="2"/>
  <c r="AW177" i="2"/>
  <c r="AW176" i="2"/>
  <c r="AW175" i="2"/>
  <c r="AW174" i="2"/>
  <c r="AW173" i="2"/>
  <c r="AW172" i="2"/>
  <c r="AW171" i="2"/>
  <c r="AW170" i="2"/>
  <c r="AW169" i="2"/>
  <c r="AW168" i="2"/>
  <c r="AW167" i="2"/>
  <c r="AW166" i="2"/>
  <c r="AW165" i="2"/>
  <c r="AW164" i="2"/>
  <c r="AW163" i="2"/>
  <c r="AW162" i="2"/>
  <c r="AW161" i="2"/>
  <c r="AW160" i="2"/>
  <c r="AW159" i="2"/>
  <c r="AW158" i="2"/>
  <c r="AW157" i="2"/>
  <c r="AW156" i="2"/>
  <c r="AW155" i="2"/>
  <c r="AW154" i="2"/>
  <c r="AW153" i="2"/>
  <c r="AW152" i="2"/>
  <c r="AW151" i="2"/>
  <c r="AW150" i="2"/>
  <c r="AW149" i="2"/>
  <c r="AW148" i="2"/>
  <c r="AW147" i="2"/>
  <c r="AW146" i="2"/>
  <c r="AW145" i="2"/>
  <c r="AW144" i="2"/>
  <c r="AW143" i="2"/>
  <c r="AW142" i="2"/>
  <c r="AW141" i="2"/>
  <c r="AW140" i="2"/>
  <c r="AW139" i="2"/>
  <c r="AW138" i="2"/>
  <c r="AW137" i="2"/>
  <c r="AW136" i="2"/>
  <c r="AW135" i="2"/>
  <c r="AW134" i="2"/>
  <c r="AW133" i="2"/>
  <c r="AW132" i="2"/>
  <c r="AW131" i="2"/>
  <c r="AW130" i="2"/>
  <c r="AW129" i="2"/>
  <c r="AW128" i="2"/>
  <c r="AW127" i="2"/>
  <c r="AW126" i="2"/>
  <c r="AW125" i="2"/>
  <c r="AW124" i="2"/>
  <c r="AW123" i="2"/>
  <c r="AW122" i="2"/>
  <c r="AW121" i="2"/>
  <c r="AW120" i="2"/>
  <c r="AW119" i="2"/>
  <c r="AW118" i="2"/>
  <c r="AW117" i="2"/>
  <c r="AW116" i="2"/>
  <c r="AW115" i="2"/>
  <c r="AW114" i="2"/>
  <c r="AW113" i="2"/>
  <c r="AW112" i="2"/>
  <c r="AW111" i="2"/>
  <c r="AW110" i="2"/>
  <c r="AW109" i="2"/>
  <c r="AW108" i="2"/>
  <c r="AW107" i="2"/>
  <c r="AW106" i="2"/>
  <c r="AW105" i="2"/>
  <c r="AW104" i="2"/>
  <c r="AW103" i="2"/>
  <c r="AW102" i="2"/>
  <c r="AW101" i="2"/>
  <c r="AW100" i="2"/>
  <c r="AW99" i="2"/>
  <c r="AW98" i="2"/>
  <c r="AW97" i="2"/>
  <c r="AW96" i="2"/>
  <c r="AW95" i="2"/>
  <c r="AW94" i="2"/>
  <c r="AW93" i="2"/>
  <c r="AW92" i="2"/>
  <c r="AW91" i="2"/>
  <c r="AW90" i="2"/>
  <c r="AW89" i="2"/>
  <c r="AW88" i="2"/>
  <c r="AW87" i="2"/>
  <c r="AW86" i="2"/>
  <c r="AW85" i="2"/>
  <c r="AW84" i="2"/>
  <c r="AW83" i="2"/>
  <c r="AW82" i="2"/>
  <c r="AW81" i="2"/>
  <c r="AW80" i="2"/>
  <c r="AW79" i="2"/>
  <c r="AW78" i="2"/>
  <c r="AW77" i="2"/>
  <c r="AW76" i="2"/>
  <c r="AW75" i="2"/>
  <c r="AW74" i="2"/>
  <c r="AW73" i="2"/>
  <c r="AW72" i="2"/>
  <c r="AW71" i="2"/>
  <c r="AW70" i="2"/>
  <c r="AW69" i="2"/>
  <c r="AW68" i="2"/>
  <c r="AW67" i="2"/>
  <c r="AW66" i="2"/>
  <c r="AW65" i="2"/>
  <c r="AW64" i="2"/>
  <c r="AW63" i="2"/>
  <c r="AW62" i="2"/>
  <c r="AW61" i="2"/>
  <c r="AW60" i="2"/>
  <c r="AW59" i="2"/>
  <c r="AW58" i="2"/>
  <c r="AW57" i="2"/>
  <c r="AW56" i="2"/>
  <c r="AW55" i="2"/>
  <c r="AW54" i="2"/>
  <c r="AW53" i="2"/>
  <c r="AW52" i="2"/>
  <c r="AW51" i="2"/>
  <c r="AW50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AW2" i="2"/>
  <c r="AF519" i="2"/>
  <c r="AF518" i="2"/>
  <c r="AF517" i="2"/>
  <c r="AF516" i="2"/>
  <c r="AF515" i="2"/>
  <c r="AF514" i="2"/>
  <c r="AF513" i="2"/>
  <c r="AF512" i="2"/>
  <c r="AF511" i="2"/>
  <c r="AF510" i="2"/>
  <c r="AF509" i="2"/>
  <c r="AF508" i="2"/>
  <c r="AF507" i="2"/>
  <c r="AF506" i="2"/>
  <c r="AF505" i="2"/>
  <c r="AF504" i="2"/>
  <c r="AF503" i="2"/>
  <c r="AF502" i="2"/>
  <c r="AF501" i="2"/>
  <c r="AF500" i="2"/>
  <c r="AF499" i="2"/>
  <c r="AF498" i="2"/>
  <c r="AF497" i="2"/>
  <c r="AF496" i="2"/>
  <c r="AF495" i="2"/>
  <c r="AF494" i="2"/>
  <c r="AF493" i="2"/>
  <c r="AF492" i="2"/>
  <c r="AF491" i="2"/>
  <c r="AF490" i="2"/>
  <c r="AF489" i="2"/>
  <c r="AF488" i="2"/>
  <c r="AF487" i="2"/>
  <c r="AF486" i="2"/>
  <c r="AF485" i="2"/>
  <c r="AF484" i="2"/>
  <c r="AF483" i="2"/>
  <c r="AF482" i="2"/>
  <c r="AF481" i="2"/>
  <c r="AF480" i="2"/>
  <c r="AF479" i="2"/>
  <c r="AF478" i="2"/>
  <c r="AF477" i="2"/>
  <c r="AF476" i="2"/>
  <c r="AF475" i="2"/>
  <c r="AF474" i="2"/>
  <c r="AF473" i="2"/>
  <c r="AF472" i="2"/>
  <c r="AF471" i="2"/>
  <c r="AF470" i="2"/>
  <c r="AF469" i="2"/>
  <c r="AF468" i="2"/>
  <c r="AF467" i="2"/>
  <c r="AF466" i="2"/>
  <c r="AF465" i="2"/>
  <c r="AF464" i="2"/>
  <c r="AF463" i="2"/>
  <c r="AF462" i="2"/>
  <c r="AF461" i="2"/>
  <c r="AF460" i="2"/>
  <c r="AF459" i="2"/>
  <c r="AF458" i="2"/>
  <c r="AF457" i="2"/>
  <c r="AF456" i="2"/>
  <c r="AF455" i="2"/>
  <c r="AF454" i="2"/>
  <c r="AF453" i="2"/>
  <c r="AF452" i="2"/>
  <c r="AF451" i="2"/>
  <c r="AF450" i="2"/>
  <c r="AF449" i="2"/>
  <c r="AF448" i="2"/>
  <c r="AF447" i="2"/>
  <c r="AF446" i="2"/>
  <c r="AF445" i="2"/>
  <c r="AF444" i="2"/>
  <c r="AF443" i="2"/>
  <c r="AF442" i="2"/>
  <c r="AF441" i="2"/>
  <c r="AF440" i="2"/>
  <c r="AF439" i="2"/>
  <c r="AF438" i="2"/>
  <c r="AF437" i="2"/>
  <c r="AF436" i="2"/>
  <c r="AF435" i="2"/>
  <c r="AF434" i="2"/>
  <c r="AF433" i="2"/>
  <c r="AF432" i="2"/>
  <c r="AF431" i="2"/>
  <c r="AF430" i="2"/>
  <c r="AF429" i="2"/>
  <c r="AF428" i="2"/>
  <c r="AF427" i="2"/>
  <c r="AF426" i="2"/>
  <c r="AF425" i="2"/>
  <c r="AF424" i="2"/>
  <c r="AF423" i="2"/>
  <c r="AF422" i="2"/>
  <c r="AF421" i="2"/>
  <c r="AF420" i="2"/>
  <c r="AF419" i="2"/>
  <c r="AF418" i="2"/>
  <c r="AF417" i="2"/>
  <c r="AF416" i="2"/>
  <c r="AF415" i="2"/>
  <c r="AF414" i="2"/>
  <c r="AF413" i="2"/>
  <c r="AF412" i="2"/>
  <c r="AF411" i="2"/>
  <c r="AF410" i="2"/>
  <c r="AF409" i="2"/>
  <c r="AF408" i="2"/>
  <c r="AF407" i="2"/>
  <c r="AF406" i="2"/>
  <c r="AF405" i="2"/>
  <c r="AF404" i="2"/>
  <c r="AF403" i="2"/>
  <c r="AF402" i="2"/>
  <c r="AF401" i="2"/>
  <c r="AF400" i="2"/>
  <c r="AF399" i="2"/>
  <c r="AF398" i="2"/>
  <c r="AF397" i="2"/>
  <c r="AF396" i="2"/>
  <c r="AF395" i="2"/>
  <c r="AF394" i="2"/>
  <c r="AF393" i="2"/>
  <c r="AF392" i="2"/>
  <c r="AF391" i="2"/>
  <c r="AF390" i="2"/>
  <c r="AF389" i="2"/>
  <c r="AF388" i="2"/>
  <c r="AF387" i="2"/>
  <c r="AF386" i="2"/>
  <c r="AF385" i="2"/>
  <c r="AF384" i="2"/>
  <c r="AF383" i="2"/>
  <c r="AF382" i="2"/>
  <c r="AF381" i="2"/>
  <c r="AF380" i="2"/>
  <c r="AF379" i="2"/>
  <c r="AF378" i="2"/>
  <c r="AF377" i="2"/>
  <c r="AF376" i="2"/>
  <c r="AF375" i="2"/>
  <c r="AF374" i="2"/>
  <c r="AF373" i="2"/>
  <c r="AF372" i="2"/>
  <c r="AF371" i="2"/>
  <c r="AF370" i="2"/>
  <c r="AF369" i="2"/>
  <c r="AF368" i="2"/>
  <c r="AF367" i="2"/>
  <c r="AF366" i="2"/>
  <c r="AF365" i="2"/>
  <c r="AF364" i="2"/>
  <c r="AF363" i="2"/>
  <c r="AF362" i="2"/>
  <c r="AF361" i="2"/>
  <c r="AF360" i="2"/>
  <c r="AF359" i="2"/>
  <c r="AF358" i="2"/>
  <c r="AF357" i="2"/>
  <c r="AF356" i="2"/>
  <c r="AF355" i="2"/>
  <c r="AF354" i="2"/>
  <c r="AF353" i="2"/>
  <c r="AF352" i="2"/>
  <c r="AF351" i="2"/>
  <c r="AF350" i="2"/>
  <c r="AF349" i="2"/>
  <c r="AF348" i="2"/>
  <c r="AF347" i="2"/>
  <c r="AF346" i="2"/>
  <c r="AF345" i="2"/>
  <c r="AF344" i="2"/>
  <c r="AF343" i="2"/>
  <c r="AF342" i="2"/>
  <c r="AF341" i="2"/>
  <c r="AF340" i="2"/>
  <c r="AF339" i="2"/>
  <c r="AF338" i="2"/>
  <c r="AF337" i="2"/>
  <c r="AF336" i="2"/>
  <c r="AF335" i="2"/>
  <c r="AF334" i="2"/>
  <c r="AF333" i="2"/>
  <c r="AF332" i="2"/>
  <c r="AF331" i="2"/>
  <c r="AF330" i="2"/>
  <c r="AF329" i="2"/>
  <c r="AF328" i="2"/>
  <c r="AF327" i="2"/>
  <c r="AF326" i="2"/>
  <c r="AF325" i="2"/>
  <c r="AF324" i="2"/>
  <c r="AF323" i="2"/>
  <c r="AF322" i="2"/>
  <c r="AF321" i="2"/>
  <c r="AF320" i="2"/>
  <c r="AF319" i="2"/>
  <c r="AF318" i="2"/>
  <c r="AF317" i="2"/>
  <c r="AF316" i="2"/>
  <c r="AF315" i="2"/>
  <c r="AF314" i="2"/>
  <c r="AF313" i="2"/>
  <c r="AF312" i="2"/>
  <c r="AF311" i="2"/>
  <c r="AF310" i="2"/>
  <c r="AF309" i="2"/>
  <c r="AF308" i="2"/>
  <c r="AF307" i="2"/>
  <c r="AF306" i="2"/>
  <c r="AF305" i="2"/>
  <c r="AF304" i="2"/>
  <c r="AF303" i="2"/>
  <c r="AF302" i="2"/>
  <c r="AF301" i="2"/>
  <c r="AF300" i="2"/>
  <c r="AF299" i="2"/>
  <c r="AF298" i="2"/>
  <c r="AF297" i="2"/>
  <c r="AF296" i="2"/>
  <c r="AF295" i="2"/>
  <c r="AF294" i="2"/>
  <c r="AF293" i="2"/>
  <c r="AF292" i="2"/>
  <c r="AF291" i="2"/>
  <c r="AF290" i="2"/>
  <c r="AF289" i="2"/>
  <c r="AF288" i="2"/>
  <c r="AF287" i="2"/>
  <c r="AF286" i="2"/>
  <c r="AF285" i="2"/>
  <c r="AF284" i="2"/>
  <c r="AF283" i="2"/>
  <c r="AF282" i="2"/>
  <c r="AF281" i="2"/>
  <c r="AF280" i="2"/>
  <c r="AF279" i="2"/>
  <c r="AF278" i="2"/>
  <c r="AF277" i="2"/>
  <c r="AF276" i="2"/>
  <c r="AF275" i="2"/>
  <c r="AF274" i="2"/>
  <c r="AF273" i="2"/>
  <c r="AF272" i="2"/>
  <c r="AF271" i="2"/>
  <c r="AF270" i="2"/>
  <c r="AF269" i="2"/>
  <c r="AF268" i="2"/>
  <c r="AF267" i="2"/>
  <c r="AF266" i="2"/>
  <c r="AF265" i="2"/>
  <c r="AF264" i="2"/>
  <c r="AF263" i="2"/>
  <c r="AF262" i="2"/>
  <c r="AF261" i="2"/>
  <c r="AF260" i="2"/>
  <c r="AF259" i="2"/>
  <c r="AF258" i="2"/>
  <c r="AF257" i="2"/>
  <c r="AF256" i="2"/>
  <c r="AF255" i="2"/>
  <c r="AF254" i="2"/>
  <c r="AF253" i="2"/>
  <c r="AF252" i="2"/>
  <c r="AF251" i="2"/>
  <c r="AF250" i="2"/>
  <c r="AF249" i="2"/>
  <c r="AF248" i="2"/>
  <c r="AF247" i="2"/>
  <c r="AF246" i="2"/>
  <c r="AF245" i="2"/>
  <c r="AF244" i="2"/>
  <c r="AF243" i="2"/>
  <c r="AF242" i="2"/>
  <c r="AF241" i="2"/>
  <c r="AF240" i="2"/>
  <c r="AF239" i="2"/>
  <c r="AF238" i="2"/>
  <c r="AF237" i="2"/>
  <c r="AF236" i="2"/>
  <c r="AF235" i="2"/>
  <c r="AF234" i="2"/>
  <c r="AF233" i="2"/>
  <c r="AF232" i="2"/>
  <c r="AF231" i="2"/>
  <c r="AF230" i="2"/>
  <c r="AF229" i="2"/>
  <c r="AF228" i="2"/>
  <c r="AF227" i="2"/>
  <c r="AF226" i="2"/>
  <c r="AF225" i="2"/>
  <c r="AF224" i="2"/>
  <c r="AF223" i="2"/>
  <c r="AF222" i="2"/>
  <c r="AF221" i="2"/>
  <c r="AF220" i="2"/>
  <c r="AF219" i="2"/>
  <c r="AF218" i="2"/>
  <c r="AF217" i="2"/>
  <c r="AF216" i="2"/>
  <c r="AF215" i="2"/>
  <c r="AF214" i="2"/>
  <c r="AF213" i="2"/>
  <c r="AF212" i="2"/>
  <c r="AF211" i="2"/>
  <c r="AF210" i="2"/>
  <c r="AF209" i="2"/>
  <c r="AF208" i="2"/>
  <c r="AF207" i="2"/>
  <c r="AF206" i="2"/>
  <c r="AF205" i="2"/>
  <c r="AF204" i="2"/>
  <c r="AF203" i="2"/>
  <c r="AF202" i="2"/>
  <c r="AF201" i="2"/>
  <c r="AF200" i="2"/>
  <c r="AF199" i="2"/>
  <c r="AF198" i="2"/>
  <c r="AF197" i="2"/>
  <c r="AF196" i="2"/>
  <c r="AF195" i="2"/>
  <c r="AF194" i="2"/>
  <c r="AF193" i="2"/>
  <c r="AF192" i="2"/>
  <c r="AF191" i="2"/>
  <c r="AF190" i="2"/>
  <c r="AF189" i="2"/>
  <c r="AF188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V519" i="2"/>
  <c r="V518" i="2"/>
  <c r="V517" i="2"/>
  <c r="V516" i="2"/>
  <c r="V515" i="2"/>
  <c r="V514" i="2"/>
  <c r="V513" i="2"/>
  <c r="V512" i="2"/>
  <c r="V511" i="2"/>
  <c r="V510" i="2"/>
  <c r="V509" i="2"/>
  <c r="V508" i="2"/>
  <c r="V507" i="2"/>
  <c r="V506" i="2"/>
  <c r="V505" i="2"/>
  <c r="V504" i="2"/>
  <c r="V503" i="2"/>
  <c r="V502" i="2"/>
  <c r="V501" i="2"/>
  <c r="V500" i="2"/>
  <c r="V499" i="2"/>
  <c r="V498" i="2"/>
  <c r="V497" i="2"/>
  <c r="V496" i="2"/>
  <c r="V495" i="2"/>
  <c r="V494" i="2"/>
  <c r="V493" i="2"/>
  <c r="V492" i="2"/>
  <c r="V491" i="2"/>
  <c r="V490" i="2"/>
  <c r="V489" i="2"/>
  <c r="V488" i="2"/>
  <c r="V487" i="2"/>
  <c r="V486" i="2"/>
  <c r="V485" i="2"/>
  <c r="V484" i="2"/>
  <c r="V483" i="2"/>
  <c r="V482" i="2"/>
  <c r="V481" i="2"/>
  <c r="V480" i="2"/>
  <c r="V479" i="2"/>
  <c r="V478" i="2"/>
  <c r="V477" i="2"/>
  <c r="V476" i="2"/>
  <c r="V475" i="2"/>
  <c r="V474" i="2"/>
  <c r="V473" i="2"/>
  <c r="V472" i="2"/>
  <c r="V471" i="2"/>
  <c r="V470" i="2"/>
  <c r="V469" i="2"/>
  <c r="V468" i="2"/>
  <c r="V467" i="2"/>
  <c r="V466" i="2"/>
  <c r="V465" i="2"/>
  <c r="V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" i="2"/>
  <c r="BE508" i="2"/>
  <c r="BF508" i="2" s="1"/>
  <c r="BE509" i="2"/>
  <c r="BF509" i="2" s="1"/>
  <c r="BE510" i="2"/>
  <c r="BG510" i="2" s="1"/>
  <c r="BE511" i="2"/>
  <c r="BF511" i="2" s="1"/>
  <c r="BE512" i="2"/>
  <c r="BF512" i="2" s="1"/>
  <c r="BE513" i="2"/>
  <c r="BF513" i="2" s="1"/>
  <c r="BE514" i="2"/>
  <c r="BF514" i="2" s="1"/>
  <c r="BE515" i="2"/>
  <c r="BG515" i="2" s="1"/>
  <c r="BE516" i="2"/>
  <c r="BG516" i="2" s="1"/>
  <c r="BE517" i="2"/>
  <c r="BG517" i="2" s="1"/>
  <c r="BE518" i="2"/>
  <c r="BG518" i="2" s="1"/>
  <c r="BE519" i="2"/>
  <c r="BF519" i="2" s="1"/>
  <c r="AY508" i="2"/>
  <c r="AY509" i="2"/>
  <c r="AY510" i="2"/>
  <c r="AY511" i="2"/>
  <c r="AY512" i="2"/>
  <c r="AY513" i="2"/>
  <c r="AY514" i="2"/>
  <c r="AY515" i="2"/>
  <c r="AY516" i="2"/>
  <c r="AY517" i="2"/>
  <c r="AY518" i="2"/>
  <c r="AY519" i="2"/>
  <c r="AS508" i="2"/>
  <c r="AS509" i="2"/>
  <c r="AS510" i="2"/>
  <c r="AS511" i="2"/>
  <c r="AS512" i="2"/>
  <c r="AS513" i="2"/>
  <c r="AS514" i="2"/>
  <c r="AS515" i="2"/>
  <c r="AS516" i="2"/>
  <c r="AS517" i="2"/>
  <c r="AS518" i="2"/>
  <c r="AS519" i="2"/>
  <c r="AG508" i="2"/>
  <c r="AH508" i="2"/>
  <c r="AG509" i="2"/>
  <c r="AH509" i="2"/>
  <c r="AG510" i="2"/>
  <c r="AH510" i="2"/>
  <c r="AG511" i="2"/>
  <c r="AH511" i="2"/>
  <c r="AG512" i="2"/>
  <c r="AH512" i="2"/>
  <c r="AG513" i="2"/>
  <c r="AH513" i="2"/>
  <c r="AG514" i="2"/>
  <c r="AH514" i="2"/>
  <c r="AG515" i="2"/>
  <c r="AH515" i="2"/>
  <c r="AG516" i="2"/>
  <c r="AH516" i="2"/>
  <c r="AG517" i="2"/>
  <c r="AH517" i="2"/>
  <c r="AG518" i="2"/>
  <c r="AH518" i="2"/>
  <c r="AG519" i="2"/>
  <c r="AH519" i="2"/>
  <c r="W508" i="2"/>
  <c r="Y508" i="2"/>
  <c r="AB508" i="2"/>
  <c r="W509" i="2"/>
  <c r="Y509" i="2"/>
  <c r="AB509" i="2"/>
  <c r="W510" i="2"/>
  <c r="Y510" i="2"/>
  <c r="AB510" i="2"/>
  <c r="W511" i="2"/>
  <c r="Y511" i="2"/>
  <c r="AB511" i="2"/>
  <c r="W512" i="2"/>
  <c r="Y512" i="2"/>
  <c r="AB512" i="2"/>
  <c r="W513" i="2"/>
  <c r="Y513" i="2"/>
  <c r="AB513" i="2"/>
  <c r="W514" i="2"/>
  <c r="Y514" i="2"/>
  <c r="AB514" i="2"/>
  <c r="W515" i="2"/>
  <c r="Y515" i="2"/>
  <c r="AB515" i="2"/>
  <c r="W516" i="2"/>
  <c r="Y516" i="2"/>
  <c r="AB516" i="2"/>
  <c r="W517" i="2"/>
  <c r="Y517" i="2"/>
  <c r="AB517" i="2"/>
  <c r="W518" i="2"/>
  <c r="Y518" i="2"/>
  <c r="AB518" i="2"/>
  <c r="W519" i="2"/>
  <c r="Y519" i="2"/>
  <c r="AB519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P519" i="2" l="1"/>
  <c r="P517" i="2"/>
  <c r="P515" i="2"/>
  <c r="BG512" i="2"/>
  <c r="BF510" i="2"/>
  <c r="P518" i="2"/>
  <c r="P514" i="2"/>
  <c r="BF517" i="2"/>
  <c r="P513" i="2"/>
  <c r="P510" i="2"/>
  <c r="BF516" i="2"/>
  <c r="P516" i="2"/>
  <c r="AT515" i="2"/>
  <c r="AU515" i="2" s="1"/>
  <c r="BF518" i="2"/>
  <c r="BF515" i="2"/>
  <c r="BG519" i="2"/>
  <c r="BG508" i="2"/>
  <c r="AT518" i="2"/>
  <c r="AU518" i="2" s="1"/>
  <c r="AV518" i="2" s="1"/>
  <c r="P511" i="2"/>
  <c r="BG511" i="2"/>
  <c r="BG509" i="2"/>
  <c r="BG514" i="2"/>
  <c r="BG513" i="2"/>
  <c r="AT517" i="2"/>
  <c r="AU517" i="2" s="1"/>
  <c r="AT519" i="2"/>
  <c r="AT514" i="2"/>
  <c r="AT516" i="2"/>
  <c r="P512" i="2"/>
  <c r="AP49" i="2"/>
  <c r="AO49" i="2"/>
  <c r="AM49" i="2"/>
  <c r="AN15" i="2"/>
  <c r="AL36" i="2"/>
  <c r="AL30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1" i="2"/>
  <c r="AL32" i="2"/>
  <c r="AL33" i="2"/>
  <c r="AL34" i="2"/>
  <c r="AL35" i="2"/>
  <c r="AL37" i="2"/>
  <c r="AL38" i="2"/>
  <c r="AL39" i="2"/>
  <c r="AL40" i="2"/>
  <c r="AL41" i="2"/>
  <c r="AL42" i="2"/>
  <c r="AL43" i="2"/>
  <c r="AL44" i="2"/>
  <c r="AL45" i="2"/>
  <c r="AL46" i="2"/>
  <c r="AL47" i="2"/>
  <c r="AN8" i="2"/>
  <c r="AV515" i="2" l="1"/>
  <c r="AV517" i="2"/>
  <c r="AU516" i="2"/>
  <c r="AV516" i="2" s="1"/>
  <c r="AU514" i="2"/>
  <c r="AV514" i="2" s="1"/>
  <c r="AU519" i="2"/>
  <c r="AV519" i="2" s="1"/>
  <c r="AL49" i="2"/>
  <c r="AN9" i="2"/>
  <c r="AN10" i="2"/>
  <c r="AN11" i="2"/>
  <c r="AN12" i="2"/>
  <c r="AN13" i="2"/>
  <c r="AN14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9" i="2" l="1"/>
  <c r="AM51" i="2" s="1"/>
  <c r="Z27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13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35" i="2"/>
  <c r="AB36" i="2"/>
  <c r="Y28" i="2"/>
  <c r="Z28" i="2" s="1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27" i="2"/>
  <c r="W502" i="2"/>
  <c r="W503" i="2"/>
  <c r="W504" i="2"/>
  <c r="W505" i="2"/>
  <c r="W506" i="2"/>
  <c r="W507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T8" i="2"/>
  <c r="AQ49" i="2" l="1"/>
  <c r="X14" i="2"/>
  <c r="X15" i="2" s="1"/>
  <c r="Z29" i="2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Z483" i="2" s="1"/>
  <c r="Z484" i="2" s="1"/>
  <c r="Z485" i="2" s="1"/>
  <c r="Z486" i="2" s="1"/>
  <c r="Z487" i="2" s="1"/>
  <c r="Z488" i="2" s="1"/>
  <c r="Z489" i="2" s="1"/>
  <c r="Z490" i="2" s="1"/>
  <c r="Z491" i="2" s="1"/>
  <c r="Z492" i="2" s="1"/>
  <c r="Z493" i="2" s="1"/>
  <c r="Z494" i="2" s="1"/>
  <c r="Z495" i="2" s="1"/>
  <c r="Z496" i="2" s="1"/>
  <c r="Z497" i="2" s="1"/>
  <c r="Z498" i="2" s="1"/>
  <c r="Z499" i="2" s="1"/>
  <c r="Z500" i="2" s="1"/>
  <c r="Z501" i="2" s="1"/>
  <c r="Z502" i="2" s="1"/>
  <c r="Z503" i="2" s="1"/>
  <c r="Z504" i="2" s="1"/>
  <c r="Z505" i="2" s="1"/>
  <c r="Z506" i="2" s="1"/>
  <c r="Z507" i="2" s="1"/>
  <c r="Z508" i="2" s="1"/>
  <c r="Z509" i="2" s="1"/>
  <c r="Z510" i="2" s="1"/>
  <c r="Z511" i="2" s="1"/>
  <c r="Z512" i="2" s="1"/>
  <c r="Z513" i="2" s="1"/>
  <c r="Z514" i="2" s="1"/>
  <c r="Z515" i="2" s="1"/>
  <c r="Z516" i="2" s="1"/>
  <c r="Z517" i="2" s="1"/>
  <c r="Z518" i="2" s="1"/>
  <c r="Z519" i="2" s="1"/>
  <c r="AM52" i="2"/>
  <c r="AK8" i="2" s="1"/>
  <c r="AK28" i="2"/>
  <c r="AK32" i="2"/>
  <c r="X16" i="2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X480" i="2" s="1"/>
  <c r="X481" i="2" s="1"/>
  <c r="X482" i="2" s="1"/>
  <c r="X483" i="2" s="1"/>
  <c r="X484" i="2" s="1"/>
  <c r="X485" i="2" s="1"/>
  <c r="X486" i="2" s="1"/>
  <c r="X487" i="2" s="1"/>
  <c r="X488" i="2" s="1"/>
  <c r="X489" i="2" s="1"/>
  <c r="X490" i="2" s="1"/>
  <c r="X491" i="2" s="1"/>
  <c r="X492" i="2" s="1"/>
  <c r="X493" i="2" s="1"/>
  <c r="X494" i="2" s="1"/>
  <c r="X495" i="2" s="1"/>
  <c r="X496" i="2" s="1"/>
  <c r="X497" i="2" s="1"/>
  <c r="X498" i="2" s="1"/>
  <c r="X499" i="2" s="1"/>
  <c r="X500" i="2" s="1"/>
  <c r="X501" i="2" s="1"/>
  <c r="X502" i="2" s="1"/>
  <c r="X503" i="2" s="1"/>
  <c r="X504" i="2" s="1"/>
  <c r="X505" i="2" s="1"/>
  <c r="X506" i="2" s="1"/>
  <c r="X507" i="2" s="1"/>
  <c r="X508" i="2" s="1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9" i="2"/>
  <c r="S10" i="2"/>
  <c r="S8" i="2"/>
  <c r="AA508" i="2" l="1"/>
  <c r="X509" i="2"/>
  <c r="AK20" i="2"/>
  <c r="AK15" i="2"/>
  <c r="AK43" i="2"/>
  <c r="AK18" i="2"/>
  <c r="AK16" i="2"/>
  <c r="AK42" i="2"/>
  <c r="AK39" i="2"/>
  <c r="AK27" i="2"/>
  <c r="AK14" i="2"/>
  <c r="AK37" i="2"/>
  <c r="AK19" i="2"/>
  <c r="AK25" i="2"/>
  <c r="AK24" i="2"/>
  <c r="AK29" i="2"/>
  <c r="AK13" i="2"/>
  <c r="AK47" i="2"/>
  <c r="AK11" i="2"/>
  <c r="AK36" i="2"/>
  <c r="AK35" i="2"/>
  <c r="AK31" i="2"/>
  <c r="AK12" i="2"/>
  <c r="AK23" i="2"/>
  <c r="AK30" i="2"/>
  <c r="AK34" i="2"/>
  <c r="AK46" i="2"/>
  <c r="AK41" i="2"/>
  <c r="AK22" i="2"/>
  <c r="AK45" i="2"/>
  <c r="AK17" i="2"/>
  <c r="AK10" i="2"/>
  <c r="AK33" i="2"/>
  <c r="AK40" i="2"/>
  <c r="AK44" i="2"/>
  <c r="AK21" i="2"/>
  <c r="AK26" i="2"/>
  <c r="AK9" i="2"/>
  <c r="AK38" i="2"/>
  <c r="T10" i="2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T483" i="2" s="1"/>
  <c r="T484" i="2" s="1"/>
  <c r="T485" i="2" s="1"/>
  <c r="T486" i="2" s="1"/>
  <c r="T487" i="2" s="1"/>
  <c r="T488" i="2" s="1"/>
  <c r="T489" i="2" s="1"/>
  <c r="T490" i="2" s="1"/>
  <c r="T491" i="2" s="1"/>
  <c r="T492" i="2" s="1"/>
  <c r="T493" i="2" s="1"/>
  <c r="T494" i="2" s="1"/>
  <c r="T495" i="2" s="1"/>
  <c r="T496" i="2" s="1"/>
  <c r="T497" i="2" s="1"/>
  <c r="T498" i="2" s="1"/>
  <c r="T499" i="2" s="1"/>
  <c r="T500" i="2" s="1"/>
  <c r="T501" i="2" s="1"/>
  <c r="T502" i="2" s="1"/>
  <c r="T503" i="2" s="1"/>
  <c r="T504" i="2" s="1"/>
  <c r="T505" i="2" s="1"/>
  <c r="T506" i="2" s="1"/>
  <c r="T507" i="2" s="1"/>
  <c r="T508" i="2" s="1"/>
  <c r="T509" i="2" s="1"/>
  <c r="T510" i="2" s="1"/>
  <c r="T511" i="2" s="1"/>
  <c r="T512" i="2" s="1"/>
  <c r="T513" i="2" s="1"/>
  <c r="T514" i="2" s="1"/>
  <c r="T515" i="2" s="1"/>
  <c r="T516" i="2" s="1"/>
  <c r="T517" i="2" s="1"/>
  <c r="T518" i="2" s="1"/>
  <c r="T519" i="2" s="1"/>
  <c r="AA27" i="2"/>
  <c r="AA28" i="2"/>
  <c r="O15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P509" i="2" s="1"/>
  <c r="O16" i="2"/>
  <c r="O17" i="2"/>
  <c r="O18" i="2"/>
  <c r="O19" i="2"/>
  <c r="O20" i="2"/>
  <c r="O21" i="2"/>
  <c r="O22" i="2"/>
  <c r="P508" i="2" l="1"/>
  <c r="AA509" i="2"/>
  <c r="X510" i="2"/>
  <c r="AA29" i="2"/>
  <c r="P300" i="2"/>
  <c r="P461" i="2"/>
  <c r="P449" i="2"/>
  <c r="P437" i="2"/>
  <c r="P425" i="2"/>
  <c r="P413" i="2"/>
  <c r="P401" i="2"/>
  <c r="P389" i="2"/>
  <c r="P377" i="2"/>
  <c r="P365" i="2"/>
  <c r="P353" i="2"/>
  <c r="P341" i="2"/>
  <c r="P329" i="2"/>
  <c r="P317" i="2"/>
  <c r="P305" i="2"/>
  <c r="P293" i="2"/>
  <c r="P281" i="2"/>
  <c r="P269" i="2"/>
  <c r="P257" i="2"/>
  <c r="P245" i="2"/>
  <c r="P233" i="2"/>
  <c r="P221" i="2"/>
  <c r="P209" i="2"/>
  <c r="P197" i="2"/>
  <c r="P185" i="2"/>
  <c r="P173" i="2"/>
  <c r="P161" i="2"/>
  <c r="P149" i="2"/>
  <c r="P137" i="2"/>
  <c r="P125" i="2"/>
  <c r="P473" i="2"/>
  <c r="P497" i="2"/>
  <c r="P485" i="2"/>
  <c r="P288" i="2"/>
  <c r="P276" i="2"/>
  <c r="P113" i="2"/>
  <c r="P101" i="2"/>
  <c r="P264" i="2"/>
  <c r="P89" i="2"/>
  <c r="P252" i="2"/>
  <c r="P240" i="2"/>
  <c r="P228" i="2"/>
  <c r="P216" i="2"/>
  <c r="P204" i="2"/>
  <c r="P192" i="2"/>
  <c r="P487" i="2"/>
  <c r="P475" i="2"/>
  <c r="P463" i="2"/>
  <c r="P451" i="2"/>
  <c r="P439" i="2"/>
  <c r="P427" i="2"/>
  <c r="P415" i="2"/>
  <c r="P403" i="2"/>
  <c r="P391" i="2"/>
  <c r="P379" i="2"/>
  <c r="P367" i="2"/>
  <c r="P355" i="2"/>
  <c r="P343" i="2"/>
  <c r="P331" i="2"/>
  <c r="P319" i="2"/>
  <c r="P307" i="2"/>
  <c r="P295" i="2"/>
  <c r="P283" i="2"/>
  <c r="P271" i="2"/>
  <c r="P259" i="2"/>
  <c r="P247" i="2"/>
  <c r="P235" i="2"/>
  <c r="P223" i="2"/>
  <c r="P211" i="2"/>
  <c r="P199" i="2"/>
  <c r="P187" i="2"/>
  <c r="P175" i="2"/>
  <c r="P163" i="2"/>
  <c r="P151" i="2"/>
  <c r="P139" i="2"/>
  <c r="P127" i="2"/>
  <c r="P115" i="2"/>
  <c r="P499" i="2"/>
  <c r="P472" i="2"/>
  <c r="P460" i="2"/>
  <c r="P448" i="2"/>
  <c r="P436" i="2"/>
  <c r="P424" i="2"/>
  <c r="P412" i="2"/>
  <c r="P400" i="2"/>
  <c r="P388" i="2"/>
  <c r="P376" i="2"/>
  <c r="P364" i="2"/>
  <c r="P352" i="2"/>
  <c r="P340" i="2"/>
  <c r="P328" i="2"/>
  <c r="P316" i="2"/>
  <c r="P304" i="2"/>
  <c r="P292" i="2"/>
  <c r="P280" i="2"/>
  <c r="P268" i="2"/>
  <c r="P256" i="2"/>
  <c r="P244" i="2"/>
  <c r="P232" i="2"/>
  <c r="P220" i="2"/>
  <c r="P99" i="2"/>
  <c r="P87" i="2"/>
  <c r="P110" i="2"/>
  <c r="P98" i="2"/>
  <c r="P86" i="2"/>
  <c r="P505" i="2"/>
  <c r="P493" i="2"/>
  <c r="P481" i="2"/>
  <c r="P469" i="2"/>
  <c r="P457" i="2"/>
  <c r="P445" i="2"/>
  <c r="P433" i="2"/>
  <c r="P421" i="2"/>
  <c r="P409" i="2"/>
  <c r="P397" i="2"/>
  <c r="P385" i="2"/>
  <c r="P373" i="2"/>
  <c r="P361" i="2"/>
  <c r="P349" i="2"/>
  <c r="P337" i="2"/>
  <c r="P325" i="2"/>
  <c r="P313" i="2"/>
  <c r="P301" i="2"/>
  <c r="P289" i="2"/>
  <c r="P277" i="2"/>
  <c r="P265" i="2"/>
  <c r="P253" i="2"/>
  <c r="P241" i="2"/>
  <c r="P229" i="2"/>
  <c r="P217" i="2"/>
  <c r="P205" i="2"/>
  <c r="P193" i="2"/>
  <c r="P181" i="2"/>
  <c r="P169" i="2"/>
  <c r="P157" i="2"/>
  <c r="P145" i="2"/>
  <c r="P133" i="2"/>
  <c r="P121" i="2"/>
  <c r="P109" i="2"/>
  <c r="P97" i="2"/>
  <c r="P85" i="2"/>
  <c r="P504" i="2"/>
  <c r="P492" i="2"/>
  <c r="P480" i="2"/>
  <c r="P468" i="2"/>
  <c r="P456" i="2"/>
  <c r="P444" i="2"/>
  <c r="P432" i="2"/>
  <c r="P420" i="2"/>
  <c r="P408" i="2"/>
  <c r="P396" i="2"/>
  <c r="P384" i="2"/>
  <c r="P372" i="2"/>
  <c r="P360" i="2"/>
  <c r="P348" i="2"/>
  <c r="P336" i="2"/>
  <c r="P324" i="2"/>
  <c r="P312" i="2"/>
  <c r="P180" i="2"/>
  <c r="P168" i="2"/>
  <c r="P156" i="2"/>
  <c r="P144" i="2"/>
  <c r="P132" i="2"/>
  <c r="P120" i="2"/>
  <c r="P108" i="2"/>
  <c r="P96" i="2"/>
  <c r="P84" i="2"/>
  <c r="P484" i="2"/>
  <c r="P496" i="2"/>
  <c r="P503" i="2"/>
  <c r="P491" i="2"/>
  <c r="P479" i="2"/>
  <c r="P467" i="2"/>
  <c r="P455" i="2"/>
  <c r="P443" i="2"/>
  <c r="P431" i="2"/>
  <c r="P419" i="2"/>
  <c r="P407" i="2"/>
  <c r="P395" i="2"/>
  <c r="P383" i="2"/>
  <c r="P371" i="2"/>
  <c r="P359" i="2"/>
  <c r="P347" i="2"/>
  <c r="P335" i="2"/>
  <c r="P323" i="2"/>
  <c r="P311" i="2"/>
  <c r="P299" i="2"/>
  <c r="P287" i="2"/>
  <c r="P275" i="2"/>
  <c r="P263" i="2"/>
  <c r="P251" i="2"/>
  <c r="P239" i="2"/>
  <c r="P227" i="2"/>
  <c r="P215" i="2"/>
  <c r="P203" i="2"/>
  <c r="P191" i="2"/>
  <c r="P179" i="2"/>
  <c r="P167" i="2"/>
  <c r="P155" i="2"/>
  <c r="P143" i="2"/>
  <c r="P131" i="2"/>
  <c r="P119" i="2"/>
  <c r="P107" i="2"/>
  <c r="P95" i="2"/>
  <c r="P83" i="2"/>
  <c r="P502" i="2"/>
  <c r="P490" i="2"/>
  <c r="P478" i="2"/>
  <c r="P466" i="2"/>
  <c r="P454" i="2"/>
  <c r="P442" i="2"/>
  <c r="P430" i="2"/>
  <c r="P418" i="2"/>
  <c r="P406" i="2"/>
  <c r="P394" i="2"/>
  <c r="P382" i="2"/>
  <c r="P370" i="2"/>
  <c r="P358" i="2"/>
  <c r="P346" i="2"/>
  <c r="P334" i="2"/>
  <c r="P322" i="2"/>
  <c r="P310" i="2"/>
  <c r="P298" i="2"/>
  <c r="P286" i="2"/>
  <c r="P274" i="2"/>
  <c r="P262" i="2"/>
  <c r="P250" i="2"/>
  <c r="P238" i="2"/>
  <c r="P226" i="2"/>
  <c r="P214" i="2"/>
  <c r="P202" i="2"/>
  <c r="P190" i="2"/>
  <c r="P178" i="2"/>
  <c r="P166" i="2"/>
  <c r="P154" i="2"/>
  <c r="P142" i="2"/>
  <c r="P130" i="2"/>
  <c r="P118" i="2"/>
  <c r="P106" i="2"/>
  <c r="P94" i="2"/>
  <c r="P82" i="2"/>
  <c r="P501" i="2"/>
  <c r="P489" i="2"/>
  <c r="P477" i="2"/>
  <c r="P465" i="2"/>
  <c r="P453" i="2"/>
  <c r="P441" i="2"/>
  <c r="P429" i="2"/>
  <c r="P417" i="2"/>
  <c r="P405" i="2"/>
  <c r="P393" i="2"/>
  <c r="P381" i="2"/>
  <c r="P369" i="2"/>
  <c r="P357" i="2"/>
  <c r="P345" i="2"/>
  <c r="P333" i="2"/>
  <c r="P321" i="2"/>
  <c r="P309" i="2"/>
  <c r="P297" i="2"/>
  <c r="P285" i="2"/>
  <c r="P273" i="2"/>
  <c r="P261" i="2"/>
  <c r="P249" i="2"/>
  <c r="P237" i="2"/>
  <c r="P225" i="2"/>
  <c r="P213" i="2"/>
  <c r="P201" i="2"/>
  <c r="P189" i="2"/>
  <c r="P177" i="2"/>
  <c r="P165" i="2"/>
  <c r="P153" i="2"/>
  <c r="P141" i="2"/>
  <c r="P129" i="2"/>
  <c r="P117" i="2"/>
  <c r="P105" i="2"/>
  <c r="P93" i="2"/>
  <c r="P500" i="2"/>
  <c r="P488" i="2"/>
  <c r="P476" i="2"/>
  <c r="P464" i="2"/>
  <c r="P452" i="2"/>
  <c r="P440" i="2"/>
  <c r="P428" i="2"/>
  <c r="P416" i="2"/>
  <c r="P404" i="2"/>
  <c r="P392" i="2"/>
  <c r="P380" i="2"/>
  <c r="P368" i="2"/>
  <c r="P356" i="2"/>
  <c r="P344" i="2"/>
  <c r="P332" i="2"/>
  <c r="P320" i="2"/>
  <c r="P308" i="2"/>
  <c r="P296" i="2"/>
  <c r="P284" i="2"/>
  <c r="P272" i="2"/>
  <c r="P260" i="2"/>
  <c r="P248" i="2"/>
  <c r="P236" i="2"/>
  <c r="P224" i="2"/>
  <c r="P212" i="2"/>
  <c r="P200" i="2"/>
  <c r="P188" i="2"/>
  <c r="P176" i="2"/>
  <c r="P164" i="2"/>
  <c r="P152" i="2"/>
  <c r="P140" i="2"/>
  <c r="P128" i="2"/>
  <c r="P116" i="2"/>
  <c r="P104" i="2"/>
  <c r="P92" i="2"/>
  <c r="P103" i="2"/>
  <c r="P91" i="2"/>
  <c r="P498" i="2"/>
  <c r="P486" i="2"/>
  <c r="P474" i="2"/>
  <c r="P462" i="2"/>
  <c r="P450" i="2"/>
  <c r="P438" i="2"/>
  <c r="P426" i="2"/>
  <c r="P414" i="2"/>
  <c r="P402" i="2"/>
  <c r="P390" i="2"/>
  <c r="P378" i="2"/>
  <c r="P366" i="2"/>
  <c r="P354" i="2"/>
  <c r="P342" i="2"/>
  <c r="P330" i="2"/>
  <c r="P318" i="2"/>
  <c r="P306" i="2"/>
  <c r="P294" i="2"/>
  <c r="P282" i="2"/>
  <c r="P270" i="2"/>
  <c r="P258" i="2"/>
  <c r="P246" i="2"/>
  <c r="P234" i="2"/>
  <c r="P222" i="2"/>
  <c r="P210" i="2"/>
  <c r="P198" i="2"/>
  <c r="P186" i="2"/>
  <c r="P174" i="2"/>
  <c r="P162" i="2"/>
  <c r="P150" i="2"/>
  <c r="P138" i="2"/>
  <c r="P126" i="2"/>
  <c r="P114" i="2"/>
  <c r="P102" i="2"/>
  <c r="P90" i="2"/>
  <c r="P208" i="2"/>
  <c r="P196" i="2"/>
  <c r="P184" i="2"/>
  <c r="P172" i="2"/>
  <c r="P160" i="2"/>
  <c r="P148" i="2"/>
  <c r="P136" i="2"/>
  <c r="P124" i="2"/>
  <c r="P112" i="2"/>
  <c r="P100" i="2"/>
  <c r="P88" i="2"/>
  <c r="P507" i="2"/>
  <c r="P495" i="2"/>
  <c r="P483" i="2"/>
  <c r="P471" i="2"/>
  <c r="P459" i="2"/>
  <c r="P447" i="2"/>
  <c r="P435" i="2"/>
  <c r="P423" i="2"/>
  <c r="P411" i="2"/>
  <c r="P399" i="2"/>
  <c r="P387" i="2"/>
  <c r="P375" i="2"/>
  <c r="P363" i="2"/>
  <c r="P351" i="2"/>
  <c r="P339" i="2"/>
  <c r="P327" i="2"/>
  <c r="P315" i="2"/>
  <c r="P303" i="2"/>
  <c r="P291" i="2"/>
  <c r="P279" i="2"/>
  <c r="P267" i="2"/>
  <c r="P255" i="2"/>
  <c r="P243" i="2"/>
  <c r="P231" i="2"/>
  <c r="P219" i="2"/>
  <c r="P207" i="2"/>
  <c r="P195" i="2"/>
  <c r="P183" i="2"/>
  <c r="P171" i="2"/>
  <c r="P159" i="2"/>
  <c r="P147" i="2"/>
  <c r="P135" i="2"/>
  <c r="P123" i="2"/>
  <c r="P111" i="2"/>
  <c r="P506" i="2"/>
  <c r="P494" i="2"/>
  <c r="P482" i="2"/>
  <c r="P470" i="2"/>
  <c r="P458" i="2"/>
  <c r="P446" i="2"/>
  <c r="P434" i="2"/>
  <c r="P422" i="2"/>
  <c r="P410" i="2"/>
  <c r="P398" i="2"/>
  <c r="P386" i="2"/>
  <c r="P374" i="2"/>
  <c r="P362" i="2"/>
  <c r="P350" i="2"/>
  <c r="P338" i="2"/>
  <c r="P326" i="2"/>
  <c r="P314" i="2"/>
  <c r="P302" i="2"/>
  <c r="P290" i="2"/>
  <c r="P278" i="2"/>
  <c r="P266" i="2"/>
  <c r="P254" i="2"/>
  <c r="P242" i="2"/>
  <c r="P230" i="2"/>
  <c r="P218" i="2"/>
  <c r="P206" i="2"/>
  <c r="P194" i="2"/>
  <c r="P182" i="2"/>
  <c r="P170" i="2"/>
  <c r="P158" i="2"/>
  <c r="P146" i="2"/>
  <c r="P134" i="2"/>
  <c r="P122" i="2"/>
  <c r="P46" i="2"/>
  <c r="P34" i="2"/>
  <c r="P77" i="2"/>
  <c r="P65" i="2"/>
  <c r="P53" i="2"/>
  <c r="P41" i="2"/>
  <c r="P29" i="2"/>
  <c r="P76" i="2"/>
  <c r="P70" i="2"/>
  <c r="P75" i="2"/>
  <c r="P63" i="2"/>
  <c r="P58" i="2"/>
  <c r="P74" i="2"/>
  <c r="P62" i="2"/>
  <c r="P50" i="2"/>
  <c r="P38" i="2"/>
  <c r="P26" i="2"/>
  <c r="P73" i="2"/>
  <c r="P61" i="2"/>
  <c r="P49" i="2"/>
  <c r="P37" i="2"/>
  <c r="P25" i="2"/>
  <c r="P72" i="2"/>
  <c r="P60" i="2"/>
  <c r="P48" i="2"/>
  <c r="P36" i="2"/>
  <c r="P23" i="2"/>
  <c r="P71" i="2"/>
  <c r="P59" i="2"/>
  <c r="P47" i="2"/>
  <c r="P35" i="2"/>
  <c r="P81" i="2"/>
  <c r="P69" i="2"/>
  <c r="P57" i="2"/>
  <c r="P45" i="2"/>
  <c r="P33" i="2"/>
  <c r="P20" i="2"/>
  <c r="P80" i="2"/>
  <c r="P68" i="2"/>
  <c r="P56" i="2"/>
  <c r="P44" i="2"/>
  <c r="P32" i="2"/>
  <c r="P24" i="2"/>
  <c r="P18" i="2"/>
  <c r="P79" i="2"/>
  <c r="P67" i="2"/>
  <c r="P55" i="2"/>
  <c r="P43" i="2"/>
  <c r="P31" i="2"/>
  <c r="P78" i="2"/>
  <c r="P66" i="2"/>
  <c r="P54" i="2"/>
  <c r="P42" i="2"/>
  <c r="P30" i="2"/>
  <c r="P21" i="2"/>
  <c r="P22" i="2"/>
  <c r="P64" i="2"/>
  <c r="P52" i="2"/>
  <c r="P40" i="2"/>
  <c r="P28" i="2"/>
  <c r="P51" i="2"/>
  <c r="P39" i="2"/>
  <c r="P27" i="2"/>
  <c r="P17" i="2"/>
  <c r="P19" i="2"/>
  <c r="BE17" i="2"/>
  <c r="BF17" i="2" s="1"/>
  <c r="BE18" i="2"/>
  <c r="BG18" i="2" s="1"/>
  <c r="BE19" i="2"/>
  <c r="BF19" i="2" s="1"/>
  <c r="BE20" i="2"/>
  <c r="BF20" i="2" s="1"/>
  <c r="BE21" i="2"/>
  <c r="BF21" i="2" s="1"/>
  <c r="BE22" i="2"/>
  <c r="BE23" i="2"/>
  <c r="BG23" i="2" s="1"/>
  <c r="BE24" i="2"/>
  <c r="BF24" i="2" s="1"/>
  <c r="BE25" i="2"/>
  <c r="BF25" i="2" s="1"/>
  <c r="BE26" i="2"/>
  <c r="BF26" i="2" s="1"/>
  <c r="BE27" i="2"/>
  <c r="BG27" i="2" s="1"/>
  <c r="BE28" i="2"/>
  <c r="BF28" i="2" s="1"/>
  <c r="BE29" i="2"/>
  <c r="BF29" i="2" s="1"/>
  <c r="BE30" i="2"/>
  <c r="BG30" i="2" s="1"/>
  <c r="BE31" i="2"/>
  <c r="BF31" i="2" s="1"/>
  <c r="BE32" i="2"/>
  <c r="BF32" i="2" s="1"/>
  <c r="BE33" i="2"/>
  <c r="BF33" i="2" s="1"/>
  <c r="BE34" i="2"/>
  <c r="BE35" i="2"/>
  <c r="BG35" i="2" s="1"/>
  <c r="BE36" i="2"/>
  <c r="BF36" i="2" s="1"/>
  <c r="BE37" i="2"/>
  <c r="BF37" i="2" s="1"/>
  <c r="BE38" i="2"/>
  <c r="BG38" i="2" s="1"/>
  <c r="BE39" i="2"/>
  <c r="BG39" i="2" s="1"/>
  <c r="BE40" i="2"/>
  <c r="BF40" i="2" s="1"/>
  <c r="BE41" i="2"/>
  <c r="BF41" i="2" s="1"/>
  <c r="BE42" i="2"/>
  <c r="BF42" i="2" s="1"/>
  <c r="BE43" i="2"/>
  <c r="BF43" i="2" s="1"/>
  <c r="BE44" i="2"/>
  <c r="BF44" i="2" s="1"/>
  <c r="BE45" i="2"/>
  <c r="BF45" i="2" s="1"/>
  <c r="BE46" i="2"/>
  <c r="BE47" i="2"/>
  <c r="BF47" i="2" s="1"/>
  <c r="BE48" i="2"/>
  <c r="BF48" i="2" s="1"/>
  <c r="BE49" i="2"/>
  <c r="BF49" i="2" s="1"/>
  <c r="BE50" i="2"/>
  <c r="BG50" i="2" s="1"/>
  <c r="BE51" i="2"/>
  <c r="BG51" i="2" s="1"/>
  <c r="BE52" i="2"/>
  <c r="BF52" i="2" s="1"/>
  <c r="BE53" i="2"/>
  <c r="BF53" i="2" s="1"/>
  <c r="BE54" i="2"/>
  <c r="BF54" i="2" s="1"/>
  <c r="BE55" i="2"/>
  <c r="BG55" i="2" s="1"/>
  <c r="BE56" i="2"/>
  <c r="BF56" i="2" s="1"/>
  <c r="BE57" i="2"/>
  <c r="BF57" i="2" s="1"/>
  <c r="BE58" i="2"/>
  <c r="BE59" i="2"/>
  <c r="BF59" i="2" s="1"/>
  <c r="BE60" i="2"/>
  <c r="BF60" i="2" s="1"/>
  <c r="BE61" i="2"/>
  <c r="BF61" i="2" s="1"/>
  <c r="BE62" i="2"/>
  <c r="BG62" i="2" s="1"/>
  <c r="BE63" i="2"/>
  <c r="BG63" i="2" s="1"/>
  <c r="BE64" i="2"/>
  <c r="BF64" i="2" s="1"/>
  <c r="BE65" i="2"/>
  <c r="BF65" i="2" s="1"/>
  <c r="BE66" i="2"/>
  <c r="BF66" i="2" s="1"/>
  <c r="BE67" i="2"/>
  <c r="BF67" i="2" s="1"/>
  <c r="BE68" i="2"/>
  <c r="BF68" i="2" s="1"/>
  <c r="BE69" i="2"/>
  <c r="BF69" i="2" s="1"/>
  <c r="BE70" i="2"/>
  <c r="BE71" i="2"/>
  <c r="BF71" i="2" s="1"/>
  <c r="BE72" i="2"/>
  <c r="BF72" i="2" s="1"/>
  <c r="BE73" i="2"/>
  <c r="BF73" i="2" s="1"/>
  <c r="BE74" i="2"/>
  <c r="BG74" i="2" s="1"/>
  <c r="BE75" i="2"/>
  <c r="BG75" i="2" s="1"/>
  <c r="BE76" i="2"/>
  <c r="BF76" i="2" s="1"/>
  <c r="BE77" i="2"/>
  <c r="BG77" i="2" s="1"/>
  <c r="BE78" i="2"/>
  <c r="BF78" i="2" s="1"/>
  <c r="BE79" i="2"/>
  <c r="BG79" i="2" s="1"/>
  <c r="BE80" i="2"/>
  <c r="BF80" i="2" s="1"/>
  <c r="BE81" i="2"/>
  <c r="BF81" i="2" s="1"/>
  <c r="BE82" i="2"/>
  <c r="BE83" i="2"/>
  <c r="BF83" i="2" s="1"/>
  <c r="BE84" i="2"/>
  <c r="BF84" i="2" s="1"/>
  <c r="BE85" i="2"/>
  <c r="BF85" i="2" s="1"/>
  <c r="BE86" i="2"/>
  <c r="BG86" i="2" s="1"/>
  <c r="BE87" i="2"/>
  <c r="BG87" i="2" s="1"/>
  <c r="BE88" i="2"/>
  <c r="BF88" i="2" s="1"/>
  <c r="BE89" i="2"/>
  <c r="BG89" i="2" s="1"/>
  <c r="BE90" i="2"/>
  <c r="BF90" i="2" s="1"/>
  <c r="BE91" i="2"/>
  <c r="BF91" i="2" s="1"/>
  <c r="BE92" i="2"/>
  <c r="BF92" i="2" s="1"/>
  <c r="BE93" i="2"/>
  <c r="BF93" i="2" s="1"/>
  <c r="BE94" i="2"/>
  <c r="BE95" i="2"/>
  <c r="BG95" i="2" s="1"/>
  <c r="BE96" i="2"/>
  <c r="BF96" i="2" s="1"/>
  <c r="BE97" i="2"/>
  <c r="BF97" i="2" s="1"/>
  <c r="BE98" i="2"/>
  <c r="BG98" i="2" s="1"/>
  <c r="BE99" i="2"/>
  <c r="BG99" i="2" s="1"/>
  <c r="BE100" i="2"/>
  <c r="BF100" i="2" s="1"/>
  <c r="BE101" i="2"/>
  <c r="BG101" i="2" s="1"/>
  <c r="BE102" i="2"/>
  <c r="BF102" i="2" s="1"/>
  <c r="BE103" i="2"/>
  <c r="BF103" i="2" s="1"/>
  <c r="BE104" i="2"/>
  <c r="BF104" i="2" s="1"/>
  <c r="BE105" i="2"/>
  <c r="BF105" i="2" s="1"/>
  <c r="BE106" i="2"/>
  <c r="BE107" i="2"/>
  <c r="BF107" i="2" s="1"/>
  <c r="BE108" i="2"/>
  <c r="BF108" i="2" s="1"/>
  <c r="BE109" i="2"/>
  <c r="BF109" i="2" s="1"/>
  <c r="BE110" i="2"/>
  <c r="BG110" i="2" s="1"/>
  <c r="BE111" i="2"/>
  <c r="BG111" i="2" s="1"/>
  <c r="BE112" i="2"/>
  <c r="BG112" i="2" s="1"/>
  <c r="BE113" i="2"/>
  <c r="BG113" i="2" s="1"/>
  <c r="BE114" i="2"/>
  <c r="BE115" i="2"/>
  <c r="BF115" i="2" s="1"/>
  <c r="BE116" i="2"/>
  <c r="BF116" i="2" s="1"/>
  <c r="BE117" i="2"/>
  <c r="BF117" i="2" s="1"/>
  <c r="BE118" i="2"/>
  <c r="BE119" i="2"/>
  <c r="BF119" i="2" s="1"/>
  <c r="BE120" i="2"/>
  <c r="BF120" i="2" s="1"/>
  <c r="BE121" i="2"/>
  <c r="BE122" i="2"/>
  <c r="BF122" i="2" s="1"/>
  <c r="BE123" i="2"/>
  <c r="BG123" i="2" s="1"/>
  <c r="BE124" i="2"/>
  <c r="BF124" i="2" s="1"/>
  <c r="BE125" i="2"/>
  <c r="BG125" i="2" s="1"/>
  <c r="BE126" i="2"/>
  <c r="BG126" i="2" s="1"/>
  <c r="BE127" i="2"/>
  <c r="BG127" i="2" s="1"/>
  <c r="BE128" i="2"/>
  <c r="BF128" i="2" s="1"/>
  <c r="BE129" i="2"/>
  <c r="BF129" i="2" s="1"/>
  <c r="BE130" i="2"/>
  <c r="BE131" i="2"/>
  <c r="BG131" i="2" s="1"/>
  <c r="BE132" i="2"/>
  <c r="BF132" i="2" s="1"/>
  <c r="BE133" i="2"/>
  <c r="BE134" i="2"/>
  <c r="BF134" i="2" s="1"/>
  <c r="BE135" i="2"/>
  <c r="BG135" i="2" s="1"/>
  <c r="BE136" i="2"/>
  <c r="BF136" i="2" s="1"/>
  <c r="BE137" i="2"/>
  <c r="BF137" i="2" s="1"/>
  <c r="BE138" i="2"/>
  <c r="BE139" i="2"/>
  <c r="BF139" i="2" s="1"/>
  <c r="BE140" i="2"/>
  <c r="BF140" i="2" s="1"/>
  <c r="BE141" i="2"/>
  <c r="BF141" i="2" s="1"/>
  <c r="BE142" i="2"/>
  <c r="BE143" i="2"/>
  <c r="BF143" i="2" s="1"/>
  <c r="BE144" i="2"/>
  <c r="BF144" i="2" s="1"/>
  <c r="BE145" i="2"/>
  <c r="BE146" i="2"/>
  <c r="BF146" i="2" s="1"/>
  <c r="BE147" i="2"/>
  <c r="BG147" i="2" s="1"/>
  <c r="BE148" i="2"/>
  <c r="BF148" i="2" s="1"/>
  <c r="BE149" i="2"/>
  <c r="BG149" i="2" s="1"/>
  <c r="BE150" i="2"/>
  <c r="BE151" i="2"/>
  <c r="BG151" i="2" s="1"/>
  <c r="BE152" i="2"/>
  <c r="BF152" i="2" s="1"/>
  <c r="BE153" i="2"/>
  <c r="BG153" i="2" s="1"/>
  <c r="BE154" i="2"/>
  <c r="BE155" i="2"/>
  <c r="BF155" i="2" s="1"/>
  <c r="BE156" i="2"/>
  <c r="BF156" i="2" s="1"/>
  <c r="BE157" i="2"/>
  <c r="BG157" i="2" s="1"/>
  <c r="BE158" i="2"/>
  <c r="BF158" i="2" s="1"/>
  <c r="BE159" i="2"/>
  <c r="BG159" i="2" s="1"/>
  <c r="BE160" i="2"/>
  <c r="BF160" i="2" s="1"/>
  <c r="BE161" i="2"/>
  <c r="BG161" i="2" s="1"/>
  <c r="BE162" i="2"/>
  <c r="BG162" i="2" s="1"/>
  <c r="BE163" i="2"/>
  <c r="BF163" i="2" s="1"/>
  <c r="BE164" i="2"/>
  <c r="BF164" i="2" s="1"/>
  <c r="BE165" i="2"/>
  <c r="BF165" i="2" s="1"/>
  <c r="BE166" i="2"/>
  <c r="BF166" i="2" s="1"/>
  <c r="BE167" i="2"/>
  <c r="BF167" i="2" s="1"/>
  <c r="BE168" i="2"/>
  <c r="BF168" i="2" s="1"/>
  <c r="BE169" i="2"/>
  <c r="BF169" i="2" s="1"/>
  <c r="BE170" i="2"/>
  <c r="BF170" i="2" s="1"/>
  <c r="BE171" i="2"/>
  <c r="BF171" i="2" s="1"/>
  <c r="BE172" i="2"/>
  <c r="BF172" i="2" s="1"/>
  <c r="BE173" i="2"/>
  <c r="BG173" i="2" s="1"/>
  <c r="BE174" i="2"/>
  <c r="BG174" i="2" s="1"/>
  <c r="BE175" i="2"/>
  <c r="BF175" i="2" s="1"/>
  <c r="BE176" i="2"/>
  <c r="BF176" i="2" s="1"/>
  <c r="BE177" i="2"/>
  <c r="BF177" i="2" s="1"/>
  <c r="BE178" i="2"/>
  <c r="BF178" i="2" s="1"/>
  <c r="BE179" i="2"/>
  <c r="BF179" i="2" s="1"/>
  <c r="BE180" i="2"/>
  <c r="BF180" i="2" s="1"/>
  <c r="BE181" i="2"/>
  <c r="BF181" i="2" s="1"/>
  <c r="BE182" i="2"/>
  <c r="BF182" i="2" s="1"/>
  <c r="BE183" i="2"/>
  <c r="BF183" i="2" s="1"/>
  <c r="BE184" i="2"/>
  <c r="BG184" i="2" s="1"/>
  <c r="BE185" i="2"/>
  <c r="BG185" i="2" s="1"/>
  <c r="BE186" i="2"/>
  <c r="BF186" i="2" s="1"/>
  <c r="BE187" i="2"/>
  <c r="BE188" i="2"/>
  <c r="BF188" i="2" s="1"/>
  <c r="BE189" i="2"/>
  <c r="BF189" i="2" s="1"/>
  <c r="BE190" i="2"/>
  <c r="BF190" i="2" s="1"/>
  <c r="BE191" i="2"/>
  <c r="BG191" i="2" s="1"/>
  <c r="BE192" i="2"/>
  <c r="BG192" i="2" s="1"/>
  <c r="BE193" i="2"/>
  <c r="BF193" i="2" s="1"/>
  <c r="BE194" i="2"/>
  <c r="BF194" i="2" s="1"/>
  <c r="BE195" i="2"/>
  <c r="BF195" i="2" s="1"/>
  <c r="BE196" i="2"/>
  <c r="BF196" i="2" s="1"/>
  <c r="BE197" i="2"/>
  <c r="BF197" i="2" s="1"/>
  <c r="BE198" i="2"/>
  <c r="BF198" i="2" s="1"/>
  <c r="BE199" i="2"/>
  <c r="BE200" i="2"/>
  <c r="BF200" i="2" s="1"/>
  <c r="BE201" i="2"/>
  <c r="BF201" i="2" s="1"/>
  <c r="BE202" i="2"/>
  <c r="BF202" i="2" s="1"/>
  <c r="BE203" i="2"/>
  <c r="BG203" i="2" s="1"/>
  <c r="BE204" i="2"/>
  <c r="BG204" i="2" s="1"/>
  <c r="BE205" i="2"/>
  <c r="BF205" i="2" s="1"/>
  <c r="BE206" i="2"/>
  <c r="BF206" i="2" s="1"/>
  <c r="BE207" i="2"/>
  <c r="BF207" i="2" s="1"/>
  <c r="BE208" i="2"/>
  <c r="BG208" i="2" s="1"/>
  <c r="BE209" i="2"/>
  <c r="BF209" i="2" s="1"/>
  <c r="BE210" i="2"/>
  <c r="BF210" i="2" s="1"/>
  <c r="BE211" i="2"/>
  <c r="BE212" i="2"/>
  <c r="BF212" i="2" s="1"/>
  <c r="BE213" i="2"/>
  <c r="BF213" i="2" s="1"/>
  <c r="BE214" i="2"/>
  <c r="BF214" i="2" s="1"/>
  <c r="BE215" i="2"/>
  <c r="BF215" i="2" s="1"/>
  <c r="BE216" i="2"/>
  <c r="BG216" i="2" s="1"/>
  <c r="BE217" i="2"/>
  <c r="BF217" i="2" s="1"/>
  <c r="BE218" i="2"/>
  <c r="BF218" i="2" s="1"/>
  <c r="BE219" i="2"/>
  <c r="BF219" i="2" s="1"/>
  <c r="BE220" i="2"/>
  <c r="BG220" i="2" s="1"/>
  <c r="BE221" i="2"/>
  <c r="BF221" i="2" s="1"/>
  <c r="BE222" i="2"/>
  <c r="BF222" i="2" s="1"/>
  <c r="BE223" i="2"/>
  <c r="BE224" i="2"/>
  <c r="BF224" i="2" s="1"/>
  <c r="BE225" i="2"/>
  <c r="BF225" i="2" s="1"/>
  <c r="BE226" i="2"/>
  <c r="BF226" i="2" s="1"/>
  <c r="BE227" i="2"/>
  <c r="BF227" i="2" s="1"/>
  <c r="BE228" i="2"/>
  <c r="BG228" i="2" s="1"/>
  <c r="BE229" i="2"/>
  <c r="BF229" i="2" s="1"/>
  <c r="BE230" i="2"/>
  <c r="BF230" i="2" s="1"/>
  <c r="BE231" i="2"/>
  <c r="BF231" i="2" s="1"/>
  <c r="BE232" i="2"/>
  <c r="BF232" i="2" s="1"/>
  <c r="BE233" i="2"/>
  <c r="BF233" i="2" s="1"/>
  <c r="BE234" i="2"/>
  <c r="BF234" i="2" s="1"/>
  <c r="BE235" i="2"/>
  <c r="BE236" i="2"/>
  <c r="BF236" i="2" s="1"/>
  <c r="BE237" i="2"/>
  <c r="BF237" i="2" s="1"/>
  <c r="BE238" i="2"/>
  <c r="BF238" i="2" s="1"/>
  <c r="BE239" i="2"/>
  <c r="BF239" i="2" s="1"/>
  <c r="BE240" i="2"/>
  <c r="BG240" i="2" s="1"/>
  <c r="BE241" i="2"/>
  <c r="BF241" i="2" s="1"/>
  <c r="BE242" i="2"/>
  <c r="BG242" i="2" s="1"/>
  <c r="BE243" i="2"/>
  <c r="BF243" i="2" s="1"/>
  <c r="BE244" i="2"/>
  <c r="BF244" i="2" s="1"/>
  <c r="BE245" i="2"/>
  <c r="BF245" i="2" s="1"/>
  <c r="BE246" i="2"/>
  <c r="BF246" i="2" s="1"/>
  <c r="BE247" i="2"/>
  <c r="BE248" i="2"/>
  <c r="BG248" i="2" s="1"/>
  <c r="BE249" i="2"/>
  <c r="BF249" i="2" s="1"/>
  <c r="BE250" i="2"/>
  <c r="BF250" i="2" s="1"/>
  <c r="BE251" i="2"/>
  <c r="BG251" i="2" s="1"/>
  <c r="BE252" i="2"/>
  <c r="BG252" i="2" s="1"/>
  <c r="BE253" i="2"/>
  <c r="BG253" i="2" s="1"/>
  <c r="BE254" i="2"/>
  <c r="BF254" i="2" s="1"/>
  <c r="BE255" i="2"/>
  <c r="BF255" i="2" s="1"/>
  <c r="BE256" i="2"/>
  <c r="BF256" i="2" s="1"/>
  <c r="BE257" i="2"/>
  <c r="BF257" i="2" s="1"/>
  <c r="BE258" i="2"/>
  <c r="BF258" i="2" s="1"/>
  <c r="BE259" i="2"/>
  <c r="BE260" i="2"/>
  <c r="BG260" i="2" s="1"/>
  <c r="BE261" i="2"/>
  <c r="BF261" i="2" s="1"/>
  <c r="BE262" i="2"/>
  <c r="BF262" i="2" s="1"/>
  <c r="BE263" i="2"/>
  <c r="BF263" i="2" s="1"/>
  <c r="BE264" i="2"/>
  <c r="BG264" i="2" s="1"/>
  <c r="BE265" i="2"/>
  <c r="BF265" i="2" s="1"/>
  <c r="BE266" i="2"/>
  <c r="BF266" i="2" s="1"/>
  <c r="BE267" i="2"/>
  <c r="BE268" i="2"/>
  <c r="BF268" i="2" s="1"/>
  <c r="BE269" i="2"/>
  <c r="BF269" i="2" s="1"/>
  <c r="BE270" i="2"/>
  <c r="BF270" i="2" s="1"/>
  <c r="BE271" i="2"/>
  <c r="BE272" i="2"/>
  <c r="BF272" i="2" s="1"/>
  <c r="BE273" i="2"/>
  <c r="BF273" i="2" s="1"/>
  <c r="BE274" i="2"/>
  <c r="BF274" i="2" s="1"/>
  <c r="BE275" i="2"/>
  <c r="BF275" i="2" s="1"/>
  <c r="BE276" i="2"/>
  <c r="BG276" i="2" s="1"/>
  <c r="BE277" i="2"/>
  <c r="BF277" i="2" s="1"/>
  <c r="BE278" i="2"/>
  <c r="BF278" i="2" s="1"/>
  <c r="BE279" i="2"/>
  <c r="BG279" i="2" s="1"/>
  <c r="BE280" i="2"/>
  <c r="BF280" i="2" s="1"/>
  <c r="BE281" i="2"/>
  <c r="BF281" i="2" s="1"/>
  <c r="BE282" i="2"/>
  <c r="BG282" i="2" s="1"/>
  <c r="BE283" i="2"/>
  <c r="BE284" i="2"/>
  <c r="BF284" i="2" s="1"/>
  <c r="BE285" i="2"/>
  <c r="BF285" i="2" s="1"/>
  <c r="BE286" i="2"/>
  <c r="BF286" i="2" s="1"/>
  <c r="BE287" i="2"/>
  <c r="BF287" i="2" s="1"/>
  <c r="BE288" i="2"/>
  <c r="BE289" i="2"/>
  <c r="BG289" i="2" s="1"/>
  <c r="BE290" i="2"/>
  <c r="BF290" i="2" s="1"/>
  <c r="BE291" i="2"/>
  <c r="BG291" i="2" s="1"/>
  <c r="BE292" i="2"/>
  <c r="BF292" i="2" s="1"/>
  <c r="BE293" i="2"/>
  <c r="BF293" i="2" s="1"/>
  <c r="BE294" i="2"/>
  <c r="BF294" i="2" s="1"/>
  <c r="BE295" i="2"/>
  <c r="BF295" i="2" s="1"/>
  <c r="BE296" i="2"/>
  <c r="BG296" i="2" s="1"/>
  <c r="BE297" i="2"/>
  <c r="BG297" i="2" s="1"/>
  <c r="BE298" i="2"/>
  <c r="BF298" i="2" s="1"/>
  <c r="BE299" i="2"/>
  <c r="BF299" i="2" s="1"/>
  <c r="BE300" i="2"/>
  <c r="BG300" i="2" s="1"/>
  <c r="BE301" i="2"/>
  <c r="BF301" i="2" s="1"/>
  <c r="BE302" i="2"/>
  <c r="BF302" i="2" s="1"/>
  <c r="BE303" i="2"/>
  <c r="BE304" i="2"/>
  <c r="BF304" i="2" s="1"/>
  <c r="BE305" i="2"/>
  <c r="BF305" i="2" s="1"/>
  <c r="BE306" i="2"/>
  <c r="BF306" i="2" s="1"/>
  <c r="BE307" i="2"/>
  <c r="BG307" i="2" s="1"/>
  <c r="BE308" i="2"/>
  <c r="BG308" i="2" s="1"/>
  <c r="BE309" i="2"/>
  <c r="BF309" i="2" s="1"/>
  <c r="BE310" i="2"/>
  <c r="BF310" i="2" s="1"/>
  <c r="BE311" i="2"/>
  <c r="BG311" i="2" s="1"/>
  <c r="BE312" i="2"/>
  <c r="BF312" i="2" s="1"/>
  <c r="BE313" i="2"/>
  <c r="BF313" i="2" s="1"/>
  <c r="BE314" i="2"/>
  <c r="BF314" i="2" s="1"/>
  <c r="BE315" i="2"/>
  <c r="BE316" i="2"/>
  <c r="BF316" i="2" s="1"/>
  <c r="BE317" i="2"/>
  <c r="BF317" i="2" s="1"/>
  <c r="BE318" i="2"/>
  <c r="BF318" i="2" s="1"/>
  <c r="BE319" i="2"/>
  <c r="BF319" i="2" s="1"/>
  <c r="BE320" i="2"/>
  <c r="BG320" i="2" s="1"/>
  <c r="BE321" i="2"/>
  <c r="BF321" i="2" s="1"/>
  <c r="BE322" i="2"/>
  <c r="BF322" i="2" s="1"/>
  <c r="BE323" i="2"/>
  <c r="BF323" i="2" s="1"/>
  <c r="BE324" i="2"/>
  <c r="BF324" i="2" s="1"/>
  <c r="BE325" i="2"/>
  <c r="BF325" i="2" s="1"/>
  <c r="BE326" i="2"/>
  <c r="BF326" i="2" s="1"/>
  <c r="BE327" i="2"/>
  <c r="BE328" i="2"/>
  <c r="BF328" i="2" s="1"/>
  <c r="BE329" i="2"/>
  <c r="BF329" i="2" s="1"/>
  <c r="BE330" i="2"/>
  <c r="BF330" i="2" s="1"/>
  <c r="BE331" i="2"/>
  <c r="BG331" i="2" s="1"/>
  <c r="BE332" i="2"/>
  <c r="BG332" i="2" s="1"/>
  <c r="BE333" i="2"/>
  <c r="BG333" i="2" s="1"/>
  <c r="BE334" i="2"/>
  <c r="BF334" i="2" s="1"/>
  <c r="BE335" i="2"/>
  <c r="BG335" i="2" s="1"/>
  <c r="BE336" i="2"/>
  <c r="BF336" i="2" s="1"/>
  <c r="BE337" i="2"/>
  <c r="BF337" i="2" s="1"/>
  <c r="BE338" i="2"/>
  <c r="BF338" i="2" s="1"/>
  <c r="BE339" i="2"/>
  <c r="BE340" i="2"/>
  <c r="BF340" i="2" s="1"/>
  <c r="BE341" i="2"/>
  <c r="BF341" i="2" s="1"/>
  <c r="BE342" i="2"/>
  <c r="BG342" i="2" s="1"/>
  <c r="BE343" i="2"/>
  <c r="BG343" i="2" s="1"/>
  <c r="BE344" i="2"/>
  <c r="BG344" i="2" s="1"/>
  <c r="BE345" i="2"/>
  <c r="BF345" i="2" s="1"/>
  <c r="BE346" i="2"/>
  <c r="BF346" i="2" s="1"/>
  <c r="BE347" i="2"/>
  <c r="BF347" i="2" s="1"/>
  <c r="BE348" i="2"/>
  <c r="BF348" i="2" s="1"/>
  <c r="BE349" i="2"/>
  <c r="BF349" i="2" s="1"/>
  <c r="BE350" i="2"/>
  <c r="BF350" i="2" s="1"/>
  <c r="BE351" i="2"/>
  <c r="BE352" i="2"/>
  <c r="BF352" i="2" s="1"/>
  <c r="BE353" i="2"/>
  <c r="BG353" i="2" s="1"/>
  <c r="BE354" i="2"/>
  <c r="BF354" i="2" s="1"/>
  <c r="BE355" i="2"/>
  <c r="BG355" i="2" s="1"/>
  <c r="BE356" i="2"/>
  <c r="BG356" i="2" s="1"/>
  <c r="BE357" i="2"/>
  <c r="BF357" i="2" s="1"/>
  <c r="BE358" i="2"/>
  <c r="BF358" i="2" s="1"/>
  <c r="BE359" i="2"/>
  <c r="BF359" i="2" s="1"/>
  <c r="BE360" i="2"/>
  <c r="BF360" i="2" s="1"/>
  <c r="BE361" i="2"/>
  <c r="BF361" i="2" s="1"/>
  <c r="BE362" i="2"/>
  <c r="BF362" i="2" s="1"/>
  <c r="BE363" i="2"/>
  <c r="BE364" i="2"/>
  <c r="BF364" i="2" s="1"/>
  <c r="BE365" i="2"/>
  <c r="BG365" i="2" s="1"/>
  <c r="BE366" i="2"/>
  <c r="BG366" i="2" s="1"/>
  <c r="BE367" i="2"/>
  <c r="BG367" i="2" s="1"/>
  <c r="BE368" i="2"/>
  <c r="BG368" i="2" s="1"/>
  <c r="BE369" i="2"/>
  <c r="BF369" i="2" s="1"/>
  <c r="BE370" i="2"/>
  <c r="BF370" i="2" s="1"/>
  <c r="BE371" i="2"/>
  <c r="BF371" i="2" s="1"/>
  <c r="BE372" i="2"/>
  <c r="BF372" i="2" s="1"/>
  <c r="BE373" i="2"/>
  <c r="BF373" i="2" s="1"/>
  <c r="BE374" i="2"/>
  <c r="BF374" i="2" s="1"/>
  <c r="BE375" i="2"/>
  <c r="BE376" i="2"/>
  <c r="BF376" i="2" s="1"/>
  <c r="BE377" i="2"/>
  <c r="BF377" i="2" s="1"/>
  <c r="BE378" i="2"/>
  <c r="BF378" i="2" s="1"/>
  <c r="BE379" i="2"/>
  <c r="BG379" i="2" s="1"/>
  <c r="BE380" i="2"/>
  <c r="BG380" i="2" s="1"/>
  <c r="BE381" i="2"/>
  <c r="BF381" i="2" s="1"/>
  <c r="BE382" i="2"/>
  <c r="BG382" i="2" s="1"/>
  <c r="BE383" i="2"/>
  <c r="BE384" i="2"/>
  <c r="BF384" i="2" s="1"/>
  <c r="BE385" i="2"/>
  <c r="BF385" i="2" s="1"/>
  <c r="BE386" i="2"/>
  <c r="BF386" i="2" s="1"/>
  <c r="BE387" i="2"/>
  <c r="BE388" i="2"/>
  <c r="BF388" i="2" s="1"/>
  <c r="BE389" i="2"/>
  <c r="BF389" i="2" s="1"/>
  <c r="BE390" i="2"/>
  <c r="BG390" i="2" s="1"/>
  <c r="BE391" i="2"/>
  <c r="BG391" i="2" s="1"/>
  <c r="BE392" i="2"/>
  <c r="BG392" i="2" s="1"/>
  <c r="BE393" i="2"/>
  <c r="BF393" i="2" s="1"/>
  <c r="BE394" i="2"/>
  <c r="BF394" i="2" s="1"/>
  <c r="BE395" i="2"/>
  <c r="BG395" i="2" s="1"/>
  <c r="BE396" i="2"/>
  <c r="BF396" i="2" s="1"/>
  <c r="BE397" i="2"/>
  <c r="BF397" i="2" s="1"/>
  <c r="BE398" i="2"/>
  <c r="BF398" i="2" s="1"/>
  <c r="BE399" i="2"/>
  <c r="BE400" i="2"/>
  <c r="BF400" i="2" s="1"/>
  <c r="BE401" i="2"/>
  <c r="BF401" i="2" s="1"/>
  <c r="BE402" i="2"/>
  <c r="BG402" i="2" s="1"/>
  <c r="BE403" i="2"/>
  <c r="BG403" i="2" s="1"/>
  <c r="BE404" i="2"/>
  <c r="BG404" i="2" s="1"/>
  <c r="BE405" i="2"/>
  <c r="BF405" i="2" s="1"/>
  <c r="BE406" i="2"/>
  <c r="BF406" i="2" s="1"/>
  <c r="BE407" i="2"/>
  <c r="BF407" i="2" s="1"/>
  <c r="BE408" i="2"/>
  <c r="BF408" i="2" s="1"/>
  <c r="BE409" i="2"/>
  <c r="BF409" i="2" s="1"/>
  <c r="BE410" i="2"/>
  <c r="BF410" i="2" s="1"/>
  <c r="BE411" i="2"/>
  <c r="BE412" i="2"/>
  <c r="BF412" i="2" s="1"/>
  <c r="BE413" i="2"/>
  <c r="BG413" i="2" s="1"/>
  <c r="BE414" i="2"/>
  <c r="BG414" i="2" s="1"/>
  <c r="BE415" i="2"/>
  <c r="BG415" i="2" s="1"/>
  <c r="BE416" i="2"/>
  <c r="BG416" i="2" s="1"/>
  <c r="BE417" i="2"/>
  <c r="BG417" i="2" s="1"/>
  <c r="BE418" i="2"/>
  <c r="BF418" i="2" s="1"/>
  <c r="BE419" i="2"/>
  <c r="BG419" i="2" s="1"/>
  <c r="BE420" i="2"/>
  <c r="BF420" i="2" s="1"/>
  <c r="BE421" i="2"/>
  <c r="BF421" i="2" s="1"/>
  <c r="BE422" i="2"/>
  <c r="BE423" i="2"/>
  <c r="BE424" i="2"/>
  <c r="BF424" i="2" s="1"/>
  <c r="BE425" i="2"/>
  <c r="BF425" i="2" s="1"/>
  <c r="BE426" i="2"/>
  <c r="BF426" i="2" s="1"/>
  <c r="BE427" i="2"/>
  <c r="BG427" i="2" s="1"/>
  <c r="BE428" i="2"/>
  <c r="BG428" i="2" s="1"/>
  <c r="BE429" i="2"/>
  <c r="BF429" i="2" s="1"/>
  <c r="BE430" i="2"/>
  <c r="BF430" i="2" s="1"/>
  <c r="BE431" i="2"/>
  <c r="BF431" i="2" s="1"/>
  <c r="BE432" i="2"/>
  <c r="BF432" i="2" s="1"/>
  <c r="BE433" i="2"/>
  <c r="BG433" i="2" s="1"/>
  <c r="BE434" i="2"/>
  <c r="BF434" i="2" s="1"/>
  <c r="BE435" i="2"/>
  <c r="BG435" i="2" s="1"/>
  <c r="BE436" i="2"/>
  <c r="BF436" i="2" s="1"/>
  <c r="BE437" i="2"/>
  <c r="BG437" i="2" s="1"/>
  <c r="BE438" i="2"/>
  <c r="BF438" i="2" s="1"/>
  <c r="BE439" i="2"/>
  <c r="BG439" i="2" s="1"/>
  <c r="BE440" i="2"/>
  <c r="BF440" i="2" s="1"/>
  <c r="BE441" i="2"/>
  <c r="BF441" i="2" s="1"/>
  <c r="BE442" i="2"/>
  <c r="BF442" i="2" s="1"/>
  <c r="BE443" i="2"/>
  <c r="BF443" i="2" s="1"/>
  <c r="BE444" i="2"/>
  <c r="BF444" i="2" s="1"/>
  <c r="BE445" i="2"/>
  <c r="BG445" i="2" s="1"/>
  <c r="BE446" i="2"/>
  <c r="BF446" i="2" s="1"/>
  <c r="BE447" i="2"/>
  <c r="BF447" i="2" s="1"/>
  <c r="BE448" i="2"/>
  <c r="BF448" i="2" s="1"/>
  <c r="BE449" i="2"/>
  <c r="BG449" i="2" s="1"/>
  <c r="BE450" i="2"/>
  <c r="BF450" i="2" s="1"/>
  <c r="BE451" i="2"/>
  <c r="BF451" i="2" s="1"/>
  <c r="BE452" i="2"/>
  <c r="BF452" i="2" s="1"/>
  <c r="BE453" i="2"/>
  <c r="BG453" i="2" s="1"/>
  <c r="BE454" i="2"/>
  <c r="BF454" i="2" s="1"/>
  <c r="BE455" i="2"/>
  <c r="BF455" i="2" s="1"/>
  <c r="BE456" i="2"/>
  <c r="BF456" i="2" s="1"/>
  <c r="BE457" i="2"/>
  <c r="BG457" i="2" s="1"/>
  <c r="BE458" i="2"/>
  <c r="BG458" i="2" s="1"/>
  <c r="BE459" i="2"/>
  <c r="BF459" i="2" s="1"/>
  <c r="BE460" i="2"/>
  <c r="BF460" i="2" s="1"/>
  <c r="BE461" i="2"/>
  <c r="BG461" i="2" s="1"/>
  <c r="BE462" i="2"/>
  <c r="BF462" i="2" s="1"/>
  <c r="BE463" i="2"/>
  <c r="BF463" i="2" s="1"/>
  <c r="BE464" i="2"/>
  <c r="BF464" i="2" s="1"/>
  <c r="BE465" i="2"/>
  <c r="BG465" i="2" s="1"/>
  <c r="BE466" i="2"/>
  <c r="BF466" i="2" s="1"/>
  <c r="BE467" i="2"/>
  <c r="BF467" i="2" s="1"/>
  <c r="BE468" i="2"/>
  <c r="BF468" i="2" s="1"/>
  <c r="BE469" i="2"/>
  <c r="BG469" i="2" s="1"/>
  <c r="BE470" i="2"/>
  <c r="BF470" i="2" s="1"/>
  <c r="BE471" i="2"/>
  <c r="BG471" i="2" s="1"/>
  <c r="BE472" i="2"/>
  <c r="BF472" i="2" s="1"/>
  <c r="BE473" i="2"/>
  <c r="BG473" i="2" s="1"/>
  <c r="BE474" i="2"/>
  <c r="BF474" i="2" s="1"/>
  <c r="BE475" i="2"/>
  <c r="BF475" i="2" s="1"/>
  <c r="BE476" i="2"/>
  <c r="BF476" i="2" s="1"/>
  <c r="BE477" i="2"/>
  <c r="BG477" i="2" s="1"/>
  <c r="BE478" i="2"/>
  <c r="BF478" i="2" s="1"/>
  <c r="BE479" i="2"/>
  <c r="BF479" i="2" s="1"/>
  <c r="BE480" i="2"/>
  <c r="BF480" i="2" s="1"/>
  <c r="BE481" i="2"/>
  <c r="BG481" i="2" s="1"/>
  <c r="BE482" i="2"/>
  <c r="BF482" i="2" s="1"/>
  <c r="BE483" i="2"/>
  <c r="BG483" i="2" s="1"/>
  <c r="BE484" i="2"/>
  <c r="BF484" i="2" s="1"/>
  <c r="BE485" i="2"/>
  <c r="BG485" i="2" s="1"/>
  <c r="BE486" i="2"/>
  <c r="BF486" i="2" s="1"/>
  <c r="BE487" i="2"/>
  <c r="BF487" i="2" s="1"/>
  <c r="BE488" i="2"/>
  <c r="BF488" i="2" s="1"/>
  <c r="BE489" i="2"/>
  <c r="BG489" i="2" s="1"/>
  <c r="BE490" i="2"/>
  <c r="BF490" i="2" s="1"/>
  <c r="BE491" i="2"/>
  <c r="BF491" i="2" s="1"/>
  <c r="BE492" i="2"/>
  <c r="BF492" i="2" s="1"/>
  <c r="BE493" i="2"/>
  <c r="BG493" i="2" s="1"/>
  <c r="BE494" i="2"/>
  <c r="BF494" i="2" s="1"/>
  <c r="BE495" i="2"/>
  <c r="BG495" i="2" s="1"/>
  <c r="BE496" i="2"/>
  <c r="BF496" i="2" s="1"/>
  <c r="BE497" i="2"/>
  <c r="BG497" i="2" s="1"/>
  <c r="BE498" i="2"/>
  <c r="BF498" i="2" s="1"/>
  <c r="BE499" i="2"/>
  <c r="BF499" i="2" s="1"/>
  <c r="BE500" i="2"/>
  <c r="BF500" i="2" s="1"/>
  <c r="BE501" i="2"/>
  <c r="BG501" i="2" s="1"/>
  <c r="BE502" i="2"/>
  <c r="BF502" i="2" s="1"/>
  <c r="BE503" i="2"/>
  <c r="BG503" i="2" s="1"/>
  <c r="BE504" i="2"/>
  <c r="BF504" i="2" s="1"/>
  <c r="BE505" i="2"/>
  <c r="BG505" i="2" s="1"/>
  <c r="BE506" i="2"/>
  <c r="BF506" i="2" s="1"/>
  <c r="BE507" i="2"/>
  <c r="BF507" i="2" s="1"/>
  <c r="BE4" i="2"/>
  <c r="BF4" i="2" s="1"/>
  <c r="BE5" i="2"/>
  <c r="BF5" i="2" s="1"/>
  <c r="BE6" i="2"/>
  <c r="BF6" i="2" s="1"/>
  <c r="BE7" i="2"/>
  <c r="BF7" i="2" s="1"/>
  <c r="BE8" i="2"/>
  <c r="BF8" i="2" s="1"/>
  <c r="BE9" i="2"/>
  <c r="BF9" i="2" s="1"/>
  <c r="BE10" i="2"/>
  <c r="BF10" i="2" s="1"/>
  <c r="BE11" i="2"/>
  <c r="BF11" i="2" s="1"/>
  <c r="BE12" i="2"/>
  <c r="BF12" i="2" s="1"/>
  <c r="BE13" i="2"/>
  <c r="BF13" i="2" s="1"/>
  <c r="BE14" i="2"/>
  <c r="BG14" i="2" s="1"/>
  <c r="BE15" i="2"/>
  <c r="BF15" i="2" s="1"/>
  <c r="BE16" i="2"/>
  <c r="BF16" i="2" s="1"/>
  <c r="BE3" i="2"/>
  <c r="BG3" i="2" s="1"/>
  <c r="AH88" i="2"/>
  <c r="AY507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98" i="2"/>
  <c r="AY299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15" i="2"/>
  <c r="AY316" i="2"/>
  <c r="AY317" i="2"/>
  <c r="AY318" i="2"/>
  <c r="AY319" i="2"/>
  <c r="AY320" i="2"/>
  <c r="AY321" i="2"/>
  <c r="AY322" i="2"/>
  <c r="AY323" i="2"/>
  <c r="AY324" i="2"/>
  <c r="AY325" i="2"/>
  <c r="AY326" i="2"/>
  <c r="AY327" i="2"/>
  <c r="AY328" i="2"/>
  <c r="AY329" i="2"/>
  <c r="AY330" i="2"/>
  <c r="AY331" i="2"/>
  <c r="AY332" i="2"/>
  <c r="AY333" i="2"/>
  <c r="AY334" i="2"/>
  <c r="AY335" i="2"/>
  <c r="AY336" i="2"/>
  <c r="AY337" i="2"/>
  <c r="AY338" i="2"/>
  <c r="AY339" i="2"/>
  <c r="AY340" i="2"/>
  <c r="AY341" i="2"/>
  <c r="AY342" i="2"/>
  <c r="AY343" i="2"/>
  <c r="AY344" i="2"/>
  <c r="AY345" i="2"/>
  <c r="AY346" i="2"/>
  <c r="AY347" i="2"/>
  <c r="AY348" i="2"/>
  <c r="AY349" i="2"/>
  <c r="AY350" i="2"/>
  <c r="AY351" i="2"/>
  <c r="AY352" i="2"/>
  <c r="AY353" i="2"/>
  <c r="AY354" i="2"/>
  <c r="AY355" i="2"/>
  <c r="AY356" i="2"/>
  <c r="AY357" i="2"/>
  <c r="AY358" i="2"/>
  <c r="AY359" i="2"/>
  <c r="AY360" i="2"/>
  <c r="AY361" i="2"/>
  <c r="AY362" i="2"/>
  <c r="AY363" i="2"/>
  <c r="AY364" i="2"/>
  <c r="AY365" i="2"/>
  <c r="AY366" i="2"/>
  <c r="AY367" i="2"/>
  <c r="AY368" i="2"/>
  <c r="AY369" i="2"/>
  <c r="AY370" i="2"/>
  <c r="AY371" i="2"/>
  <c r="AY372" i="2"/>
  <c r="AY373" i="2"/>
  <c r="AY374" i="2"/>
  <c r="AY375" i="2"/>
  <c r="AY376" i="2"/>
  <c r="AY377" i="2"/>
  <c r="AY378" i="2"/>
  <c r="AY379" i="2"/>
  <c r="AY380" i="2"/>
  <c r="AY381" i="2"/>
  <c r="AY382" i="2"/>
  <c r="AY383" i="2"/>
  <c r="AY384" i="2"/>
  <c r="AY385" i="2"/>
  <c r="AY386" i="2"/>
  <c r="AY387" i="2"/>
  <c r="AY388" i="2"/>
  <c r="AY389" i="2"/>
  <c r="AY390" i="2"/>
  <c r="AY391" i="2"/>
  <c r="AY392" i="2"/>
  <c r="AY393" i="2"/>
  <c r="AY394" i="2"/>
  <c r="AY395" i="2"/>
  <c r="AY396" i="2"/>
  <c r="AY397" i="2"/>
  <c r="AY398" i="2"/>
  <c r="AY399" i="2"/>
  <c r="AY400" i="2"/>
  <c r="AY401" i="2"/>
  <c r="AY402" i="2"/>
  <c r="AY403" i="2"/>
  <c r="AY404" i="2"/>
  <c r="AY405" i="2"/>
  <c r="AY406" i="2"/>
  <c r="AY407" i="2"/>
  <c r="AY408" i="2"/>
  <c r="AY409" i="2"/>
  <c r="AY410" i="2"/>
  <c r="AY411" i="2"/>
  <c r="AY412" i="2"/>
  <c r="AY413" i="2"/>
  <c r="AY414" i="2"/>
  <c r="AY415" i="2"/>
  <c r="AY416" i="2"/>
  <c r="AY417" i="2"/>
  <c r="AY418" i="2"/>
  <c r="AY419" i="2"/>
  <c r="AY420" i="2"/>
  <c r="AY421" i="2"/>
  <c r="AY422" i="2"/>
  <c r="AY423" i="2"/>
  <c r="AY424" i="2"/>
  <c r="AY425" i="2"/>
  <c r="AY426" i="2"/>
  <c r="AY427" i="2"/>
  <c r="AY428" i="2"/>
  <c r="AY429" i="2"/>
  <c r="AY430" i="2"/>
  <c r="AY431" i="2"/>
  <c r="AY432" i="2"/>
  <c r="AY433" i="2"/>
  <c r="AY434" i="2"/>
  <c r="AY435" i="2"/>
  <c r="AY436" i="2"/>
  <c r="AY437" i="2"/>
  <c r="AY438" i="2"/>
  <c r="AY439" i="2"/>
  <c r="AY440" i="2"/>
  <c r="AY441" i="2"/>
  <c r="AY442" i="2"/>
  <c r="AY443" i="2"/>
  <c r="AY444" i="2"/>
  <c r="AY445" i="2"/>
  <c r="AY446" i="2"/>
  <c r="AY447" i="2"/>
  <c r="AY448" i="2"/>
  <c r="AY449" i="2"/>
  <c r="AY450" i="2"/>
  <c r="AY451" i="2"/>
  <c r="AY452" i="2"/>
  <c r="AY453" i="2"/>
  <c r="AY454" i="2"/>
  <c r="AY455" i="2"/>
  <c r="AY456" i="2"/>
  <c r="AY457" i="2"/>
  <c r="AY458" i="2"/>
  <c r="AY459" i="2"/>
  <c r="AY460" i="2"/>
  <c r="AY461" i="2"/>
  <c r="AY462" i="2"/>
  <c r="AY463" i="2"/>
  <c r="AY464" i="2"/>
  <c r="AY465" i="2"/>
  <c r="AY466" i="2"/>
  <c r="AY467" i="2"/>
  <c r="AY468" i="2"/>
  <c r="AY469" i="2"/>
  <c r="AY470" i="2"/>
  <c r="AY471" i="2"/>
  <c r="AY472" i="2"/>
  <c r="AY473" i="2"/>
  <c r="AY474" i="2"/>
  <c r="AY475" i="2"/>
  <c r="AY476" i="2"/>
  <c r="AY477" i="2"/>
  <c r="AY478" i="2"/>
  <c r="AY479" i="2"/>
  <c r="AY480" i="2"/>
  <c r="AY481" i="2"/>
  <c r="AY482" i="2"/>
  <c r="AY483" i="2"/>
  <c r="AY484" i="2"/>
  <c r="AY485" i="2"/>
  <c r="AY486" i="2"/>
  <c r="AY487" i="2"/>
  <c r="AY488" i="2"/>
  <c r="AY489" i="2"/>
  <c r="AY490" i="2"/>
  <c r="AY491" i="2"/>
  <c r="AY492" i="2"/>
  <c r="AY493" i="2"/>
  <c r="AY494" i="2"/>
  <c r="AY495" i="2"/>
  <c r="AY496" i="2"/>
  <c r="AY497" i="2"/>
  <c r="AY498" i="2"/>
  <c r="AY499" i="2"/>
  <c r="AY500" i="2"/>
  <c r="AY501" i="2"/>
  <c r="AY502" i="2"/>
  <c r="AY503" i="2"/>
  <c r="AY504" i="2"/>
  <c r="AY505" i="2"/>
  <c r="AY506" i="2"/>
  <c r="AY2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51" i="2"/>
  <c r="AS352" i="2"/>
  <c r="AS353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7" i="2"/>
  <c r="AS368" i="2"/>
  <c r="AS369" i="2"/>
  <c r="AS370" i="2"/>
  <c r="AS371" i="2"/>
  <c r="AS372" i="2"/>
  <c r="AS373" i="2"/>
  <c r="AS374" i="2"/>
  <c r="AS375" i="2"/>
  <c r="AS376" i="2"/>
  <c r="AS377" i="2"/>
  <c r="AS378" i="2"/>
  <c r="AS379" i="2"/>
  <c r="AS380" i="2"/>
  <c r="AS381" i="2"/>
  <c r="AS382" i="2"/>
  <c r="AS383" i="2"/>
  <c r="AS384" i="2"/>
  <c r="AS385" i="2"/>
  <c r="AS386" i="2"/>
  <c r="AS387" i="2"/>
  <c r="AS388" i="2"/>
  <c r="AS389" i="2"/>
  <c r="AS390" i="2"/>
  <c r="AS391" i="2"/>
  <c r="AS392" i="2"/>
  <c r="AS393" i="2"/>
  <c r="AS394" i="2"/>
  <c r="AS395" i="2"/>
  <c r="AS396" i="2"/>
  <c r="AS397" i="2"/>
  <c r="AS398" i="2"/>
  <c r="AS399" i="2"/>
  <c r="AS400" i="2"/>
  <c r="AS401" i="2"/>
  <c r="AS402" i="2"/>
  <c r="AS403" i="2"/>
  <c r="AS404" i="2"/>
  <c r="AS405" i="2"/>
  <c r="AS406" i="2"/>
  <c r="AS407" i="2"/>
  <c r="AS408" i="2"/>
  <c r="AS409" i="2"/>
  <c r="AS410" i="2"/>
  <c r="AS411" i="2"/>
  <c r="AS412" i="2"/>
  <c r="AS413" i="2"/>
  <c r="AS414" i="2"/>
  <c r="AS415" i="2"/>
  <c r="AS416" i="2"/>
  <c r="AS417" i="2"/>
  <c r="AS418" i="2"/>
  <c r="AS419" i="2"/>
  <c r="AS420" i="2"/>
  <c r="AS421" i="2"/>
  <c r="AS422" i="2"/>
  <c r="AS423" i="2"/>
  <c r="AS424" i="2"/>
  <c r="AS425" i="2"/>
  <c r="AS426" i="2"/>
  <c r="AS427" i="2"/>
  <c r="AS428" i="2"/>
  <c r="AS429" i="2"/>
  <c r="AS430" i="2"/>
  <c r="AS431" i="2"/>
  <c r="AS432" i="2"/>
  <c r="AS433" i="2"/>
  <c r="AS434" i="2"/>
  <c r="AS435" i="2"/>
  <c r="AS436" i="2"/>
  <c r="AS437" i="2"/>
  <c r="AS438" i="2"/>
  <c r="AS439" i="2"/>
  <c r="AS440" i="2"/>
  <c r="AS441" i="2"/>
  <c r="AS442" i="2"/>
  <c r="AS443" i="2"/>
  <c r="AS444" i="2"/>
  <c r="AS445" i="2"/>
  <c r="AS446" i="2"/>
  <c r="AS447" i="2"/>
  <c r="AS448" i="2"/>
  <c r="AS449" i="2"/>
  <c r="AS450" i="2"/>
  <c r="AS451" i="2"/>
  <c r="AS452" i="2"/>
  <c r="AS453" i="2"/>
  <c r="AS454" i="2"/>
  <c r="AS455" i="2"/>
  <c r="AS456" i="2"/>
  <c r="AS457" i="2"/>
  <c r="AS458" i="2"/>
  <c r="AS459" i="2"/>
  <c r="AS460" i="2"/>
  <c r="AS461" i="2"/>
  <c r="AS462" i="2"/>
  <c r="AS463" i="2"/>
  <c r="AS464" i="2"/>
  <c r="AS465" i="2"/>
  <c r="AS466" i="2"/>
  <c r="AS467" i="2"/>
  <c r="AS468" i="2"/>
  <c r="AS469" i="2"/>
  <c r="AS470" i="2"/>
  <c r="AS471" i="2"/>
  <c r="AS472" i="2"/>
  <c r="AS473" i="2"/>
  <c r="AS474" i="2"/>
  <c r="AS475" i="2"/>
  <c r="AS476" i="2"/>
  <c r="AS477" i="2"/>
  <c r="AS478" i="2"/>
  <c r="AS479" i="2"/>
  <c r="AS480" i="2"/>
  <c r="AS481" i="2"/>
  <c r="AS482" i="2"/>
  <c r="AS483" i="2"/>
  <c r="AS484" i="2"/>
  <c r="AS485" i="2"/>
  <c r="AS486" i="2"/>
  <c r="AS487" i="2"/>
  <c r="AS488" i="2"/>
  <c r="AS489" i="2"/>
  <c r="AS490" i="2"/>
  <c r="AS491" i="2"/>
  <c r="AS492" i="2"/>
  <c r="AS493" i="2"/>
  <c r="AS494" i="2"/>
  <c r="AS495" i="2"/>
  <c r="AS496" i="2"/>
  <c r="AS497" i="2"/>
  <c r="AS498" i="2"/>
  <c r="AS499" i="2"/>
  <c r="AS500" i="2"/>
  <c r="AS501" i="2"/>
  <c r="AS502" i="2"/>
  <c r="AS503" i="2"/>
  <c r="AS504" i="2"/>
  <c r="AS505" i="2"/>
  <c r="AS506" i="2"/>
  <c r="AS507" i="2"/>
  <c r="AT513" i="2" s="1"/>
  <c r="AU513" i="2" s="1"/>
  <c r="AV513" i="2" s="1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" i="2"/>
  <c r="AG16" i="2"/>
  <c r="AH16" i="2"/>
  <c r="AG17" i="2"/>
  <c r="AH17" i="2"/>
  <c r="AG18" i="2"/>
  <c r="AH18" i="2"/>
  <c r="AG19" i="2"/>
  <c r="AH19" i="2"/>
  <c r="AG20" i="2"/>
  <c r="AH20" i="2"/>
  <c r="AG21" i="2"/>
  <c r="AH21" i="2"/>
  <c r="AG22" i="2"/>
  <c r="AH22" i="2"/>
  <c r="AG23" i="2"/>
  <c r="AH23" i="2"/>
  <c r="AG24" i="2"/>
  <c r="AH24" i="2"/>
  <c r="AG25" i="2"/>
  <c r="AH25" i="2"/>
  <c r="AG26" i="2"/>
  <c r="AH26" i="2"/>
  <c r="AG27" i="2"/>
  <c r="AH27" i="2"/>
  <c r="AG28" i="2"/>
  <c r="AH28" i="2"/>
  <c r="AG29" i="2"/>
  <c r="AH29" i="2"/>
  <c r="AG30" i="2"/>
  <c r="AH30" i="2"/>
  <c r="AG31" i="2"/>
  <c r="AH31" i="2"/>
  <c r="AG32" i="2"/>
  <c r="AH32" i="2"/>
  <c r="AG33" i="2"/>
  <c r="AH33" i="2"/>
  <c r="AG34" i="2"/>
  <c r="AH34" i="2"/>
  <c r="AG35" i="2"/>
  <c r="AH35" i="2"/>
  <c r="AG36" i="2"/>
  <c r="AH36" i="2"/>
  <c r="AG37" i="2"/>
  <c r="AH37" i="2"/>
  <c r="AG38" i="2"/>
  <c r="AH38" i="2"/>
  <c r="AG39" i="2"/>
  <c r="AH39" i="2"/>
  <c r="AG40" i="2"/>
  <c r="AH40" i="2"/>
  <c r="AG41" i="2"/>
  <c r="AH41" i="2"/>
  <c r="AG42" i="2"/>
  <c r="AH42" i="2"/>
  <c r="AG43" i="2"/>
  <c r="AH43" i="2"/>
  <c r="AG44" i="2"/>
  <c r="AH44" i="2"/>
  <c r="AG45" i="2"/>
  <c r="AH45" i="2"/>
  <c r="AG46" i="2"/>
  <c r="AH46" i="2"/>
  <c r="AG47" i="2"/>
  <c r="AH47" i="2"/>
  <c r="AG48" i="2"/>
  <c r="AH48" i="2"/>
  <c r="AG49" i="2"/>
  <c r="AH49" i="2"/>
  <c r="AG50" i="2"/>
  <c r="AH50" i="2"/>
  <c r="AG51" i="2"/>
  <c r="AH51" i="2"/>
  <c r="AG52" i="2"/>
  <c r="AH52" i="2"/>
  <c r="AG53" i="2"/>
  <c r="AH53" i="2"/>
  <c r="AG54" i="2"/>
  <c r="AH54" i="2"/>
  <c r="AG55" i="2"/>
  <c r="AH55" i="2"/>
  <c r="AG56" i="2"/>
  <c r="AH56" i="2"/>
  <c r="AG57" i="2"/>
  <c r="AH57" i="2"/>
  <c r="AG58" i="2"/>
  <c r="AH58" i="2"/>
  <c r="AG59" i="2"/>
  <c r="AH59" i="2"/>
  <c r="AG60" i="2"/>
  <c r="AH60" i="2"/>
  <c r="AG61" i="2"/>
  <c r="AH61" i="2"/>
  <c r="AG62" i="2"/>
  <c r="AH62" i="2"/>
  <c r="AG63" i="2"/>
  <c r="AH63" i="2"/>
  <c r="AG64" i="2"/>
  <c r="AH64" i="2"/>
  <c r="AG65" i="2"/>
  <c r="AH65" i="2"/>
  <c r="AG66" i="2"/>
  <c r="AH66" i="2"/>
  <c r="AG67" i="2"/>
  <c r="AH67" i="2"/>
  <c r="AG68" i="2"/>
  <c r="AH68" i="2"/>
  <c r="AG69" i="2"/>
  <c r="AH69" i="2"/>
  <c r="AG70" i="2"/>
  <c r="AH70" i="2"/>
  <c r="AG71" i="2"/>
  <c r="AH71" i="2"/>
  <c r="AG72" i="2"/>
  <c r="AH72" i="2"/>
  <c r="AG73" i="2"/>
  <c r="AH73" i="2"/>
  <c r="AG74" i="2"/>
  <c r="AH74" i="2"/>
  <c r="AG75" i="2"/>
  <c r="AH75" i="2"/>
  <c r="AG76" i="2"/>
  <c r="AH76" i="2"/>
  <c r="AG77" i="2"/>
  <c r="AH77" i="2"/>
  <c r="AG78" i="2"/>
  <c r="AH78" i="2"/>
  <c r="AG79" i="2"/>
  <c r="AH79" i="2"/>
  <c r="AG80" i="2"/>
  <c r="AH80" i="2"/>
  <c r="AG81" i="2"/>
  <c r="AH81" i="2"/>
  <c r="AG82" i="2"/>
  <c r="AH82" i="2"/>
  <c r="AG83" i="2"/>
  <c r="AH83" i="2"/>
  <c r="AG84" i="2"/>
  <c r="AH84" i="2"/>
  <c r="AG85" i="2"/>
  <c r="AH85" i="2"/>
  <c r="AG86" i="2"/>
  <c r="AH86" i="2"/>
  <c r="AG87" i="2"/>
  <c r="AH87" i="2"/>
  <c r="AG88" i="2"/>
  <c r="AG89" i="2"/>
  <c r="AH89" i="2"/>
  <c r="AG90" i="2"/>
  <c r="AH90" i="2"/>
  <c r="AG91" i="2"/>
  <c r="AH91" i="2"/>
  <c r="AG92" i="2"/>
  <c r="AH92" i="2"/>
  <c r="AG93" i="2"/>
  <c r="AH93" i="2"/>
  <c r="AG94" i="2"/>
  <c r="AH94" i="2"/>
  <c r="AG95" i="2"/>
  <c r="AH95" i="2"/>
  <c r="AG96" i="2"/>
  <c r="AH96" i="2"/>
  <c r="AG97" i="2"/>
  <c r="AH97" i="2"/>
  <c r="AG98" i="2"/>
  <c r="AH98" i="2"/>
  <c r="AG99" i="2"/>
  <c r="AH99" i="2"/>
  <c r="AG100" i="2"/>
  <c r="AH100" i="2"/>
  <c r="AG101" i="2"/>
  <c r="AH101" i="2"/>
  <c r="AG102" i="2"/>
  <c r="AH102" i="2"/>
  <c r="AG103" i="2"/>
  <c r="AH103" i="2"/>
  <c r="AG104" i="2"/>
  <c r="AH104" i="2"/>
  <c r="AG105" i="2"/>
  <c r="AH105" i="2"/>
  <c r="AG106" i="2"/>
  <c r="AH106" i="2"/>
  <c r="AG107" i="2"/>
  <c r="AH107" i="2"/>
  <c r="AG108" i="2"/>
  <c r="AH108" i="2"/>
  <c r="AG109" i="2"/>
  <c r="AH109" i="2"/>
  <c r="AG110" i="2"/>
  <c r="AH110" i="2"/>
  <c r="AG111" i="2"/>
  <c r="AH111" i="2"/>
  <c r="AG112" i="2"/>
  <c r="AH112" i="2"/>
  <c r="AG113" i="2"/>
  <c r="AH113" i="2"/>
  <c r="AG114" i="2"/>
  <c r="AH114" i="2"/>
  <c r="AG115" i="2"/>
  <c r="AH115" i="2"/>
  <c r="AG116" i="2"/>
  <c r="AH116" i="2"/>
  <c r="AG117" i="2"/>
  <c r="AH117" i="2"/>
  <c r="AG118" i="2"/>
  <c r="AH118" i="2"/>
  <c r="AG119" i="2"/>
  <c r="AH119" i="2"/>
  <c r="AG120" i="2"/>
  <c r="AH120" i="2"/>
  <c r="AG121" i="2"/>
  <c r="AH121" i="2"/>
  <c r="AG122" i="2"/>
  <c r="AH122" i="2"/>
  <c r="AG123" i="2"/>
  <c r="AH123" i="2"/>
  <c r="AG124" i="2"/>
  <c r="AH124" i="2"/>
  <c r="AG125" i="2"/>
  <c r="AH125" i="2"/>
  <c r="AG126" i="2"/>
  <c r="AH126" i="2"/>
  <c r="AG127" i="2"/>
  <c r="AH127" i="2"/>
  <c r="AG128" i="2"/>
  <c r="AH128" i="2"/>
  <c r="AG129" i="2"/>
  <c r="AH129" i="2"/>
  <c r="AG130" i="2"/>
  <c r="AH130" i="2"/>
  <c r="AG131" i="2"/>
  <c r="AH131" i="2"/>
  <c r="AG132" i="2"/>
  <c r="AH132" i="2"/>
  <c r="AG133" i="2"/>
  <c r="AH133" i="2"/>
  <c r="AG134" i="2"/>
  <c r="AH134" i="2"/>
  <c r="AG135" i="2"/>
  <c r="AH135" i="2"/>
  <c r="AG136" i="2"/>
  <c r="AH136" i="2"/>
  <c r="AG137" i="2"/>
  <c r="AH137" i="2"/>
  <c r="AG138" i="2"/>
  <c r="AH138" i="2"/>
  <c r="AG139" i="2"/>
  <c r="AH139" i="2"/>
  <c r="AG140" i="2"/>
  <c r="AH140" i="2"/>
  <c r="AG141" i="2"/>
  <c r="AH141" i="2"/>
  <c r="AG142" i="2"/>
  <c r="AH142" i="2"/>
  <c r="AG143" i="2"/>
  <c r="AH143" i="2"/>
  <c r="AG144" i="2"/>
  <c r="AH144" i="2"/>
  <c r="AG145" i="2"/>
  <c r="AH145" i="2"/>
  <c r="AG146" i="2"/>
  <c r="AH146" i="2"/>
  <c r="AG147" i="2"/>
  <c r="AH147" i="2"/>
  <c r="AG148" i="2"/>
  <c r="AH148" i="2"/>
  <c r="AG149" i="2"/>
  <c r="AH149" i="2"/>
  <c r="AG150" i="2"/>
  <c r="AH150" i="2"/>
  <c r="AG151" i="2"/>
  <c r="AH151" i="2"/>
  <c r="AG152" i="2"/>
  <c r="AH152" i="2"/>
  <c r="AG153" i="2"/>
  <c r="AH153" i="2"/>
  <c r="AG154" i="2"/>
  <c r="AH154" i="2"/>
  <c r="AG155" i="2"/>
  <c r="AH155" i="2"/>
  <c r="AG156" i="2"/>
  <c r="AH156" i="2"/>
  <c r="AG157" i="2"/>
  <c r="AH157" i="2"/>
  <c r="AG158" i="2"/>
  <c r="AH158" i="2"/>
  <c r="AG159" i="2"/>
  <c r="AH159" i="2"/>
  <c r="AG160" i="2"/>
  <c r="AH160" i="2"/>
  <c r="AG161" i="2"/>
  <c r="AH161" i="2"/>
  <c r="AG162" i="2"/>
  <c r="AH162" i="2"/>
  <c r="AG163" i="2"/>
  <c r="AH163" i="2"/>
  <c r="AG164" i="2"/>
  <c r="AH164" i="2"/>
  <c r="AG165" i="2"/>
  <c r="AH165" i="2"/>
  <c r="AG166" i="2"/>
  <c r="AH166" i="2"/>
  <c r="AG167" i="2"/>
  <c r="AH167" i="2"/>
  <c r="AG168" i="2"/>
  <c r="AH168" i="2"/>
  <c r="AG169" i="2"/>
  <c r="AH169" i="2"/>
  <c r="AG170" i="2"/>
  <c r="AH170" i="2"/>
  <c r="AG171" i="2"/>
  <c r="AH171" i="2"/>
  <c r="AG172" i="2"/>
  <c r="AH172" i="2"/>
  <c r="AG173" i="2"/>
  <c r="AH173" i="2"/>
  <c r="AG174" i="2"/>
  <c r="AH174" i="2"/>
  <c r="AG175" i="2"/>
  <c r="AH175" i="2"/>
  <c r="AG176" i="2"/>
  <c r="AH176" i="2"/>
  <c r="AG177" i="2"/>
  <c r="AH177" i="2"/>
  <c r="AG178" i="2"/>
  <c r="AH178" i="2"/>
  <c r="AG179" i="2"/>
  <c r="AH179" i="2"/>
  <c r="AG180" i="2"/>
  <c r="AH180" i="2"/>
  <c r="AG181" i="2"/>
  <c r="AH181" i="2"/>
  <c r="AG182" i="2"/>
  <c r="AH182" i="2"/>
  <c r="AG183" i="2"/>
  <c r="AH183" i="2"/>
  <c r="AG184" i="2"/>
  <c r="AH184" i="2"/>
  <c r="AG185" i="2"/>
  <c r="AH185" i="2"/>
  <c r="AG186" i="2"/>
  <c r="AH186" i="2"/>
  <c r="AG187" i="2"/>
  <c r="AH187" i="2"/>
  <c r="AG188" i="2"/>
  <c r="AH188" i="2"/>
  <c r="AG189" i="2"/>
  <c r="AH189" i="2"/>
  <c r="AG190" i="2"/>
  <c r="AH190" i="2"/>
  <c r="AG191" i="2"/>
  <c r="AH191" i="2"/>
  <c r="AG192" i="2"/>
  <c r="AH192" i="2"/>
  <c r="AG193" i="2"/>
  <c r="AH193" i="2"/>
  <c r="AG194" i="2"/>
  <c r="AH194" i="2"/>
  <c r="AG195" i="2"/>
  <c r="AH195" i="2"/>
  <c r="AG196" i="2"/>
  <c r="AH196" i="2"/>
  <c r="AG197" i="2"/>
  <c r="AH197" i="2"/>
  <c r="AG198" i="2"/>
  <c r="AH198" i="2"/>
  <c r="AG199" i="2"/>
  <c r="AH199" i="2"/>
  <c r="AG200" i="2"/>
  <c r="AH200" i="2"/>
  <c r="AG201" i="2"/>
  <c r="AH201" i="2"/>
  <c r="AG202" i="2"/>
  <c r="AH202" i="2"/>
  <c r="AG203" i="2"/>
  <c r="AH203" i="2"/>
  <c r="AG204" i="2"/>
  <c r="AH204" i="2"/>
  <c r="AG205" i="2"/>
  <c r="AH205" i="2"/>
  <c r="AG206" i="2"/>
  <c r="AH206" i="2"/>
  <c r="AG207" i="2"/>
  <c r="AH207" i="2"/>
  <c r="AG208" i="2"/>
  <c r="AH208" i="2"/>
  <c r="AG209" i="2"/>
  <c r="AH209" i="2"/>
  <c r="AG210" i="2"/>
  <c r="AH210" i="2"/>
  <c r="AG211" i="2"/>
  <c r="AH211" i="2"/>
  <c r="AG212" i="2"/>
  <c r="AH212" i="2"/>
  <c r="AG213" i="2"/>
  <c r="AH213" i="2"/>
  <c r="AG214" i="2"/>
  <c r="AH214" i="2"/>
  <c r="AG215" i="2"/>
  <c r="AH215" i="2"/>
  <c r="AG216" i="2"/>
  <c r="AH216" i="2"/>
  <c r="AG217" i="2"/>
  <c r="AH217" i="2"/>
  <c r="AG218" i="2"/>
  <c r="AH218" i="2"/>
  <c r="AG219" i="2"/>
  <c r="AH219" i="2"/>
  <c r="AG220" i="2"/>
  <c r="AH220" i="2"/>
  <c r="AG221" i="2"/>
  <c r="AH221" i="2"/>
  <c r="AG222" i="2"/>
  <c r="AH222" i="2"/>
  <c r="AG223" i="2"/>
  <c r="AH223" i="2"/>
  <c r="AG224" i="2"/>
  <c r="AH224" i="2"/>
  <c r="AG225" i="2"/>
  <c r="AH225" i="2"/>
  <c r="AG226" i="2"/>
  <c r="AH226" i="2"/>
  <c r="AG227" i="2"/>
  <c r="AH227" i="2"/>
  <c r="AG228" i="2"/>
  <c r="AH228" i="2"/>
  <c r="AG229" i="2"/>
  <c r="AH229" i="2"/>
  <c r="AG230" i="2"/>
  <c r="AH230" i="2"/>
  <c r="AG231" i="2"/>
  <c r="AH231" i="2"/>
  <c r="AG232" i="2"/>
  <c r="AH232" i="2"/>
  <c r="AG233" i="2"/>
  <c r="AH233" i="2"/>
  <c r="AG234" i="2"/>
  <c r="AH234" i="2"/>
  <c r="AG235" i="2"/>
  <c r="AH235" i="2"/>
  <c r="AG236" i="2"/>
  <c r="AH236" i="2"/>
  <c r="AG237" i="2"/>
  <c r="AH237" i="2"/>
  <c r="AG238" i="2"/>
  <c r="AH238" i="2"/>
  <c r="AG239" i="2"/>
  <c r="AH239" i="2"/>
  <c r="AG240" i="2"/>
  <c r="AH240" i="2"/>
  <c r="AG241" i="2"/>
  <c r="AH241" i="2"/>
  <c r="AG242" i="2"/>
  <c r="AH242" i="2"/>
  <c r="AG243" i="2"/>
  <c r="AH243" i="2"/>
  <c r="AG244" i="2"/>
  <c r="AH244" i="2"/>
  <c r="AG245" i="2"/>
  <c r="AH245" i="2"/>
  <c r="AG246" i="2"/>
  <c r="AH246" i="2"/>
  <c r="AG247" i="2"/>
  <c r="AH247" i="2"/>
  <c r="AG248" i="2"/>
  <c r="AH248" i="2"/>
  <c r="AG249" i="2"/>
  <c r="AH249" i="2"/>
  <c r="AG250" i="2"/>
  <c r="AH250" i="2"/>
  <c r="AG251" i="2"/>
  <c r="AH251" i="2"/>
  <c r="AG252" i="2"/>
  <c r="AH252" i="2"/>
  <c r="AG253" i="2"/>
  <c r="AH253" i="2"/>
  <c r="AG254" i="2"/>
  <c r="AH254" i="2"/>
  <c r="AG255" i="2"/>
  <c r="AH255" i="2"/>
  <c r="AG256" i="2"/>
  <c r="AH256" i="2"/>
  <c r="AG257" i="2"/>
  <c r="AH257" i="2"/>
  <c r="AG258" i="2"/>
  <c r="AH258" i="2"/>
  <c r="AG259" i="2"/>
  <c r="AH259" i="2"/>
  <c r="AG260" i="2"/>
  <c r="AH260" i="2"/>
  <c r="AG261" i="2"/>
  <c r="AH261" i="2"/>
  <c r="AG262" i="2"/>
  <c r="AH262" i="2"/>
  <c r="AG263" i="2"/>
  <c r="AH263" i="2"/>
  <c r="AG264" i="2"/>
  <c r="AH264" i="2"/>
  <c r="AG265" i="2"/>
  <c r="AH265" i="2"/>
  <c r="AG266" i="2"/>
  <c r="AH266" i="2"/>
  <c r="AG267" i="2"/>
  <c r="AH267" i="2"/>
  <c r="AG268" i="2"/>
  <c r="AH268" i="2"/>
  <c r="AG269" i="2"/>
  <c r="AH269" i="2"/>
  <c r="AG270" i="2"/>
  <c r="AH270" i="2"/>
  <c r="AG271" i="2"/>
  <c r="AH271" i="2"/>
  <c r="AG272" i="2"/>
  <c r="AH272" i="2"/>
  <c r="AG273" i="2"/>
  <c r="AH273" i="2"/>
  <c r="AG274" i="2"/>
  <c r="AH274" i="2"/>
  <c r="AG275" i="2"/>
  <c r="AH275" i="2"/>
  <c r="AG276" i="2"/>
  <c r="AH276" i="2"/>
  <c r="AG277" i="2"/>
  <c r="AH277" i="2"/>
  <c r="AG278" i="2"/>
  <c r="AH278" i="2"/>
  <c r="AG279" i="2"/>
  <c r="AH279" i="2"/>
  <c r="AG280" i="2"/>
  <c r="AH280" i="2"/>
  <c r="AG281" i="2"/>
  <c r="AH281" i="2"/>
  <c r="AG282" i="2"/>
  <c r="AH282" i="2"/>
  <c r="AG283" i="2"/>
  <c r="AH283" i="2"/>
  <c r="AG284" i="2"/>
  <c r="AH284" i="2"/>
  <c r="AG285" i="2"/>
  <c r="AH285" i="2"/>
  <c r="AG286" i="2"/>
  <c r="AH286" i="2"/>
  <c r="AG287" i="2"/>
  <c r="AH287" i="2"/>
  <c r="AG288" i="2"/>
  <c r="AH288" i="2"/>
  <c r="AG289" i="2"/>
  <c r="AH289" i="2"/>
  <c r="AG290" i="2"/>
  <c r="AH290" i="2"/>
  <c r="AG291" i="2"/>
  <c r="AH291" i="2"/>
  <c r="AG292" i="2"/>
  <c r="AH292" i="2"/>
  <c r="AG293" i="2"/>
  <c r="AH293" i="2"/>
  <c r="AG294" i="2"/>
  <c r="AH294" i="2"/>
  <c r="AG295" i="2"/>
  <c r="AH295" i="2"/>
  <c r="AG296" i="2"/>
  <c r="AH296" i="2"/>
  <c r="AG297" i="2"/>
  <c r="AH297" i="2"/>
  <c r="AG298" i="2"/>
  <c r="AH298" i="2"/>
  <c r="AG299" i="2"/>
  <c r="AH299" i="2"/>
  <c r="AG300" i="2"/>
  <c r="AH300" i="2"/>
  <c r="AG301" i="2"/>
  <c r="AH301" i="2"/>
  <c r="AG302" i="2"/>
  <c r="AH302" i="2"/>
  <c r="AG303" i="2"/>
  <c r="AH303" i="2"/>
  <c r="AG304" i="2"/>
  <c r="AH304" i="2"/>
  <c r="AG305" i="2"/>
  <c r="AH305" i="2"/>
  <c r="AG306" i="2"/>
  <c r="AH306" i="2"/>
  <c r="AG307" i="2"/>
  <c r="AH307" i="2"/>
  <c r="AG308" i="2"/>
  <c r="AH308" i="2"/>
  <c r="AG309" i="2"/>
  <c r="AH309" i="2"/>
  <c r="AG310" i="2"/>
  <c r="AH310" i="2"/>
  <c r="AG311" i="2"/>
  <c r="AH311" i="2"/>
  <c r="AG312" i="2"/>
  <c r="AH312" i="2"/>
  <c r="AG313" i="2"/>
  <c r="AH313" i="2"/>
  <c r="AG314" i="2"/>
  <c r="AH314" i="2"/>
  <c r="AG315" i="2"/>
  <c r="AH315" i="2"/>
  <c r="AG316" i="2"/>
  <c r="AH316" i="2"/>
  <c r="AG317" i="2"/>
  <c r="AH317" i="2"/>
  <c r="AG318" i="2"/>
  <c r="AH318" i="2"/>
  <c r="AG319" i="2"/>
  <c r="AH319" i="2"/>
  <c r="AG320" i="2"/>
  <c r="AH320" i="2"/>
  <c r="AG321" i="2"/>
  <c r="AH321" i="2"/>
  <c r="AG322" i="2"/>
  <c r="AH322" i="2"/>
  <c r="AG323" i="2"/>
  <c r="AH323" i="2"/>
  <c r="AG324" i="2"/>
  <c r="AH324" i="2"/>
  <c r="AG325" i="2"/>
  <c r="AH325" i="2"/>
  <c r="AG326" i="2"/>
  <c r="AH326" i="2"/>
  <c r="AG327" i="2"/>
  <c r="AH327" i="2"/>
  <c r="AG328" i="2"/>
  <c r="AH328" i="2"/>
  <c r="AG329" i="2"/>
  <c r="AH329" i="2"/>
  <c r="AG330" i="2"/>
  <c r="AH330" i="2"/>
  <c r="AG331" i="2"/>
  <c r="AH331" i="2"/>
  <c r="AG332" i="2"/>
  <c r="AH332" i="2"/>
  <c r="AG333" i="2"/>
  <c r="AH333" i="2"/>
  <c r="AG334" i="2"/>
  <c r="AH334" i="2"/>
  <c r="AG335" i="2"/>
  <c r="AH335" i="2"/>
  <c r="AG336" i="2"/>
  <c r="AH336" i="2"/>
  <c r="AG337" i="2"/>
  <c r="AH337" i="2"/>
  <c r="AG338" i="2"/>
  <c r="AH338" i="2"/>
  <c r="AG339" i="2"/>
  <c r="AH339" i="2"/>
  <c r="AG340" i="2"/>
  <c r="AH340" i="2"/>
  <c r="AG341" i="2"/>
  <c r="AH341" i="2"/>
  <c r="AG342" i="2"/>
  <c r="AH342" i="2"/>
  <c r="AG343" i="2"/>
  <c r="AH343" i="2"/>
  <c r="AG344" i="2"/>
  <c r="AH344" i="2"/>
  <c r="AG345" i="2"/>
  <c r="AH345" i="2"/>
  <c r="AG346" i="2"/>
  <c r="AH346" i="2"/>
  <c r="AG347" i="2"/>
  <c r="AH347" i="2"/>
  <c r="AG348" i="2"/>
  <c r="AH348" i="2"/>
  <c r="AG349" i="2"/>
  <c r="AH349" i="2"/>
  <c r="AG350" i="2"/>
  <c r="AH350" i="2"/>
  <c r="AG351" i="2"/>
  <c r="AH351" i="2"/>
  <c r="AG352" i="2"/>
  <c r="AH352" i="2"/>
  <c r="AG353" i="2"/>
  <c r="AH353" i="2"/>
  <c r="AG354" i="2"/>
  <c r="AH354" i="2"/>
  <c r="AG355" i="2"/>
  <c r="AH355" i="2"/>
  <c r="AG356" i="2"/>
  <c r="AH356" i="2"/>
  <c r="AG357" i="2"/>
  <c r="AH357" i="2"/>
  <c r="AG358" i="2"/>
  <c r="AH358" i="2"/>
  <c r="AG359" i="2"/>
  <c r="AH359" i="2"/>
  <c r="AG360" i="2"/>
  <c r="AH360" i="2"/>
  <c r="AG361" i="2"/>
  <c r="AH361" i="2"/>
  <c r="AG362" i="2"/>
  <c r="AH362" i="2"/>
  <c r="AG363" i="2"/>
  <c r="AH363" i="2"/>
  <c r="AG364" i="2"/>
  <c r="AH364" i="2"/>
  <c r="AG365" i="2"/>
  <c r="AH365" i="2"/>
  <c r="AG366" i="2"/>
  <c r="AH366" i="2"/>
  <c r="AG367" i="2"/>
  <c r="AH367" i="2"/>
  <c r="AG368" i="2"/>
  <c r="AH368" i="2"/>
  <c r="AG369" i="2"/>
  <c r="AH369" i="2"/>
  <c r="AG370" i="2"/>
  <c r="AH370" i="2"/>
  <c r="AG371" i="2"/>
  <c r="AH371" i="2"/>
  <c r="AG372" i="2"/>
  <c r="AH372" i="2"/>
  <c r="AG373" i="2"/>
  <c r="AH373" i="2"/>
  <c r="AG374" i="2"/>
  <c r="AH374" i="2"/>
  <c r="AG375" i="2"/>
  <c r="AH375" i="2"/>
  <c r="AG376" i="2"/>
  <c r="AH376" i="2"/>
  <c r="AG377" i="2"/>
  <c r="AH377" i="2"/>
  <c r="AG378" i="2"/>
  <c r="AH378" i="2"/>
  <c r="AG379" i="2"/>
  <c r="AH379" i="2"/>
  <c r="AG380" i="2"/>
  <c r="AH380" i="2"/>
  <c r="AG381" i="2"/>
  <c r="AH381" i="2"/>
  <c r="AG382" i="2"/>
  <c r="AH382" i="2"/>
  <c r="AG383" i="2"/>
  <c r="AH383" i="2"/>
  <c r="AG384" i="2"/>
  <c r="AH384" i="2"/>
  <c r="AG385" i="2"/>
  <c r="AH385" i="2"/>
  <c r="AG386" i="2"/>
  <c r="AH386" i="2"/>
  <c r="AG387" i="2"/>
  <c r="AH387" i="2"/>
  <c r="AG388" i="2"/>
  <c r="AH388" i="2"/>
  <c r="AG389" i="2"/>
  <c r="AH389" i="2"/>
  <c r="AG390" i="2"/>
  <c r="AH390" i="2"/>
  <c r="AG391" i="2"/>
  <c r="AH391" i="2"/>
  <c r="AG392" i="2"/>
  <c r="AH392" i="2"/>
  <c r="AG393" i="2"/>
  <c r="AH393" i="2"/>
  <c r="AG394" i="2"/>
  <c r="AH394" i="2"/>
  <c r="AG395" i="2"/>
  <c r="AH395" i="2"/>
  <c r="AG396" i="2"/>
  <c r="AH396" i="2"/>
  <c r="AG397" i="2"/>
  <c r="AH397" i="2"/>
  <c r="AG398" i="2"/>
  <c r="AH398" i="2"/>
  <c r="AG399" i="2"/>
  <c r="AH399" i="2"/>
  <c r="AG400" i="2"/>
  <c r="AH400" i="2"/>
  <c r="AG401" i="2"/>
  <c r="AH401" i="2"/>
  <c r="AG402" i="2"/>
  <c r="AH402" i="2"/>
  <c r="AG403" i="2"/>
  <c r="AH403" i="2"/>
  <c r="AG404" i="2"/>
  <c r="AH404" i="2"/>
  <c r="AG405" i="2"/>
  <c r="AH405" i="2"/>
  <c r="AG406" i="2"/>
  <c r="AH406" i="2"/>
  <c r="AG407" i="2"/>
  <c r="AH407" i="2"/>
  <c r="AG408" i="2"/>
  <c r="AH408" i="2"/>
  <c r="AG409" i="2"/>
  <c r="AH409" i="2"/>
  <c r="AG410" i="2"/>
  <c r="AH410" i="2"/>
  <c r="AG411" i="2"/>
  <c r="AH411" i="2"/>
  <c r="AG412" i="2"/>
  <c r="AH412" i="2"/>
  <c r="AG413" i="2"/>
  <c r="AH413" i="2"/>
  <c r="AG414" i="2"/>
  <c r="AH414" i="2"/>
  <c r="AG415" i="2"/>
  <c r="AH415" i="2"/>
  <c r="AG416" i="2"/>
  <c r="AH416" i="2"/>
  <c r="AG417" i="2"/>
  <c r="AH417" i="2"/>
  <c r="AG418" i="2"/>
  <c r="AH418" i="2"/>
  <c r="AG419" i="2"/>
  <c r="AH419" i="2"/>
  <c r="AG420" i="2"/>
  <c r="AH420" i="2"/>
  <c r="AG421" i="2"/>
  <c r="AH421" i="2"/>
  <c r="AG422" i="2"/>
  <c r="AH422" i="2"/>
  <c r="AG423" i="2"/>
  <c r="AH423" i="2"/>
  <c r="AG424" i="2"/>
  <c r="AH424" i="2"/>
  <c r="AG425" i="2"/>
  <c r="AH425" i="2"/>
  <c r="AG426" i="2"/>
  <c r="AH426" i="2"/>
  <c r="AG427" i="2"/>
  <c r="AH427" i="2"/>
  <c r="AG428" i="2"/>
  <c r="AH428" i="2"/>
  <c r="AG429" i="2"/>
  <c r="AH429" i="2"/>
  <c r="AG430" i="2"/>
  <c r="AH430" i="2"/>
  <c r="AG431" i="2"/>
  <c r="AH431" i="2"/>
  <c r="AG432" i="2"/>
  <c r="AH432" i="2"/>
  <c r="AG433" i="2"/>
  <c r="AH433" i="2"/>
  <c r="AG434" i="2"/>
  <c r="AH434" i="2"/>
  <c r="AG435" i="2"/>
  <c r="AH435" i="2"/>
  <c r="AG436" i="2"/>
  <c r="AH436" i="2"/>
  <c r="AG437" i="2"/>
  <c r="AH437" i="2"/>
  <c r="AG438" i="2"/>
  <c r="AH438" i="2"/>
  <c r="AG439" i="2"/>
  <c r="AH439" i="2"/>
  <c r="AG440" i="2"/>
  <c r="AH440" i="2"/>
  <c r="AG441" i="2"/>
  <c r="AH441" i="2"/>
  <c r="AG442" i="2"/>
  <c r="AH442" i="2"/>
  <c r="AG443" i="2"/>
  <c r="AH443" i="2"/>
  <c r="AG444" i="2"/>
  <c r="AH444" i="2"/>
  <c r="AG445" i="2"/>
  <c r="AH445" i="2"/>
  <c r="AG446" i="2"/>
  <c r="AH446" i="2"/>
  <c r="AG447" i="2"/>
  <c r="AH447" i="2"/>
  <c r="AG448" i="2"/>
  <c r="AH448" i="2"/>
  <c r="AG449" i="2"/>
  <c r="AH449" i="2"/>
  <c r="AG450" i="2"/>
  <c r="AH450" i="2"/>
  <c r="AG451" i="2"/>
  <c r="AH451" i="2"/>
  <c r="AG452" i="2"/>
  <c r="AH452" i="2"/>
  <c r="AG453" i="2"/>
  <c r="AH453" i="2"/>
  <c r="AG454" i="2"/>
  <c r="AH454" i="2"/>
  <c r="AG455" i="2"/>
  <c r="AH455" i="2"/>
  <c r="AG456" i="2"/>
  <c r="AH456" i="2"/>
  <c r="AG457" i="2"/>
  <c r="AH457" i="2"/>
  <c r="AG458" i="2"/>
  <c r="AH458" i="2"/>
  <c r="AG459" i="2"/>
  <c r="AH459" i="2"/>
  <c r="AG460" i="2"/>
  <c r="AH460" i="2"/>
  <c r="AG461" i="2"/>
  <c r="AH461" i="2"/>
  <c r="AG462" i="2"/>
  <c r="AH462" i="2"/>
  <c r="AG463" i="2"/>
  <c r="AH463" i="2"/>
  <c r="AG464" i="2"/>
  <c r="AH464" i="2"/>
  <c r="AG465" i="2"/>
  <c r="AH465" i="2"/>
  <c r="AG466" i="2"/>
  <c r="AH466" i="2"/>
  <c r="AG467" i="2"/>
  <c r="AH467" i="2"/>
  <c r="AG468" i="2"/>
  <c r="AH468" i="2"/>
  <c r="AG469" i="2"/>
  <c r="AH469" i="2"/>
  <c r="AG470" i="2"/>
  <c r="AH470" i="2"/>
  <c r="AG471" i="2"/>
  <c r="AH471" i="2"/>
  <c r="AG472" i="2"/>
  <c r="AH472" i="2"/>
  <c r="AG473" i="2"/>
  <c r="AH473" i="2"/>
  <c r="AG474" i="2"/>
  <c r="AH474" i="2"/>
  <c r="AG475" i="2"/>
  <c r="AH475" i="2"/>
  <c r="AG476" i="2"/>
  <c r="AH476" i="2"/>
  <c r="AG477" i="2"/>
  <c r="AH477" i="2"/>
  <c r="AG478" i="2"/>
  <c r="AH478" i="2"/>
  <c r="AG479" i="2"/>
  <c r="AH479" i="2"/>
  <c r="AG480" i="2"/>
  <c r="AH480" i="2"/>
  <c r="AG481" i="2"/>
  <c r="AH481" i="2"/>
  <c r="AG482" i="2"/>
  <c r="AH482" i="2"/>
  <c r="AG483" i="2"/>
  <c r="AH483" i="2"/>
  <c r="AG484" i="2"/>
  <c r="AH484" i="2"/>
  <c r="AG485" i="2"/>
  <c r="AH485" i="2"/>
  <c r="AG486" i="2"/>
  <c r="AH486" i="2"/>
  <c r="AG487" i="2"/>
  <c r="AH487" i="2"/>
  <c r="AG488" i="2"/>
  <c r="AH488" i="2"/>
  <c r="AG489" i="2"/>
  <c r="AH489" i="2"/>
  <c r="AG490" i="2"/>
  <c r="AH490" i="2"/>
  <c r="AG491" i="2"/>
  <c r="AH491" i="2"/>
  <c r="AG492" i="2"/>
  <c r="AH492" i="2"/>
  <c r="AG493" i="2"/>
  <c r="AH493" i="2"/>
  <c r="AG494" i="2"/>
  <c r="AH494" i="2"/>
  <c r="AG495" i="2"/>
  <c r="AH495" i="2"/>
  <c r="AG496" i="2"/>
  <c r="AH496" i="2"/>
  <c r="AG497" i="2"/>
  <c r="AH497" i="2"/>
  <c r="AG498" i="2"/>
  <c r="AH498" i="2"/>
  <c r="AG499" i="2"/>
  <c r="AH499" i="2"/>
  <c r="AG500" i="2"/>
  <c r="AH500" i="2"/>
  <c r="AG501" i="2"/>
  <c r="AH501" i="2"/>
  <c r="AG502" i="2"/>
  <c r="AH502" i="2"/>
  <c r="AG503" i="2"/>
  <c r="AH503" i="2"/>
  <c r="AG504" i="2"/>
  <c r="AH504" i="2"/>
  <c r="AG505" i="2"/>
  <c r="AH505" i="2"/>
  <c r="AG506" i="2"/>
  <c r="AH506" i="2"/>
  <c r="AG507" i="2"/>
  <c r="AH507" i="2"/>
  <c r="AG9" i="2"/>
  <c r="AG10" i="2"/>
  <c r="AG11" i="2"/>
  <c r="AG12" i="2"/>
  <c r="AG13" i="2"/>
  <c r="AG14" i="2"/>
  <c r="AG15" i="2"/>
  <c r="AH15" i="2"/>
  <c r="AG8" i="2"/>
  <c r="AT511" i="2" l="1"/>
  <c r="AU511" i="2" s="1"/>
  <c r="AV511" i="2" s="1"/>
  <c r="AT512" i="2"/>
  <c r="AU512" i="2" s="1"/>
  <c r="AV512" i="2" s="1"/>
  <c r="AZ513" i="2"/>
  <c r="BA513" i="2" s="1"/>
  <c r="AT510" i="2"/>
  <c r="AT509" i="2"/>
  <c r="AU509" i="2" s="1"/>
  <c r="AV509" i="2" s="1"/>
  <c r="AT508" i="2"/>
  <c r="AU508" i="2" s="1"/>
  <c r="AV508" i="2" s="1"/>
  <c r="AZ510" i="2"/>
  <c r="AZ511" i="2"/>
  <c r="BA511" i="2" s="1"/>
  <c r="BB511" i="2" s="1"/>
  <c r="AZ509" i="2"/>
  <c r="BA509" i="2" s="1"/>
  <c r="BB509" i="2" s="1"/>
  <c r="AZ508" i="2"/>
  <c r="BA508" i="2" s="1"/>
  <c r="BB508" i="2" s="1"/>
  <c r="AZ512" i="2"/>
  <c r="BA512" i="2" s="1"/>
  <c r="BB512" i="2" s="1"/>
  <c r="AZ519" i="2"/>
  <c r="BA519" i="2" s="1"/>
  <c r="AZ518" i="2"/>
  <c r="BA518" i="2" s="1"/>
  <c r="BB518" i="2" s="1"/>
  <c r="AZ517" i="2"/>
  <c r="BA517" i="2" s="1"/>
  <c r="BB517" i="2" s="1"/>
  <c r="AZ516" i="2"/>
  <c r="BA516" i="2" s="1"/>
  <c r="AZ515" i="2"/>
  <c r="BA515" i="2" s="1"/>
  <c r="BB515" i="2" s="1"/>
  <c r="AA510" i="2"/>
  <c r="X511" i="2"/>
  <c r="AZ514" i="2"/>
  <c r="BA514" i="2" s="1"/>
  <c r="BB514" i="2" s="1"/>
  <c r="AA30" i="2"/>
  <c r="BF35" i="2"/>
  <c r="BF191" i="2"/>
  <c r="BG132" i="2"/>
  <c r="BF87" i="2"/>
  <c r="BG498" i="2"/>
  <c r="BF439" i="2"/>
  <c r="BG506" i="2"/>
  <c r="BG426" i="2"/>
  <c r="BF483" i="2"/>
  <c r="BF282" i="2"/>
  <c r="BG418" i="2"/>
  <c r="BF220" i="2"/>
  <c r="BG163" i="2"/>
  <c r="BF307" i="2"/>
  <c r="BF296" i="2"/>
  <c r="BF501" i="2"/>
  <c r="BG352" i="2"/>
  <c r="BG272" i="2"/>
  <c r="BG176" i="2"/>
  <c r="BF95" i="2"/>
  <c r="BG431" i="2"/>
  <c r="BG400" i="2"/>
  <c r="BF366" i="2"/>
  <c r="BG200" i="2"/>
  <c r="BG148" i="2"/>
  <c r="BF127" i="2"/>
  <c r="BF353" i="2"/>
  <c r="BF332" i="2"/>
  <c r="BF242" i="2"/>
  <c r="BF135" i="2"/>
  <c r="BG229" i="2"/>
  <c r="BG482" i="2"/>
  <c r="BF427" i="2"/>
  <c r="BG250" i="2"/>
  <c r="BF77" i="2"/>
  <c r="BF55" i="2"/>
  <c r="BG44" i="2"/>
  <c r="BF417" i="2"/>
  <c r="BG337" i="2"/>
  <c r="BF162" i="2"/>
  <c r="BF151" i="2"/>
  <c r="BF63" i="2"/>
  <c r="BF391" i="2"/>
  <c r="BG170" i="2"/>
  <c r="BF18" i="2"/>
  <c r="BG455" i="2"/>
  <c r="BG394" i="2"/>
  <c r="BG345" i="2"/>
  <c r="BG316" i="2"/>
  <c r="BG286" i="2"/>
  <c r="BG266" i="2"/>
  <c r="BG257" i="2"/>
  <c r="BF228" i="2"/>
  <c r="BG155" i="2"/>
  <c r="BF505" i="2"/>
  <c r="BG475" i="2"/>
  <c r="BF433" i="2"/>
  <c r="BG373" i="2"/>
  <c r="BG325" i="2"/>
  <c r="BG295" i="2"/>
  <c r="BG236" i="2"/>
  <c r="BF184" i="2"/>
  <c r="BG115" i="2"/>
  <c r="BG84" i="2"/>
  <c r="BG124" i="2"/>
  <c r="BG64" i="2"/>
  <c r="BG474" i="2"/>
  <c r="BG463" i="2"/>
  <c r="BG393" i="2"/>
  <c r="BG361" i="2"/>
  <c r="BF333" i="2"/>
  <c r="BG324" i="2"/>
  <c r="BG294" i="2"/>
  <c r="BG265" i="2"/>
  <c r="BG92" i="2"/>
  <c r="BG71" i="2"/>
  <c r="BG43" i="2"/>
  <c r="BF99" i="2"/>
  <c r="BF51" i="2"/>
  <c r="BF419" i="2"/>
  <c r="BG299" i="2"/>
  <c r="BG281" i="2"/>
  <c r="BF251" i="2"/>
  <c r="BG179" i="2"/>
  <c r="BF79" i="2"/>
  <c r="BG357" i="2"/>
  <c r="BF50" i="2"/>
  <c r="BF503" i="2"/>
  <c r="BG487" i="2"/>
  <c r="BG470" i="2"/>
  <c r="BG443" i="2"/>
  <c r="BG429" i="2"/>
  <c r="BF395" i="2"/>
  <c r="BG388" i="2"/>
  <c r="BG348" i="2"/>
  <c r="BF342" i="2"/>
  <c r="BF335" i="2"/>
  <c r="BG319" i="2"/>
  <c r="BF311" i="2"/>
  <c r="BG304" i="2"/>
  <c r="BG284" i="2"/>
  <c r="BG254" i="2"/>
  <c r="BF248" i="2"/>
  <c r="BG230" i="2"/>
  <c r="BG136" i="2"/>
  <c r="BG96" i="2"/>
  <c r="BF89" i="2"/>
  <c r="BG67" i="2"/>
  <c r="BG52" i="2"/>
  <c r="BF39" i="2"/>
  <c r="BF23" i="2"/>
  <c r="BF14" i="2"/>
  <c r="BG494" i="2"/>
  <c r="BG420" i="2"/>
  <c r="BF379" i="2"/>
  <c r="BG370" i="2"/>
  <c r="BF297" i="2"/>
  <c r="BF291" i="2"/>
  <c r="BG261" i="2"/>
  <c r="BF203" i="2"/>
  <c r="BG188" i="2"/>
  <c r="BF174" i="2"/>
  <c r="BF159" i="2"/>
  <c r="BG144" i="2"/>
  <c r="BG120" i="2"/>
  <c r="BF112" i="2"/>
  <c r="BG103" i="2"/>
  <c r="BG59" i="2"/>
  <c r="BG31" i="2"/>
  <c r="BF477" i="2"/>
  <c r="BG451" i="2"/>
  <c r="BF435" i="2"/>
  <c r="BG341" i="2"/>
  <c r="BF253" i="2"/>
  <c r="BG165" i="2"/>
  <c r="BG80" i="2"/>
  <c r="BF74" i="2"/>
  <c r="BF38" i="2"/>
  <c r="BG309" i="2"/>
  <c r="BG193" i="2"/>
  <c r="BG143" i="2"/>
  <c r="BF493" i="2"/>
  <c r="BF458" i="2"/>
  <c r="BF368" i="2"/>
  <c r="BG346" i="2"/>
  <c r="BF289" i="2"/>
  <c r="BF260" i="2"/>
  <c r="BG245" i="2"/>
  <c r="BG172" i="2"/>
  <c r="BF157" i="2"/>
  <c r="BG20" i="2"/>
  <c r="BG10" i="2"/>
  <c r="BG408" i="2"/>
  <c r="BG384" i="2"/>
  <c r="BF367" i="2"/>
  <c r="BF300" i="2"/>
  <c r="BF185" i="2"/>
  <c r="BG177" i="2"/>
  <c r="BG116" i="2"/>
  <c r="BG108" i="2"/>
  <c r="BG56" i="2"/>
  <c r="BG9" i="2"/>
  <c r="BG48" i="2"/>
  <c r="BF489" i="2"/>
  <c r="BF445" i="2"/>
  <c r="BG438" i="2"/>
  <c r="BF382" i="2"/>
  <c r="BG336" i="2"/>
  <c r="BG329" i="2"/>
  <c r="BG321" i="2"/>
  <c r="BG249" i="2"/>
  <c r="BG217" i="2"/>
  <c r="BF147" i="2"/>
  <c r="BF131" i="2"/>
  <c r="BF98" i="2"/>
  <c r="BG91" i="2"/>
  <c r="BG83" i="2"/>
  <c r="BG40" i="2"/>
  <c r="BG24" i="2"/>
  <c r="BG454" i="2"/>
  <c r="BF415" i="2"/>
  <c r="BG405" i="2"/>
  <c r="BG372" i="2"/>
  <c r="BG349" i="2"/>
  <c r="BF343" i="2"/>
  <c r="BG312" i="2"/>
  <c r="BG305" i="2"/>
  <c r="BG269" i="2"/>
  <c r="BG262" i="2"/>
  <c r="BG241" i="2"/>
  <c r="BG224" i="2"/>
  <c r="BG197" i="2"/>
  <c r="BG190" i="2"/>
  <c r="BG183" i="2"/>
  <c r="BG168" i="2"/>
  <c r="BF161" i="2"/>
  <c r="BG76" i="2"/>
  <c r="BG47" i="2"/>
  <c r="BF495" i="2"/>
  <c r="BG462" i="2"/>
  <c r="BF437" i="2"/>
  <c r="BG364" i="2"/>
  <c r="BF355" i="2"/>
  <c r="BG298" i="2"/>
  <c r="BG292" i="2"/>
  <c r="BF204" i="2"/>
  <c r="BG175" i="2"/>
  <c r="BF153" i="2"/>
  <c r="BG104" i="2"/>
  <c r="BG32" i="2"/>
  <c r="BF457" i="2"/>
  <c r="BF414" i="2"/>
  <c r="BG381" i="2"/>
  <c r="BG310" i="2"/>
  <c r="BG210" i="2"/>
  <c r="BG156" i="2"/>
  <c r="BF111" i="2"/>
  <c r="BF86" i="2"/>
  <c r="BG60" i="2"/>
  <c r="BG499" i="2"/>
  <c r="BF469" i="2"/>
  <c r="BG450" i="2"/>
  <c r="BF413" i="2"/>
  <c r="BF380" i="2"/>
  <c r="BG360" i="2"/>
  <c r="BF331" i="2"/>
  <c r="BF320" i="2"/>
  <c r="BG222" i="2"/>
  <c r="BF216" i="2"/>
  <c r="BG209" i="2"/>
  <c r="BG166" i="2"/>
  <c r="BF149" i="2"/>
  <c r="BG128" i="2"/>
  <c r="BF123" i="2"/>
  <c r="BF110" i="2"/>
  <c r="BG72" i="2"/>
  <c r="BG33" i="2"/>
  <c r="BG19" i="2"/>
  <c r="BF481" i="2"/>
  <c r="BG486" i="2"/>
  <c r="BF449" i="2"/>
  <c r="BG424" i="2"/>
  <c r="BG412" i="2"/>
  <c r="BG313" i="2"/>
  <c r="BG221" i="2"/>
  <c r="BF208" i="2"/>
  <c r="BG13" i="2"/>
  <c r="BG6" i="2"/>
  <c r="BG467" i="2"/>
  <c r="BF461" i="2"/>
  <c r="BF404" i="2"/>
  <c r="BG397" i="2"/>
  <c r="BF392" i="2"/>
  <c r="BG371" i="2"/>
  <c r="BF365" i="2"/>
  <c r="BF308" i="2"/>
  <c r="BF279" i="2"/>
  <c r="BG234" i="2"/>
  <c r="BG140" i="2"/>
  <c r="BG491" i="2"/>
  <c r="BG479" i="2"/>
  <c r="BF473" i="2"/>
  <c r="BG441" i="2"/>
  <c r="BG340" i="2"/>
  <c r="BG323" i="2"/>
  <c r="BG213" i="2"/>
  <c r="BG181" i="2"/>
  <c r="BF101" i="2"/>
  <c r="BF497" i="2"/>
  <c r="BF485" i="2"/>
  <c r="BF403" i="2"/>
  <c r="BG396" i="2"/>
  <c r="BG334" i="2"/>
  <c r="BG301" i="2"/>
  <c r="BG270" i="2"/>
  <c r="BG233" i="2"/>
  <c r="BG164" i="2"/>
  <c r="BG139" i="2"/>
  <c r="BF126" i="2"/>
  <c r="BF113" i="2"/>
  <c r="BG107" i="2"/>
  <c r="BG88" i="2"/>
  <c r="BG11" i="2"/>
  <c r="BG5" i="2"/>
  <c r="BF453" i="2"/>
  <c r="BG446" i="2"/>
  <c r="BG434" i="2"/>
  <c r="BF416" i="2"/>
  <c r="BG376" i="2"/>
  <c r="BG328" i="2"/>
  <c r="BG317" i="2"/>
  <c r="BG277" i="2"/>
  <c r="BF264" i="2"/>
  <c r="BF252" i="2"/>
  <c r="BF240" i="2"/>
  <c r="BG212" i="2"/>
  <c r="BG205" i="2"/>
  <c r="BF192" i="2"/>
  <c r="BG169" i="2"/>
  <c r="BG158" i="2"/>
  <c r="BG152" i="2"/>
  <c r="BG119" i="2"/>
  <c r="BG100" i="2"/>
  <c r="BG36" i="2"/>
  <c r="BG502" i="2"/>
  <c r="BF471" i="2"/>
  <c r="BF465" i="2"/>
  <c r="BG421" i="2"/>
  <c r="BF402" i="2"/>
  <c r="BG369" i="2"/>
  <c r="BF356" i="2"/>
  <c r="BF344" i="2"/>
  <c r="BG322" i="2"/>
  <c r="BG258" i="2"/>
  <c r="BG246" i="2"/>
  <c r="BG198" i="2"/>
  <c r="BG186" i="2"/>
  <c r="BF125" i="2"/>
  <c r="BF75" i="2"/>
  <c r="BG68" i="2"/>
  <c r="BF62" i="2"/>
  <c r="BG21" i="2"/>
  <c r="BF27" i="2"/>
  <c r="BG15" i="2"/>
  <c r="BG26" i="2"/>
  <c r="BF30" i="2"/>
  <c r="BG7" i="2"/>
  <c r="BG28" i="2"/>
  <c r="BF390" i="2"/>
  <c r="BG496" i="2"/>
  <c r="BG484" i="2"/>
  <c r="BG472" i="2"/>
  <c r="BG460" i="2"/>
  <c r="BG448" i="2"/>
  <c r="BG436" i="2"/>
  <c r="BF411" i="2"/>
  <c r="BG411" i="2"/>
  <c r="BG407" i="2"/>
  <c r="BF339" i="2"/>
  <c r="BG339" i="2"/>
  <c r="BG385" i="2"/>
  <c r="BF315" i="2"/>
  <c r="BG315" i="2"/>
  <c r="BF375" i="2"/>
  <c r="BG375" i="2"/>
  <c r="BF399" i="2"/>
  <c r="BG399" i="2"/>
  <c r="BG504" i="2"/>
  <c r="BG492" i="2"/>
  <c r="BG480" i="2"/>
  <c r="BG468" i="2"/>
  <c r="BG456" i="2"/>
  <c r="BG444" i="2"/>
  <c r="BG432" i="2"/>
  <c r="BF423" i="2"/>
  <c r="BG423" i="2"/>
  <c r="BG409" i="2"/>
  <c r="BF363" i="2"/>
  <c r="BG363" i="2"/>
  <c r="BG288" i="2"/>
  <c r="BF288" i="2"/>
  <c r="BG490" i="2"/>
  <c r="BG478" i="2"/>
  <c r="BG466" i="2"/>
  <c r="BG442" i="2"/>
  <c r="BG430" i="2"/>
  <c r="BF327" i="2"/>
  <c r="BG327" i="2"/>
  <c r="BF211" i="2"/>
  <c r="BG211" i="2"/>
  <c r="BG507" i="2"/>
  <c r="BG459" i="2"/>
  <c r="BG447" i="2"/>
  <c r="BF428" i="2"/>
  <c r="BF351" i="2"/>
  <c r="BG351" i="2"/>
  <c r="BG500" i="2"/>
  <c r="BG488" i="2"/>
  <c r="BG476" i="2"/>
  <c r="BG464" i="2"/>
  <c r="BG452" i="2"/>
  <c r="BG440" i="2"/>
  <c r="BF387" i="2"/>
  <c r="BG387" i="2"/>
  <c r="BF383" i="2"/>
  <c r="BG383" i="2"/>
  <c r="BF303" i="2"/>
  <c r="BG303" i="2"/>
  <c r="BF422" i="2"/>
  <c r="BG422" i="2"/>
  <c r="BG378" i="2"/>
  <c r="BG354" i="2"/>
  <c r="BG330" i="2"/>
  <c r="BG318" i="2"/>
  <c r="BG306" i="2"/>
  <c r="BG293" i="2"/>
  <c r="BF199" i="2"/>
  <c r="BG199" i="2"/>
  <c r="BF121" i="2"/>
  <c r="BG121" i="2"/>
  <c r="BG359" i="2"/>
  <c r="BG347" i="2"/>
  <c r="BF70" i="2"/>
  <c r="BG70" i="2"/>
  <c r="BF271" i="2"/>
  <c r="BG271" i="2"/>
  <c r="BG410" i="2"/>
  <c r="BG398" i="2"/>
  <c r="BG386" i="2"/>
  <c r="BG374" i="2"/>
  <c r="BG362" i="2"/>
  <c r="BG350" i="2"/>
  <c r="BG338" i="2"/>
  <c r="BG326" i="2"/>
  <c r="BG314" i="2"/>
  <c r="BG302" i="2"/>
  <c r="BG274" i="2"/>
  <c r="BF259" i="2"/>
  <c r="BG259" i="2"/>
  <c r="BF187" i="2"/>
  <c r="BG187" i="2"/>
  <c r="BG138" i="2"/>
  <c r="BF138" i="2"/>
  <c r="BF150" i="2"/>
  <c r="BG150" i="2"/>
  <c r="BF283" i="2"/>
  <c r="BG283" i="2"/>
  <c r="BF267" i="2"/>
  <c r="BG267" i="2"/>
  <c r="BG425" i="2"/>
  <c r="BG401" i="2"/>
  <c r="BG389" i="2"/>
  <c r="BG377" i="2"/>
  <c r="BG406" i="2"/>
  <c r="BG358" i="2"/>
  <c r="BF247" i="2"/>
  <c r="BG247" i="2"/>
  <c r="BF235" i="2"/>
  <c r="BG235" i="2"/>
  <c r="BF276" i="2"/>
  <c r="BF223" i="2"/>
  <c r="BG223" i="2"/>
  <c r="BG238" i="2"/>
  <c r="BG226" i="2"/>
  <c r="BG214" i="2"/>
  <c r="BG202" i="2"/>
  <c r="BF133" i="2"/>
  <c r="BG133" i="2"/>
  <c r="BG255" i="2"/>
  <c r="BG243" i="2"/>
  <c r="BG231" i="2"/>
  <c r="BG219" i="2"/>
  <c r="BG207" i="2"/>
  <c r="BG195" i="2"/>
  <c r="BF58" i="2"/>
  <c r="BG58" i="2"/>
  <c r="BF145" i="2"/>
  <c r="BG145" i="2"/>
  <c r="BF106" i="2"/>
  <c r="BG106" i="2"/>
  <c r="BF46" i="2"/>
  <c r="BG46" i="2"/>
  <c r="BG287" i="2"/>
  <c r="BG275" i="2"/>
  <c r="BG263" i="2"/>
  <c r="BG239" i="2"/>
  <c r="BG227" i="2"/>
  <c r="BG215" i="2"/>
  <c r="BF173" i="2"/>
  <c r="BG171" i="2"/>
  <c r="BF114" i="2"/>
  <c r="BG114" i="2"/>
  <c r="BF94" i="2"/>
  <c r="BG94" i="2"/>
  <c r="BF34" i="2"/>
  <c r="BG34" i="2"/>
  <c r="BG280" i="2"/>
  <c r="BG268" i="2"/>
  <c r="BG256" i="2"/>
  <c r="BG244" i="2"/>
  <c r="BG232" i="2"/>
  <c r="BG196" i="2"/>
  <c r="BG182" i="2"/>
  <c r="BF154" i="2"/>
  <c r="BG154" i="2"/>
  <c r="BG285" i="2"/>
  <c r="BG273" i="2"/>
  <c r="BG237" i="2"/>
  <c r="BG225" i="2"/>
  <c r="BG201" i="2"/>
  <c r="BG189" i="2"/>
  <c r="BG180" i="2"/>
  <c r="BG178" i="2"/>
  <c r="BG167" i="2"/>
  <c r="BF118" i="2"/>
  <c r="BG118" i="2"/>
  <c r="BG290" i="2"/>
  <c r="BG278" i="2"/>
  <c r="BG218" i="2"/>
  <c r="BG206" i="2"/>
  <c r="BG194" i="2"/>
  <c r="BG160" i="2"/>
  <c r="BF130" i="2"/>
  <c r="BG130" i="2"/>
  <c r="BF82" i="2"/>
  <c r="BG82" i="2"/>
  <c r="BF22" i="2"/>
  <c r="BG22" i="2"/>
  <c r="BF142" i="2"/>
  <c r="BG142" i="2"/>
  <c r="BG109" i="2"/>
  <c r="BG97" i="2"/>
  <c r="BG85" i="2"/>
  <c r="BG73" i="2"/>
  <c r="BG61" i="2"/>
  <c r="BG49" i="2"/>
  <c r="BG37" i="2"/>
  <c r="BG25" i="2"/>
  <c r="BG102" i="2"/>
  <c r="BG90" i="2"/>
  <c r="BG78" i="2"/>
  <c r="BG66" i="2"/>
  <c r="BG54" i="2"/>
  <c r="BG42" i="2"/>
  <c r="BG141" i="2"/>
  <c r="BG129" i="2"/>
  <c r="BG117" i="2"/>
  <c r="BG105" i="2"/>
  <c r="BG93" i="2"/>
  <c r="BG81" i="2"/>
  <c r="BG69" i="2"/>
  <c r="BG57" i="2"/>
  <c r="BG45" i="2"/>
  <c r="BG146" i="2"/>
  <c r="BG134" i="2"/>
  <c r="BG122" i="2"/>
  <c r="BG137" i="2"/>
  <c r="BG65" i="2"/>
  <c r="BG53" i="2"/>
  <c r="BG41" i="2"/>
  <c r="BG29" i="2"/>
  <c r="BG17" i="2"/>
  <c r="BG16" i="2"/>
  <c r="BG12" i="2"/>
  <c r="BG8" i="2"/>
  <c r="BG4" i="2"/>
  <c r="BF3" i="2"/>
  <c r="AT89" i="2"/>
  <c r="AU89" i="2" s="1"/>
  <c r="AT27" i="2"/>
  <c r="AU27" i="2" s="1"/>
  <c r="AT417" i="2"/>
  <c r="AU417" i="2" s="1"/>
  <c r="AT489" i="2"/>
  <c r="AU489" i="2" s="1"/>
  <c r="AT465" i="2"/>
  <c r="AU465" i="2" s="1"/>
  <c r="AT441" i="2"/>
  <c r="AU441" i="2" s="1"/>
  <c r="AT297" i="2"/>
  <c r="AU297" i="2" s="1"/>
  <c r="AT189" i="2"/>
  <c r="AU189" i="2" s="1"/>
  <c r="AV189" i="2" s="1"/>
  <c r="AT141" i="2"/>
  <c r="AU141" i="2" s="1"/>
  <c r="AV141" i="2" s="1"/>
  <c r="AT93" i="2"/>
  <c r="AU93" i="2" s="1"/>
  <c r="AV93" i="2" s="1"/>
  <c r="AT45" i="2"/>
  <c r="AU45" i="2" s="1"/>
  <c r="AV45" i="2" s="1"/>
  <c r="AT344" i="2"/>
  <c r="AU344" i="2" s="1"/>
  <c r="AT224" i="2"/>
  <c r="AU224" i="2" s="1"/>
  <c r="AV224" i="2" s="1"/>
  <c r="AT17" i="2"/>
  <c r="AU17" i="2" s="1"/>
  <c r="AV17" i="2" s="1"/>
  <c r="AT378" i="2"/>
  <c r="AU378" i="2" s="1"/>
  <c r="AV378" i="2" s="1"/>
  <c r="AT354" i="2"/>
  <c r="AU354" i="2" s="1"/>
  <c r="AV354" i="2" s="1"/>
  <c r="AT234" i="2"/>
  <c r="AU234" i="2" s="1"/>
  <c r="AT32" i="2"/>
  <c r="AU32" i="2" s="1"/>
  <c r="AV32" i="2" s="1"/>
  <c r="AT20" i="2"/>
  <c r="AU20" i="2" s="1"/>
  <c r="AV20" i="2" s="1"/>
  <c r="AT393" i="2"/>
  <c r="AU393" i="2" s="1"/>
  <c r="AT369" i="2"/>
  <c r="AU369" i="2" s="1"/>
  <c r="AT345" i="2"/>
  <c r="AU345" i="2" s="1"/>
  <c r="AT333" i="2"/>
  <c r="AU333" i="2" s="1"/>
  <c r="AT321" i="2"/>
  <c r="AU321" i="2" s="1"/>
  <c r="AT309" i="2"/>
  <c r="AU309" i="2" s="1"/>
  <c r="AT285" i="2"/>
  <c r="AU285" i="2" s="1"/>
  <c r="AV285" i="2" s="1"/>
  <c r="AT273" i="2"/>
  <c r="AU273" i="2" s="1"/>
  <c r="AV273" i="2" s="1"/>
  <c r="AT261" i="2"/>
  <c r="AU261" i="2" s="1"/>
  <c r="AV261" i="2" s="1"/>
  <c r="AT249" i="2"/>
  <c r="AU249" i="2" s="1"/>
  <c r="AT237" i="2"/>
  <c r="AU237" i="2" s="1"/>
  <c r="AV237" i="2" s="1"/>
  <c r="AT225" i="2"/>
  <c r="AU225" i="2" s="1"/>
  <c r="AV225" i="2" s="1"/>
  <c r="AT213" i="2"/>
  <c r="AU213" i="2" s="1"/>
  <c r="AV213" i="2" s="1"/>
  <c r="AT201" i="2"/>
  <c r="AU201" i="2" s="1"/>
  <c r="AV201" i="2" s="1"/>
  <c r="AT177" i="2"/>
  <c r="AU177" i="2" s="1"/>
  <c r="AV177" i="2" s="1"/>
  <c r="AT165" i="2"/>
  <c r="AU165" i="2" s="1"/>
  <c r="AV165" i="2" s="1"/>
  <c r="AT153" i="2"/>
  <c r="AU153" i="2" s="1"/>
  <c r="AV153" i="2" s="1"/>
  <c r="AT129" i="2"/>
  <c r="AU129" i="2" s="1"/>
  <c r="AV129" i="2" s="1"/>
  <c r="AT117" i="2"/>
  <c r="AU117" i="2" s="1"/>
  <c r="AV117" i="2" s="1"/>
  <c r="AT105" i="2"/>
  <c r="AU105" i="2" s="1"/>
  <c r="AV105" i="2" s="1"/>
  <c r="AT81" i="2"/>
  <c r="AU81" i="2" s="1"/>
  <c r="AV81" i="2" s="1"/>
  <c r="AT69" i="2"/>
  <c r="AU69" i="2" s="1"/>
  <c r="AV69" i="2" s="1"/>
  <c r="AT57" i="2"/>
  <c r="AU57" i="2" s="1"/>
  <c r="AV57" i="2" s="1"/>
  <c r="AT33" i="2"/>
  <c r="AU33" i="2" s="1"/>
  <c r="AV33" i="2" s="1"/>
  <c r="AT31" i="2"/>
  <c r="AU31" i="2" s="1"/>
  <c r="AV31" i="2" s="1"/>
  <c r="AT19" i="2"/>
  <c r="AU19" i="2" s="1"/>
  <c r="AV19" i="2" s="1"/>
  <c r="AT500" i="2"/>
  <c r="AU500" i="2" s="1"/>
  <c r="AV500" i="2" s="1"/>
  <c r="AT488" i="2"/>
  <c r="AU488" i="2" s="1"/>
  <c r="AV488" i="2" s="1"/>
  <c r="AT476" i="2"/>
  <c r="AU476" i="2" s="1"/>
  <c r="AV476" i="2" s="1"/>
  <c r="AT464" i="2"/>
  <c r="AU464" i="2" s="1"/>
  <c r="AV464" i="2" s="1"/>
  <c r="AT452" i="2"/>
  <c r="AU452" i="2" s="1"/>
  <c r="AV452" i="2" s="1"/>
  <c r="AT440" i="2"/>
  <c r="AU440" i="2" s="1"/>
  <c r="AV440" i="2" s="1"/>
  <c r="AT428" i="2"/>
  <c r="AU428" i="2" s="1"/>
  <c r="AV428" i="2" s="1"/>
  <c r="AT416" i="2"/>
  <c r="AU416" i="2" s="1"/>
  <c r="AV416" i="2" s="1"/>
  <c r="AT404" i="2"/>
  <c r="AU404" i="2" s="1"/>
  <c r="AV404" i="2" s="1"/>
  <c r="AT392" i="2"/>
  <c r="AU392" i="2" s="1"/>
  <c r="AV392" i="2" s="1"/>
  <c r="AT380" i="2"/>
  <c r="AU380" i="2" s="1"/>
  <c r="AV380" i="2" s="1"/>
  <c r="AT368" i="2"/>
  <c r="AU368" i="2" s="1"/>
  <c r="AV368" i="2" s="1"/>
  <c r="AT356" i="2"/>
  <c r="AU356" i="2" s="1"/>
  <c r="AV356" i="2" s="1"/>
  <c r="AT332" i="2"/>
  <c r="AU332" i="2" s="1"/>
  <c r="AV332" i="2" s="1"/>
  <c r="AT320" i="2"/>
  <c r="AU320" i="2" s="1"/>
  <c r="AV320" i="2" s="1"/>
  <c r="AT308" i="2"/>
  <c r="AU308" i="2" s="1"/>
  <c r="AV308" i="2" s="1"/>
  <c r="AT296" i="2"/>
  <c r="AU296" i="2" s="1"/>
  <c r="AT284" i="2"/>
  <c r="AU284" i="2" s="1"/>
  <c r="AV284" i="2" s="1"/>
  <c r="AT272" i="2"/>
  <c r="AU272" i="2" s="1"/>
  <c r="AT260" i="2"/>
  <c r="AU260" i="2" s="1"/>
  <c r="AV260" i="2" s="1"/>
  <c r="AT248" i="2"/>
  <c r="AU248" i="2" s="1"/>
  <c r="AT236" i="2"/>
  <c r="AU236" i="2" s="1"/>
  <c r="AV236" i="2" s="1"/>
  <c r="AT212" i="2"/>
  <c r="AU212" i="2" s="1"/>
  <c r="AT200" i="2"/>
  <c r="AU200" i="2" s="1"/>
  <c r="AV200" i="2" s="1"/>
  <c r="AT188" i="2"/>
  <c r="AU188" i="2" s="1"/>
  <c r="AV188" i="2" s="1"/>
  <c r="AT176" i="2"/>
  <c r="AU176" i="2" s="1"/>
  <c r="AV176" i="2" s="1"/>
  <c r="AT164" i="2"/>
  <c r="AU164" i="2" s="1"/>
  <c r="AV164" i="2" s="1"/>
  <c r="AT152" i="2"/>
  <c r="AU152" i="2" s="1"/>
  <c r="AV152" i="2" s="1"/>
  <c r="AT140" i="2"/>
  <c r="AU140" i="2" s="1"/>
  <c r="AV140" i="2" s="1"/>
  <c r="AT128" i="2"/>
  <c r="AU128" i="2" s="1"/>
  <c r="AV128" i="2" s="1"/>
  <c r="AT116" i="2"/>
  <c r="AU116" i="2" s="1"/>
  <c r="AV116" i="2" s="1"/>
  <c r="AT104" i="2"/>
  <c r="AU104" i="2" s="1"/>
  <c r="AV104" i="2" s="1"/>
  <c r="AT92" i="2"/>
  <c r="AU92" i="2" s="1"/>
  <c r="AV92" i="2" s="1"/>
  <c r="AT80" i="2"/>
  <c r="AU80" i="2" s="1"/>
  <c r="AV80" i="2" s="1"/>
  <c r="AT68" i="2"/>
  <c r="AU68" i="2" s="1"/>
  <c r="AV68" i="2" s="1"/>
  <c r="AT56" i="2"/>
  <c r="AU56" i="2" s="1"/>
  <c r="AV56" i="2" s="1"/>
  <c r="AT44" i="2"/>
  <c r="AU44" i="2" s="1"/>
  <c r="AV44" i="2" s="1"/>
  <c r="AT30" i="2"/>
  <c r="AU30" i="2" s="1"/>
  <c r="AV30" i="2" s="1"/>
  <c r="AT18" i="2"/>
  <c r="AU18" i="2" s="1"/>
  <c r="AV18" i="2" s="1"/>
  <c r="AT499" i="2"/>
  <c r="AU499" i="2" s="1"/>
  <c r="AV499" i="2" s="1"/>
  <c r="AT475" i="2"/>
  <c r="AU475" i="2" s="1"/>
  <c r="AT451" i="2"/>
  <c r="AU451" i="2" s="1"/>
  <c r="AT427" i="2"/>
  <c r="AU427" i="2" s="1"/>
  <c r="AT331" i="2"/>
  <c r="AU331" i="2" s="1"/>
  <c r="AT319" i="2"/>
  <c r="AU319" i="2" s="1"/>
  <c r="AV319" i="2" s="1"/>
  <c r="AT307" i="2"/>
  <c r="AU307" i="2" s="1"/>
  <c r="AV307" i="2" s="1"/>
  <c r="AT295" i="2"/>
  <c r="AU295" i="2" s="1"/>
  <c r="AT283" i="2"/>
  <c r="AU283" i="2" s="1"/>
  <c r="AT271" i="2"/>
  <c r="AU271" i="2" s="1"/>
  <c r="AT259" i="2"/>
  <c r="AU259" i="2" s="1"/>
  <c r="AT247" i="2"/>
  <c r="AU247" i="2" s="1"/>
  <c r="AT235" i="2"/>
  <c r="AU235" i="2" s="1"/>
  <c r="AT223" i="2"/>
  <c r="AU223" i="2" s="1"/>
  <c r="AT211" i="2"/>
  <c r="AU211" i="2" s="1"/>
  <c r="AT199" i="2"/>
  <c r="AU199" i="2" s="1"/>
  <c r="AT187" i="2"/>
  <c r="AU187" i="2" s="1"/>
  <c r="AT175" i="2"/>
  <c r="AU175" i="2" s="1"/>
  <c r="AT163" i="2"/>
  <c r="AU163" i="2" s="1"/>
  <c r="AT151" i="2"/>
  <c r="AU151" i="2" s="1"/>
  <c r="AT139" i="2"/>
  <c r="AU139" i="2" s="1"/>
  <c r="AT127" i="2"/>
  <c r="AU127" i="2" s="1"/>
  <c r="AT115" i="2"/>
  <c r="AU115" i="2" s="1"/>
  <c r="AV115" i="2" s="1"/>
  <c r="AT103" i="2"/>
  <c r="AU103" i="2" s="1"/>
  <c r="AV103" i="2" s="1"/>
  <c r="AT91" i="2"/>
  <c r="AU91" i="2" s="1"/>
  <c r="AV91" i="2" s="1"/>
  <c r="AT79" i="2"/>
  <c r="AU79" i="2" s="1"/>
  <c r="AV79" i="2" s="1"/>
  <c r="AT67" i="2"/>
  <c r="AU67" i="2" s="1"/>
  <c r="AV67" i="2" s="1"/>
  <c r="AT55" i="2"/>
  <c r="AU55" i="2" s="1"/>
  <c r="AV55" i="2" s="1"/>
  <c r="AT43" i="2"/>
  <c r="AU43" i="2" s="1"/>
  <c r="AV43" i="2" s="1"/>
  <c r="AT29" i="2"/>
  <c r="AU29" i="2" s="1"/>
  <c r="AV29" i="2" s="1"/>
  <c r="AT498" i="2"/>
  <c r="AU498" i="2" s="1"/>
  <c r="AV498" i="2" s="1"/>
  <c r="AT486" i="2"/>
  <c r="AU486" i="2" s="1"/>
  <c r="AV486" i="2" s="1"/>
  <c r="AT474" i="2"/>
  <c r="AU474" i="2" s="1"/>
  <c r="AV474" i="2" s="1"/>
  <c r="AT462" i="2"/>
  <c r="AU462" i="2" s="1"/>
  <c r="AV462" i="2" s="1"/>
  <c r="AT450" i="2"/>
  <c r="AU450" i="2" s="1"/>
  <c r="AV450" i="2" s="1"/>
  <c r="AT438" i="2"/>
  <c r="AU438" i="2" s="1"/>
  <c r="AV438" i="2" s="1"/>
  <c r="AT426" i="2"/>
  <c r="AU426" i="2" s="1"/>
  <c r="AV426" i="2" s="1"/>
  <c r="AT414" i="2"/>
  <c r="AU414" i="2" s="1"/>
  <c r="AV414" i="2" s="1"/>
  <c r="AT402" i="2"/>
  <c r="AU402" i="2" s="1"/>
  <c r="AV402" i="2" s="1"/>
  <c r="AT390" i="2"/>
  <c r="AU390" i="2" s="1"/>
  <c r="AV390" i="2" s="1"/>
  <c r="AT366" i="2"/>
  <c r="AU366" i="2" s="1"/>
  <c r="AV366" i="2" s="1"/>
  <c r="AT318" i="2"/>
  <c r="AU318" i="2" s="1"/>
  <c r="AT306" i="2"/>
  <c r="AU306" i="2" s="1"/>
  <c r="AV306" i="2" s="1"/>
  <c r="AT294" i="2"/>
  <c r="AU294" i="2" s="1"/>
  <c r="AV294" i="2" s="1"/>
  <c r="AT282" i="2"/>
  <c r="AU282" i="2" s="1"/>
  <c r="AT270" i="2"/>
  <c r="AU270" i="2" s="1"/>
  <c r="AV270" i="2" s="1"/>
  <c r="AT258" i="2"/>
  <c r="AU258" i="2" s="1"/>
  <c r="AT246" i="2"/>
  <c r="AU246" i="2" s="1"/>
  <c r="AV246" i="2" s="1"/>
  <c r="AT222" i="2"/>
  <c r="AU222" i="2" s="1"/>
  <c r="AT210" i="2"/>
  <c r="AU210" i="2" s="1"/>
  <c r="AT198" i="2"/>
  <c r="AU198" i="2" s="1"/>
  <c r="AT186" i="2"/>
  <c r="AU186" i="2" s="1"/>
  <c r="AT174" i="2"/>
  <c r="AU174" i="2" s="1"/>
  <c r="AT162" i="2"/>
  <c r="AU162" i="2" s="1"/>
  <c r="AT150" i="2"/>
  <c r="AU150" i="2" s="1"/>
  <c r="AT138" i="2"/>
  <c r="AU138" i="2" s="1"/>
  <c r="AT126" i="2"/>
  <c r="AU126" i="2" s="1"/>
  <c r="AT114" i="2"/>
  <c r="AU114" i="2" s="1"/>
  <c r="AT102" i="2"/>
  <c r="AU102" i="2" s="1"/>
  <c r="AV102" i="2" s="1"/>
  <c r="AT90" i="2"/>
  <c r="AU90" i="2" s="1"/>
  <c r="AV90" i="2" s="1"/>
  <c r="AT78" i="2"/>
  <c r="AU78" i="2" s="1"/>
  <c r="AV78" i="2" s="1"/>
  <c r="AT66" i="2"/>
  <c r="AU66" i="2" s="1"/>
  <c r="AV66" i="2" s="1"/>
  <c r="AT54" i="2"/>
  <c r="AU54" i="2" s="1"/>
  <c r="AV54" i="2" s="1"/>
  <c r="AT42" i="2"/>
  <c r="AU42" i="2" s="1"/>
  <c r="AV42" i="2" s="1"/>
  <c r="AT28" i="2"/>
  <c r="AU28" i="2" s="1"/>
  <c r="AV28" i="2" s="1"/>
  <c r="AT16" i="2"/>
  <c r="AU16" i="2" s="1"/>
  <c r="AV16" i="2" s="1"/>
  <c r="AT341" i="2"/>
  <c r="AU341" i="2" s="1"/>
  <c r="AT317" i="2"/>
  <c r="AU317" i="2" s="1"/>
  <c r="AT305" i="2"/>
  <c r="AU305" i="2" s="1"/>
  <c r="AT293" i="2"/>
  <c r="AU293" i="2" s="1"/>
  <c r="AV293" i="2" s="1"/>
  <c r="AT281" i="2"/>
  <c r="AT269" i="2"/>
  <c r="AU269" i="2" s="1"/>
  <c r="AV269" i="2" s="1"/>
  <c r="AT257" i="2"/>
  <c r="AU257" i="2" s="1"/>
  <c r="AV257" i="2" s="1"/>
  <c r="AT245" i="2"/>
  <c r="AU245" i="2" s="1"/>
  <c r="AV245" i="2" s="1"/>
  <c r="AT233" i="2"/>
  <c r="AU233" i="2" s="1"/>
  <c r="AV233" i="2" s="1"/>
  <c r="AT221" i="2"/>
  <c r="AU221" i="2" s="1"/>
  <c r="AV221" i="2" s="1"/>
  <c r="AT209" i="2"/>
  <c r="AU209" i="2" s="1"/>
  <c r="AT197" i="2"/>
  <c r="AU197" i="2" s="1"/>
  <c r="AV197" i="2" s="1"/>
  <c r="AT185" i="2"/>
  <c r="AU185" i="2" s="1"/>
  <c r="AV185" i="2" s="1"/>
  <c r="AT173" i="2"/>
  <c r="AU173" i="2" s="1"/>
  <c r="AV173" i="2" s="1"/>
  <c r="AT161" i="2"/>
  <c r="AU161" i="2" s="1"/>
  <c r="AV161" i="2" s="1"/>
  <c r="AT149" i="2"/>
  <c r="AU149" i="2" s="1"/>
  <c r="AV149" i="2" s="1"/>
  <c r="AT137" i="2"/>
  <c r="AU137" i="2" s="1"/>
  <c r="AV137" i="2" s="1"/>
  <c r="AT125" i="2"/>
  <c r="AU125" i="2" s="1"/>
  <c r="AV125" i="2" s="1"/>
  <c r="AT113" i="2"/>
  <c r="AU113" i="2" s="1"/>
  <c r="AV113" i="2" s="1"/>
  <c r="AT101" i="2"/>
  <c r="AU101" i="2" s="1"/>
  <c r="AV101" i="2" s="1"/>
  <c r="AV89" i="2"/>
  <c r="AT77" i="2"/>
  <c r="AU77" i="2" s="1"/>
  <c r="AV77" i="2" s="1"/>
  <c r="AT65" i="2"/>
  <c r="AU65" i="2" s="1"/>
  <c r="AT53" i="2"/>
  <c r="AU53" i="2" s="1"/>
  <c r="AV53" i="2" s="1"/>
  <c r="AT41" i="2"/>
  <c r="AU41" i="2" s="1"/>
  <c r="AV41" i="2" s="1"/>
  <c r="AT15" i="2"/>
  <c r="AU15" i="2" s="1"/>
  <c r="AV15" i="2" s="1"/>
  <c r="AT496" i="2"/>
  <c r="AU496" i="2" s="1"/>
  <c r="AV496" i="2" s="1"/>
  <c r="AT484" i="2"/>
  <c r="AU484" i="2" s="1"/>
  <c r="AV484" i="2" s="1"/>
  <c r="AT472" i="2"/>
  <c r="AU472" i="2" s="1"/>
  <c r="AV472" i="2" s="1"/>
  <c r="AT460" i="2"/>
  <c r="AU460" i="2" s="1"/>
  <c r="AV460" i="2" s="1"/>
  <c r="AT448" i="2"/>
  <c r="AT436" i="2"/>
  <c r="AU436" i="2" s="1"/>
  <c r="AV436" i="2" s="1"/>
  <c r="AT424" i="2"/>
  <c r="AU424" i="2" s="1"/>
  <c r="AV424" i="2" s="1"/>
  <c r="AT412" i="2"/>
  <c r="AU412" i="2" s="1"/>
  <c r="AV412" i="2" s="1"/>
  <c r="AT400" i="2"/>
  <c r="AU400" i="2" s="1"/>
  <c r="AV400" i="2" s="1"/>
  <c r="AT376" i="2"/>
  <c r="AU376" i="2" s="1"/>
  <c r="AV376" i="2" s="1"/>
  <c r="AT328" i="2"/>
  <c r="AU328" i="2" s="1"/>
  <c r="AT280" i="2"/>
  <c r="AU280" i="2" s="1"/>
  <c r="AT244" i="2"/>
  <c r="AU244" i="2" s="1"/>
  <c r="AV244" i="2" s="1"/>
  <c r="AT232" i="2"/>
  <c r="AU232" i="2" s="1"/>
  <c r="AT220" i="2"/>
  <c r="AU220" i="2" s="1"/>
  <c r="AV220" i="2" s="1"/>
  <c r="AT208" i="2"/>
  <c r="AU208" i="2" s="1"/>
  <c r="AT196" i="2"/>
  <c r="AT160" i="2"/>
  <c r="AU160" i="2" s="1"/>
  <c r="AV160" i="2" s="1"/>
  <c r="AT148" i="2"/>
  <c r="AU148" i="2" s="1"/>
  <c r="AV148" i="2" s="1"/>
  <c r="AT112" i="2"/>
  <c r="AU112" i="2" s="1"/>
  <c r="AV112" i="2" s="1"/>
  <c r="AT100" i="2"/>
  <c r="AU100" i="2" s="1"/>
  <c r="AV100" i="2" s="1"/>
  <c r="AT64" i="2"/>
  <c r="AU64" i="2" s="1"/>
  <c r="AV64" i="2" s="1"/>
  <c r="AT52" i="2"/>
  <c r="AU52" i="2" s="1"/>
  <c r="AV52" i="2" s="1"/>
  <c r="AT315" i="2"/>
  <c r="AU315" i="2" s="1"/>
  <c r="AT291" i="2"/>
  <c r="AU291" i="2" s="1"/>
  <c r="AT279" i="2"/>
  <c r="AU279" i="2" s="1"/>
  <c r="AT267" i="2"/>
  <c r="AU267" i="2" s="1"/>
  <c r="AT243" i="2"/>
  <c r="AU243" i="2" s="1"/>
  <c r="AT231" i="2"/>
  <c r="AU231" i="2" s="1"/>
  <c r="AT219" i="2"/>
  <c r="AU219" i="2" s="1"/>
  <c r="AT207" i="2"/>
  <c r="AU207" i="2" s="1"/>
  <c r="AV207" i="2" s="1"/>
  <c r="AT195" i="2"/>
  <c r="AU195" i="2" s="1"/>
  <c r="AT183" i="2"/>
  <c r="AU183" i="2" s="1"/>
  <c r="AT171" i="2"/>
  <c r="AU171" i="2" s="1"/>
  <c r="AT159" i="2"/>
  <c r="AU159" i="2" s="1"/>
  <c r="AT147" i="2"/>
  <c r="AU147" i="2" s="1"/>
  <c r="AT135" i="2"/>
  <c r="AU135" i="2" s="1"/>
  <c r="AT123" i="2"/>
  <c r="AU123" i="2" s="1"/>
  <c r="AV123" i="2" s="1"/>
  <c r="AT111" i="2"/>
  <c r="AU111" i="2" s="1"/>
  <c r="AV111" i="2" s="1"/>
  <c r="AT99" i="2"/>
  <c r="AU99" i="2" s="1"/>
  <c r="AV99" i="2" s="1"/>
  <c r="AT87" i="2"/>
  <c r="AU87" i="2" s="1"/>
  <c r="AV87" i="2" s="1"/>
  <c r="AT75" i="2"/>
  <c r="AU75" i="2" s="1"/>
  <c r="AV75" i="2" s="1"/>
  <c r="AT63" i="2"/>
  <c r="AU63" i="2" s="1"/>
  <c r="AV63" i="2" s="1"/>
  <c r="AT51" i="2"/>
  <c r="AU51" i="2" s="1"/>
  <c r="AV51" i="2" s="1"/>
  <c r="AT39" i="2"/>
  <c r="AU39" i="2" s="1"/>
  <c r="AV39" i="2" s="1"/>
  <c r="AT13" i="2"/>
  <c r="AU13" i="2" s="1"/>
  <c r="AV13" i="2" s="1"/>
  <c r="AT506" i="2"/>
  <c r="AU506" i="2" s="1"/>
  <c r="AV506" i="2" s="1"/>
  <c r="AT494" i="2"/>
  <c r="AU494" i="2" s="1"/>
  <c r="AV494" i="2" s="1"/>
  <c r="AT482" i="2"/>
  <c r="AU482" i="2" s="1"/>
  <c r="AV482" i="2" s="1"/>
  <c r="AT470" i="2"/>
  <c r="AU470" i="2" s="1"/>
  <c r="AV470" i="2" s="1"/>
  <c r="AT458" i="2"/>
  <c r="AU458" i="2" s="1"/>
  <c r="AV458" i="2" s="1"/>
  <c r="AT446" i="2"/>
  <c r="AU446" i="2" s="1"/>
  <c r="AV446" i="2" s="1"/>
  <c r="AT434" i="2"/>
  <c r="AU434" i="2" s="1"/>
  <c r="AV434" i="2" s="1"/>
  <c r="AT422" i="2"/>
  <c r="AU422" i="2" s="1"/>
  <c r="AV422" i="2" s="1"/>
  <c r="AT410" i="2"/>
  <c r="AU410" i="2" s="1"/>
  <c r="AV410" i="2" s="1"/>
  <c r="AT398" i="2"/>
  <c r="AU398" i="2" s="1"/>
  <c r="AV398" i="2" s="1"/>
  <c r="AT386" i="2"/>
  <c r="AU386" i="2" s="1"/>
  <c r="AV386" i="2" s="1"/>
  <c r="AT374" i="2"/>
  <c r="AU374" i="2" s="1"/>
  <c r="AV374" i="2" s="1"/>
  <c r="AT362" i="2"/>
  <c r="AU362" i="2" s="1"/>
  <c r="AV362" i="2" s="1"/>
  <c r="AT350" i="2"/>
  <c r="AU350" i="2" s="1"/>
  <c r="AV350" i="2" s="1"/>
  <c r="AT338" i="2"/>
  <c r="AU338" i="2" s="1"/>
  <c r="AV338" i="2" s="1"/>
  <c r="AT326" i="2"/>
  <c r="AU326" i="2" s="1"/>
  <c r="AT314" i="2"/>
  <c r="AU314" i="2" s="1"/>
  <c r="AV314" i="2" s="1"/>
  <c r="AT290" i="2"/>
  <c r="AU290" i="2" s="1"/>
  <c r="AT278" i="2"/>
  <c r="AU278" i="2" s="1"/>
  <c r="AV278" i="2" s="1"/>
  <c r="AT254" i="2"/>
  <c r="AU254" i="2" s="1"/>
  <c r="AV254" i="2" s="1"/>
  <c r="AT242" i="2"/>
  <c r="AU242" i="2" s="1"/>
  <c r="AT230" i="2"/>
  <c r="AU230" i="2" s="1"/>
  <c r="AV230" i="2" s="1"/>
  <c r="AT218" i="2"/>
  <c r="AU218" i="2" s="1"/>
  <c r="AT206" i="2"/>
  <c r="AU206" i="2" s="1"/>
  <c r="AT194" i="2"/>
  <c r="AU194" i="2" s="1"/>
  <c r="AT182" i="2"/>
  <c r="AU182" i="2" s="1"/>
  <c r="AT158" i="2"/>
  <c r="AU158" i="2" s="1"/>
  <c r="AT146" i="2"/>
  <c r="AU146" i="2" s="1"/>
  <c r="AT134" i="2"/>
  <c r="AU134" i="2" s="1"/>
  <c r="AT110" i="2"/>
  <c r="AU110" i="2" s="1"/>
  <c r="AT98" i="2"/>
  <c r="AU98" i="2" s="1"/>
  <c r="AV98" i="2" s="1"/>
  <c r="AT86" i="2"/>
  <c r="AU86" i="2" s="1"/>
  <c r="AV86" i="2" s="1"/>
  <c r="AT62" i="2"/>
  <c r="AU62" i="2" s="1"/>
  <c r="AV62" i="2" s="1"/>
  <c r="AT50" i="2"/>
  <c r="AU50" i="2" s="1"/>
  <c r="AV50" i="2" s="1"/>
  <c r="AT38" i="2"/>
  <c r="AU38" i="2" s="1"/>
  <c r="AV38" i="2" s="1"/>
  <c r="AT24" i="2"/>
  <c r="AU24" i="2" s="1"/>
  <c r="AV24" i="2" s="1"/>
  <c r="AT12" i="2"/>
  <c r="AU12" i="2" s="1"/>
  <c r="AV12" i="2" s="1"/>
  <c r="AT349" i="2"/>
  <c r="AU349" i="2" s="1"/>
  <c r="AT337" i="2"/>
  <c r="AU337" i="2" s="1"/>
  <c r="AT325" i="2"/>
  <c r="AU325" i="2" s="1"/>
  <c r="AT313" i="2"/>
  <c r="AU313" i="2" s="1"/>
  <c r="AT301" i="2"/>
  <c r="AU301" i="2" s="1"/>
  <c r="AT289" i="2"/>
  <c r="AU289" i="2" s="1"/>
  <c r="AV289" i="2" s="1"/>
  <c r="AT277" i="2"/>
  <c r="AU277" i="2" s="1"/>
  <c r="AV277" i="2" s="1"/>
  <c r="AT265" i="2"/>
  <c r="AU265" i="2" s="1"/>
  <c r="AV265" i="2" s="1"/>
  <c r="AT253" i="2"/>
  <c r="AU253" i="2" s="1"/>
  <c r="AV253" i="2" s="1"/>
  <c r="AT241" i="2"/>
  <c r="AU241" i="2" s="1"/>
  <c r="AV241" i="2" s="1"/>
  <c r="AT229" i="2"/>
  <c r="AU229" i="2" s="1"/>
  <c r="AV229" i="2" s="1"/>
  <c r="AT217" i="2"/>
  <c r="AU217" i="2" s="1"/>
  <c r="AT205" i="2"/>
  <c r="AU205" i="2" s="1"/>
  <c r="AT193" i="2"/>
  <c r="AU193" i="2" s="1"/>
  <c r="AV193" i="2" s="1"/>
  <c r="AT181" i="2"/>
  <c r="AU181" i="2" s="1"/>
  <c r="AV181" i="2" s="1"/>
  <c r="AT169" i="2"/>
  <c r="AU169" i="2" s="1"/>
  <c r="AT157" i="2"/>
  <c r="AU157" i="2" s="1"/>
  <c r="AV157" i="2" s="1"/>
  <c r="AT145" i="2"/>
  <c r="AU145" i="2" s="1"/>
  <c r="AV145" i="2" s="1"/>
  <c r="AT133" i="2"/>
  <c r="AU133" i="2" s="1"/>
  <c r="AV133" i="2" s="1"/>
  <c r="AT121" i="2"/>
  <c r="AU121" i="2" s="1"/>
  <c r="AV121" i="2" s="1"/>
  <c r="AT109" i="2"/>
  <c r="AU109" i="2" s="1"/>
  <c r="AV109" i="2" s="1"/>
  <c r="AT97" i="2"/>
  <c r="AU97" i="2" s="1"/>
  <c r="AV97" i="2" s="1"/>
  <c r="AT85" i="2"/>
  <c r="AU85" i="2" s="1"/>
  <c r="AV85" i="2" s="1"/>
  <c r="AT73" i="2"/>
  <c r="AU73" i="2" s="1"/>
  <c r="AV73" i="2" s="1"/>
  <c r="AT61" i="2"/>
  <c r="AU61" i="2" s="1"/>
  <c r="AT49" i="2"/>
  <c r="AU49" i="2" s="1"/>
  <c r="AV49" i="2" s="1"/>
  <c r="AT37" i="2"/>
  <c r="AU37" i="2" s="1"/>
  <c r="AV37" i="2" s="1"/>
  <c r="AT23" i="2"/>
  <c r="AU23" i="2" s="1"/>
  <c r="AV23" i="2" s="1"/>
  <c r="AT11" i="2"/>
  <c r="AU11" i="2" s="1"/>
  <c r="AT504" i="2"/>
  <c r="AT492" i="2"/>
  <c r="AT480" i="2"/>
  <c r="AT468" i="2"/>
  <c r="AT456" i="2"/>
  <c r="AT444" i="2"/>
  <c r="AU444" i="2" s="1"/>
  <c r="AV444" i="2" s="1"/>
  <c r="AT432" i="2"/>
  <c r="AU432" i="2" s="1"/>
  <c r="AV432" i="2" s="1"/>
  <c r="AT420" i="2"/>
  <c r="AU420" i="2" s="1"/>
  <c r="AV420" i="2" s="1"/>
  <c r="AT408" i="2"/>
  <c r="AU408" i="2" s="1"/>
  <c r="AV408" i="2" s="1"/>
  <c r="AT396" i="2"/>
  <c r="AU396" i="2" s="1"/>
  <c r="AV396" i="2" s="1"/>
  <c r="AT384" i="2"/>
  <c r="AU384" i="2" s="1"/>
  <c r="AV384" i="2" s="1"/>
  <c r="AT372" i="2"/>
  <c r="AU372" i="2" s="1"/>
  <c r="AV372" i="2" s="1"/>
  <c r="AT360" i="2"/>
  <c r="AU360" i="2" s="1"/>
  <c r="AV360" i="2" s="1"/>
  <c r="AT348" i="2"/>
  <c r="AU348" i="2" s="1"/>
  <c r="AV348" i="2" s="1"/>
  <c r="AT336" i="2"/>
  <c r="AU336" i="2" s="1"/>
  <c r="AT324" i="2"/>
  <c r="AU324" i="2" s="1"/>
  <c r="AT312" i="2"/>
  <c r="AU312" i="2" s="1"/>
  <c r="AT300" i="2"/>
  <c r="AU300" i="2" s="1"/>
  <c r="AV300" i="2" s="1"/>
  <c r="AT288" i="2"/>
  <c r="AT276" i="2"/>
  <c r="AT264" i="2"/>
  <c r="AU264" i="2" s="1"/>
  <c r="AT252" i="2"/>
  <c r="AT240" i="2"/>
  <c r="AU240" i="2" s="1"/>
  <c r="AT228" i="2"/>
  <c r="AT216" i="2"/>
  <c r="AT204" i="2"/>
  <c r="AU204" i="2" s="1"/>
  <c r="AT192" i="2"/>
  <c r="AU192" i="2" s="1"/>
  <c r="AV192" i="2" s="1"/>
  <c r="AT180" i="2"/>
  <c r="AU180" i="2" s="1"/>
  <c r="AV180" i="2" s="1"/>
  <c r="AT168" i="2"/>
  <c r="AU168" i="2" s="1"/>
  <c r="AV168" i="2" s="1"/>
  <c r="AT156" i="2"/>
  <c r="AU156" i="2" s="1"/>
  <c r="AV156" i="2" s="1"/>
  <c r="AT144" i="2"/>
  <c r="AU144" i="2" s="1"/>
  <c r="AV144" i="2" s="1"/>
  <c r="AT132" i="2"/>
  <c r="AU132" i="2" s="1"/>
  <c r="AV132" i="2" s="1"/>
  <c r="AT120" i="2"/>
  <c r="AU120" i="2" s="1"/>
  <c r="AV120" i="2" s="1"/>
  <c r="AT108" i="2"/>
  <c r="AU108" i="2" s="1"/>
  <c r="AV108" i="2" s="1"/>
  <c r="AT96" i="2"/>
  <c r="AU96" i="2" s="1"/>
  <c r="AT84" i="2"/>
  <c r="AU84" i="2" s="1"/>
  <c r="AV84" i="2" s="1"/>
  <c r="AT72" i="2"/>
  <c r="AU72" i="2" s="1"/>
  <c r="AV72" i="2" s="1"/>
  <c r="AT60" i="2"/>
  <c r="AU60" i="2" s="1"/>
  <c r="AV60" i="2" s="1"/>
  <c r="AT48" i="2"/>
  <c r="AU48" i="2" s="1"/>
  <c r="AV48" i="2" s="1"/>
  <c r="AT36" i="2"/>
  <c r="AU36" i="2" s="1"/>
  <c r="AV36" i="2" s="1"/>
  <c r="AT22" i="2"/>
  <c r="AU22" i="2" s="1"/>
  <c r="AV22" i="2" s="1"/>
  <c r="AT10" i="2"/>
  <c r="AU10" i="2" s="1"/>
  <c r="AT407" i="2"/>
  <c r="AU407" i="2" s="1"/>
  <c r="AT347" i="2"/>
  <c r="AU347" i="2" s="1"/>
  <c r="AT335" i="2"/>
  <c r="AU335" i="2" s="1"/>
  <c r="AV335" i="2" s="1"/>
  <c r="AT323" i="2"/>
  <c r="AU323" i="2" s="1"/>
  <c r="AT311" i="2"/>
  <c r="AU311" i="2" s="1"/>
  <c r="AT299" i="2"/>
  <c r="AU299" i="2" s="1"/>
  <c r="AT275" i="2"/>
  <c r="AU275" i="2" s="1"/>
  <c r="AT263" i="2"/>
  <c r="AU263" i="2" s="1"/>
  <c r="AT251" i="2"/>
  <c r="AU251" i="2" s="1"/>
  <c r="AT239" i="2"/>
  <c r="AU239" i="2" s="1"/>
  <c r="AT227" i="2"/>
  <c r="AU227" i="2" s="1"/>
  <c r="AT215" i="2"/>
  <c r="AU215" i="2" s="1"/>
  <c r="AT203" i="2"/>
  <c r="AU203" i="2" s="1"/>
  <c r="AT191" i="2"/>
  <c r="AU191" i="2" s="1"/>
  <c r="AT167" i="2"/>
  <c r="AU167" i="2" s="1"/>
  <c r="AT155" i="2"/>
  <c r="AU155" i="2" s="1"/>
  <c r="AT143" i="2"/>
  <c r="AU143" i="2" s="1"/>
  <c r="AT119" i="2"/>
  <c r="AU119" i="2" s="1"/>
  <c r="AV119" i="2" s="1"/>
  <c r="AT107" i="2"/>
  <c r="AU107" i="2" s="1"/>
  <c r="AV107" i="2" s="1"/>
  <c r="AT95" i="2"/>
  <c r="AU95" i="2" s="1"/>
  <c r="AV95" i="2" s="1"/>
  <c r="AT71" i="2"/>
  <c r="AU71" i="2" s="1"/>
  <c r="AV71" i="2" s="1"/>
  <c r="AT59" i="2"/>
  <c r="AU59" i="2" s="1"/>
  <c r="AV59" i="2" s="1"/>
  <c r="AT47" i="2"/>
  <c r="AU47" i="2" s="1"/>
  <c r="AV47" i="2" s="1"/>
  <c r="AT21" i="2"/>
  <c r="AU21" i="2" s="1"/>
  <c r="AV21" i="2" s="1"/>
  <c r="AT9" i="2"/>
  <c r="AU9" i="2" s="1"/>
  <c r="AT502" i="2"/>
  <c r="AU502" i="2" s="1"/>
  <c r="AV502" i="2" s="1"/>
  <c r="AT490" i="2"/>
  <c r="AU490" i="2" s="1"/>
  <c r="AV490" i="2" s="1"/>
  <c r="AT478" i="2"/>
  <c r="AU478" i="2" s="1"/>
  <c r="AV478" i="2" s="1"/>
  <c r="AT466" i="2"/>
  <c r="AU466" i="2" s="1"/>
  <c r="AV466" i="2" s="1"/>
  <c r="AT454" i="2"/>
  <c r="AU454" i="2" s="1"/>
  <c r="AV454" i="2" s="1"/>
  <c r="AT442" i="2"/>
  <c r="AU442" i="2" s="1"/>
  <c r="AV442" i="2" s="1"/>
  <c r="AT430" i="2"/>
  <c r="AU430" i="2" s="1"/>
  <c r="AV430" i="2" s="1"/>
  <c r="AT418" i="2"/>
  <c r="AU418" i="2" s="1"/>
  <c r="AV418" i="2" s="1"/>
  <c r="AT406" i="2"/>
  <c r="AU406" i="2" s="1"/>
  <c r="AV406" i="2" s="1"/>
  <c r="AT394" i="2"/>
  <c r="AU394" i="2" s="1"/>
  <c r="AV394" i="2" s="1"/>
  <c r="AT382" i="2"/>
  <c r="AU382" i="2" s="1"/>
  <c r="AV382" i="2" s="1"/>
  <c r="AT370" i="2"/>
  <c r="AU370" i="2" s="1"/>
  <c r="AV370" i="2" s="1"/>
  <c r="AT358" i="2"/>
  <c r="AU358" i="2" s="1"/>
  <c r="AV358" i="2" s="1"/>
  <c r="AT346" i="2"/>
  <c r="AU346" i="2" s="1"/>
  <c r="AT334" i="2"/>
  <c r="AU334" i="2" s="1"/>
  <c r="AT322" i="2"/>
  <c r="AU322" i="2" s="1"/>
  <c r="AV322" i="2" s="1"/>
  <c r="AT310" i="2"/>
  <c r="AU310" i="2" s="1"/>
  <c r="AT298" i="2"/>
  <c r="AU298" i="2" s="1"/>
  <c r="AT286" i="2"/>
  <c r="AU286" i="2" s="1"/>
  <c r="AV286" i="2" s="1"/>
  <c r="AT274" i="2"/>
  <c r="AU274" i="2" s="1"/>
  <c r="AT262" i="2"/>
  <c r="AU262" i="2" s="1"/>
  <c r="AV262" i="2" s="1"/>
  <c r="AT250" i="2"/>
  <c r="AU250" i="2" s="1"/>
  <c r="AT238" i="2"/>
  <c r="AU238" i="2" s="1"/>
  <c r="AV238" i="2" s="1"/>
  <c r="AT226" i="2"/>
  <c r="AU226" i="2" s="1"/>
  <c r="AT214" i="2"/>
  <c r="AU214" i="2" s="1"/>
  <c r="AT202" i="2"/>
  <c r="AU202" i="2" s="1"/>
  <c r="AT190" i="2"/>
  <c r="AU190" i="2" s="1"/>
  <c r="AT178" i="2"/>
  <c r="AU178" i="2" s="1"/>
  <c r="AT166" i="2"/>
  <c r="AU166" i="2" s="1"/>
  <c r="AT154" i="2"/>
  <c r="AU154" i="2" s="1"/>
  <c r="AT142" i="2"/>
  <c r="AU142" i="2" s="1"/>
  <c r="AT130" i="2"/>
  <c r="AU130" i="2" s="1"/>
  <c r="AT118" i="2"/>
  <c r="AU118" i="2" s="1"/>
  <c r="AT106" i="2"/>
  <c r="AU106" i="2" s="1"/>
  <c r="AV106" i="2" s="1"/>
  <c r="AT94" i="2"/>
  <c r="AU94" i="2" s="1"/>
  <c r="AV94" i="2" s="1"/>
  <c r="AT82" i="2"/>
  <c r="AU82" i="2" s="1"/>
  <c r="AV82" i="2" s="1"/>
  <c r="AT70" i="2"/>
  <c r="AU70" i="2" s="1"/>
  <c r="AV70" i="2" s="1"/>
  <c r="AT58" i="2"/>
  <c r="AU58" i="2" s="1"/>
  <c r="AV58" i="2" s="1"/>
  <c r="AT46" i="2"/>
  <c r="AU46" i="2" s="1"/>
  <c r="AV46" i="2" s="1"/>
  <c r="AT34" i="2"/>
  <c r="AU34" i="2" s="1"/>
  <c r="AV34" i="2" s="1"/>
  <c r="AT14" i="2"/>
  <c r="AU14" i="2" s="1"/>
  <c r="AV14" i="2" s="1"/>
  <c r="AT26" i="2"/>
  <c r="AU26" i="2" s="1"/>
  <c r="AV26" i="2" s="1"/>
  <c r="AU448" i="2"/>
  <c r="AV448" i="2" s="1"/>
  <c r="AT388" i="2"/>
  <c r="AU388" i="2" s="1"/>
  <c r="AV388" i="2" s="1"/>
  <c r="AT383" i="2"/>
  <c r="AU383" i="2" s="1"/>
  <c r="AT364" i="2"/>
  <c r="AU364" i="2" s="1"/>
  <c r="AV364" i="2" s="1"/>
  <c r="AT359" i="2"/>
  <c r="AU359" i="2" s="1"/>
  <c r="AT352" i="2"/>
  <c r="AU352" i="2" s="1"/>
  <c r="AV352" i="2" s="1"/>
  <c r="AT340" i="2"/>
  <c r="AU340" i="2" s="1"/>
  <c r="AV340" i="2" s="1"/>
  <c r="AT316" i="2"/>
  <c r="AU316" i="2" s="1"/>
  <c r="AV316" i="2" s="1"/>
  <c r="AT304" i="2"/>
  <c r="AU304" i="2" s="1"/>
  <c r="AT302" i="2"/>
  <c r="AU302" i="2" s="1"/>
  <c r="AT287" i="2"/>
  <c r="AU287" i="2" s="1"/>
  <c r="AT292" i="2"/>
  <c r="AT268" i="2"/>
  <c r="AT266" i="2"/>
  <c r="AU266" i="2" s="1"/>
  <c r="AT256" i="2"/>
  <c r="AU256" i="2" s="1"/>
  <c r="AT255" i="2"/>
  <c r="AU255" i="2" s="1"/>
  <c r="AT184" i="2"/>
  <c r="AU184" i="2" s="1"/>
  <c r="AV184" i="2" s="1"/>
  <c r="AT179" i="2"/>
  <c r="AU179" i="2" s="1"/>
  <c r="AT172" i="2"/>
  <c r="AU172" i="2" s="1"/>
  <c r="AV172" i="2" s="1"/>
  <c r="AT170" i="2"/>
  <c r="AU170" i="2" s="1"/>
  <c r="AT136" i="2"/>
  <c r="AU136" i="2" s="1"/>
  <c r="AV136" i="2" s="1"/>
  <c r="AT131" i="2"/>
  <c r="AU131" i="2" s="1"/>
  <c r="AT124" i="2"/>
  <c r="AU124" i="2" s="1"/>
  <c r="AV124" i="2" s="1"/>
  <c r="AT122" i="2"/>
  <c r="AU122" i="2" s="1"/>
  <c r="AT88" i="2"/>
  <c r="AU88" i="2" s="1"/>
  <c r="AV88" i="2" s="1"/>
  <c r="AT83" i="2"/>
  <c r="AU83" i="2" s="1"/>
  <c r="AV83" i="2" s="1"/>
  <c r="AT76" i="2"/>
  <c r="AU76" i="2" s="1"/>
  <c r="AT74" i="2"/>
  <c r="AU74" i="2" s="1"/>
  <c r="AV74" i="2" s="1"/>
  <c r="AT35" i="2"/>
  <c r="AU35" i="2" s="1"/>
  <c r="AV35" i="2" s="1"/>
  <c r="AT40" i="2"/>
  <c r="AU40" i="2" s="1"/>
  <c r="AV40" i="2" s="1"/>
  <c r="AT503" i="2"/>
  <c r="AU503" i="2" s="1"/>
  <c r="AT479" i="2"/>
  <c r="AU479" i="2" s="1"/>
  <c r="AT455" i="2"/>
  <c r="AU455" i="2" s="1"/>
  <c r="AT431" i="2"/>
  <c r="AU431" i="2" s="1"/>
  <c r="AT397" i="2"/>
  <c r="AU397" i="2" s="1"/>
  <c r="AT373" i="2"/>
  <c r="AU373" i="2" s="1"/>
  <c r="AT330" i="2"/>
  <c r="AT25" i="2"/>
  <c r="AU25" i="2" s="1"/>
  <c r="AV25" i="2" s="1"/>
  <c r="AT493" i="2"/>
  <c r="AT469" i="2"/>
  <c r="AT445" i="2"/>
  <c r="AT421" i="2"/>
  <c r="AT387" i="2"/>
  <c r="AT363" i="2"/>
  <c r="AT343" i="2"/>
  <c r="AT329" i="2"/>
  <c r="AU329" i="2" s="1"/>
  <c r="AT507" i="2"/>
  <c r="AU507" i="2" s="1"/>
  <c r="AT483" i="2"/>
  <c r="AU483" i="2" s="1"/>
  <c r="AT459" i="2"/>
  <c r="AU459" i="2" s="1"/>
  <c r="AT435" i="2"/>
  <c r="AU435" i="2" s="1"/>
  <c r="AT411" i="2"/>
  <c r="AU411" i="2" s="1"/>
  <c r="AV411" i="2" s="1"/>
  <c r="AT401" i="2"/>
  <c r="AU401" i="2" s="1"/>
  <c r="AV401" i="2" s="1"/>
  <c r="AT377" i="2"/>
  <c r="AU377" i="2" s="1"/>
  <c r="AT353" i="2"/>
  <c r="AU353" i="2" s="1"/>
  <c r="AT497" i="2"/>
  <c r="AU497" i="2" s="1"/>
  <c r="AT473" i="2"/>
  <c r="AU473" i="2" s="1"/>
  <c r="AT449" i="2"/>
  <c r="AU449" i="2" s="1"/>
  <c r="AT425" i="2"/>
  <c r="AU425" i="2" s="1"/>
  <c r="AT391" i="2"/>
  <c r="AU391" i="2" s="1"/>
  <c r="AT367" i="2"/>
  <c r="AU367" i="2" s="1"/>
  <c r="AT342" i="2"/>
  <c r="AT327" i="2"/>
  <c r="AU327" i="2" s="1"/>
  <c r="AV327" i="2" s="1"/>
  <c r="AT487" i="2"/>
  <c r="AU487" i="2" s="1"/>
  <c r="AT463" i="2"/>
  <c r="AU463" i="2" s="1"/>
  <c r="AT439" i="2"/>
  <c r="AU439" i="2" s="1"/>
  <c r="AT415" i="2"/>
  <c r="AU415" i="2" s="1"/>
  <c r="AT381" i="2"/>
  <c r="AU381" i="2" s="1"/>
  <c r="AT357" i="2"/>
  <c r="AU357" i="2" s="1"/>
  <c r="AT8" i="2"/>
  <c r="AU8" i="2" s="1"/>
  <c r="AT501" i="2"/>
  <c r="AU501" i="2" s="1"/>
  <c r="AT477" i="2"/>
  <c r="AU477" i="2" s="1"/>
  <c r="AT453" i="2"/>
  <c r="AU453" i="2" s="1"/>
  <c r="AT429" i="2"/>
  <c r="AU429" i="2" s="1"/>
  <c r="AT405" i="2"/>
  <c r="AU405" i="2" s="1"/>
  <c r="AT395" i="2"/>
  <c r="AU395" i="2" s="1"/>
  <c r="AT371" i="2"/>
  <c r="AU371" i="2" s="1"/>
  <c r="AT491" i="2"/>
  <c r="AU491" i="2" s="1"/>
  <c r="AT467" i="2"/>
  <c r="AU467" i="2" s="1"/>
  <c r="AT443" i="2"/>
  <c r="AU443" i="2" s="1"/>
  <c r="AT419" i="2"/>
  <c r="AU419" i="2" s="1"/>
  <c r="AT385" i="2"/>
  <c r="AU385" i="2" s="1"/>
  <c r="AT361" i="2"/>
  <c r="AU361" i="2" s="1"/>
  <c r="AT339" i="2"/>
  <c r="AU339" i="2" s="1"/>
  <c r="AT505" i="2"/>
  <c r="AU505" i="2" s="1"/>
  <c r="AT481" i="2"/>
  <c r="AU481" i="2" s="1"/>
  <c r="AT457" i="2"/>
  <c r="AU457" i="2" s="1"/>
  <c r="AT433" i="2"/>
  <c r="AU433" i="2" s="1"/>
  <c r="AT409" i="2"/>
  <c r="AU409" i="2" s="1"/>
  <c r="AT399" i="2"/>
  <c r="AU399" i="2" s="1"/>
  <c r="AT375" i="2"/>
  <c r="AU375" i="2" s="1"/>
  <c r="AT351" i="2"/>
  <c r="AU351" i="2" s="1"/>
  <c r="AT495" i="2"/>
  <c r="AU495" i="2" s="1"/>
  <c r="AT471" i="2"/>
  <c r="AU471" i="2" s="1"/>
  <c r="AT447" i="2"/>
  <c r="AU447" i="2" s="1"/>
  <c r="AT423" i="2"/>
  <c r="AU423" i="2" s="1"/>
  <c r="AT389" i="2"/>
  <c r="AU389" i="2" s="1"/>
  <c r="AT365" i="2"/>
  <c r="AU365" i="2" s="1"/>
  <c r="AZ21" i="2"/>
  <c r="AT485" i="2"/>
  <c r="AU485" i="2" s="1"/>
  <c r="AT461" i="2"/>
  <c r="AU461" i="2" s="1"/>
  <c r="AT437" i="2"/>
  <c r="AU437" i="2" s="1"/>
  <c r="AT413" i="2"/>
  <c r="AU413" i="2" s="1"/>
  <c r="AT379" i="2"/>
  <c r="AU379" i="2" s="1"/>
  <c r="AT355" i="2"/>
  <c r="AU355" i="2" s="1"/>
  <c r="AT403" i="2"/>
  <c r="AU403" i="2" s="1"/>
  <c r="AT303" i="2"/>
  <c r="AU303" i="2" s="1"/>
  <c r="AV303" i="2" s="1"/>
  <c r="AV279" i="2"/>
  <c r="AV267" i="2"/>
  <c r="AU196" i="2"/>
  <c r="AV196" i="2" s="1"/>
  <c r="AU281" i="2"/>
  <c r="AV281" i="2" s="1"/>
  <c r="AZ497" i="2"/>
  <c r="BA497" i="2" s="1"/>
  <c r="BB497" i="2" s="1"/>
  <c r="AZ485" i="2"/>
  <c r="BA485" i="2" s="1"/>
  <c r="AZ473" i="2"/>
  <c r="BA473" i="2" s="1"/>
  <c r="BB473" i="2" s="1"/>
  <c r="AZ461" i="2"/>
  <c r="BA461" i="2" s="1"/>
  <c r="BB461" i="2" s="1"/>
  <c r="AZ437" i="2"/>
  <c r="BA437" i="2" s="1"/>
  <c r="AZ413" i="2"/>
  <c r="BA413" i="2" s="1"/>
  <c r="BB413" i="2" s="1"/>
  <c r="AZ389" i="2"/>
  <c r="BA389" i="2" s="1"/>
  <c r="AZ377" i="2"/>
  <c r="BA377" i="2" s="1"/>
  <c r="BB377" i="2" s="1"/>
  <c r="AZ365" i="2"/>
  <c r="BA365" i="2" s="1"/>
  <c r="BB365" i="2" s="1"/>
  <c r="AZ353" i="2"/>
  <c r="BA353" i="2" s="1"/>
  <c r="BB353" i="2" s="1"/>
  <c r="AZ329" i="2"/>
  <c r="BA329" i="2" s="1"/>
  <c r="BB329" i="2" s="1"/>
  <c r="AZ305" i="2"/>
  <c r="BA305" i="2" s="1"/>
  <c r="BB305" i="2" s="1"/>
  <c r="AZ269" i="2"/>
  <c r="BA269" i="2" s="1"/>
  <c r="BB269" i="2" s="1"/>
  <c r="AZ233" i="2"/>
  <c r="BA233" i="2" s="1"/>
  <c r="BB233" i="2" s="1"/>
  <c r="AZ209" i="2"/>
  <c r="BA209" i="2" s="1"/>
  <c r="AZ197" i="2"/>
  <c r="BA197" i="2" s="1"/>
  <c r="AZ173" i="2"/>
  <c r="BA173" i="2" s="1"/>
  <c r="AZ101" i="2"/>
  <c r="BA101" i="2" s="1"/>
  <c r="AZ89" i="2"/>
  <c r="BA89" i="2" s="1"/>
  <c r="BB89" i="2" s="1"/>
  <c r="AZ77" i="2"/>
  <c r="BA77" i="2" s="1"/>
  <c r="BB77" i="2" s="1"/>
  <c r="AZ65" i="2"/>
  <c r="BA65" i="2" s="1"/>
  <c r="BB65" i="2" s="1"/>
  <c r="AZ41" i="2"/>
  <c r="BA41" i="2" s="1"/>
  <c r="BB41" i="2" s="1"/>
  <c r="AZ29" i="2"/>
  <c r="BA29" i="2" s="1"/>
  <c r="BB29" i="2" s="1"/>
  <c r="AZ496" i="2"/>
  <c r="BA496" i="2" s="1"/>
  <c r="BB496" i="2" s="1"/>
  <c r="AZ472" i="2"/>
  <c r="BA472" i="2" s="1"/>
  <c r="BB472" i="2" s="1"/>
  <c r="AZ460" i="2"/>
  <c r="BA460" i="2" s="1"/>
  <c r="BB460" i="2" s="1"/>
  <c r="AZ448" i="2"/>
  <c r="BA448" i="2" s="1"/>
  <c r="BB448" i="2" s="1"/>
  <c r="AZ424" i="2"/>
  <c r="BA424" i="2" s="1"/>
  <c r="BB424" i="2" s="1"/>
  <c r="AZ412" i="2"/>
  <c r="BA412" i="2" s="1"/>
  <c r="BB412" i="2" s="1"/>
  <c r="AZ400" i="2"/>
  <c r="BA400" i="2" s="1"/>
  <c r="BB400" i="2" s="1"/>
  <c r="AZ376" i="2"/>
  <c r="BA376" i="2" s="1"/>
  <c r="BB376" i="2" s="1"/>
  <c r="AZ364" i="2"/>
  <c r="BA364" i="2" s="1"/>
  <c r="BB364" i="2" s="1"/>
  <c r="AZ352" i="2"/>
  <c r="BA352" i="2" s="1"/>
  <c r="BB352" i="2" s="1"/>
  <c r="AZ340" i="2"/>
  <c r="BA340" i="2" s="1"/>
  <c r="BB340" i="2" s="1"/>
  <c r="AZ328" i="2"/>
  <c r="BA328" i="2" s="1"/>
  <c r="BB328" i="2" s="1"/>
  <c r="AZ316" i="2"/>
  <c r="BA316" i="2" s="1"/>
  <c r="BB316" i="2" s="1"/>
  <c r="AZ304" i="2"/>
  <c r="BA304" i="2" s="1"/>
  <c r="BB304" i="2" s="1"/>
  <c r="AZ292" i="2"/>
  <c r="BA292" i="2" s="1"/>
  <c r="AZ280" i="2"/>
  <c r="BA280" i="2" s="1"/>
  <c r="AZ268" i="2"/>
  <c r="BA268" i="2" s="1"/>
  <c r="AZ256" i="2"/>
  <c r="BA256" i="2" s="1"/>
  <c r="AZ244" i="2"/>
  <c r="BA244" i="2" s="1"/>
  <c r="AZ232" i="2"/>
  <c r="BA232" i="2" s="1"/>
  <c r="AZ220" i="2"/>
  <c r="AZ196" i="2"/>
  <c r="BA196" i="2" s="1"/>
  <c r="AZ184" i="2"/>
  <c r="BA184" i="2" s="1"/>
  <c r="AZ172" i="2"/>
  <c r="BA172" i="2" s="1"/>
  <c r="AZ160" i="2"/>
  <c r="BA160" i="2" s="1"/>
  <c r="BB160" i="2" s="1"/>
  <c r="AZ148" i="2"/>
  <c r="BA148" i="2" s="1"/>
  <c r="BB148" i="2" s="1"/>
  <c r="AZ136" i="2"/>
  <c r="BA136" i="2" s="1"/>
  <c r="BB136" i="2" s="1"/>
  <c r="AZ124" i="2"/>
  <c r="BA124" i="2" s="1"/>
  <c r="BB124" i="2" s="1"/>
  <c r="AZ100" i="2"/>
  <c r="BA100" i="2" s="1"/>
  <c r="BB100" i="2" s="1"/>
  <c r="AZ88" i="2"/>
  <c r="BA88" i="2" s="1"/>
  <c r="BB88" i="2" s="1"/>
  <c r="AZ64" i="2"/>
  <c r="BA64" i="2" s="1"/>
  <c r="BB64" i="2" s="1"/>
  <c r="AZ52" i="2"/>
  <c r="BA52" i="2" s="1"/>
  <c r="BB52" i="2" s="1"/>
  <c r="AZ40" i="2"/>
  <c r="BA40" i="2" s="1"/>
  <c r="BB40" i="2" s="1"/>
  <c r="AZ28" i="2"/>
  <c r="BA28" i="2" s="1"/>
  <c r="BB28" i="2" s="1"/>
  <c r="AZ507" i="2"/>
  <c r="BA507" i="2" s="1"/>
  <c r="AZ495" i="2"/>
  <c r="BA495" i="2" s="1"/>
  <c r="AZ483" i="2"/>
  <c r="BA483" i="2" s="1"/>
  <c r="AZ459" i="2"/>
  <c r="BA459" i="2" s="1"/>
  <c r="AZ447" i="2"/>
  <c r="BA447" i="2" s="1"/>
  <c r="AZ435" i="2"/>
  <c r="BA435" i="2" s="1"/>
  <c r="AZ411" i="2"/>
  <c r="BA411" i="2" s="1"/>
  <c r="AZ399" i="2"/>
  <c r="BA399" i="2" s="1"/>
  <c r="AZ387" i="2"/>
  <c r="BA387" i="2" s="1"/>
  <c r="AZ363" i="2"/>
  <c r="BA363" i="2" s="1"/>
  <c r="AZ351" i="2"/>
  <c r="BA351" i="2" s="1"/>
  <c r="AZ339" i="2"/>
  <c r="BA339" i="2" s="1"/>
  <c r="AZ327" i="2"/>
  <c r="BA327" i="2" s="1"/>
  <c r="BB327" i="2" s="1"/>
  <c r="AZ315" i="2"/>
  <c r="BA315" i="2" s="1"/>
  <c r="BB315" i="2" s="1"/>
  <c r="AZ303" i="2"/>
  <c r="BA303" i="2" s="1"/>
  <c r="AZ291" i="2"/>
  <c r="BA291" i="2" s="1"/>
  <c r="AZ279" i="2"/>
  <c r="BA279" i="2" s="1"/>
  <c r="AZ267" i="2"/>
  <c r="BA267" i="2" s="1"/>
  <c r="AZ255" i="2"/>
  <c r="BA255" i="2" s="1"/>
  <c r="AZ243" i="2"/>
  <c r="BA243" i="2" s="1"/>
  <c r="AZ219" i="2"/>
  <c r="BA219" i="2" s="1"/>
  <c r="BB219" i="2" s="1"/>
  <c r="AZ207" i="2"/>
  <c r="BA207" i="2" s="1"/>
  <c r="BB207" i="2" s="1"/>
  <c r="AZ195" i="2"/>
  <c r="BA195" i="2" s="1"/>
  <c r="AZ183" i="2"/>
  <c r="BA183" i="2" s="1"/>
  <c r="BB183" i="2" s="1"/>
  <c r="AZ171" i="2"/>
  <c r="AZ147" i="2"/>
  <c r="BA147" i="2" s="1"/>
  <c r="BB147" i="2" s="1"/>
  <c r="AZ135" i="2"/>
  <c r="BA135" i="2" s="1"/>
  <c r="BB135" i="2" s="1"/>
  <c r="AZ123" i="2"/>
  <c r="BA123" i="2" s="1"/>
  <c r="BB123" i="2" s="1"/>
  <c r="AZ111" i="2"/>
  <c r="BA111" i="2" s="1"/>
  <c r="BB111" i="2" s="1"/>
  <c r="AZ87" i="2"/>
  <c r="BA87" i="2" s="1"/>
  <c r="BB87" i="2" s="1"/>
  <c r="AZ75" i="2"/>
  <c r="BA75" i="2" s="1"/>
  <c r="BB75" i="2" s="1"/>
  <c r="AZ63" i="2"/>
  <c r="BA63" i="2" s="1"/>
  <c r="BB63" i="2" s="1"/>
  <c r="AZ51" i="2"/>
  <c r="BA51" i="2" s="1"/>
  <c r="BB51" i="2" s="1"/>
  <c r="AZ39" i="2"/>
  <c r="BA39" i="2" s="1"/>
  <c r="BB39" i="2" s="1"/>
  <c r="AZ27" i="2"/>
  <c r="BA27" i="2" s="1"/>
  <c r="BB27" i="2" s="1"/>
  <c r="AZ506" i="2"/>
  <c r="BA506" i="2" s="1"/>
  <c r="BB506" i="2" s="1"/>
  <c r="AZ494" i="2"/>
  <c r="BA494" i="2" s="1"/>
  <c r="BB494" i="2" s="1"/>
  <c r="AZ482" i="2"/>
  <c r="BA482" i="2" s="1"/>
  <c r="BB482" i="2" s="1"/>
  <c r="AZ470" i="2"/>
  <c r="BA470" i="2" s="1"/>
  <c r="BB470" i="2" s="1"/>
  <c r="AZ458" i="2"/>
  <c r="BA458" i="2" s="1"/>
  <c r="BB458" i="2" s="1"/>
  <c r="AZ446" i="2"/>
  <c r="BA446" i="2" s="1"/>
  <c r="BB446" i="2" s="1"/>
  <c r="AZ434" i="2"/>
  <c r="BA434" i="2" s="1"/>
  <c r="BB434" i="2" s="1"/>
  <c r="AZ422" i="2"/>
  <c r="BA422" i="2" s="1"/>
  <c r="BB422" i="2" s="1"/>
  <c r="AZ410" i="2"/>
  <c r="BA410" i="2" s="1"/>
  <c r="BB410" i="2" s="1"/>
  <c r="AZ398" i="2"/>
  <c r="BA398" i="2" s="1"/>
  <c r="BB398" i="2" s="1"/>
  <c r="AZ386" i="2"/>
  <c r="BA386" i="2" s="1"/>
  <c r="BB386" i="2" s="1"/>
  <c r="AZ374" i="2"/>
  <c r="BA374" i="2" s="1"/>
  <c r="BB374" i="2" s="1"/>
  <c r="AZ362" i="2"/>
  <c r="BA362" i="2" s="1"/>
  <c r="BB362" i="2" s="1"/>
  <c r="AZ350" i="2"/>
  <c r="BA350" i="2" s="1"/>
  <c r="BB350" i="2" s="1"/>
  <c r="AZ338" i="2"/>
  <c r="BA338" i="2" s="1"/>
  <c r="BB338" i="2" s="1"/>
  <c r="AZ326" i="2"/>
  <c r="BA326" i="2" s="1"/>
  <c r="BB326" i="2" s="1"/>
  <c r="AZ314" i="2"/>
  <c r="BA314" i="2" s="1"/>
  <c r="BB314" i="2" s="1"/>
  <c r="AZ302" i="2"/>
  <c r="BA302" i="2" s="1"/>
  <c r="BB302" i="2" s="1"/>
  <c r="AZ278" i="2"/>
  <c r="BA278" i="2" s="1"/>
  <c r="BB278" i="2" s="1"/>
  <c r="AZ266" i="2"/>
  <c r="BA266" i="2" s="1"/>
  <c r="BB266" i="2" s="1"/>
  <c r="AZ254" i="2"/>
  <c r="BA254" i="2" s="1"/>
  <c r="BB254" i="2" s="1"/>
  <c r="AZ242" i="2"/>
  <c r="BA242" i="2" s="1"/>
  <c r="BB242" i="2" s="1"/>
  <c r="AZ230" i="2"/>
  <c r="BA230" i="2" s="1"/>
  <c r="BB230" i="2" s="1"/>
  <c r="AZ218" i="2"/>
  <c r="BA218" i="2" s="1"/>
  <c r="BB218" i="2" s="1"/>
  <c r="AZ206" i="2"/>
  <c r="BA206" i="2" s="1"/>
  <c r="BB206" i="2" s="1"/>
  <c r="AZ194" i="2"/>
  <c r="BA194" i="2" s="1"/>
  <c r="BB194" i="2" s="1"/>
  <c r="AZ182" i="2"/>
  <c r="BA182" i="2" s="1"/>
  <c r="AZ170" i="2"/>
  <c r="BA170" i="2" s="1"/>
  <c r="AZ158" i="2"/>
  <c r="BA158" i="2" s="1"/>
  <c r="AZ146" i="2"/>
  <c r="BA146" i="2" s="1"/>
  <c r="AZ134" i="2"/>
  <c r="BA134" i="2" s="1"/>
  <c r="AZ122" i="2"/>
  <c r="BA122" i="2" s="1"/>
  <c r="AZ110" i="2"/>
  <c r="BA110" i="2" s="1"/>
  <c r="AZ98" i="2"/>
  <c r="BA98" i="2" s="1"/>
  <c r="AZ86" i="2"/>
  <c r="BA86" i="2" s="1"/>
  <c r="AZ74" i="2"/>
  <c r="BA74" i="2" s="1"/>
  <c r="AZ62" i="2"/>
  <c r="BA62" i="2" s="1"/>
  <c r="AZ50" i="2"/>
  <c r="BA50" i="2" s="1"/>
  <c r="AZ26" i="2"/>
  <c r="BA26" i="2" s="1"/>
  <c r="AZ505" i="2"/>
  <c r="BA505" i="2" s="1"/>
  <c r="BB505" i="2" s="1"/>
  <c r="AZ493" i="2"/>
  <c r="BA493" i="2" s="1"/>
  <c r="BB493" i="2" s="1"/>
  <c r="AZ481" i="2"/>
  <c r="BA481" i="2" s="1"/>
  <c r="BB481" i="2" s="1"/>
  <c r="AZ469" i="2"/>
  <c r="BA469" i="2" s="1"/>
  <c r="BB469" i="2" s="1"/>
  <c r="AZ457" i="2"/>
  <c r="BA457" i="2" s="1"/>
  <c r="BB457" i="2" s="1"/>
  <c r="AZ445" i="2"/>
  <c r="BA445" i="2" s="1"/>
  <c r="BB445" i="2" s="1"/>
  <c r="AZ433" i="2"/>
  <c r="BA433" i="2" s="1"/>
  <c r="BB433" i="2" s="1"/>
  <c r="AZ421" i="2"/>
  <c r="BA421" i="2" s="1"/>
  <c r="BB421" i="2" s="1"/>
  <c r="AZ409" i="2"/>
  <c r="BA409" i="2" s="1"/>
  <c r="BB409" i="2" s="1"/>
  <c r="AZ397" i="2"/>
  <c r="BA397" i="2" s="1"/>
  <c r="BB397" i="2" s="1"/>
  <c r="AZ385" i="2"/>
  <c r="BA385" i="2" s="1"/>
  <c r="BB385" i="2" s="1"/>
  <c r="AZ373" i="2"/>
  <c r="BA373" i="2" s="1"/>
  <c r="BB373" i="2" s="1"/>
  <c r="AZ361" i="2"/>
  <c r="BA361" i="2" s="1"/>
  <c r="BB361" i="2" s="1"/>
  <c r="AZ349" i="2"/>
  <c r="BA349" i="2" s="1"/>
  <c r="BB349" i="2" s="1"/>
  <c r="AZ337" i="2"/>
  <c r="BA337" i="2" s="1"/>
  <c r="BB337" i="2" s="1"/>
  <c r="AZ325" i="2"/>
  <c r="BA325" i="2" s="1"/>
  <c r="BB325" i="2" s="1"/>
  <c r="AZ313" i="2"/>
  <c r="BA313" i="2" s="1"/>
  <c r="BB313" i="2" s="1"/>
  <c r="AZ301" i="2"/>
  <c r="BA301" i="2" s="1"/>
  <c r="AZ289" i="2"/>
  <c r="BA289" i="2" s="1"/>
  <c r="BB289" i="2" s="1"/>
  <c r="AZ277" i="2"/>
  <c r="BA277" i="2" s="1"/>
  <c r="BB277" i="2" s="1"/>
  <c r="AZ253" i="2"/>
  <c r="BA253" i="2" s="1"/>
  <c r="BB253" i="2" s="1"/>
  <c r="AZ241" i="2"/>
  <c r="BA241" i="2" s="1"/>
  <c r="BB241" i="2" s="1"/>
  <c r="AZ229" i="2"/>
  <c r="BA229" i="2" s="1"/>
  <c r="BB229" i="2" s="1"/>
  <c r="AZ217" i="2"/>
  <c r="BA217" i="2" s="1"/>
  <c r="AZ205" i="2"/>
  <c r="BA205" i="2" s="1"/>
  <c r="AZ193" i="2"/>
  <c r="BA193" i="2" s="1"/>
  <c r="BB193" i="2" s="1"/>
  <c r="AZ181" i="2"/>
  <c r="BA181" i="2" s="1"/>
  <c r="AZ169" i="2"/>
  <c r="BA169" i="2" s="1"/>
  <c r="AZ157" i="2"/>
  <c r="BA157" i="2" s="1"/>
  <c r="AZ145" i="2"/>
  <c r="BA145" i="2" s="1"/>
  <c r="AZ133" i="2"/>
  <c r="BA133" i="2" s="1"/>
  <c r="AZ109" i="2"/>
  <c r="BA109" i="2" s="1"/>
  <c r="AZ97" i="2"/>
  <c r="BA97" i="2" s="1"/>
  <c r="AZ85" i="2"/>
  <c r="BA85" i="2" s="1"/>
  <c r="AZ73" i="2"/>
  <c r="BA73" i="2" s="1"/>
  <c r="BB73" i="2" s="1"/>
  <c r="AZ61" i="2"/>
  <c r="BA61" i="2" s="1"/>
  <c r="AZ49" i="2"/>
  <c r="BA49" i="2" s="1"/>
  <c r="AZ37" i="2"/>
  <c r="BA37" i="2" s="1"/>
  <c r="BB37" i="2" s="1"/>
  <c r="AZ25" i="2"/>
  <c r="BA25" i="2" s="1"/>
  <c r="BB25" i="2" s="1"/>
  <c r="AZ425" i="2"/>
  <c r="BA425" i="2" s="1"/>
  <c r="BB425" i="2" s="1"/>
  <c r="AZ293" i="2"/>
  <c r="BA293" i="2" s="1"/>
  <c r="BB293" i="2" s="1"/>
  <c r="AZ245" i="2"/>
  <c r="BA245" i="2" s="1"/>
  <c r="BB245" i="2" s="1"/>
  <c r="AZ221" i="2"/>
  <c r="BA221" i="2" s="1"/>
  <c r="AZ149" i="2"/>
  <c r="BA149" i="2" s="1"/>
  <c r="AZ471" i="2"/>
  <c r="BA471" i="2" s="1"/>
  <c r="AZ468" i="2"/>
  <c r="BA468" i="2" s="1"/>
  <c r="BB468" i="2" s="1"/>
  <c r="AZ423" i="2"/>
  <c r="BA423" i="2" s="1"/>
  <c r="AZ420" i="2"/>
  <c r="BA420" i="2" s="1"/>
  <c r="BB420" i="2" s="1"/>
  <c r="AZ396" i="2"/>
  <c r="BA396" i="2" s="1"/>
  <c r="BB396" i="2" s="1"/>
  <c r="AZ384" i="2"/>
  <c r="BA384" i="2" s="1"/>
  <c r="BB384" i="2" s="1"/>
  <c r="AZ369" i="2"/>
  <c r="BA369" i="2" s="1"/>
  <c r="AZ360" i="2"/>
  <c r="BA360" i="2" s="1"/>
  <c r="BB360" i="2" s="1"/>
  <c r="AZ343" i="2"/>
  <c r="BA343" i="2" s="1"/>
  <c r="AZ336" i="2"/>
  <c r="BA336" i="2" s="1"/>
  <c r="BB336" i="2" s="1"/>
  <c r="AZ317" i="2"/>
  <c r="BA317" i="2" s="1"/>
  <c r="BB317" i="2" s="1"/>
  <c r="AZ312" i="2"/>
  <c r="BA312" i="2" s="1"/>
  <c r="BB312" i="2" s="1"/>
  <c r="AZ300" i="2"/>
  <c r="BA300" i="2" s="1"/>
  <c r="BB300" i="2" s="1"/>
  <c r="AZ282" i="2"/>
  <c r="BA282" i="2" s="1"/>
  <c r="BB282" i="2" s="1"/>
  <c r="AZ265" i="2"/>
  <c r="BA265" i="2" s="1"/>
  <c r="BB265" i="2" s="1"/>
  <c r="AZ264" i="2"/>
  <c r="BA264" i="2" s="1"/>
  <c r="BB264" i="2" s="1"/>
  <c r="AZ248" i="2"/>
  <c r="BA248" i="2" s="1"/>
  <c r="AZ216" i="2"/>
  <c r="BA216" i="2" s="1"/>
  <c r="BB216" i="2" s="1"/>
  <c r="AZ204" i="2"/>
  <c r="BA204" i="2" s="1"/>
  <c r="BB204" i="2" s="1"/>
  <c r="AZ185" i="2"/>
  <c r="BA185" i="2" s="1"/>
  <c r="AZ180" i="2"/>
  <c r="BA180" i="2" s="1"/>
  <c r="BB180" i="2" s="1"/>
  <c r="AZ167" i="2"/>
  <c r="AZ156" i="2"/>
  <c r="AZ132" i="2"/>
  <c r="BA132" i="2" s="1"/>
  <c r="BB132" i="2" s="1"/>
  <c r="AZ108" i="2"/>
  <c r="BA108" i="2" s="1"/>
  <c r="BB108" i="2" s="1"/>
  <c r="AZ92" i="2"/>
  <c r="BA92" i="2" s="1"/>
  <c r="BB92" i="2" s="1"/>
  <c r="AZ53" i="2"/>
  <c r="BA53" i="2" s="1"/>
  <c r="AZ46" i="2"/>
  <c r="BA46" i="2" s="1"/>
  <c r="AZ36" i="2"/>
  <c r="BA36" i="2" s="1"/>
  <c r="BB36" i="2" s="1"/>
  <c r="AZ24" i="2"/>
  <c r="BA24" i="2" s="1"/>
  <c r="BB24" i="2" s="1"/>
  <c r="AZ449" i="2"/>
  <c r="BA449" i="2" s="1"/>
  <c r="BB449" i="2" s="1"/>
  <c r="AZ401" i="2"/>
  <c r="BA401" i="2" s="1"/>
  <c r="AZ281" i="2"/>
  <c r="BA281" i="2" s="1"/>
  <c r="BB281" i="2" s="1"/>
  <c r="AZ161" i="2"/>
  <c r="BA161" i="2" s="1"/>
  <c r="BB161" i="2" s="1"/>
  <c r="AZ503" i="2"/>
  <c r="BA503" i="2" s="1"/>
  <c r="AZ491" i="2"/>
  <c r="BA491" i="2" s="1"/>
  <c r="AZ479" i="2"/>
  <c r="BA479" i="2" s="1"/>
  <c r="AZ467" i="2"/>
  <c r="BA467" i="2" s="1"/>
  <c r="AZ455" i="2"/>
  <c r="BA455" i="2" s="1"/>
  <c r="AZ443" i="2"/>
  <c r="BA443" i="2" s="1"/>
  <c r="AZ431" i="2"/>
  <c r="BA431" i="2" s="1"/>
  <c r="AZ419" i="2"/>
  <c r="BA419" i="2" s="1"/>
  <c r="AZ407" i="2"/>
  <c r="BA407" i="2" s="1"/>
  <c r="AZ395" i="2"/>
  <c r="BA395" i="2" s="1"/>
  <c r="AZ383" i="2"/>
  <c r="BA383" i="2" s="1"/>
  <c r="AZ371" i="2"/>
  <c r="BA371" i="2" s="1"/>
  <c r="AZ359" i="2"/>
  <c r="BA359" i="2" s="1"/>
  <c r="AZ347" i="2"/>
  <c r="BA347" i="2" s="1"/>
  <c r="BB347" i="2" s="1"/>
  <c r="AZ323" i="2"/>
  <c r="BA323" i="2" s="1"/>
  <c r="BB323" i="2" s="1"/>
  <c r="AZ311" i="2"/>
  <c r="BA311" i="2" s="1"/>
  <c r="BB311" i="2" s="1"/>
  <c r="AZ287" i="2"/>
  <c r="BA287" i="2" s="1"/>
  <c r="BB287" i="2" s="1"/>
  <c r="AZ275" i="2"/>
  <c r="BA275" i="2" s="1"/>
  <c r="BB275" i="2" s="1"/>
  <c r="AZ263" i="2"/>
  <c r="BA263" i="2" s="1"/>
  <c r="BB263" i="2" s="1"/>
  <c r="AZ251" i="2"/>
  <c r="BA251" i="2" s="1"/>
  <c r="BB251" i="2" s="1"/>
  <c r="AZ239" i="2"/>
  <c r="AZ227" i="2"/>
  <c r="BA227" i="2" s="1"/>
  <c r="BB227" i="2" s="1"/>
  <c r="AZ215" i="2"/>
  <c r="BA215" i="2" s="1"/>
  <c r="AZ203" i="2"/>
  <c r="BA203" i="2" s="1"/>
  <c r="BB203" i="2" s="1"/>
  <c r="AZ191" i="2"/>
  <c r="BA191" i="2" s="1"/>
  <c r="BB191" i="2" s="1"/>
  <c r="AZ179" i="2"/>
  <c r="BA179" i="2" s="1"/>
  <c r="BB179" i="2" s="1"/>
  <c r="AZ155" i="2"/>
  <c r="BA155" i="2" s="1"/>
  <c r="BB155" i="2" s="1"/>
  <c r="AZ143" i="2"/>
  <c r="BA143" i="2" s="1"/>
  <c r="BB143" i="2" s="1"/>
  <c r="AZ131" i="2"/>
  <c r="BA131" i="2" s="1"/>
  <c r="BB131" i="2" s="1"/>
  <c r="AZ119" i="2"/>
  <c r="BA119" i="2" s="1"/>
  <c r="BB119" i="2" s="1"/>
  <c r="AZ107" i="2"/>
  <c r="BA107" i="2" s="1"/>
  <c r="BB107" i="2" s="1"/>
  <c r="AZ95" i="2"/>
  <c r="BA95" i="2" s="1"/>
  <c r="BB95" i="2" s="1"/>
  <c r="AZ83" i="2"/>
  <c r="BA83" i="2" s="1"/>
  <c r="BB83" i="2" s="1"/>
  <c r="AZ71" i="2"/>
  <c r="BA71" i="2" s="1"/>
  <c r="AZ59" i="2"/>
  <c r="BA59" i="2" s="1"/>
  <c r="BB59" i="2" s="1"/>
  <c r="AZ47" i="2"/>
  <c r="BA47" i="2" s="1"/>
  <c r="BB47" i="2" s="1"/>
  <c r="AZ35" i="2"/>
  <c r="BA35" i="2" s="1"/>
  <c r="BB35" i="2" s="1"/>
  <c r="AZ23" i="2"/>
  <c r="BA23" i="2" s="1"/>
  <c r="BB23" i="2" s="1"/>
  <c r="AZ502" i="2"/>
  <c r="BA502" i="2" s="1"/>
  <c r="BB502" i="2" s="1"/>
  <c r="AZ490" i="2"/>
  <c r="BA490" i="2" s="1"/>
  <c r="BB490" i="2" s="1"/>
  <c r="AZ466" i="2"/>
  <c r="BA466" i="2" s="1"/>
  <c r="BB466" i="2" s="1"/>
  <c r="AZ454" i="2"/>
  <c r="BA454" i="2" s="1"/>
  <c r="BB454" i="2" s="1"/>
  <c r="AZ442" i="2"/>
  <c r="BA442" i="2" s="1"/>
  <c r="BB442" i="2" s="1"/>
  <c r="AZ418" i="2"/>
  <c r="BA418" i="2" s="1"/>
  <c r="BB418" i="2" s="1"/>
  <c r="AZ406" i="2"/>
  <c r="BA406" i="2" s="1"/>
  <c r="BB406" i="2" s="1"/>
  <c r="AZ394" i="2"/>
  <c r="BA394" i="2" s="1"/>
  <c r="BB394" i="2" s="1"/>
  <c r="AZ370" i="2"/>
  <c r="BA370" i="2" s="1"/>
  <c r="BB370" i="2" s="1"/>
  <c r="AZ358" i="2"/>
  <c r="BA358" i="2" s="1"/>
  <c r="BB358" i="2" s="1"/>
  <c r="AZ346" i="2"/>
  <c r="BA346" i="2" s="1"/>
  <c r="BB346" i="2" s="1"/>
  <c r="AZ334" i="2"/>
  <c r="BA334" i="2" s="1"/>
  <c r="BB334" i="2" s="1"/>
  <c r="AZ322" i="2"/>
  <c r="BA322" i="2" s="1"/>
  <c r="BB322" i="2" s="1"/>
  <c r="AZ310" i="2"/>
  <c r="BA310" i="2" s="1"/>
  <c r="BB310" i="2" s="1"/>
  <c r="AZ298" i="2"/>
  <c r="BA298" i="2" s="1"/>
  <c r="BB298" i="2" s="1"/>
  <c r="AZ286" i="2"/>
  <c r="BA286" i="2" s="1"/>
  <c r="BB286" i="2" s="1"/>
  <c r="AZ262" i="2"/>
  <c r="BA262" i="2" s="1"/>
  <c r="BB262" i="2" s="1"/>
  <c r="AZ250" i="2"/>
  <c r="BA250" i="2" s="1"/>
  <c r="BB250" i="2" s="1"/>
  <c r="AZ238" i="2"/>
  <c r="BA238" i="2" s="1"/>
  <c r="BB238" i="2" s="1"/>
  <c r="AZ226" i="2"/>
  <c r="BA226" i="2" s="1"/>
  <c r="BB226" i="2" s="1"/>
  <c r="AZ214" i="2"/>
  <c r="BA214" i="2" s="1"/>
  <c r="BB214" i="2" s="1"/>
  <c r="AZ202" i="2"/>
  <c r="BA202" i="2" s="1"/>
  <c r="BB202" i="2" s="1"/>
  <c r="AZ190" i="2"/>
  <c r="BA190" i="2" s="1"/>
  <c r="AZ178" i="2"/>
  <c r="BA178" i="2" s="1"/>
  <c r="AZ166" i="2"/>
  <c r="BA166" i="2" s="1"/>
  <c r="AZ154" i="2"/>
  <c r="BA154" i="2" s="1"/>
  <c r="AZ142" i="2"/>
  <c r="BA142" i="2" s="1"/>
  <c r="AZ130" i="2"/>
  <c r="BA130" i="2" s="1"/>
  <c r="AZ118" i="2"/>
  <c r="BA118" i="2" s="1"/>
  <c r="AZ94" i="2"/>
  <c r="BA94" i="2" s="1"/>
  <c r="AZ82" i="2"/>
  <c r="BA82" i="2" s="1"/>
  <c r="AZ70" i="2"/>
  <c r="BA70" i="2" s="1"/>
  <c r="AZ58" i="2"/>
  <c r="BA58" i="2" s="1"/>
  <c r="AZ34" i="2"/>
  <c r="BA34" i="2" s="1"/>
  <c r="AZ22" i="2"/>
  <c r="BA22" i="2" s="1"/>
  <c r="AZ341" i="2"/>
  <c r="BA341" i="2" s="1"/>
  <c r="BB341" i="2" s="1"/>
  <c r="AZ125" i="2"/>
  <c r="BA125" i="2" s="1"/>
  <c r="AZ501" i="2"/>
  <c r="BA501" i="2" s="1"/>
  <c r="BB501" i="2" s="1"/>
  <c r="AZ489" i="2"/>
  <c r="BA489" i="2" s="1"/>
  <c r="BB489" i="2" s="1"/>
  <c r="AZ477" i="2"/>
  <c r="BA477" i="2" s="1"/>
  <c r="BB477" i="2" s="1"/>
  <c r="AZ453" i="2"/>
  <c r="BA453" i="2" s="1"/>
  <c r="BB453" i="2" s="1"/>
  <c r="AZ441" i="2"/>
  <c r="BA441" i="2" s="1"/>
  <c r="BB441" i="2" s="1"/>
  <c r="AZ429" i="2"/>
  <c r="BA429" i="2" s="1"/>
  <c r="BB429" i="2" s="1"/>
  <c r="AZ405" i="2"/>
  <c r="BA405" i="2" s="1"/>
  <c r="BB405" i="2" s="1"/>
  <c r="AZ393" i="2"/>
  <c r="BA393" i="2" s="1"/>
  <c r="BB393" i="2" s="1"/>
  <c r="AZ381" i="2"/>
  <c r="BA381" i="2" s="1"/>
  <c r="BB381" i="2" s="1"/>
  <c r="AZ357" i="2"/>
  <c r="BA357" i="2" s="1"/>
  <c r="AZ345" i="2"/>
  <c r="BA345" i="2" s="1"/>
  <c r="BB345" i="2" s="1"/>
  <c r="AZ333" i="2"/>
  <c r="BA333" i="2" s="1"/>
  <c r="BB333" i="2" s="1"/>
  <c r="AZ321" i="2"/>
  <c r="BA321" i="2" s="1"/>
  <c r="BB321" i="2" s="1"/>
  <c r="AZ309" i="2"/>
  <c r="BA309" i="2" s="1"/>
  <c r="BB309" i="2" s="1"/>
  <c r="AZ297" i="2"/>
  <c r="BA297" i="2" s="1"/>
  <c r="BB297" i="2" s="1"/>
  <c r="AZ285" i="2"/>
  <c r="BA285" i="2" s="1"/>
  <c r="BB285" i="2" s="1"/>
  <c r="AZ273" i="2"/>
  <c r="BA273" i="2" s="1"/>
  <c r="BB273" i="2" s="1"/>
  <c r="AZ261" i="2"/>
  <c r="BA261" i="2" s="1"/>
  <c r="BB261" i="2" s="1"/>
  <c r="AZ249" i="2"/>
  <c r="BA249" i="2" s="1"/>
  <c r="BB249" i="2" s="1"/>
  <c r="AZ237" i="2"/>
  <c r="BA237" i="2" s="1"/>
  <c r="BB237" i="2" s="1"/>
  <c r="AZ225" i="2"/>
  <c r="BA225" i="2" s="1"/>
  <c r="BB225" i="2" s="1"/>
  <c r="AZ213" i="2"/>
  <c r="BA213" i="2" s="1"/>
  <c r="BB213" i="2" s="1"/>
  <c r="AZ201" i="2"/>
  <c r="BA201" i="2" s="1"/>
  <c r="BB201" i="2" s="1"/>
  <c r="AZ189" i="2"/>
  <c r="BA189" i="2" s="1"/>
  <c r="AZ177" i="2"/>
  <c r="BA177" i="2" s="1"/>
  <c r="AZ165" i="2"/>
  <c r="BA165" i="2" s="1"/>
  <c r="AZ153" i="2"/>
  <c r="BA153" i="2" s="1"/>
  <c r="BB153" i="2" s="1"/>
  <c r="AZ141" i="2"/>
  <c r="BA141" i="2" s="1"/>
  <c r="AZ117" i="2"/>
  <c r="BA117" i="2" s="1"/>
  <c r="AZ105" i="2"/>
  <c r="BA105" i="2" s="1"/>
  <c r="BB105" i="2" s="1"/>
  <c r="AZ93" i="2"/>
  <c r="BA93" i="2" s="1"/>
  <c r="AZ81" i="2"/>
  <c r="BA81" i="2" s="1"/>
  <c r="BB81" i="2" s="1"/>
  <c r="AZ69" i="2"/>
  <c r="BA69" i="2" s="1"/>
  <c r="BB69" i="2" s="1"/>
  <c r="AZ57" i="2"/>
  <c r="BA57" i="2" s="1"/>
  <c r="BB57" i="2" s="1"/>
  <c r="AZ45" i="2"/>
  <c r="BA45" i="2" s="1"/>
  <c r="BB45" i="2" s="1"/>
  <c r="AZ33" i="2"/>
  <c r="BA33" i="2" s="1"/>
  <c r="BB33" i="2" s="1"/>
  <c r="AZ500" i="2"/>
  <c r="BA500" i="2" s="1"/>
  <c r="BB500" i="2" s="1"/>
  <c r="AZ488" i="2"/>
  <c r="BA488" i="2" s="1"/>
  <c r="BB488" i="2" s="1"/>
  <c r="AZ476" i="2"/>
  <c r="BA476" i="2" s="1"/>
  <c r="BB476" i="2" s="1"/>
  <c r="AZ452" i="2"/>
  <c r="BA452" i="2" s="1"/>
  <c r="BB452" i="2" s="1"/>
  <c r="AZ440" i="2"/>
  <c r="BA440" i="2" s="1"/>
  <c r="BB440" i="2" s="1"/>
  <c r="AZ428" i="2"/>
  <c r="BA428" i="2" s="1"/>
  <c r="BB428" i="2" s="1"/>
  <c r="AZ404" i="2"/>
  <c r="BA404" i="2" s="1"/>
  <c r="BB404" i="2" s="1"/>
  <c r="AZ392" i="2"/>
  <c r="BA392" i="2" s="1"/>
  <c r="BB392" i="2" s="1"/>
  <c r="AZ380" i="2"/>
  <c r="BA380" i="2" s="1"/>
  <c r="BB380" i="2" s="1"/>
  <c r="AZ368" i="2"/>
  <c r="BA368" i="2" s="1"/>
  <c r="BB368" i="2" s="1"/>
  <c r="AZ356" i="2"/>
  <c r="BA356" i="2" s="1"/>
  <c r="AZ344" i="2"/>
  <c r="BA344" i="2" s="1"/>
  <c r="BB344" i="2" s="1"/>
  <c r="AZ332" i="2"/>
  <c r="BA332" i="2" s="1"/>
  <c r="BB332" i="2" s="1"/>
  <c r="AZ320" i="2"/>
  <c r="BA320" i="2" s="1"/>
  <c r="BB320" i="2" s="1"/>
  <c r="AZ308" i="2"/>
  <c r="BA308" i="2" s="1"/>
  <c r="BB308" i="2" s="1"/>
  <c r="AZ296" i="2"/>
  <c r="BA296" i="2" s="1"/>
  <c r="AZ284" i="2"/>
  <c r="BA284" i="2" s="1"/>
  <c r="AZ272" i="2"/>
  <c r="BA272" i="2" s="1"/>
  <c r="AZ260" i="2"/>
  <c r="BA260" i="2" s="1"/>
  <c r="AZ236" i="2"/>
  <c r="BA236" i="2" s="1"/>
  <c r="AZ224" i="2"/>
  <c r="BA224" i="2" s="1"/>
  <c r="AZ212" i="2"/>
  <c r="BA212" i="2" s="1"/>
  <c r="BB212" i="2" s="1"/>
  <c r="AZ200" i="2"/>
  <c r="BA200" i="2" s="1"/>
  <c r="BB200" i="2" s="1"/>
  <c r="AZ188" i="2"/>
  <c r="BA188" i="2" s="1"/>
  <c r="AZ176" i="2"/>
  <c r="BA176" i="2" s="1"/>
  <c r="AZ152" i="2"/>
  <c r="BA152" i="2" s="1"/>
  <c r="BB152" i="2" s="1"/>
  <c r="AZ140" i="2"/>
  <c r="BA140" i="2" s="1"/>
  <c r="BB140" i="2" s="1"/>
  <c r="AZ116" i="2"/>
  <c r="BA116" i="2" s="1"/>
  <c r="BB116" i="2" s="1"/>
  <c r="AZ104" i="2"/>
  <c r="BA104" i="2" s="1"/>
  <c r="AZ56" i="2"/>
  <c r="BA56" i="2" s="1"/>
  <c r="BB56" i="2" s="1"/>
  <c r="AZ44" i="2"/>
  <c r="BA44" i="2" s="1"/>
  <c r="BB44" i="2" s="1"/>
  <c r="AZ32" i="2"/>
  <c r="BA32" i="2" s="1"/>
  <c r="BB32" i="2" s="1"/>
  <c r="AZ499" i="2"/>
  <c r="BA499" i="2" s="1"/>
  <c r="AZ487" i="2"/>
  <c r="BA487" i="2" s="1"/>
  <c r="BB487" i="2" s="1"/>
  <c r="AZ475" i="2"/>
  <c r="BA475" i="2" s="1"/>
  <c r="AZ463" i="2"/>
  <c r="BA463" i="2" s="1"/>
  <c r="BB463" i="2" s="1"/>
  <c r="AZ451" i="2"/>
  <c r="BA451" i="2" s="1"/>
  <c r="AZ439" i="2"/>
  <c r="BA439" i="2" s="1"/>
  <c r="AZ427" i="2"/>
  <c r="BA427" i="2" s="1"/>
  <c r="AZ415" i="2"/>
  <c r="BA415" i="2" s="1"/>
  <c r="AZ403" i="2"/>
  <c r="BA403" i="2" s="1"/>
  <c r="AZ391" i="2"/>
  <c r="BA391" i="2" s="1"/>
  <c r="AZ379" i="2"/>
  <c r="BA379" i="2" s="1"/>
  <c r="AZ367" i="2"/>
  <c r="BA367" i="2" s="1"/>
  <c r="AZ355" i="2"/>
  <c r="BA355" i="2" s="1"/>
  <c r="BB355" i="2" s="1"/>
  <c r="AZ331" i="2"/>
  <c r="BA331" i="2" s="1"/>
  <c r="BB331" i="2" s="1"/>
  <c r="AZ319" i="2"/>
  <c r="BA319" i="2" s="1"/>
  <c r="AZ307" i="2"/>
  <c r="BA307" i="2" s="1"/>
  <c r="BB307" i="2" s="1"/>
  <c r="AZ295" i="2"/>
  <c r="BA295" i="2" s="1"/>
  <c r="BB295" i="2" s="1"/>
  <c r="AZ283" i="2"/>
  <c r="BA283" i="2" s="1"/>
  <c r="BB283" i="2" s="1"/>
  <c r="AZ271" i="2"/>
  <c r="BA271" i="2" s="1"/>
  <c r="BB271" i="2" s="1"/>
  <c r="AZ259" i="2"/>
  <c r="BA259" i="2" s="1"/>
  <c r="BB259" i="2" s="1"/>
  <c r="AZ247" i="2"/>
  <c r="BA247" i="2" s="1"/>
  <c r="BB247" i="2" s="1"/>
  <c r="AZ235" i="2"/>
  <c r="BA235" i="2" s="1"/>
  <c r="AZ223" i="2"/>
  <c r="BA223" i="2" s="1"/>
  <c r="BB223" i="2" s="1"/>
  <c r="AZ211" i="2"/>
  <c r="BA211" i="2" s="1"/>
  <c r="BB211" i="2" s="1"/>
  <c r="AZ199" i="2"/>
  <c r="BA199" i="2" s="1"/>
  <c r="AZ187" i="2"/>
  <c r="BA187" i="2" s="1"/>
  <c r="BB187" i="2" s="1"/>
  <c r="AZ175" i="2"/>
  <c r="BA175" i="2" s="1"/>
  <c r="BB175" i="2" s="1"/>
  <c r="AZ163" i="2"/>
  <c r="BA163" i="2" s="1"/>
  <c r="AZ151" i="2"/>
  <c r="BA151" i="2" s="1"/>
  <c r="AZ139" i="2"/>
  <c r="BA139" i="2" s="1"/>
  <c r="BB139" i="2" s="1"/>
  <c r="AZ127" i="2"/>
  <c r="BA127" i="2" s="1"/>
  <c r="BB127" i="2" s="1"/>
  <c r="AZ115" i="2"/>
  <c r="BA115" i="2" s="1"/>
  <c r="BB115" i="2" s="1"/>
  <c r="AZ103" i="2"/>
  <c r="BA103" i="2" s="1"/>
  <c r="AZ91" i="2"/>
  <c r="BA91" i="2" s="1"/>
  <c r="BB91" i="2" s="1"/>
  <c r="AZ79" i="2"/>
  <c r="BA79" i="2" s="1"/>
  <c r="BB79" i="2" s="1"/>
  <c r="AZ67" i="2"/>
  <c r="BA67" i="2" s="1"/>
  <c r="BB67" i="2" s="1"/>
  <c r="AZ55" i="2"/>
  <c r="BA55" i="2" s="1"/>
  <c r="BB55" i="2" s="1"/>
  <c r="AZ43" i="2"/>
  <c r="BA43" i="2" s="1"/>
  <c r="BB43" i="2" s="1"/>
  <c r="AZ31" i="2"/>
  <c r="BA31" i="2" s="1"/>
  <c r="BB31" i="2" s="1"/>
  <c r="AZ498" i="2"/>
  <c r="BA498" i="2" s="1"/>
  <c r="BB498" i="2" s="1"/>
  <c r="AZ486" i="2"/>
  <c r="BA486" i="2" s="1"/>
  <c r="BB486" i="2" s="1"/>
  <c r="AZ474" i="2"/>
  <c r="BA474" i="2" s="1"/>
  <c r="BB474" i="2" s="1"/>
  <c r="AZ462" i="2"/>
  <c r="BA462" i="2" s="1"/>
  <c r="BB462" i="2" s="1"/>
  <c r="AZ450" i="2"/>
  <c r="BA450" i="2" s="1"/>
  <c r="AZ438" i="2"/>
  <c r="BA438" i="2" s="1"/>
  <c r="BB438" i="2" s="1"/>
  <c r="AZ426" i="2"/>
  <c r="BA426" i="2" s="1"/>
  <c r="BB426" i="2" s="1"/>
  <c r="AZ414" i="2"/>
  <c r="BA414" i="2" s="1"/>
  <c r="BB414" i="2" s="1"/>
  <c r="AZ402" i="2"/>
  <c r="BA402" i="2" s="1"/>
  <c r="BB402" i="2" s="1"/>
  <c r="AZ390" i="2"/>
  <c r="BA390" i="2" s="1"/>
  <c r="BB390" i="2" s="1"/>
  <c r="AZ378" i="2"/>
  <c r="BA378" i="2" s="1"/>
  <c r="BB378" i="2" s="1"/>
  <c r="AZ366" i="2"/>
  <c r="BA366" i="2" s="1"/>
  <c r="BB366" i="2" s="1"/>
  <c r="AZ354" i="2"/>
  <c r="BA354" i="2" s="1"/>
  <c r="BB354" i="2" s="1"/>
  <c r="AZ342" i="2"/>
  <c r="BA342" i="2" s="1"/>
  <c r="BB342" i="2" s="1"/>
  <c r="AZ330" i="2"/>
  <c r="BA330" i="2" s="1"/>
  <c r="BB330" i="2" s="1"/>
  <c r="AZ318" i="2"/>
  <c r="BA318" i="2" s="1"/>
  <c r="BB318" i="2" s="1"/>
  <c r="AZ306" i="2"/>
  <c r="BA306" i="2" s="1"/>
  <c r="BB306" i="2" s="1"/>
  <c r="AZ294" i="2"/>
  <c r="BA294" i="2" s="1"/>
  <c r="BB294" i="2" s="1"/>
  <c r="AZ270" i="2"/>
  <c r="BA270" i="2" s="1"/>
  <c r="BB270" i="2" s="1"/>
  <c r="AZ258" i="2"/>
  <c r="BA258" i="2" s="1"/>
  <c r="BB258" i="2" s="1"/>
  <c r="AZ246" i="2"/>
  <c r="BA246" i="2" s="1"/>
  <c r="BB246" i="2" s="1"/>
  <c r="AZ234" i="2"/>
  <c r="BA234" i="2" s="1"/>
  <c r="BB234" i="2" s="1"/>
  <c r="AZ222" i="2"/>
  <c r="BA222" i="2" s="1"/>
  <c r="BB222" i="2" s="1"/>
  <c r="AZ210" i="2"/>
  <c r="BA210" i="2" s="1"/>
  <c r="BB210" i="2" s="1"/>
  <c r="AZ198" i="2"/>
  <c r="BA198" i="2" s="1"/>
  <c r="BB198" i="2" s="1"/>
  <c r="AZ186" i="2"/>
  <c r="BA186" i="2" s="1"/>
  <c r="AZ174" i="2"/>
  <c r="BA174" i="2" s="1"/>
  <c r="AZ162" i="2"/>
  <c r="BA162" i="2" s="1"/>
  <c r="AZ150" i="2"/>
  <c r="BA150" i="2" s="1"/>
  <c r="AZ138" i="2"/>
  <c r="BA138" i="2" s="1"/>
  <c r="AZ126" i="2"/>
  <c r="BA126" i="2" s="1"/>
  <c r="AZ114" i="2"/>
  <c r="BA114" i="2" s="1"/>
  <c r="AZ102" i="2"/>
  <c r="BA102" i="2" s="1"/>
  <c r="AZ90" i="2"/>
  <c r="BA90" i="2" s="1"/>
  <c r="AZ78" i="2"/>
  <c r="BA78" i="2" s="1"/>
  <c r="AZ66" i="2"/>
  <c r="BA66" i="2" s="1"/>
  <c r="AZ54" i="2"/>
  <c r="BA54" i="2" s="1"/>
  <c r="BB54" i="2" s="1"/>
  <c r="AZ42" i="2"/>
  <c r="BA42" i="2" s="1"/>
  <c r="AZ417" i="2"/>
  <c r="BA417" i="2" s="1"/>
  <c r="BB417" i="2" s="1"/>
  <c r="AZ299" i="2"/>
  <c r="BA299" i="2" s="1"/>
  <c r="BB299" i="2" s="1"/>
  <c r="AZ137" i="2"/>
  <c r="BA137" i="2" s="1"/>
  <c r="AZ121" i="2"/>
  <c r="BA121" i="2" s="1"/>
  <c r="AZ30" i="2"/>
  <c r="BA30" i="2" s="1"/>
  <c r="AZ464" i="2"/>
  <c r="BA464" i="2" s="1"/>
  <c r="BB464" i="2" s="1"/>
  <c r="AZ416" i="2"/>
  <c r="BA416" i="2" s="1"/>
  <c r="BB416" i="2" s="1"/>
  <c r="AZ208" i="2"/>
  <c r="BA208" i="2" s="1"/>
  <c r="AZ144" i="2"/>
  <c r="BA144" i="2" s="1"/>
  <c r="AZ60" i="2"/>
  <c r="AZ382" i="2"/>
  <c r="BA382" i="2" s="1"/>
  <c r="AZ257" i="2"/>
  <c r="AZ84" i="2"/>
  <c r="BA84" i="2" s="1"/>
  <c r="AZ484" i="2"/>
  <c r="BA484" i="2" s="1"/>
  <c r="BB484" i="2" s="1"/>
  <c r="AZ436" i="2"/>
  <c r="BA436" i="2" s="1"/>
  <c r="BB436" i="2" s="1"/>
  <c r="AZ388" i="2"/>
  <c r="BA388" i="2" s="1"/>
  <c r="BB388" i="2" s="1"/>
  <c r="AZ192" i="2"/>
  <c r="BA192" i="2" s="1"/>
  <c r="AZ128" i="2"/>
  <c r="BA128" i="2" s="1"/>
  <c r="AZ120" i="2"/>
  <c r="BA120" i="2" s="1"/>
  <c r="BB120" i="2" s="1"/>
  <c r="AZ112" i="2"/>
  <c r="BA112" i="2" s="1"/>
  <c r="BB112" i="2" s="1"/>
  <c r="AZ465" i="2"/>
  <c r="BA465" i="2" s="1"/>
  <c r="AZ375" i="2"/>
  <c r="BA375" i="2" s="1"/>
  <c r="AZ290" i="2"/>
  <c r="BA290" i="2" s="1"/>
  <c r="BB290" i="2" s="1"/>
  <c r="AZ68" i="2"/>
  <c r="BA68" i="2" s="1"/>
  <c r="BB68" i="2" s="1"/>
  <c r="AZ504" i="2"/>
  <c r="BA504" i="2" s="1"/>
  <c r="BB504" i="2" s="1"/>
  <c r="AZ456" i="2"/>
  <c r="BA456" i="2" s="1"/>
  <c r="BB456" i="2" s="1"/>
  <c r="AZ408" i="2"/>
  <c r="BA408" i="2" s="1"/>
  <c r="BB408" i="2" s="1"/>
  <c r="AZ324" i="2"/>
  <c r="BA324" i="2" s="1"/>
  <c r="BB324" i="2" s="1"/>
  <c r="AZ478" i="2"/>
  <c r="AZ274" i="2"/>
  <c r="BA274" i="2" s="1"/>
  <c r="BB274" i="2" s="1"/>
  <c r="AZ76" i="2"/>
  <c r="AZ288" i="2"/>
  <c r="AZ164" i="2"/>
  <c r="AZ348" i="2"/>
  <c r="BA348" i="2" s="1"/>
  <c r="BB348" i="2" s="1"/>
  <c r="AZ96" i="2"/>
  <c r="BA96" i="2" s="1"/>
  <c r="AZ444" i="2"/>
  <c r="BA444" i="2" s="1"/>
  <c r="BB444" i="2" s="1"/>
  <c r="AZ231" i="2"/>
  <c r="BA231" i="2" s="1"/>
  <c r="AZ38" i="2"/>
  <c r="BA38" i="2" s="1"/>
  <c r="AZ372" i="2"/>
  <c r="BA372" i="2" s="1"/>
  <c r="BB372" i="2" s="1"/>
  <c r="AZ228" i="2"/>
  <c r="BA228" i="2" s="1"/>
  <c r="BB228" i="2" s="1"/>
  <c r="AZ80" i="2"/>
  <c r="BA80" i="2" s="1"/>
  <c r="AZ72" i="2"/>
  <c r="BA72" i="2" s="1"/>
  <c r="BB72" i="2" s="1"/>
  <c r="AZ492" i="2"/>
  <c r="BA492" i="2" s="1"/>
  <c r="BB492" i="2" s="1"/>
  <c r="AZ159" i="2"/>
  <c r="AZ129" i="2"/>
  <c r="BA129" i="2" s="1"/>
  <c r="AZ113" i="2"/>
  <c r="BA113" i="2" s="1"/>
  <c r="BB113" i="2" s="1"/>
  <c r="AZ252" i="2"/>
  <c r="BA252" i="2" s="1"/>
  <c r="AZ430" i="2"/>
  <c r="BA430" i="2" s="1"/>
  <c r="AZ99" i="2"/>
  <c r="BA99" i="2" s="1"/>
  <c r="AZ240" i="2"/>
  <c r="BA240" i="2" s="1"/>
  <c r="BB240" i="2" s="1"/>
  <c r="AZ106" i="2"/>
  <c r="BA106" i="2" s="1"/>
  <c r="AZ480" i="2"/>
  <c r="BA480" i="2" s="1"/>
  <c r="BB480" i="2" s="1"/>
  <c r="AZ432" i="2"/>
  <c r="BA432" i="2" s="1"/>
  <c r="BB432" i="2" s="1"/>
  <c r="AZ276" i="2"/>
  <c r="BA276" i="2" s="1"/>
  <c r="AZ48" i="2"/>
  <c r="BA48" i="2" s="1"/>
  <c r="BB48" i="2" s="1"/>
  <c r="AZ168" i="2"/>
  <c r="BA168" i="2" s="1"/>
  <c r="AZ335" i="2"/>
  <c r="BA335" i="2" s="1"/>
  <c r="BB98" i="2" l="1"/>
  <c r="BB221" i="2"/>
  <c r="BB133" i="2"/>
  <c r="BB244" i="2"/>
  <c r="BB101" i="2"/>
  <c r="BB387" i="2"/>
  <c r="BB122" i="2"/>
  <c r="AV291" i="2"/>
  <c r="AV158" i="2"/>
  <c r="AV135" i="2"/>
  <c r="AV226" i="2"/>
  <c r="AV163" i="2"/>
  <c r="BB519" i="2"/>
  <c r="BA510" i="2"/>
  <c r="BB510" i="2" s="1"/>
  <c r="BB516" i="2"/>
  <c r="AA511" i="2"/>
  <c r="X512" i="2"/>
  <c r="AU510" i="2"/>
  <c r="AV510" i="2" s="1"/>
  <c r="BB513" i="2"/>
  <c r="BB357" i="2"/>
  <c r="BB260" i="2"/>
  <c r="AV27" i="2"/>
  <c r="AV186" i="2"/>
  <c r="BB419" i="2"/>
  <c r="AV272" i="2"/>
  <c r="AV427" i="2"/>
  <c r="AV199" i="2"/>
  <c r="AV489" i="2"/>
  <c r="AA31" i="2"/>
  <c r="AV341" i="2"/>
  <c r="AV150" i="2"/>
  <c r="AV312" i="2"/>
  <c r="AV194" i="2"/>
  <c r="AV250" i="2"/>
  <c r="AV227" i="2"/>
  <c r="AV328" i="2"/>
  <c r="BB495" i="2"/>
  <c r="AV297" i="2"/>
  <c r="BB172" i="2"/>
  <c r="BB26" i="2"/>
  <c r="AV182" i="2"/>
  <c r="BB46" i="2"/>
  <c r="BB182" i="2"/>
  <c r="BB130" i="2"/>
  <c r="BB217" i="2"/>
  <c r="BB443" i="2"/>
  <c r="BB61" i="2"/>
  <c r="BB209" i="2"/>
  <c r="AV9" i="2"/>
  <c r="BB280" i="2"/>
  <c r="BB185" i="2"/>
  <c r="BB379" i="2"/>
  <c r="AV417" i="2"/>
  <c r="BB267" i="2"/>
  <c r="BB134" i="2"/>
  <c r="BB169" i="2"/>
  <c r="BB435" i="2"/>
  <c r="BB114" i="2"/>
  <c r="BB232" i="2"/>
  <c r="BB363" i="2"/>
  <c r="AV10" i="2"/>
  <c r="AV282" i="2"/>
  <c r="BB86" i="2"/>
  <c r="BB389" i="2"/>
  <c r="BH16" i="2"/>
  <c r="BH17" i="2" s="1"/>
  <c r="AV8" i="2"/>
  <c r="BB162" i="2"/>
  <c r="AV175" i="2"/>
  <c r="AV162" i="2"/>
  <c r="AV248" i="2"/>
  <c r="BI16" i="2"/>
  <c r="BI17" i="2" s="1"/>
  <c r="BI18" i="2" s="1"/>
  <c r="BI19" i="2" s="1"/>
  <c r="BI20" i="2" s="1"/>
  <c r="BI21" i="2" s="1"/>
  <c r="BI22" i="2" s="1"/>
  <c r="BI23" i="2" s="1"/>
  <c r="BI24" i="2" s="1"/>
  <c r="BI25" i="2" s="1"/>
  <c r="BI26" i="2" s="1"/>
  <c r="BI27" i="2" s="1"/>
  <c r="BI28" i="2" s="1"/>
  <c r="BI29" i="2" s="1"/>
  <c r="BI30" i="2" s="1"/>
  <c r="BI31" i="2" s="1"/>
  <c r="BI32" i="2" s="1"/>
  <c r="AV318" i="2"/>
  <c r="AV441" i="2"/>
  <c r="AV147" i="2"/>
  <c r="AV110" i="2"/>
  <c r="AV339" i="2"/>
  <c r="AV234" i="2"/>
  <c r="AV215" i="2"/>
  <c r="AV179" i="2"/>
  <c r="AV235" i="2"/>
  <c r="AV243" i="2"/>
  <c r="AV465" i="2"/>
  <c r="AV309" i="2"/>
  <c r="AV331" i="2"/>
  <c r="AV290" i="2"/>
  <c r="AV146" i="2"/>
  <c r="AV222" i="2"/>
  <c r="AV326" i="2"/>
  <c r="BB110" i="2"/>
  <c r="BB301" i="2"/>
  <c r="BA167" i="2"/>
  <c r="BB167" i="2" s="1"/>
  <c r="AV305" i="2"/>
  <c r="AV283" i="2"/>
  <c r="BB371" i="2"/>
  <c r="BB256" i="2"/>
  <c r="AV139" i="2"/>
  <c r="AV369" i="2"/>
  <c r="BB173" i="2"/>
  <c r="AV195" i="2"/>
  <c r="AV255" i="2"/>
  <c r="AV299" i="2"/>
  <c r="AV266" i="2"/>
  <c r="AV204" i="2"/>
  <c r="AV142" i="2"/>
  <c r="BB78" i="2"/>
  <c r="AV166" i="2"/>
  <c r="AV263" i="2"/>
  <c r="AV151" i="2"/>
  <c r="BB248" i="2"/>
  <c r="AV138" i="2"/>
  <c r="AV275" i="2"/>
  <c r="AV280" i="2"/>
  <c r="BB235" i="2"/>
  <c r="AV154" i="2"/>
  <c r="AV231" i="2"/>
  <c r="BB272" i="2"/>
  <c r="AV212" i="2"/>
  <c r="BB126" i="2"/>
  <c r="BB431" i="2"/>
  <c r="AV170" i="2"/>
  <c r="BB205" i="2"/>
  <c r="AV295" i="2"/>
  <c r="AV242" i="2"/>
  <c r="BB415" i="2"/>
  <c r="AV317" i="2"/>
  <c r="BB391" i="2"/>
  <c r="BB30" i="2"/>
  <c r="AV302" i="2"/>
  <c r="AV393" i="2"/>
  <c r="BB38" i="2"/>
  <c r="BB170" i="2"/>
  <c r="BB411" i="2"/>
  <c r="BB268" i="2"/>
  <c r="AV232" i="2"/>
  <c r="BB58" i="2"/>
  <c r="BB157" i="2"/>
  <c r="AV345" i="2"/>
  <c r="AV271" i="2"/>
  <c r="AV301" i="2"/>
  <c r="BB255" i="2"/>
  <c r="BB215" i="2"/>
  <c r="BB383" i="2"/>
  <c r="BB197" i="2"/>
  <c r="AV171" i="2"/>
  <c r="AV256" i="2"/>
  <c r="BB174" i="2"/>
  <c r="AV239" i="2"/>
  <c r="AV329" i="2"/>
  <c r="BB439" i="2"/>
  <c r="AV206" i="2"/>
  <c r="AV298" i="2"/>
  <c r="BB165" i="2"/>
  <c r="AV324" i="2"/>
  <c r="AV118" i="2"/>
  <c r="AV114" i="2"/>
  <c r="AV122" i="2"/>
  <c r="AV126" i="2"/>
  <c r="AV131" i="2"/>
  <c r="AV127" i="2"/>
  <c r="AV11" i="2"/>
  <c r="BB181" i="2"/>
  <c r="BB485" i="2"/>
  <c r="AV251" i="2"/>
  <c r="AV218" i="2"/>
  <c r="AV310" i="2"/>
  <c r="AV287" i="2"/>
  <c r="AV336" i="2"/>
  <c r="BA239" i="2"/>
  <c r="BB239" i="2" s="1"/>
  <c r="BB292" i="2"/>
  <c r="BB146" i="2"/>
  <c r="BB279" i="2"/>
  <c r="BB447" i="2"/>
  <c r="BB407" i="2"/>
  <c r="BB82" i="2"/>
  <c r="AV344" i="2"/>
  <c r="AV61" i="2"/>
  <c r="AV349" i="2"/>
  <c r="BB34" i="2"/>
  <c r="BB118" i="2"/>
  <c r="BB427" i="2"/>
  <c r="BB243" i="2"/>
  <c r="AV130" i="2"/>
  <c r="AV203" i="2"/>
  <c r="AV214" i="2"/>
  <c r="AV223" i="2"/>
  <c r="AV334" i="2"/>
  <c r="AV323" i="2"/>
  <c r="BB303" i="2"/>
  <c r="AV259" i="2"/>
  <c r="AV210" i="2"/>
  <c r="AV217" i="2"/>
  <c r="AV247" i="2"/>
  <c r="AV219" i="2"/>
  <c r="AV347" i="2"/>
  <c r="AV475" i="2"/>
  <c r="AV190" i="2"/>
  <c r="AV407" i="2"/>
  <c r="AV205" i="2"/>
  <c r="AV258" i="2"/>
  <c r="BB142" i="2"/>
  <c r="BB208" i="2"/>
  <c r="BB291" i="2"/>
  <c r="BB296" i="2"/>
  <c r="BB94" i="2"/>
  <c r="BB150" i="2"/>
  <c r="BB85" i="2"/>
  <c r="BB399" i="2"/>
  <c r="BB459" i="2"/>
  <c r="AV296" i="2"/>
  <c r="AV155" i="2"/>
  <c r="AV274" i="2"/>
  <c r="BB467" i="2"/>
  <c r="AV208" i="2"/>
  <c r="AV325" i="2"/>
  <c r="BB121" i="2"/>
  <c r="BB451" i="2"/>
  <c r="BB154" i="2"/>
  <c r="BB49" i="2"/>
  <c r="BB102" i="2"/>
  <c r="BB158" i="2"/>
  <c r="BB188" i="2"/>
  <c r="BB483" i="2"/>
  <c r="BB141" i="2"/>
  <c r="BB437" i="2"/>
  <c r="AV321" i="2"/>
  <c r="AV134" i="2"/>
  <c r="AV191" i="2"/>
  <c r="AV333" i="2"/>
  <c r="BB455" i="2"/>
  <c r="BA220" i="2"/>
  <c r="BB220" i="2" s="1"/>
  <c r="AV169" i="2"/>
  <c r="AV76" i="2"/>
  <c r="AV240" i="2"/>
  <c r="BB176" i="2"/>
  <c r="BB471" i="2"/>
  <c r="AV209" i="2"/>
  <c r="AV315" i="2"/>
  <c r="AV311" i="2"/>
  <c r="BB423" i="2"/>
  <c r="BB475" i="2"/>
  <c r="BB129" i="2"/>
  <c r="AV143" i="2"/>
  <c r="AV451" i="2"/>
  <c r="AV96" i="2"/>
  <c r="AV346" i="2"/>
  <c r="AV337" i="2"/>
  <c r="BB177" i="2"/>
  <c r="BB319" i="2"/>
  <c r="BB42" i="2"/>
  <c r="AV65" i="2"/>
  <c r="AV178" i="2"/>
  <c r="AV264" i="2"/>
  <c r="AV159" i="2"/>
  <c r="AV304" i="2"/>
  <c r="AV359" i="2"/>
  <c r="BB166" i="2"/>
  <c r="AV249" i="2"/>
  <c r="AV187" i="2"/>
  <c r="AV174" i="2"/>
  <c r="AV167" i="2"/>
  <c r="AV313" i="2"/>
  <c r="BB356" i="2"/>
  <c r="BB50" i="2"/>
  <c r="AV419" i="2"/>
  <c r="BB479" i="2"/>
  <c r="AV202" i="2"/>
  <c r="AV211" i="2"/>
  <c r="AV183" i="2"/>
  <c r="AV431" i="2"/>
  <c r="BB186" i="2"/>
  <c r="BB151" i="2"/>
  <c r="BB125" i="2"/>
  <c r="AV198" i="2"/>
  <c r="AV381" i="2"/>
  <c r="AV397" i="2"/>
  <c r="AV471" i="2"/>
  <c r="AV405" i="2"/>
  <c r="AV353" i="2"/>
  <c r="AV497" i="2"/>
  <c r="AU288" i="2"/>
  <c r="AV288" i="2" s="1"/>
  <c r="AV355" i="2"/>
  <c r="AU330" i="2"/>
  <c r="AV330" i="2" s="1"/>
  <c r="AV409" i="2"/>
  <c r="AV483" i="2"/>
  <c r="AV453" i="2"/>
  <c r="AV365" i="2"/>
  <c r="AV367" i="2"/>
  <c r="BB66" i="2"/>
  <c r="AV443" i="2"/>
  <c r="AV433" i="2"/>
  <c r="AV495" i="2"/>
  <c r="AV377" i="2"/>
  <c r="AU456" i="2"/>
  <c r="AV456" i="2" s="1"/>
  <c r="AV379" i="2"/>
  <c r="AU343" i="2"/>
  <c r="AV343" i="2" s="1"/>
  <c r="AV455" i="2"/>
  <c r="AV481" i="2"/>
  <c r="AV507" i="2"/>
  <c r="AV389" i="2"/>
  <c r="AU468" i="2"/>
  <c r="AV468" i="2" s="1"/>
  <c r="AV391" i="2"/>
  <c r="AV477" i="2"/>
  <c r="AU363" i="2"/>
  <c r="AV363" i="2" s="1"/>
  <c r="AV467" i="2"/>
  <c r="AV505" i="2"/>
  <c r="AV351" i="2"/>
  <c r="AV429" i="2"/>
  <c r="AU480" i="2"/>
  <c r="AV480" i="2" s="1"/>
  <c r="AV403" i="2"/>
  <c r="AU387" i="2"/>
  <c r="AV387" i="2" s="1"/>
  <c r="AU268" i="2"/>
  <c r="AV268" i="2" s="1"/>
  <c r="AV479" i="2"/>
  <c r="AV375" i="2"/>
  <c r="AV501" i="2"/>
  <c r="AV413" i="2"/>
  <c r="AU492" i="2"/>
  <c r="AV492" i="2" s="1"/>
  <c r="AV415" i="2"/>
  <c r="AU421" i="2"/>
  <c r="AV421" i="2" s="1"/>
  <c r="AU292" i="2"/>
  <c r="AV292" i="2" s="1"/>
  <c r="AV491" i="2"/>
  <c r="AV399" i="2"/>
  <c r="AV425" i="2"/>
  <c r="AU216" i="2"/>
  <c r="AV216" i="2" s="1"/>
  <c r="AU504" i="2"/>
  <c r="AV504" i="2" s="1"/>
  <c r="AU445" i="2"/>
  <c r="AV445" i="2" s="1"/>
  <c r="AV503" i="2"/>
  <c r="AV437" i="2"/>
  <c r="AU228" i="2"/>
  <c r="AV228" i="2" s="1"/>
  <c r="AV439" i="2"/>
  <c r="AV357" i="2"/>
  <c r="AU469" i="2"/>
  <c r="AV469" i="2" s="1"/>
  <c r="AV371" i="2"/>
  <c r="AV423" i="2"/>
  <c r="AV449" i="2"/>
  <c r="AU493" i="2"/>
  <c r="AV493" i="2" s="1"/>
  <c r="AV383" i="2"/>
  <c r="AV361" i="2"/>
  <c r="AV435" i="2"/>
  <c r="AV461" i="2"/>
  <c r="AU252" i="2"/>
  <c r="AV252" i="2" s="1"/>
  <c r="AV463" i="2"/>
  <c r="AU342" i="2"/>
  <c r="AV342" i="2" s="1"/>
  <c r="AV395" i="2"/>
  <c r="AV373" i="2"/>
  <c r="AV447" i="2"/>
  <c r="AV473" i="2"/>
  <c r="AV457" i="2"/>
  <c r="AV385" i="2"/>
  <c r="AV459" i="2"/>
  <c r="AV485" i="2"/>
  <c r="AU276" i="2"/>
  <c r="AV276" i="2" s="1"/>
  <c r="AV487" i="2"/>
  <c r="BB199" i="2"/>
  <c r="BA171" i="2"/>
  <c r="BB171" i="2" s="1"/>
  <c r="BB97" i="2"/>
  <c r="BB499" i="2"/>
  <c r="BB149" i="2"/>
  <c r="BB62" i="2"/>
  <c r="BB503" i="2"/>
  <c r="BB491" i="2"/>
  <c r="BB507" i="2"/>
  <c r="BB22" i="2"/>
  <c r="BB74" i="2"/>
  <c r="BB178" i="2"/>
  <c r="BB339" i="2"/>
  <c r="BB184" i="2"/>
  <c r="BA156" i="2"/>
  <c r="BB156" i="2" s="1"/>
  <c r="BB359" i="2"/>
  <c r="BB109" i="2"/>
  <c r="BB190" i="2"/>
  <c r="BB367" i="2"/>
  <c r="BB90" i="2"/>
  <c r="BB224" i="2"/>
  <c r="BB137" i="2"/>
  <c r="BB236" i="2"/>
  <c r="BB71" i="2"/>
  <c r="BB163" i="2"/>
  <c r="BB450" i="2"/>
  <c r="BB369" i="2"/>
  <c r="BB231" i="2"/>
  <c r="BB138" i="2"/>
  <c r="BB343" i="2"/>
  <c r="BB335" i="2"/>
  <c r="BB351" i="2"/>
  <c r="BA164" i="2"/>
  <c r="BB164" i="2" s="1"/>
  <c r="BB189" i="2"/>
  <c r="BB103" i="2"/>
  <c r="BB104" i="2"/>
  <c r="BB284" i="2"/>
  <c r="BB145" i="2"/>
  <c r="BB252" i="2"/>
  <c r="BB117" i="2"/>
  <c r="BB106" i="2"/>
  <c r="BB93" i="2"/>
  <c r="BB196" i="2"/>
  <c r="BB53" i="2"/>
  <c r="BB401" i="2"/>
  <c r="BB70" i="2"/>
  <c r="BB395" i="2"/>
  <c r="BB195" i="2"/>
  <c r="BB465" i="2"/>
  <c r="BB403" i="2"/>
  <c r="BA21" i="2"/>
  <c r="BB21" i="2" s="1"/>
  <c r="BA60" i="2"/>
  <c r="BB60" i="2" s="1"/>
  <c r="BB99" i="2"/>
  <c r="BB276" i="2"/>
  <c r="BA159" i="2"/>
  <c r="BB159" i="2" s="1"/>
  <c r="BB192" i="2"/>
  <c r="BB168" i="2"/>
  <c r="BA288" i="2"/>
  <c r="BB288" i="2" s="1"/>
  <c r="BB84" i="2"/>
  <c r="BB144" i="2"/>
  <c r="BB430" i="2"/>
  <c r="BB375" i="2"/>
  <c r="BB80" i="2"/>
  <c r="BB128" i="2"/>
  <c r="BB382" i="2"/>
  <c r="BA478" i="2"/>
  <c r="BB478" i="2" s="1"/>
  <c r="BA257" i="2"/>
  <c r="BB257" i="2" s="1"/>
  <c r="BB96" i="2"/>
  <c r="BA76" i="2"/>
  <c r="BB76" i="2" s="1"/>
  <c r="AA512" i="2" l="1"/>
  <c r="X513" i="2"/>
  <c r="AA32" i="2"/>
  <c r="BH18" i="2"/>
  <c r="BH19" i="2" s="1"/>
  <c r="BH20" i="2" s="1"/>
  <c r="BH21" i="2" s="1"/>
  <c r="BH22" i="2" s="1"/>
  <c r="BH23" i="2" s="1"/>
  <c r="BH24" i="2" s="1"/>
  <c r="BH25" i="2" s="1"/>
  <c r="BJ25" i="2" s="1"/>
  <c r="BK25" i="2" s="1"/>
  <c r="BJ17" i="2"/>
  <c r="BK17" i="2" s="1"/>
  <c r="BJ16" i="2"/>
  <c r="BK16" i="2" s="1"/>
  <c r="BI33" i="2"/>
  <c r="BI34" i="2" s="1"/>
  <c r="BI35" i="2" s="1"/>
  <c r="BI36" i="2" s="1"/>
  <c r="BI37" i="2" s="1"/>
  <c r="BI38" i="2" s="1"/>
  <c r="BI39" i="2" s="1"/>
  <c r="BI40" i="2" s="1"/>
  <c r="BI41" i="2" s="1"/>
  <c r="BI42" i="2" s="1"/>
  <c r="BI43" i="2" s="1"/>
  <c r="BI44" i="2" s="1"/>
  <c r="BI45" i="2" s="1"/>
  <c r="BI46" i="2" s="1"/>
  <c r="BI47" i="2" s="1"/>
  <c r="BI48" i="2" s="1"/>
  <c r="BI49" i="2" s="1"/>
  <c r="BI50" i="2" s="1"/>
  <c r="BI51" i="2" s="1"/>
  <c r="BI52" i="2" s="1"/>
  <c r="BI53" i="2" s="1"/>
  <c r="BI54" i="2" s="1"/>
  <c r="BI55" i="2" s="1"/>
  <c r="BI56" i="2" s="1"/>
  <c r="BI57" i="2" s="1"/>
  <c r="BI58" i="2" s="1"/>
  <c r="BI59" i="2" s="1"/>
  <c r="BI60" i="2" s="1"/>
  <c r="BI61" i="2" s="1"/>
  <c r="BI62" i="2" s="1"/>
  <c r="BI63" i="2" s="1"/>
  <c r="BI64" i="2" s="1"/>
  <c r="BI65" i="2" s="1"/>
  <c r="BI66" i="2" s="1"/>
  <c r="BI67" i="2" s="1"/>
  <c r="BI68" i="2" s="1"/>
  <c r="BI69" i="2" s="1"/>
  <c r="BI70" i="2" s="1"/>
  <c r="BI71" i="2" s="1"/>
  <c r="BI72" i="2" s="1"/>
  <c r="BI73" i="2" s="1"/>
  <c r="BI74" i="2" s="1"/>
  <c r="BI75" i="2" s="1"/>
  <c r="BI76" i="2" s="1"/>
  <c r="BI77" i="2" s="1"/>
  <c r="BI78" i="2" s="1"/>
  <c r="BI79" i="2" s="1"/>
  <c r="BI80" i="2" s="1"/>
  <c r="BI81" i="2" s="1"/>
  <c r="BI82" i="2" s="1"/>
  <c r="BI83" i="2" s="1"/>
  <c r="BI84" i="2" s="1"/>
  <c r="BI85" i="2" s="1"/>
  <c r="BI86" i="2" s="1"/>
  <c r="BI87" i="2" s="1"/>
  <c r="BI88" i="2" s="1"/>
  <c r="BI89" i="2" s="1"/>
  <c r="BJ20" i="2" l="1"/>
  <c r="BK20" i="2" s="1"/>
  <c r="BJ24" i="2"/>
  <c r="BK24" i="2" s="1"/>
  <c r="BJ19" i="2"/>
  <c r="BK19" i="2" s="1"/>
  <c r="BJ18" i="2"/>
  <c r="BK18" i="2" s="1"/>
  <c r="BH26" i="2"/>
  <c r="BJ26" i="2" s="1"/>
  <c r="BK26" i="2" s="1"/>
  <c r="BJ23" i="2"/>
  <c r="BK23" i="2" s="1"/>
  <c r="X514" i="2"/>
  <c r="AA513" i="2"/>
  <c r="BJ22" i="2"/>
  <c r="BK22" i="2" s="1"/>
  <c r="BJ21" i="2"/>
  <c r="BK21" i="2" s="1"/>
  <c r="AA33" i="2"/>
  <c r="BI90" i="2"/>
  <c r="BI91" i="2" s="1"/>
  <c r="BI92" i="2" s="1"/>
  <c r="BI93" i="2" s="1"/>
  <c r="BI94" i="2" s="1"/>
  <c r="BI95" i="2" s="1"/>
  <c r="BI96" i="2" s="1"/>
  <c r="BI97" i="2" s="1"/>
  <c r="BI98" i="2" s="1"/>
  <c r="BI99" i="2" s="1"/>
  <c r="BI100" i="2" s="1"/>
  <c r="BI101" i="2" s="1"/>
  <c r="BI102" i="2" s="1"/>
  <c r="BI103" i="2" s="1"/>
  <c r="BI104" i="2" s="1"/>
  <c r="BI105" i="2" s="1"/>
  <c r="BI106" i="2" s="1"/>
  <c r="BI107" i="2" s="1"/>
  <c r="BI108" i="2" s="1"/>
  <c r="BI109" i="2" s="1"/>
  <c r="BI110" i="2" s="1"/>
  <c r="BI111" i="2" s="1"/>
  <c r="BI112" i="2" s="1"/>
  <c r="BI113" i="2" s="1"/>
  <c r="BI114" i="2" s="1"/>
  <c r="BI115" i="2" s="1"/>
  <c r="BI116" i="2" s="1"/>
  <c r="BI117" i="2" s="1"/>
  <c r="BI118" i="2" s="1"/>
  <c r="BI119" i="2" s="1"/>
  <c r="BI120" i="2" s="1"/>
  <c r="BI121" i="2" s="1"/>
  <c r="BI122" i="2" s="1"/>
  <c r="BI123" i="2" s="1"/>
  <c r="BI124" i="2" s="1"/>
  <c r="BI125" i="2" s="1"/>
  <c r="BI126" i="2" s="1"/>
  <c r="BI127" i="2" s="1"/>
  <c r="BI128" i="2" s="1"/>
  <c r="BI129" i="2" s="1"/>
  <c r="BI130" i="2" s="1"/>
  <c r="BI131" i="2" s="1"/>
  <c r="BI132" i="2" s="1"/>
  <c r="BI133" i="2" s="1"/>
  <c r="BI134" i="2" s="1"/>
  <c r="BI135" i="2" s="1"/>
  <c r="BI136" i="2" s="1"/>
  <c r="BI137" i="2" s="1"/>
  <c r="BI138" i="2" s="1"/>
  <c r="BI139" i="2" s="1"/>
  <c r="BI140" i="2" s="1"/>
  <c r="BI141" i="2" s="1"/>
  <c r="BI142" i="2" s="1"/>
  <c r="BI143" i="2" s="1"/>
  <c r="BI144" i="2" s="1"/>
  <c r="BI145" i="2" s="1"/>
  <c r="BI146" i="2" s="1"/>
  <c r="BI147" i="2" s="1"/>
  <c r="BI148" i="2" s="1"/>
  <c r="BI149" i="2" s="1"/>
  <c r="BI150" i="2" s="1"/>
  <c r="BI151" i="2" s="1"/>
  <c r="BI152" i="2" s="1"/>
  <c r="BI153" i="2" s="1"/>
  <c r="BI154" i="2" s="1"/>
  <c r="BI155" i="2" s="1"/>
  <c r="BI156" i="2" s="1"/>
  <c r="BI157" i="2" s="1"/>
  <c r="BI158" i="2" s="1"/>
  <c r="BI159" i="2" s="1"/>
  <c r="BI160" i="2" s="1"/>
  <c r="BI161" i="2" s="1"/>
  <c r="BI162" i="2" s="1"/>
  <c r="BI163" i="2" s="1"/>
  <c r="BI164" i="2" s="1"/>
  <c r="BI165" i="2" s="1"/>
  <c r="BI166" i="2" s="1"/>
  <c r="BI167" i="2" s="1"/>
  <c r="BI168" i="2" s="1"/>
  <c r="BI169" i="2" s="1"/>
  <c r="BI170" i="2" s="1"/>
  <c r="BI171" i="2" s="1"/>
  <c r="BI172" i="2" s="1"/>
  <c r="BI173" i="2" s="1"/>
  <c r="BI174" i="2" s="1"/>
  <c r="BI175" i="2" s="1"/>
  <c r="BI176" i="2" s="1"/>
  <c r="BI177" i="2" s="1"/>
  <c r="BI178" i="2" s="1"/>
  <c r="BI179" i="2" s="1"/>
  <c r="BI180" i="2" s="1"/>
  <c r="BI181" i="2" s="1"/>
  <c r="BI182" i="2" s="1"/>
  <c r="BI183" i="2" s="1"/>
  <c r="BI184" i="2" s="1"/>
  <c r="BI185" i="2" s="1"/>
  <c r="BI186" i="2" s="1"/>
  <c r="BI187" i="2" s="1"/>
  <c r="BI188" i="2" s="1"/>
  <c r="BI189" i="2" s="1"/>
  <c r="BI190" i="2" s="1"/>
  <c r="BI191" i="2" s="1"/>
  <c r="BI192" i="2" s="1"/>
  <c r="BI193" i="2" s="1"/>
  <c r="BI194" i="2" s="1"/>
  <c r="BI195" i="2" s="1"/>
  <c r="BI196" i="2" s="1"/>
  <c r="BI197" i="2" s="1"/>
  <c r="BI198" i="2" s="1"/>
  <c r="BI199" i="2" s="1"/>
  <c r="BI200" i="2" s="1"/>
  <c r="BI201" i="2" s="1"/>
  <c r="BI202" i="2" s="1"/>
  <c r="BI203" i="2" s="1"/>
  <c r="BI204" i="2" s="1"/>
  <c r="BI205" i="2" s="1"/>
  <c r="BI206" i="2" s="1"/>
  <c r="BI207" i="2" s="1"/>
  <c r="BI208" i="2" s="1"/>
  <c r="BI209" i="2" s="1"/>
  <c r="BI210" i="2" s="1"/>
  <c r="BI211" i="2" s="1"/>
  <c r="BI212" i="2" s="1"/>
  <c r="BI213" i="2" s="1"/>
  <c r="BI214" i="2" s="1"/>
  <c r="BI215" i="2" s="1"/>
  <c r="BI216" i="2" s="1"/>
  <c r="BI217" i="2" s="1"/>
  <c r="BI218" i="2" s="1"/>
  <c r="BI219" i="2" s="1"/>
  <c r="BI220" i="2" s="1"/>
  <c r="BI221" i="2" s="1"/>
  <c r="BI222" i="2" s="1"/>
  <c r="BI223" i="2" s="1"/>
  <c r="BI224" i="2" s="1"/>
  <c r="BI225" i="2" s="1"/>
  <c r="BI226" i="2" s="1"/>
  <c r="BI227" i="2" s="1"/>
  <c r="BI228" i="2" s="1"/>
  <c r="BI229" i="2" s="1"/>
  <c r="BI230" i="2" s="1"/>
  <c r="BI231" i="2" s="1"/>
  <c r="BI232" i="2" s="1"/>
  <c r="BI233" i="2" s="1"/>
  <c r="BI234" i="2" s="1"/>
  <c r="BI235" i="2" s="1"/>
  <c r="BI236" i="2" s="1"/>
  <c r="BI237" i="2" s="1"/>
  <c r="BI238" i="2" s="1"/>
  <c r="BI239" i="2" s="1"/>
  <c r="BI240" i="2" s="1"/>
  <c r="BI241" i="2" s="1"/>
  <c r="BI242" i="2" s="1"/>
  <c r="BI243" i="2" s="1"/>
  <c r="BI244" i="2" s="1"/>
  <c r="BI245" i="2" s="1"/>
  <c r="BI246" i="2" s="1"/>
  <c r="BI247" i="2" s="1"/>
  <c r="BI248" i="2" s="1"/>
  <c r="BI249" i="2" s="1"/>
  <c r="BI250" i="2" s="1"/>
  <c r="BI251" i="2" s="1"/>
  <c r="BI252" i="2" s="1"/>
  <c r="BI253" i="2" s="1"/>
  <c r="BI254" i="2" s="1"/>
  <c r="BI255" i="2" s="1"/>
  <c r="BI256" i="2" s="1"/>
  <c r="BI257" i="2" s="1"/>
  <c r="BI258" i="2" s="1"/>
  <c r="BI259" i="2" s="1"/>
  <c r="BI260" i="2" s="1"/>
  <c r="BI261" i="2" s="1"/>
  <c r="BI262" i="2" s="1"/>
  <c r="BI263" i="2" s="1"/>
  <c r="BI264" i="2" s="1"/>
  <c r="BI265" i="2" s="1"/>
  <c r="BI266" i="2" s="1"/>
  <c r="BI267" i="2" s="1"/>
  <c r="BI268" i="2" s="1"/>
  <c r="BI269" i="2" s="1"/>
  <c r="BI270" i="2" s="1"/>
  <c r="BI271" i="2" s="1"/>
  <c r="BI272" i="2" s="1"/>
  <c r="BI273" i="2" s="1"/>
  <c r="BI274" i="2" s="1"/>
  <c r="BI275" i="2" s="1"/>
  <c r="BI276" i="2" s="1"/>
  <c r="BI277" i="2" s="1"/>
  <c r="BI278" i="2" s="1"/>
  <c r="BI279" i="2" s="1"/>
  <c r="BI280" i="2" s="1"/>
  <c r="BI281" i="2" s="1"/>
  <c r="BI282" i="2" s="1"/>
  <c r="BI283" i="2" s="1"/>
  <c r="BI284" i="2" s="1"/>
  <c r="BI285" i="2" s="1"/>
  <c r="BI286" i="2" s="1"/>
  <c r="BI287" i="2" s="1"/>
  <c r="BI288" i="2" s="1"/>
  <c r="BI289" i="2" s="1"/>
  <c r="BI290" i="2" s="1"/>
  <c r="BI291" i="2" s="1"/>
  <c r="BI292" i="2" s="1"/>
  <c r="BI293" i="2" s="1"/>
  <c r="BI294" i="2" s="1"/>
  <c r="BI295" i="2" s="1"/>
  <c r="BI296" i="2" s="1"/>
  <c r="BI297" i="2" s="1"/>
  <c r="BI298" i="2" s="1"/>
  <c r="BI299" i="2" s="1"/>
  <c r="BI300" i="2" s="1"/>
  <c r="BI301" i="2" s="1"/>
  <c r="BI302" i="2" s="1"/>
  <c r="BI303" i="2" s="1"/>
  <c r="BI304" i="2" s="1"/>
  <c r="BI305" i="2" s="1"/>
  <c r="BI306" i="2" s="1"/>
  <c r="BI307" i="2" s="1"/>
  <c r="BI308" i="2" s="1"/>
  <c r="BI309" i="2" s="1"/>
  <c r="BI310" i="2" s="1"/>
  <c r="BI311" i="2" s="1"/>
  <c r="BI312" i="2" s="1"/>
  <c r="BI313" i="2" s="1"/>
  <c r="BI314" i="2" s="1"/>
  <c r="BI315" i="2" s="1"/>
  <c r="BI316" i="2" s="1"/>
  <c r="BI317" i="2" s="1"/>
  <c r="BI318" i="2" s="1"/>
  <c r="BI319" i="2" s="1"/>
  <c r="BI320" i="2" s="1"/>
  <c r="BI321" i="2" s="1"/>
  <c r="BI322" i="2" s="1"/>
  <c r="BI323" i="2" s="1"/>
  <c r="BI324" i="2" s="1"/>
  <c r="BI325" i="2" s="1"/>
  <c r="BI326" i="2" s="1"/>
  <c r="BI327" i="2" s="1"/>
  <c r="BI328" i="2" s="1"/>
  <c r="BI329" i="2" s="1"/>
  <c r="BI330" i="2" s="1"/>
  <c r="BI331" i="2" s="1"/>
  <c r="BI332" i="2" s="1"/>
  <c r="BI333" i="2" s="1"/>
  <c r="BI334" i="2" s="1"/>
  <c r="BI335" i="2" s="1"/>
  <c r="BI336" i="2" s="1"/>
  <c r="BI337" i="2" s="1"/>
  <c r="BI338" i="2" s="1"/>
  <c r="BI339" i="2" s="1"/>
  <c r="BI340" i="2" s="1"/>
  <c r="BI341" i="2" s="1"/>
  <c r="BI342" i="2" s="1"/>
  <c r="BI343" i="2" s="1"/>
  <c r="BI344" i="2" s="1"/>
  <c r="BI345" i="2" s="1"/>
  <c r="BI346" i="2" s="1"/>
  <c r="BI347" i="2" s="1"/>
  <c r="BI348" i="2" s="1"/>
  <c r="BI349" i="2" s="1"/>
  <c r="BI350" i="2" s="1"/>
  <c r="BI351" i="2" s="1"/>
  <c r="BI352" i="2" s="1"/>
  <c r="BI353" i="2" s="1"/>
  <c r="BI354" i="2" s="1"/>
  <c r="BI355" i="2" s="1"/>
  <c r="BI356" i="2" s="1"/>
  <c r="BI357" i="2" s="1"/>
  <c r="BI358" i="2" s="1"/>
  <c r="BI359" i="2" s="1"/>
  <c r="BI360" i="2" s="1"/>
  <c r="BI361" i="2" s="1"/>
  <c r="BI362" i="2" s="1"/>
  <c r="BI363" i="2" s="1"/>
  <c r="BI364" i="2" s="1"/>
  <c r="BI365" i="2" s="1"/>
  <c r="BI366" i="2" s="1"/>
  <c r="BI367" i="2" s="1"/>
  <c r="BI368" i="2" s="1"/>
  <c r="BI369" i="2" s="1"/>
  <c r="BI370" i="2" s="1"/>
  <c r="BI371" i="2" s="1"/>
  <c r="BI372" i="2" s="1"/>
  <c r="BI373" i="2" s="1"/>
  <c r="BI374" i="2" s="1"/>
  <c r="BI375" i="2" s="1"/>
  <c r="BI376" i="2" s="1"/>
  <c r="BI377" i="2" s="1"/>
  <c r="BI378" i="2" s="1"/>
  <c r="BI379" i="2" s="1"/>
  <c r="BI380" i="2" s="1"/>
  <c r="BI381" i="2" s="1"/>
  <c r="BI382" i="2" s="1"/>
  <c r="BI383" i="2" s="1"/>
  <c r="BI384" i="2" s="1"/>
  <c r="BI385" i="2" s="1"/>
  <c r="BI386" i="2" s="1"/>
  <c r="BI387" i="2" s="1"/>
  <c r="BI388" i="2" s="1"/>
  <c r="BI389" i="2" s="1"/>
  <c r="BI390" i="2" s="1"/>
  <c r="BI391" i="2" s="1"/>
  <c r="BI392" i="2" s="1"/>
  <c r="BI393" i="2" s="1"/>
  <c r="BI394" i="2" s="1"/>
  <c r="BI395" i="2" s="1"/>
  <c r="BI396" i="2" s="1"/>
  <c r="BI397" i="2" s="1"/>
  <c r="BI398" i="2" s="1"/>
  <c r="BI399" i="2" s="1"/>
  <c r="BI400" i="2" s="1"/>
  <c r="BI401" i="2" s="1"/>
  <c r="BI402" i="2" s="1"/>
  <c r="BI403" i="2" s="1"/>
  <c r="BI404" i="2" s="1"/>
  <c r="BI405" i="2" s="1"/>
  <c r="BI406" i="2" s="1"/>
  <c r="BI407" i="2" s="1"/>
  <c r="BI408" i="2" s="1"/>
  <c r="BI409" i="2" s="1"/>
  <c r="BI410" i="2" s="1"/>
  <c r="BI411" i="2" s="1"/>
  <c r="BI412" i="2" s="1"/>
  <c r="BI413" i="2" s="1"/>
  <c r="BI414" i="2" s="1"/>
  <c r="BI415" i="2" s="1"/>
  <c r="BI416" i="2" s="1"/>
  <c r="BI417" i="2" s="1"/>
  <c r="BI418" i="2" s="1"/>
  <c r="BI419" i="2" s="1"/>
  <c r="BI420" i="2" s="1"/>
  <c r="BI421" i="2" s="1"/>
  <c r="BI422" i="2" s="1"/>
  <c r="BI423" i="2" s="1"/>
  <c r="BI424" i="2" s="1"/>
  <c r="BI425" i="2" s="1"/>
  <c r="BI426" i="2" s="1"/>
  <c r="BI427" i="2" s="1"/>
  <c r="BI428" i="2" s="1"/>
  <c r="BI429" i="2" s="1"/>
  <c r="BI430" i="2" s="1"/>
  <c r="BI431" i="2" s="1"/>
  <c r="BI432" i="2" s="1"/>
  <c r="BI433" i="2" s="1"/>
  <c r="BI434" i="2" s="1"/>
  <c r="BI435" i="2" s="1"/>
  <c r="BI436" i="2" s="1"/>
  <c r="BI437" i="2" s="1"/>
  <c r="BI438" i="2" s="1"/>
  <c r="BI439" i="2" s="1"/>
  <c r="BI440" i="2" s="1"/>
  <c r="BI441" i="2" s="1"/>
  <c r="BI442" i="2" s="1"/>
  <c r="BI443" i="2" s="1"/>
  <c r="BI444" i="2" s="1"/>
  <c r="BI445" i="2" s="1"/>
  <c r="BI446" i="2" s="1"/>
  <c r="BI447" i="2" s="1"/>
  <c r="BI448" i="2" s="1"/>
  <c r="BI449" i="2" s="1"/>
  <c r="BI450" i="2" s="1"/>
  <c r="BI451" i="2" s="1"/>
  <c r="BI452" i="2" s="1"/>
  <c r="BI453" i="2" s="1"/>
  <c r="BI454" i="2" s="1"/>
  <c r="BI455" i="2" s="1"/>
  <c r="BI456" i="2" s="1"/>
  <c r="BI457" i="2" s="1"/>
  <c r="BI458" i="2" s="1"/>
  <c r="BI459" i="2" s="1"/>
  <c r="BI460" i="2" s="1"/>
  <c r="BI461" i="2" s="1"/>
  <c r="BI462" i="2" s="1"/>
  <c r="BI463" i="2" s="1"/>
  <c r="BI464" i="2" s="1"/>
  <c r="BI465" i="2" s="1"/>
  <c r="BI466" i="2" s="1"/>
  <c r="BI467" i="2" s="1"/>
  <c r="BI468" i="2" s="1"/>
  <c r="BI469" i="2" s="1"/>
  <c r="BI470" i="2" s="1"/>
  <c r="BI471" i="2" s="1"/>
  <c r="BI472" i="2" s="1"/>
  <c r="BI473" i="2" s="1"/>
  <c r="BI474" i="2" s="1"/>
  <c r="BI475" i="2" s="1"/>
  <c r="BI476" i="2" s="1"/>
  <c r="BI477" i="2" s="1"/>
  <c r="BI478" i="2" s="1"/>
  <c r="BI479" i="2" s="1"/>
  <c r="BI480" i="2" s="1"/>
  <c r="BI481" i="2" s="1"/>
  <c r="BI482" i="2" s="1"/>
  <c r="BI483" i="2" s="1"/>
  <c r="BI484" i="2" s="1"/>
  <c r="BI485" i="2" s="1"/>
  <c r="BI486" i="2" s="1"/>
  <c r="BI487" i="2" s="1"/>
  <c r="BI488" i="2" s="1"/>
  <c r="BI489" i="2" s="1"/>
  <c r="BI490" i="2" s="1"/>
  <c r="BI491" i="2" s="1"/>
  <c r="BI492" i="2" s="1"/>
  <c r="BI493" i="2" s="1"/>
  <c r="BI494" i="2" s="1"/>
  <c r="BI495" i="2" s="1"/>
  <c r="BI496" i="2" s="1"/>
  <c r="BI497" i="2" s="1"/>
  <c r="BI498" i="2" s="1"/>
  <c r="BI499" i="2" s="1"/>
  <c r="BI500" i="2" s="1"/>
  <c r="BI501" i="2" s="1"/>
  <c r="BI502" i="2" s="1"/>
  <c r="BI503" i="2" s="1"/>
  <c r="BI504" i="2" s="1"/>
  <c r="BI505" i="2" s="1"/>
  <c r="BI506" i="2" s="1"/>
  <c r="BI507" i="2" s="1"/>
  <c r="BI508" i="2" s="1"/>
  <c r="BI509" i="2" s="1"/>
  <c r="BI510" i="2" s="1"/>
  <c r="BI511" i="2" s="1"/>
  <c r="BI512" i="2" s="1"/>
  <c r="BI513" i="2" s="1"/>
  <c r="BI514" i="2" s="1"/>
  <c r="BI515" i="2" s="1"/>
  <c r="BI516" i="2" s="1"/>
  <c r="BI517" i="2" s="1"/>
  <c r="BI518" i="2" s="1"/>
  <c r="BI519" i="2" s="1"/>
  <c r="BH27" i="2" l="1"/>
  <c r="AA514" i="2"/>
  <c r="X515" i="2"/>
  <c r="AA34" i="2"/>
  <c r="BH28" i="2"/>
  <c r="BJ27" i="2"/>
  <c r="BK27" i="2" s="1"/>
  <c r="X516" i="2" l="1"/>
  <c r="AA515" i="2"/>
  <c r="AA35" i="2"/>
  <c r="BH29" i="2"/>
  <c r="BJ28" i="2"/>
  <c r="BK28" i="2" s="1"/>
  <c r="X517" i="2" l="1"/>
  <c r="AA516" i="2"/>
  <c r="AC35" i="2"/>
  <c r="AD35" i="2" s="1"/>
  <c r="AA36" i="2"/>
  <c r="BH30" i="2"/>
  <c r="BJ29" i="2"/>
  <c r="BK29" i="2" s="1"/>
  <c r="AA517" i="2" l="1"/>
  <c r="X518" i="2"/>
  <c r="AC36" i="2"/>
  <c r="AD36" i="2" s="1"/>
  <c r="AA37" i="2"/>
  <c r="BH31" i="2"/>
  <c r="BJ30" i="2"/>
  <c r="BK30" i="2" s="1"/>
  <c r="X519" i="2" l="1"/>
  <c r="AA518" i="2"/>
  <c r="AC37" i="2"/>
  <c r="AD37" i="2" s="1"/>
  <c r="AA38" i="2"/>
  <c r="BH32" i="2"/>
  <c r="BJ31" i="2"/>
  <c r="BK31" i="2" s="1"/>
  <c r="AA519" i="2" l="1"/>
  <c r="AC38" i="2"/>
  <c r="AD38" i="2" s="1"/>
  <c r="AA39" i="2"/>
  <c r="BH33" i="2"/>
  <c r="BJ32" i="2"/>
  <c r="BK32" i="2" s="1"/>
  <c r="AC39" i="2" l="1"/>
  <c r="AD39" i="2"/>
  <c r="AA40" i="2"/>
  <c r="BH34" i="2"/>
  <c r="BJ33" i="2"/>
  <c r="BK33" i="2" s="1"/>
  <c r="AC40" i="2" l="1"/>
  <c r="AD40" i="2" s="1"/>
  <c r="AA41" i="2"/>
  <c r="BH35" i="2"/>
  <c r="BJ34" i="2"/>
  <c r="BK34" i="2" s="1"/>
  <c r="AC41" i="2" l="1"/>
  <c r="AD41" i="2"/>
  <c r="AA42" i="2"/>
  <c r="BH36" i="2"/>
  <c r="BJ35" i="2"/>
  <c r="BK35" i="2" s="1"/>
  <c r="AC42" i="2" l="1"/>
  <c r="AD42" i="2"/>
  <c r="AA43" i="2"/>
  <c r="BH37" i="2"/>
  <c r="BJ36" i="2"/>
  <c r="BK36" i="2" s="1"/>
  <c r="AC43" i="2" l="1"/>
  <c r="AD43" i="2" s="1"/>
  <c r="AA44" i="2"/>
  <c r="BH38" i="2"/>
  <c r="BJ37" i="2"/>
  <c r="BK37" i="2" s="1"/>
  <c r="AC44" i="2" l="1"/>
  <c r="AD44" i="2" s="1"/>
  <c r="AA45" i="2"/>
  <c r="BH39" i="2"/>
  <c r="BJ38" i="2"/>
  <c r="BK38" i="2" s="1"/>
  <c r="AC45" i="2" l="1"/>
  <c r="AD45" i="2" s="1"/>
  <c r="AA46" i="2"/>
  <c r="BH40" i="2"/>
  <c r="BJ39" i="2"/>
  <c r="BK39" i="2" s="1"/>
  <c r="AC46" i="2" l="1"/>
  <c r="AD46" i="2" s="1"/>
  <c r="AA47" i="2"/>
  <c r="BH41" i="2"/>
  <c r="BJ40" i="2"/>
  <c r="BK40" i="2" s="1"/>
  <c r="AC47" i="2" l="1"/>
  <c r="AD47" i="2"/>
  <c r="AA48" i="2"/>
  <c r="BH42" i="2"/>
  <c r="BJ41" i="2"/>
  <c r="BK41" i="2" s="1"/>
  <c r="AC48" i="2" l="1"/>
  <c r="AD48" i="2" s="1"/>
  <c r="AA49" i="2"/>
  <c r="BH43" i="2"/>
  <c r="BJ42" i="2"/>
  <c r="BK42" i="2" s="1"/>
  <c r="AC49" i="2" l="1"/>
  <c r="AD49" i="2"/>
  <c r="AA50" i="2"/>
  <c r="BH44" i="2"/>
  <c r="BJ43" i="2"/>
  <c r="BK43" i="2" s="1"/>
  <c r="AC50" i="2" l="1"/>
  <c r="AD50" i="2" s="1"/>
  <c r="AA51" i="2"/>
  <c r="BH45" i="2"/>
  <c r="BJ44" i="2"/>
  <c r="BK44" i="2" s="1"/>
  <c r="AC51" i="2" l="1"/>
  <c r="AD51" i="2" s="1"/>
  <c r="AA52" i="2"/>
  <c r="BH46" i="2"/>
  <c r="BJ45" i="2"/>
  <c r="BK45" i="2" s="1"/>
  <c r="AC52" i="2" l="1"/>
  <c r="AD52" i="2" s="1"/>
  <c r="AA53" i="2"/>
  <c r="BH47" i="2"/>
  <c r="BJ46" i="2"/>
  <c r="BK46" i="2" s="1"/>
  <c r="AC53" i="2" l="1"/>
  <c r="AD53" i="2" s="1"/>
  <c r="AA54" i="2"/>
  <c r="BH48" i="2"/>
  <c r="BJ47" i="2"/>
  <c r="BK47" i="2" s="1"/>
  <c r="AC54" i="2" l="1"/>
  <c r="AD54" i="2" s="1"/>
  <c r="AA55" i="2"/>
  <c r="BH49" i="2"/>
  <c r="BJ48" i="2"/>
  <c r="BK48" i="2" s="1"/>
  <c r="AC55" i="2" l="1"/>
  <c r="AD55" i="2" s="1"/>
  <c r="AA56" i="2"/>
  <c r="BH50" i="2"/>
  <c r="BJ49" i="2"/>
  <c r="BK49" i="2" s="1"/>
  <c r="AC56" i="2" l="1"/>
  <c r="AD56" i="2" s="1"/>
  <c r="AA57" i="2"/>
  <c r="BH51" i="2"/>
  <c r="BJ50" i="2"/>
  <c r="BK50" i="2" s="1"/>
  <c r="AC57" i="2" l="1"/>
  <c r="AD57" i="2" s="1"/>
  <c r="AA58" i="2"/>
  <c r="BH52" i="2"/>
  <c r="BJ51" i="2"/>
  <c r="BK51" i="2" s="1"/>
  <c r="AC58" i="2" l="1"/>
  <c r="AD58" i="2" s="1"/>
  <c r="AA59" i="2"/>
  <c r="BH53" i="2"/>
  <c r="BJ52" i="2"/>
  <c r="BK52" i="2" s="1"/>
  <c r="AC59" i="2" l="1"/>
  <c r="AD59" i="2" s="1"/>
  <c r="AA60" i="2"/>
  <c r="BH54" i="2"/>
  <c r="BJ53" i="2"/>
  <c r="BK53" i="2" s="1"/>
  <c r="AC60" i="2" l="1"/>
  <c r="AD60" i="2" s="1"/>
  <c r="AA61" i="2"/>
  <c r="BH55" i="2"/>
  <c r="BJ54" i="2"/>
  <c r="BK54" i="2" s="1"/>
  <c r="AC61" i="2" l="1"/>
  <c r="AD61" i="2" s="1"/>
  <c r="AA62" i="2"/>
  <c r="BH56" i="2"/>
  <c r="BJ55" i="2"/>
  <c r="BK55" i="2" s="1"/>
  <c r="AC62" i="2" l="1"/>
  <c r="AD62" i="2"/>
  <c r="AA63" i="2"/>
  <c r="BH57" i="2"/>
  <c r="BJ56" i="2"/>
  <c r="BK56" i="2" s="1"/>
  <c r="AC63" i="2" l="1"/>
  <c r="AD63" i="2" s="1"/>
  <c r="AA64" i="2"/>
  <c r="BH58" i="2"/>
  <c r="BJ57" i="2"/>
  <c r="BK57" i="2" s="1"/>
  <c r="AC64" i="2" l="1"/>
  <c r="AD64" i="2"/>
  <c r="AA65" i="2"/>
  <c r="BH59" i="2"/>
  <c r="BJ58" i="2"/>
  <c r="BK58" i="2" s="1"/>
  <c r="AC65" i="2" l="1"/>
  <c r="AD65" i="2" s="1"/>
  <c r="AA66" i="2"/>
  <c r="BH60" i="2"/>
  <c r="BJ59" i="2"/>
  <c r="BK59" i="2" s="1"/>
  <c r="AC66" i="2" l="1"/>
  <c r="AD66" i="2" s="1"/>
  <c r="AA67" i="2"/>
  <c r="BH61" i="2"/>
  <c r="BJ60" i="2"/>
  <c r="BK60" i="2" s="1"/>
  <c r="AC67" i="2" l="1"/>
  <c r="AD67" i="2" s="1"/>
  <c r="AA68" i="2"/>
  <c r="BH62" i="2"/>
  <c r="BJ61" i="2"/>
  <c r="BK61" i="2" s="1"/>
  <c r="AC68" i="2" l="1"/>
  <c r="AD68" i="2"/>
  <c r="AA69" i="2"/>
  <c r="BH63" i="2"/>
  <c r="BJ62" i="2"/>
  <c r="BK62" i="2" s="1"/>
  <c r="AC69" i="2" l="1"/>
  <c r="AD69" i="2" s="1"/>
  <c r="AA70" i="2"/>
  <c r="BH64" i="2"/>
  <c r="BJ63" i="2"/>
  <c r="BK63" i="2" s="1"/>
  <c r="AC70" i="2" l="1"/>
  <c r="AD70" i="2"/>
  <c r="AA71" i="2"/>
  <c r="BH65" i="2"/>
  <c r="BJ64" i="2"/>
  <c r="BK64" i="2" s="1"/>
  <c r="AC71" i="2" l="1"/>
  <c r="AD71" i="2"/>
  <c r="AA72" i="2"/>
  <c r="BH66" i="2"/>
  <c r="BJ65" i="2"/>
  <c r="BK65" i="2" s="1"/>
  <c r="AC72" i="2" l="1"/>
  <c r="AD72" i="2"/>
  <c r="AA73" i="2"/>
  <c r="BH67" i="2"/>
  <c r="BJ66" i="2"/>
  <c r="BK66" i="2" s="1"/>
  <c r="AC73" i="2" l="1"/>
  <c r="AD73" i="2"/>
  <c r="AA74" i="2"/>
  <c r="BH68" i="2"/>
  <c r="BJ67" i="2"/>
  <c r="BK67" i="2" s="1"/>
  <c r="AC74" i="2" l="1"/>
  <c r="AD74" i="2" s="1"/>
  <c r="AA75" i="2"/>
  <c r="BH69" i="2"/>
  <c r="BJ68" i="2"/>
  <c r="BK68" i="2" s="1"/>
  <c r="AC75" i="2" l="1"/>
  <c r="AD75" i="2"/>
  <c r="AA76" i="2"/>
  <c r="BH70" i="2"/>
  <c r="BJ69" i="2"/>
  <c r="BK69" i="2" s="1"/>
  <c r="AC76" i="2" l="1"/>
  <c r="AD76" i="2" s="1"/>
  <c r="AA77" i="2"/>
  <c r="BH71" i="2"/>
  <c r="BJ70" i="2"/>
  <c r="BK70" i="2" s="1"/>
  <c r="AC77" i="2" l="1"/>
  <c r="AD77" i="2" s="1"/>
  <c r="AA78" i="2"/>
  <c r="BH72" i="2"/>
  <c r="BJ71" i="2"/>
  <c r="BK71" i="2" s="1"/>
  <c r="AC78" i="2" l="1"/>
  <c r="AD78" i="2"/>
  <c r="AA79" i="2"/>
  <c r="BH73" i="2"/>
  <c r="BJ72" i="2"/>
  <c r="BK72" i="2" s="1"/>
  <c r="AC79" i="2" l="1"/>
  <c r="AD79" i="2"/>
  <c r="AA80" i="2"/>
  <c r="BH74" i="2"/>
  <c r="BJ73" i="2"/>
  <c r="BK73" i="2" s="1"/>
  <c r="AC80" i="2" l="1"/>
  <c r="AD80" i="2"/>
  <c r="AA81" i="2"/>
  <c r="BH75" i="2"/>
  <c r="BJ74" i="2"/>
  <c r="BK74" i="2" s="1"/>
  <c r="AC81" i="2" l="1"/>
  <c r="AD81" i="2" s="1"/>
  <c r="AA82" i="2"/>
  <c r="BH76" i="2"/>
  <c r="BJ75" i="2"/>
  <c r="BK75" i="2" s="1"/>
  <c r="AC82" i="2" l="1"/>
  <c r="AD82" i="2"/>
  <c r="AA83" i="2"/>
  <c r="BH77" i="2"/>
  <c r="BJ76" i="2"/>
  <c r="BK76" i="2" s="1"/>
  <c r="AC83" i="2" l="1"/>
  <c r="AD83" i="2"/>
  <c r="AA84" i="2"/>
  <c r="BH78" i="2"/>
  <c r="BJ77" i="2"/>
  <c r="BK77" i="2" s="1"/>
  <c r="AC84" i="2" l="1"/>
  <c r="AD84" i="2" s="1"/>
  <c r="AA85" i="2"/>
  <c r="BH79" i="2"/>
  <c r="BJ78" i="2"/>
  <c r="BK78" i="2" s="1"/>
  <c r="AC85" i="2" l="1"/>
  <c r="AD85" i="2" s="1"/>
  <c r="AA86" i="2"/>
  <c r="BH80" i="2"/>
  <c r="BJ79" i="2"/>
  <c r="BK79" i="2" s="1"/>
  <c r="AC86" i="2" l="1"/>
  <c r="AD86" i="2" s="1"/>
  <c r="AA87" i="2"/>
  <c r="BH81" i="2"/>
  <c r="BJ80" i="2"/>
  <c r="BK80" i="2" s="1"/>
  <c r="AC87" i="2" l="1"/>
  <c r="AD87" i="2"/>
  <c r="AA88" i="2"/>
  <c r="BH82" i="2"/>
  <c r="BJ81" i="2"/>
  <c r="BK81" i="2" s="1"/>
  <c r="AC88" i="2" l="1"/>
  <c r="AD88" i="2"/>
  <c r="AA89" i="2"/>
  <c r="BH83" i="2"/>
  <c r="BJ82" i="2"/>
  <c r="BK82" i="2" s="1"/>
  <c r="AC89" i="2" l="1"/>
  <c r="AD89" i="2"/>
  <c r="AA90" i="2"/>
  <c r="BH84" i="2"/>
  <c r="BJ83" i="2"/>
  <c r="BK83" i="2" s="1"/>
  <c r="AC90" i="2" l="1"/>
  <c r="AD90" i="2" s="1"/>
  <c r="AA91" i="2"/>
  <c r="BH85" i="2"/>
  <c r="BJ84" i="2"/>
  <c r="BK84" i="2" s="1"/>
  <c r="AC91" i="2" l="1"/>
  <c r="AD91" i="2"/>
  <c r="AA92" i="2"/>
  <c r="BH86" i="2"/>
  <c r="BJ85" i="2"/>
  <c r="BK85" i="2" s="1"/>
  <c r="AC92" i="2" l="1"/>
  <c r="AD92" i="2"/>
  <c r="AA93" i="2"/>
  <c r="BH87" i="2"/>
  <c r="BJ86" i="2"/>
  <c r="BK86" i="2" s="1"/>
  <c r="AC93" i="2" l="1"/>
  <c r="AD93" i="2" s="1"/>
  <c r="AA94" i="2"/>
  <c r="BH88" i="2"/>
  <c r="BJ87" i="2"/>
  <c r="BK87" i="2" s="1"/>
  <c r="AC94" i="2" l="1"/>
  <c r="AD94" i="2"/>
  <c r="AA95" i="2"/>
  <c r="BH89" i="2"/>
  <c r="BJ88" i="2"/>
  <c r="BK88" i="2" s="1"/>
  <c r="AC95" i="2" l="1"/>
  <c r="AD95" i="2"/>
  <c r="AA96" i="2"/>
  <c r="BH90" i="2"/>
  <c r="BJ89" i="2"/>
  <c r="BK89" i="2" s="1"/>
  <c r="AC96" i="2" l="1"/>
  <c r="AD96" i="2" s="1"/>
  <c r="AA97" i="2"/>
  <c r="BH91" i="2"/>
  <c r="BJ90" i="2"/>
  <c r="BK90" i="2" s="1"/>
  <c r="AC97" i="2" l="1"/>
  <c r="AD97" i="2" s="1"/>
  <c r="AA98" i="2"/>
  <c r="BH92" i="2"/>
  <c r="BJ91" i="2"/>
  <c r="BK91" i="2" s="1"/>
  <c r="AC98" i="2" l="1"/>
  <c r="AD98" i="2"/>
  <c r="AA99" i="2"/>
  <c r="BH93" i="2"/>
  <c r="BJ92" i="2"/>
  <c r="BK92" i="2" s="1"/>
  <c r="AC99" i="2" l="1"/>
  <c r="AD99" i="2"/>
  <c r="AA100" i="2"/>
  <c r="BH94" i="2"/>
  <c r="BJ93" i="2"/>
  <c r="BK93" i="2" s="1"/>
  <c r="AC100" i="2" l="1"/>
  <c r="AD100" i="2"/>
  <c r="AA101" i="2"/>
  <c r="BH95" i="2"/>
  <c r="BJ94" i="2"/>
  <c r="BK94" i="2" s="1"/>
  <c r="AC101" i="2" l="1"/>
  <c r="AD101" i="2" s="1"/>
  <c r="AA102" i="2"/>
  <c r="BH96" i="2"/>
  <c r="BJ95" i="2"/>
  <c r="BK95" i="2" s="1"/>
  <c r="AC102" i="2" l="1"/>
  <c r="AD102" i="2"/>
  <c r="AA103" i="2"/>
  <c r="BH97" i="2"/>
  <c r="BJ96" i="2"/>
  <c r="BK96" i="2" s="1"/>
  <c r="AC103" i="2" l="1"/>
  <c r="AD103" i="2"/>
  <c r="AA104" i="2"/>
  <c r="BH98" i="2"/>
  <c r="BJ97" i="2"/>
  <c r="BK97" i="2" s="1"/>
  <c r="AC104" i="2" l="1"/>
  <c r="AD104" i="2"/>
  <c r="AA105" i="2"/>
  <c r="BH99" i="2"/>
  <c r="BJ98" i="2"/>
  <c r="BK98" i="2" s="1"/>
  <c r="AC105" i="2" l="1"/>
  <c r="AD105" i="2"/>
  <c r="AA106" i="2"/>
  <c r="BH100" i="2"/>
  <c r="BJ99" i="2"/>
  <c r="BK99" i="2" s="1"/>
  <c r="AC106" i="2" l="1"/>
  <c r="AD106" i="2"/>
  <c r="AA107" i="2"/>
  <c r="BH101" i="2"/>
  <c r="BJ100" i="2"/>
  <c r="BK100" i="2" s="1"/>
  <c r="AC107" i="2" l="1"/>
  <c r="AD107" i="2" s="1"/>
  <c r="AA108" i="2"/>
  <c r="BH102" i="2"/>
  <c r="BJ101" i="2"/>
  <c r="BK101" i="2" s="1"/>
  <c r="AC108" i="2" l="1"/>
  <c r="AD108" i="2"/>
  <c r="AA109" i="2"/>
  <c r="BH103" i="2"/>
  <c r="BJ102" i="2"/>
  <c r="BK102" i="2" s="1"/>
  <c r="AC109" i="2" l="1"/>
  <c r="AD109" i="2"/>
  <c r="AA110" i="2"/>
  <c r="BH104" i="2"/>
  <c r="BJ103" i="2"/>
  <c r="BK103" i="2" s="1"/>
  <c r="AC110" i="2" l="1"/>
  <c r="AD110" i="2"/>
  <c r="AA111" i="2"/>
  <c r="BH105" i="2"/>
  <c r="BJ104" i="2"/>
  <c r="BK104" i="2" s="1"/>
  <c r="AC111" i="2" l="1"/>
  <c r="AD111" i="2"/>
  <c r="AA112" i="2"/>
  <c r="BH106" i="2"/>
  <c r="BJ105" i="2"/>
  <c r="BK105" i="2" s="1"/>
  <c r="AC112" i="2" l="1"/>
  <c r="AD112" i="2"/>
  <c r="AA113" i="2"/>
  <c r="BH107" i="2"/>
  <c r="BJ106" i="2"/>
  <c r="BK106" i="2" s="1"/>
  <c r="AC113" i="2" l="1"/>
  <c r="AD113" i="2"/>
  <c r="AA114" i="2"/>
  <c r="BH108" i="2"/>
  <c r="BJ107" i="2"/>
  <c r="BK107" i="2" s="1"/>
  <c r="AC114" i="2" l="1"/>
  <c r="AD114" i="2"/>
  <c r="AA115" i="2"/>
  <c r="BH109" i="2"/>
  <c r="BJ108" i="2"/>
  <c r="BK108" i="2" s="1"/>
  <c r="AC115" i="2" l="1"/>
  <c r="AD115" i="2"/>
  <c r="AA116" i="2"/>
  <c r="BH110" i="2"/>
  <c r="BJ109" i="2"/>
  <c r="BK109" i="2" s="1"/>
  <c r="AC116" i="2" l="1"/>
  <c r="AD116" i="2" s="1"/>
  <c r="AA117" i="2"/>
  <c r="BH111" i="2"/>
  <c r="BJ110" i="2"/>
  <c r="BK110" i="2" s="1"/>
  <c r="AC117" i="2" l="1"/>
  <c r="AD117" i="2"/>
  <c r="AA118" i="2"/>
  <c r="BH112" i="2"/>
  <c r="BJ111" i="2"/>
  <c r="BK111" i="2" s="1"/>
  <c r="AC118" i="2" l="1"/>
  <c r="AD118" i="2"/>
  <c r="AA119" i="2"/>
  <c r="BH113" i="2"/>
  <c r="BJ112" i="2"/>
  <c r="BK112" i="2" s="1"/>
  <c r="AC119" i="2" l="1"/>
  <c r="AD119" i="2" s="1"/>
  <c r="AA120" i="2"/>
  <c r="BH114" i="2"/>
  <c r="BJ113" i="2"/>
  <c r="BK113" i="2" s="1"/>
  <c r="AC120" i="2" l="1"/>
  <c r="AD120" i="2"/>
  <c r="AA121" i="2"/>
  <c r="BH115" i="2"/>
  <c r="BJ114" i="2"/>
  <c r="BK114" i="2" s="1"/>
  <c r="AC121" i="2" l="1"/>
  <c r="AD121" i="2"/>
  <c r="AA122" i="2"/>
  <c r="BH116" i="2"/>
  <c r="BJ115" i="2"/>
  <c r="BK115" i="2" s="1"/>
  <c r="AC122" i="2" l="1"/>
  <c r="AD122" i="2"/>
  <c r="AA123" i="2"/>
  <c r="BH117" i="2"/>
  <c r="BJ116" i="2"/>
  <c r="BK116" i="2" s="1"/>
  <c r="AC123" i="2" l="1"/>
  <c r="AD123" i="2"/>
  <c r="AA124" i="2"/>
  <c r="BH118" i="2"/>
  <c r="BJ117" i="2"/>
  <c r="BK117" i="2" s="1"/>
  <c r="AC124" i="2" l="1"/>
  <c r="AD124" i="2"/>
  <c r="AA125" i="2"/>
  <c r="BH119" i="2"/>
  <c r="BJ118" i="2"/>
  <c r="BK118" i="2" s="1"/>
  <c r="AC125" i="2" l="1"/>
  <c r="AD125" i="2"/>
  <c r="AA126" i="2"/>
  <c r="BH120" i="2"/>
  <c r="BJ119" i="2"/>
  <c r="BK119" i="2" s="1"/>
  <c r="AC126" i="2" l="1"/>
  <c r="AD126" i="2"/>
  <c r="AA127" i="2"/>
  <c r="BH121" i="2"/>
  <c r="BJ120" i="2"/>
  <c r="BK120" i="2" s="1"/>
  <c r="AC127" i="2" l="1"/>
  <c r="AD127" i="2"/>
  <c r="AA128" i="2"/>
  <c r="BH122" i="2"/>
  <c r="BJ121" i="2"/>
  <c r="BK121" i="2" s="1"/>
  <c r="AC128" i="2" l="1"/>
  <c r="AD128" i="2" s="1"/>
  <c r="AA129" i="2"/>
  <c r="BH123" i="2"/>
  <c r="BJ122" i="2"/>
  <c r="BK122" i="2" s="1"/>
  <c r="AC129" i="2" l="1"/>
  <c r="AD129" i="2"/>
  <c r="AA130" i="2"/>
  <c r="BH124" i="2"/>
  <c r="BJ123" i="2"/>
  <c r="BK123" i="2" s="1"/>
  <c r="AC130" i="2" l="1"/>
  <c r="AD130" i="2" s="1"/>
  <c r="AA131" i="2"/>
  <c r="BH125" i="2"/>
  <c r="BJ124" i="2"/>
  <c r="BK124" i="2" s="1"/>
  <c r="AC131" i="2" l="1"/>
  <c r="AD131" i="2"/>
  <c r="AA132" i="2"/>
  <c r="BH126" i="2"/>
  <c r="BJ125" i="2"/>
  <c r="BK125" i="2" s="1"/>
  <c r="AC132" i="2" l="1"/>
  <c r="AD132" i="2"/>
  <c r="AA133" i="2"/>
  <c r="BH127" i="2"/>
  <c r="BJ126" i="2"/>
  <c r="BK126" i="2" s="1"/>
  <c r="AC133" i="2" l="1"/>
  <c r="AD133" i="2" s="1"/>
  <c r="AA134" i="2"/>
  <c r="BH128" i="2"/>
  <c r="BJ127" i="2"/>
  <c r="BK127" i="2" s="1"/>
  <c r="AC134" i="2" l="1"/>
  <c r="AD134" i="2" s="1"/>
  <c r="AA135" i="2"/>
  <c r="BH129" i="2"/>
  <c r="BJ128" i="2"/>
  <c r="BK128" i="2" s="1"/>
  <c r="AC135" i="2" l="1"/>
  <c r="AD135" i="2"/>
  <c r="AA136" i="2"/>
  <c r="BH130" i="2"/>
  <c r="BJ129" i="2"/>
  <c r="BK129" i="2" s="1"/>
  <c r="AC136" i="2" l="1"/>
  <c r="AD136" i="2"/>
  <c r="AA137" i="2"/>
  <c r="BH131" i="2"/>
  <c r="BJ130" i="2"/>
  <c r="BK130" i="2" s="1"/>
  <c r="AC137" i="2" l="1"/>
  <c r="AD137" i="2"/>
  <c r="AA138" i="2"/>
  <c r="BH132" i="2"/>
  <c r="BJ131" i="2"/>
  <c r="BK131" i="2" s="1"/>
  <c r="AC138" i="2" l="1"/>
  <c r="AD138" i="2" s="1"/>
  <c r="AA139" i="2"/>
  <c r="BH133" i="2"/>
  <c r="BJ132" i="2"/>
  <c r="BK132" i="2" s="1"/>
  <c r="AC139" i="2" l="1"/>
  <c r="AD139" i="2"/>
  <c r="AA140" i="2"/>
  <c r="BH134" i="2"/>
  <c r="BJ133" i="2"/>
  <c r="BK133" i="2" s="1"/>
  <c r="AC140" i="2" l="1"/>
  <c r="AD140" i="2"/>
  <c r="AA141" i="2"/>
  <c r="BH135" i="2"/>
  <c r="BJ134" i="2"/>
  <c r="BK134" i="2" s="1"/>
  <c r="AC141" i="2" l="1"/>
  <c r="AD141" i="2" s="1"/>
  <c r="AA142" i="2"/>
  <c r="BH136" i="2"/>
  <c r="BJ135" i="2"/>
  <c r="BK135" i="2" s="1"/>
  <c r="AC142" i="2" l="1"/>
  <c r="AD142" i="2"/>
  <c r="AA143" i="2"/>
  <c r="BH137" i="2"/>
  <c r="BJ136" i="2"/>
  <c r="BK136" i="2" s="1"/>
  <c r="AC143" i="2" l="1"/>
  <c r="AD143" i="2"/>
  <c r="AA144" i="2"/>
  <c r="BH138" i="2"/>
  <c r="BJ137" i="2"/>
  <c r="BK137" i="2" s="1"/>
  <c r="AC144" i="2" l="1"/>
  <c r="AD144" i="2"/>
  <c r="AA145" i="2"/>
  <c r="BH139" i="2"/>
  <c r="BJ138" i="2"/>
  <c r="BK138" i="2" s="1"/>
  <c r="AC145" i="2" l="1"/>
  <c r="AD145" i="2" s="1"/>
  <c r="AA146" i="2"/>
  <c r="BH140" i="2"/>
  <c r="BJ139" i="2"/>
  <c r="BK139" i="2" s="1"/>
  <c r="AC146" i="2" l="1"/>
  <c r="AD146" i="2"/>
  <c r="AA147" i="2"/>
  <c r="BH141" i="2"/>
  <c r="BJ140" i="2"/>
  <c r="BK140" i="2" s="1"/>
  <c r="AC147" i="2" l="1"/>
  <c r="AD147" i="2"/>
  <c r="AA148" i="2"/>
  <c r="BH142" i="2"/>
  <c r="BJ141" i="2"/>
  <c r="BK141" i="2" s="1"/>
  <c r="AC148" i="2" l="1"/>
  <c r="AD148" i="2" s="1"/>
  <c r="AA149" i="2"/>
  <c r="BH143" i="2"/>
  <c r="BJ142" i="2"/>
  <c r="BK142" i="2" s="1"/>
  <c r="AC149" i="2" l="1"/>
  <c r="AD149" i="2" s="1"/>
  <c r="AA150" i="2"/>
  <c r="BH144" i="2"/>
  <c r="BJ143" i="2"/>
  <c r="BK143" i="2" s="1"/>
  <c r="AC150" i="2" l="1"/>
  <c r="AD150" i="2"/>
  <c r="AA151" i="2"/>
  <c r="BH145" i="2"/>
  <c r="BJ144" i="2"/>
  <c r="BK144" i="2" s="1"/>
  <c r="AC151" i="2" l="1"/>
  <c r="AD151" i="2"/>
  <c r="AA152" i="2"/>
  <c r="BH146" i="2"/>
  <c r="BJ145" i="2"/>
  <c r="BK145" i="2" s="1"/>
  <c r="AC152" i="2" l="1"/>
  <c r="AD152" i="2"/>
  <c r="AA153" i="2"/>
  <c r="BH147" i="2"/>
  <c r="BJ146" i="2"/>
  <c r="BK146" i="2" s="1"/>
  <c r="AC153" i="2" l="1"/>
  <c r="AD153" i="2"/>
  <c r="AA154" i="2"/>
  <c r="BH148" i="2"/>
  <c r="BJ147" i="2"/>
  <c r="BK147" i="2" s="1"/>
  <c r="AC154" i="2" l="1"/>
  <c r="AD154" i="2"/>
  <c r="AA155" i="2"/>
  <c r="BH149" i="2"/>
  <c r="BJ148" i="2"/>
  <c r="BK148" i="2" s="1"/>
  <c r="AC155" i="2" l="1"/>
  <c r="AD155" i="2" s="1"/>
  <c r="AA156" i="2"/>
  <c r="BH150" i="2"/>
  <c r="BJ149" i="2"/>
  <c r="BK149" i="2" s="1"/>
  <c r="AC156" i="2" l="1"/>
  <c r="AD156" i="2" s="1"/>
  <c r="AA157" i="2"/>
  <c r="BH151" i="2"/>
  <c r="BJ150" i="2"/>
  <c r="BK150" i="2" s="1"/>
  <c r="AC157" i="2" l="1"/>
  <c r="AD157" i="2" s="1"/>
  <c r="AA158" i="2"/>
  <c r="BH152" i="2"/>
  <c r="BJ151" i="2"/>
  <c r="BK151" i="2" s="1"/>
  <c r="AC158" i="2" l="1"/>
  <c r="AD158" i="2" s="1"/>
  <c r="AA159" i="2"/>
  <c r="BH153" i="2"/>
  <c r="BJ152" i="2"/>
  <c r="BK152" i="2" s="1"/>
  <c r="AC159" i="2" l="1"/>
  <c r="AD159" i="2" s="1"/>
  <c r="AA160" i="2"/>
  <c r="BH154" i="2"/>
  <c r="BJ153" i="2"/>
  <c r="BK153" i="2" s="1"/>
  <c r="AC160" i="2" l="1"/>
  <c r="AD160" i="2"/>
  <c r="AA161" i="2"/>
  <c r="BH155" i="2"/>
  <c r="BJ154" i="2"/>
  <c r="BK154" i="2" s="1"/>
  <c r="AC161" i="2" l="1"/>
  <c r="AD161" i="2" s="1"/>
  <c r="AA162" i="2"/>
  <c r="BH156" i="2"/>
  <c r="BJ155" i="2"/>
  <c r="BK155" i="2" s="1"/>
  <c r="AC162" i="2" l="1"/>
  <c r="AD162" i="2"/>
  <c r="AA163" i="2"/>
  <c r="BH157" i="2"/>
  <c r="BJ156" i="2"/>
  <c r="BK156" i="2" s="1"/>
  <c r="AC163" i="2" l="1"/>
  <c r="AD163" i="2"/>
  <c r="AA164" i="2"/>
  <c r="BH158" i="2"/>
  <c r="BJ157" i="2"/>
  <c r="BK157" i="2" s="1"/>
  <c r="AC164" i="2" l="1"/>
  <c r="AD164" i="2"/>
  <c r="AA165" i="2"/>
  <c r="BH159" i="2"/>
  <c r="BJ158" i="2"/>
  <c r="BK158" i="2" s="1"/>
  <c r="AC165" i="2" l="1"/>
  <c r="AD165" i="2"/>
  <c r="AA166" i="2"/>
  <c r="BH160" i="2"/>
  <c r="BJ159" i="2"/>
  <c r="BK159" i="2" s="1"/>
  <c r="AC166" i="2" l="1"/>
  <c r="AD166" i="2" s="1"/>
  <c r="AA167" i="2"/>
  <c r="BH161" i="2"/>
  <c r="BJ160" i="2"/>
  <c r="BK160" i="2" s="1"/>
  <c r="AC167" i="2" l="1"/>
  <c r="AD167" i="2"/>
  <c r="AA168" i="2"/>
  <c r="BH162" i="2"/>
  <c r="BJ161" i="2"/>
  <c r="BK161" i="2" s="1"/>
  <c r="AC168" i="2" l="1"/>
  <c r="AD168" i="2"/>
  <c r="AA169" i="2"/>
  <c r="BH163" i="2"/>
  <c r="BJ162" i="2"/>
  <c r="BK162" i="2" s="1"/>
  <c r="AC169" i="2" l="1"/>
  <c r="AD169" i="2" s="1"/>
  <c r="AA170" i="2"/>
  <c r="BH164" i="2"/>
  <c r="BJ163" i="2"/>
  <c r="BK163" i="2" s="1"/>
  <c r="AC170" i="2" l="1"/>
  <c r="AD170" i="2" s="1"/>
  <c r="AA171" i="2"/>
  <c r="BH165" i="2"/>
  <c r="BJ164" i="2"/>
  <c r="BK164" i="2" s="1"/>
  <c r="AC171" i="2" l="1"/>
  <c r="AD171" i="2" s="1"/>
  <c r="AA172" i="2"/>
  <c r="BH166" i="2"/>
  <c r="BJ165" i="2"/>
  <c r="BK165" i="2" s="1"/>
  <c r="AC172" i="2" l="1"/>
  <c r="AD172" i="2"/>
  <c r="AA173" i="2"/>
  <c r="BH167" i="2"/>
  <c r="BJ166" i="2"/>
  <c r="BK166" i="2" s="1"/>
  <c r="AC173" i="2" l="1"/>
  <c r="AD173" i="2" s="1"/>
  <c r="AA174" i="2"/>
  <c r="BH168" i="2"/>
  <c r="BJ167" i="2"/>
  <c r="BK167" i="2" s="1"/>
  <c r="AC174" i="2" l="1"/>
  <c r="AD174" i="2"/>
  <c r="AA175" i="2"/>
  <c r="BH169" i="2"/>
  <c r="BJ168" i="2"/>
  <c r="BK168" i="2" s="1"/>
  <c r="AC175" i="2" l="1"/>
  <c r="AD175" i="2"/>
  <c r="AA176" i="2"/>
  <c r="BH170" i="2"/>
  <c r="BJ169" i="2"/>
  <c r="BK169" i="2" s="1"/>
  <c r="AC176" i="2" l="1"/>
  <c r="AD176" i="2"/>
  <c r="AA177" i="2"/>
  <c r="BH171" i="2"/>
  <c r="BJ170" i="2"/>
  <c r="BK170" i="2" s="1"/>
  <c r="AC177" i="2" l="1"/>
  <c r="AD177" i="2"/>
  <c r="AA178" i="2"/>
  <c r="BH172" i="2"/>
  <c r="BJ171" i="2"/>
  <c r="BK171" i="2" s="1"/>
  <c r="AC178" i="2" l="1"/>
  <c r="AD178" i="2" s="1"/>
  <c r="AA179" i="2"/>
  <c r="BH173" i="2"/>
  <c r="BJ172" i="2"/>
  <c r="BK172" i="2" s="1"/>
  <c r="AC179" i="2" l="1"/>
  <c r="AD179" i="2"/>
  <c r="AA180" i="2"/>
  <c r="BH174" i="2"/>
  <c r="BJ173" i="2"/>
  <c r="BK173" i="2" s="1"/>
  <c r="AC180" i="2" l="1"/>
  <c r="AD180" i="2" s="1"/>
  <c r="AA181" i="2"/>
  <c r="BH175" i="2"/>
  <c r="BJ174" i="2"/>
  <c r="BK174" i="2" s="1"/>
  <c r="AC181" i="2" l="1"/>
  <c r="AD181" i="2"/>
  <c r="AA182" i="2"/>
  <c r="BH176" i="2"/>
  <c r="BJ175" i="2"/>
  <c r="BK175" i="2" s="1"/>
  <c r="AC182" i="2" l="1"/>
  <c r="AD182" i="2" s="1"/>
  <c r="AA183" i="2"/>
  <c r="BH177" i="2"/>
  <c r="BJ176" i="2"/>
  <c r="BK176" i="2" s="1"/>
  <c r="AC183" i="2" l="1"/>
  <c r="AD183" i="2" s="1"/>
  <c r="AA184" i="2"/>
  <c r="BH178" i="2"/>
  <c r="BJ177" i="2"/>
  <c r="BK177" i="2" s="1"/>
  <c r="AC184" i="2" l="1"/>
  <c r="AD184" i="2" s="1"/>
  <c r="AA185" i="2"/>
  <c r="BH179" i="2"/>
  <c r="BJ178" i="2"/>
  <c r="BK178" i="2" s="1"/>
  <c r="AC185" i="2" l="1"/>
  <c r="AD185" i="2"/>
  <c r="AA186" i="2"/>
  <c r="BH180" i="2"/>
  <c r="BJ179" i="2"/>
  <c r="BK179" i="2" s="1"/>
  <c r="AC186" i="2" l="1"/>
  <c r="AD186" i="2"/>
  <c r="AA187" i="2"/>
  <c r="BH181" i="2"/>
  <c r="BJ180" i="2"/>
  <c r="BK180" i="2" s="1"/>
  <c r="AC187" i="2" l="1"/>
  <c r="AD187" i="2"/>
  <c r="AA188" i="2"/>
  <c r="BH182" i="2"/>
  <c r="BJ181" i="2"/>
  <c r="BK181" i="2" s="1"/>
  <c r="AC188" i="2" l="1"/>
  <c r="AD188" i="2" s="1"/>
  <c r="AA189" i="2"/>
  <c r="BH183" i="2"/>
  <c r="BJ182" i="2"/>
  <c r="BK182" i="2" s="1"/>
  <c r="AC189" i="2" l="1"/>
  <c r="AD189" i="2"/>
  <c r="AA190" i="2"/>
  <c r="BH184" i="2"/>
  <c r="BJ183" i="2"/>
  <c r="BK183" i="2" s="1"/>
  <c r="AC190" i="2" l="1"/>
  <c r="AD190" i="2"/>
  <c r="AA191" i="2"/>
  <c r="BH185" i="2"/>
  <c r="BJ184" i="2"/>
  <c r="BK184" i="2" s="1"/>
  <c r="AC191" i="2" l="1"/>
  <c r="AD191" i="2"/>
  <c r="AA192" i="2"/>
  <c r="BH186" i="2"/>
  <c r="BJ185" i="2"/>
  <c r="BK185" i="2" s="1"/>
  <c r="AC192" i="2" l="1"/>
  <c r="AD192" i="2"/>
  <c r="AA193" i="2"/>
  <c r="BH187" i="2"/>
  <c r="BJ186" i="2"/>
  <c r="BK186" i="2" s="1"/>
  <c r="AC193" i="2" l="1"/>
  <c r="AD193" i="2"/>
  <c r="AA194" i="2"/>
  <c r="BH188" i="2"/>
  <c r="BJ187" i="2"/>
  <c r="BK187" i="2" s="1"/>
  <c r="AC194" i="2" l="1"/>
  <c r="AD194" i="2" s="1"/>
  <c r="AA195" i="2"/>
  <c r="BH189" i="2"/>
  <c r="BJ188" i="2"/>
  <c r="BK188" i="2" s="1"/>
  <c r="AC195" i="2" l="1"/>
  <c r="AD195" i="2"/>
  <c r="AA196" i="2"/>
  <c r="BH190" i="2"/>
  <c r="BJ189" i="2"/>
  <c r="BK189" i="2" s="1"/>
  <c r="AC196" i="2" l="1"/>
  <c r="AD196" i="2"/>
  <c r="AA197" i="2"/>
  <c r="BH191" i="2"/>
  <c r="BJ190" i="2"/>
  <c r="BK190" i="2" s="1"/>
  <c r="AC197" i="2" l="1"/>
  <c r="AD197" i="2" s="1"/>
  <c r="AA198" i="2"/>
  <c r="BH192" i="2"/>
  <c r="BJ191" i="2"/>
  <c r="BK191" i="2" s="1"/>
  <c r="AC198" i="2" l="1"/>
  <c r="AD198" i="2"/>
  <c r="AA199" i="2"/>
  <c r="BH193" i="2"/>
  <c r="BJ192" i="2"/>
  <c r="BK192" i="2" s="1"/>
  <c r="AC199" i="2" l="1"/>
  <c r="AD199" i="2"/>
  <c r="AA200" i="2"/>
  <c r="BH194" i="2"/>
  <c r="BJ193" i="2"/>
  <c r="BK193" i="2" s="1"/>
  <c r="AC200" i="2" l="1"/>
  <c r="AD200" i="2" s="1"/>
  <c r="AA201" i="2"/>
  <c r="BH195" i="2"/>
  <c r="BJ194" i="2"/>
  <c r="BK194" i="2" s="1"/>
  <c r="AC201" i="2" l="1"/>
  <c r="AD201" i="2"/>
  <c r="AA202" i="2"/>
  <c r="BH196" i="2"/>
  <c r="BJ195" i="2"/>
  <c r="BK195" i="2" s="1"/>
  <c r="AC202" i="2" l="1"/>
  <c r="AD202" i="2"/>
  <c r="AA203" i="2"/>
  <c r="BH197" i="2"/>
  <c r="BJ196" i="2"/>
  <c r="BK196" i="2" s="1"/>
  <c r="AC203" i="2" l="1"/>
  <c r="AD203" i="2"/>
  <c r="AA204" i="2"/>
  <c r="BH198" i="2"/>
  <c r="BJ197" i="2"/>
  <c r="BK197" i="2" s="1"/>
  <c r="AC204" i="2" l="1"/>
  <c r="AD204" i="2" s="1"/>
  <c r="AA205" i="2"/>
  <c r="BH199" i="2"/>
  <c r="BJ198" i="2"/>
  <c r="BK198" i="2" s="1"/>
  <c r="AC205" i="2" l="1"/>
  <c r="AD205" i="2"/>
  <c r="AA206" i="2"/>
  <c r="BH200" i="2"/>
  <c r="BJ199" i="2"/>
  <c r="BK199" i="2" s="1"/>
  <c r="AC206" i="2" l="1"/>
  <c r="AD206" i="2"/>
  <c r="AA207" i="2"/>
  <c r="BH201" i="2"/>
  <c r="BJ200" i="2"/>
  <c r="BK200" i="2" s="1"/>
  <c r="AC207" i="2" l="1"/>
  <c r="AD207" i="2"/>
  <c r="AA208" i="2"/>
  <c r="BH202" i="2"/>
  <c r="BJ201" i="2"/>
  <c r="BK201" i="2" s="1"/>
  <c r="AC208" i="2" l="1"/>
  <c r="AD208" i="2"/>
  <c r="AA209" i="2"/>
  <c r="BH203" i="2"/>
  <c r="BJ202" i="2"/>
  <c r="BK202" i="2" s="1"/>
  <c r="AC209" i="2" l="1"/>
  <c r="AD209" i="2"/>
  <c r="AA210" i="2"/>
  <c r="BH204" i="2"/>
  <c r="BJ203" i="2"/>
  <c r="BK203" i="2" s="1"/>
  <c r="AC210" i="2" l="1"/>
  <c r="AD210" i="2"/>
  <c r="AA211" i="2"/>
  <c r="BH205" i="2"/>
  <c r="BJ204" i="2"/>
  <c r="BK204" i="2" s="1"/>
  <c r="AC211" i="2" l="1"/>
  <c r="AD211" i="2"/>
  <c r="AA212" i="2"/>
  <c r="BH206" i="2"/>
  <c r="BJ205" i="2"/>
  <c r="BK205" i="2" s="1"/>
  <c r="AC212" i="2" l="1"/>
  <c r="AD212" i="2"/>
  <c r="AA213" i="2"/>
  <c r="BH207" i="2"/>
  <c r="BJ206" i="2"/>
  <c r="BK206" i="2" s="1"/>
  <c r="AC213" i="2" l="1"/>
  <c r="AD213" i="2"/>
  <c r="AA214" i="2"/>
  <c r="BH208" i="2"/>
  <c r="BJ207" i="2"/>
  <c r="BK207" i="2" s="1"/>
  <c r="AC214" i="2" l="1"/>
  <c r="AD214" i="2"/>
  <c r="AA215" i="2"/>
  <c r="BH209" i="2"/>
  <c r="BJ208" i="2"/>
  <c r="BK208" i="2" s="1"/>
  <c r="AC215" i="2" l="1"/>
  <c r="AD215" i="2"/>
  <c r="AA216" i="2"/>
  <c r="BH210" i="2"/>
  <c r="BJ209" i="2"/>
  <c r="BK209" i="2" s="1"/>
  <c r="AC216" i="2" l="1"/>
  <c r="AD216" i="2"/>
  <c r="AA217" i="2"/>
  <c r="BH211" i="2"/>
  <c r="BJ210" i="2"/>
  <c r="BK210" i="2" s="1"/>
  <c r="AC217" i="2" l="1"/>
  <c r="AD217" i="2" s="1"/>
  <c r="AA218" i="2"/>
  <c r="BH212" i="2"/>
  <c r="BJ211" i="2"/>
  <c r="BK211" i="2" s="1"/>
  <c r="AC218" i="2" l="1"/>
  <c r="AD218" i="2"/>
  <c r="AA219" i="2"/>
  <c r="BH213" i="2"/>
  <c r="BJ212" i="2"/>
  <c r="BK212" i="2" s="1"/>
  <c r="AC219" i="2" l="1"/>
  <c r="AD219" i="2"/>
  <c r="AA220" i="2"/>
  <c r="BH214" i="2"/>
  <c r="BJ213" i="2"/>
  <c r="BK213" i="2" s="1"/>
  <c r="AC220" i="2" l="1"/>
  <c r="AD220" i="2" s="1"/>
  <c r="AA221" i="2"/>
  <c r="BH215" i="2"/>
  <c r="BJ214" i="2"/>
  <c r="BK214" i="2" s="1"/>
  <c r="AC221" i="2" l="1"/>
  <c r="AD221" i="2"/>
  <c r="AA222" i="2"/>
  <c r="BH216" i="2"/>
  <c r="BJ215" i="2"/>
  <c r="BK215" i="2" s="1"/>
  <c r="AC222" i="2" l="1"/>
  <c r="AD222" i="2"/>
  <c r="AA223" i="2"/>
  <c r="BH217" i="2"/>
  <c r="BJ216" i="2"/>
  <c r="BK216" i="2" s="1"/>
  <c r="AC223" i="2" l="1"/>
  <c r="AD223" i="2"/>
  <c r="AA224" i="2"/>
  <c r="BH218" i="2"/>
  <c r="BJ217" i="2"/>
  <c r="BK217" i="2" s="1"/>
  <c r="AC224" i="2" l="1"/>
  <c r="AD224" i="2"/>
  <c r="AA225" i="2"/>
  <c r="BH219" i="2"/>
  <c r="BJ218" i="2"/>
  <c r="BK218" i="2" s="1"/>
  <c r="AC225" i="2" l="1"/>
  <c r="AD225" i="2" s="1"/>
  <c r="AA226" i="2"/>
  <c r="BH220" i="2"/>
  <c r="BJ219" i="2"/>
  <c r="BK219" i="2" s="1"/>
  <c r="AC226" i="2" l="1"/>
  <c r="AD226" i="2" s="1"/>
  <c r="AA227" i="2"/>
  <c r="BH221" i="2"/>
  <c r="BJ220" i="2"/>
  <c r="BK220" i="2" s="1"/>
  <c r="AC227" i="2" l="1"/>
  <c r="AD227" i="2" s="1"/>
  <c r="AA228" i="2"/>
  <c r="BH222" i="2"/>
  <c r="BJ221" i="2"/>
  <c r="BK221" i="2" s="1"/>
  <c r="AC228" i="2" l="1"/>
  <c r="AD228" i="2" s="1"/>
  <c r="AA229" i="2"/>
  <c r="BH223" i="2"/>
  <c r="BJ222" i="2"/>
  <c r="BK222" i="2" s="1"/>
  <c r="AC229" i="2" l="1"/>
  <c r="AD229" i="2"/>
  <c r="AA230" i="2"/>
  <c r="BH224" i="2"/>
  <c r="BJ223" i="2"/>
  <c r="BK223" i="2" s="1"/>
  <c r="AC230" i="2" l="1"/>
  <c r="AD230" i="2"/>
  <c r="AA231" i="2"/>
  <c r="BH225" i="2"/>
  <c r="BJ224" i="2"/>
  <c r="BK224" i="2" s="1"/>
  <c r="AC231" i="2" l="1"/>
  <c r="AD231" i="2"/>
  <c r="AA232" i="2"/>
  <c r="BH226" i="2"/>
  <c r="BJ225" i="2"/>
  <c r="BK225" i="2" s="1"/>
  <c r="AC232" i="2" l="1"/>
  <c r="AD232" i="2"/>
  <c r="AA233" i="2"/>
  <c r="BH227" i="2"/>
  <c r="BJ226" i="2"/>
  <c r="BK226" i="2" s="1"/>
  <c r="AC233" i="2" l="1"/>
  <c r="AD233" i="2"/>
  <c r="AA234" i="2"/>
  <c r="BH228" i="2"/>
  <c r="BJ227" i="2"/>
  <c r="BK227" i="2" s="1"/>
  <c r="AC234" i="2" l="1"/>
  <c r="AD234" i="2" s="1"/>
  <c r="AA235" i="2"/>
  <c r="BH229" i="2"/>
  <c r="BJ228" i="2"/>
  <c r="BK228" i="2" s="1"/>
  <c r="AC235" i="2" l="1"/>
  <c r="AD235" i="2"/>
  <c r="AA236" i="2"/>
  <c r="BH230" i="2"/>
  <c r="BJ229" i="2"/>
  <c r="BK229" i="2" s="1"/>
  <c r="AC236" i="2" l="1"/>
  <c r="AD236" i="2"/>
  <c r="AA237" i="2"/>
  <c r="BH231" i="2"/>
  <c r="BJ230" i="2"/>
  <c r="BK230" i="2" s="1"/>
  <c r="AC237" i="2" l="1"/>
  <c r="AD237" i="2"/>
  <c r="AA238" i="2"/>
  <c r="BH232" i="2"/>
  <c r="BJ231" i="2"/>
  <c r="BK231" i="2" s="1"/>
  <c r="AC238" i="2" l="1"/>
  <c r="AD238" i="2"/>
  <c r="AA239" i="2"/>
  <c r="BH233" i="2"/>
  <c r="BJ232" i="2"/>
  <c r="BK232" i="2" s="1"/>
  <c r="AC239" i="2" l="1"/>
  <c r="AD239" i="2"/>
  <c r="AA240" i="2"/>
  <c r="BH234" i="2"/>
  <c r="BJ233" i="2"/>
  <c r="BK233" i="2" s="1"/>
  <c r="AC240" i="2" l="1"/>
  <c r="AD240" i="2" s="1"/>
  <c r="AA241" i="2"/>
  <c r="BH235" i="2"/>
  <c r="BJ234" i="2"/>
  <c r="BK234" i="2" s="1"/>
  <c r="AC241" i="2" l="1"/>
  <c r="AD241" i="2" s="1"/>
  <c r="AA242" i="2"/>
  <c r="BH236" i="2"/>
  <c r="BJ235" i="2"/>
  <c r="BK235" i="2" s="1"/>
  <c r="AC242" i="2" l="1"/>
  <c r="AD242" i="2"/>
  <c r="AA243" i="2"/>
  <c r="BH237" i="2"/>
  <c r="BJ236" i="2"/>
  <c r="BK236" i="2" s="1"/>
  <c r="AC243" i="2" l="1"/>
  <c r="AD243" i="2"/>
  <c r="AA244" i="2"/>
  <c r="BH238" i="2"/>
  <c r="BJ237" i="2"/>
  <c r="BK237" i="2" s="1"/>
  <c r="AC244" i="2" l="1"/>
  <c r="AD244" i="2" s="1"/>
  <c r="AA245" i="2"/>
  <c r="BH239" i="2"/>
  <c r="BJ238" i="2"/>
  <c r="BK238" i="2" s="1"/>
  <c r="AC245" i="2" l="1"/>
  <c r="AD245" i="2"/>
  <c r="AA246" i="2"/>
  <c r="BH240" i="2"/>
  <c r="BJ239" i="2"/>
  <c r="BK239" i="2" s="1"/>
  <c r="AC246" i="2" l="1"/>
  <c r="AD246" i="2" s="1"/>
  <c r="AA247" i="2"/>
  <c r="BH241" i="2"/>
  <c r="BJ240" i="2"/>
  <c r="BK240" i="2" s="1"/>
  <c r="AC247" i="2" l="1"/>
  <c r="AD247" i="2"/>
  <c r="AA248" i="2"/>
  <c r="BH242" i="2"/>
  <c r="BJ241" i="2"/>
  <c r="BK241" i="2" s="1"/>
  <c r="AC248" i="2" l="1"/>
  <c r="AD248" i="2"/>
  <c r="AA249" i="2"/>
  <c r="BH243" i="2"/>
  <c r="BJ242" i="2"/>
  <c r="BK242" i="2" s="1"/>
  <c r="AC249" i="2" l="1"/>
  <c r="AD249" i="2"/>
  <c r="AA250" i="2"/>
  <c r="BH244" i="2"/>
  <c r="BJ243" i="2"/>
  <c r="BK243" i="2" s="1"/>
  <c r="AC250" i="2" l="1"/>
  <c r="AD250" i="2"/>
  <c r="AA251" i="2"/>
  <c r="BH245" i="2"/>
  <c r="BJ244" i="2"/>
  <c r="BK244" i="2" s="1"/>
  <c r="AC251" i="2" l="1"/>
  <c r="AD251" i="2"/>
  <c r="AA252" i="2"/>
  <c r="BH246" i="2"/>
  <c r="BJ245" i="2"/>
  <c r="BK245" i="2" s="1"/>
  <c r="AC252" i="2" l="1"/>
  <c r="AD252" i="2"/>
  <c r="AA253" i="2"/>
  <c r="BH247" i="2"/>
  <c r="BJ246" i="2"/>
  <c r="BK246" i="2" s="1"/>
  <c r="AC253" i="2" l="1"/>
  <c r="AD253" i="2"/>
  <c r="AA254" i="2"/>
  <c r="BH248" i="2"/>
  <c r="BJ247" i="2"/>
  <c r="BK247" i="2" s="1"/>
  <c r="AC254" i="2" l="1"/>
  <c r="AD254" i="2"/>
  <c r="AA255" i="2"/>
  <c r="BH249" i="2"/>
  <c r="BJ248" i="2"/>
  <c r="BK248" i="2" s="1"/>
  <c r="AC255" i="2" l="1"/>
  <c r="AD255" i="2"/>
  <c r="AA256" i="2"/>
  <c r="BH250" i="2"/>
  <c r="BJ249" i="2"/>
  <c r="BK249" i="2" s="1"/>
  <c r="AC256" i="2" l="1"/>
  <c r="AD256" i="2"/>
  <c r="AA257" i="2"/>
  <c r="BH251" i="2"/>
  <c r="BJ250" i="2"/>
  <c r="BK250" i="2" s="1"/>
  <c r="AC257" i="2" l="1"/>
  <c r="AD257" i="2"/>
  <c r="AA258" i="2"/>
  <c r="BH252" i="2"/>
  <c r="BJ251" i="2"/>
  <c r="BK251" i="2" s="1"/>
  <c r="AC258" i="2" l="1"/>
  <c r="AD258" i="2"/>
  <c r="AA259" i="2"/>
  <c r="BH253" i="2"/>
  <c r="BJ252" i="2"/>
  <c r="BK252" i="2" s="1"/>
  <c r="AC259" i="2" l="1"/>
  <c r="AD259" i="2"/>
  <c r="AA260" i="2"/>
  <c r="BH254" i="2"/>
  <c r="BJ253" i="2"/>
  <c r="BK253" i="2" s="1"/>
  <c r="AC260" i="2" l="1"/>
  <c r="AD260" i="2" s="1"/>
  <c r="AA261" i="2"/>
  <c r="BH255" i="2"/>
  <c r="BJ254" i="2"/>
  <c r="BK254" i="2" s="1"/>
  <c r="AC261" i="2" l="1"/>
  <c r="AD261" i="2" s="1"/>
  <c r="AA262" i="2"/>
  <c r="BH256" i="2"/>
  <c r="BJ255" i="2"/>
  <c r="BK255" i="2" s="1"/>
  <c r="AC262" i="2" l="1"/>
  <c r="AD262" i="2"/>
  <c r="AA263" i="2"/>
  <c r="BH257" i="2"/>
  <c r="BJ256" i="2"/>
  <c r="BK256" i="2" s="1"/>
  <c r="AC263" i="2" l="1"/>
  <c r="AD263" i="2" s="1"/>
  <c r="AA264" i="2"/>
  <c r="BH258" i="2"/>
  <c r="BJ257" i="2"/>
  <c r="BK257" i="2" s="1"/>
  <c r="AC264" i="2" l="1"/>
  <c r="AD264" i="2"/>
  <c r="AA265" i="2"/>
  <c r="BH259" i="2"/>
  <c r="BJ258" i="2"/>
  <c r="BK258" i="2" s="1"/>
  <c r="AC265" i="2" l="1"/>
  <c r="AD265" i="2"/>
  <c r="AA266" i="2"/>
  <c r="BH260" i="2"/>
  <c r="BJ259" i="2"/>
  <c r="BK259" i="2" s="1"/>
  <c r="AC266" i="2" l="1"/>
  <c r="AD266" i="2" s="1"/>
  <c r="AA267" i="2"/>
  <c r="BH261" i="2"/>
  <c r="BJ260" i="2"/>
  <c r="BK260" i="2" s="1"/>
  <c r="AC267" i="2" l="1"/>
  <c r="AD267" i="2"/>
  <c r="AA268" i="2"/>
  <c r="BH262" i="2"/>
  <c r="BJ261" i="2"/>
  <c r="BK261" i="2" s="1"/>
  <c r="AC268" i="2" l="1"/>
  <c r="AD268" i="2"/>
  <c r="AA269" i="2"/>
  <c r="BH263" i="2"/>
  <c r="BJ262" i="2"/>
  <c r="BK262" i="2" s="1"/>
  <c r="AC269" i="2" l="1"/>
  <c r="AD269" i="2" s="1"/>
  <c r="AA270" i="2"/>
  <c r="BH264" i="2"/>
  <c r="BJ263" i="2"/>
  <c r="BK263" i="2" s="1"/>
  <c r="AC270" i="2" l="1"/>
  <c r="AD270" i="2" s="1"/>
  <c r="AA271" i="2"/>
  <c r="BH265" i="2"/>
  <c r="BJ264" i="2"/>
  <c r="BK264" i="2" s="1"/>
  <c r="AC271" i="2" l="1"/>
  <c r="AD271" i="2" s="1"/>
  <c r="AA272" i="2"/>
  <c r="BH266" i="2"/>
  <c r="BJ265" i="2"/>
  <c r="BK265" i="2" s="1"/>
  <c r="AC272" i="2" l="1"/>
  <c r="AD272" i="2"/>
  <c r="AA273" i="2"/>
  <c r="BH267" i="2"/>
  <c r="BJ266" i="2"/>
  <c r="BK266" i="2" s="1"/>
  <c r="AC273" i="2" l="1"/>
  <c r="AD273" i="2"/>
  <c r="AA274" i="2"/>
  <c r="BH268" i="2"/>
  <c r="BJ267" i="2"/>
  <c r="BK267" i="2" s="1"/>
  <c r="AC274" i="2" l="1"/>
  <c r="AD274" i="2"/>
  <c r="AA275" i="2"/>
  <c r="BH269" i="2"/>
  <c r="BJ268" i="2"/>
  <c r="BK268" i="2" s="1"/>
  <c r="AC275" i="2" l="1"/>
  <c r="AD275" i="2"/>
  <c r="AA276" i="2"/>
  <c r="BH270" i="2"/>
  <c r="BJ269" i="2"/>
  <c r="BK269" i="2" s="1"/>
  <c r="AC276" i="2" l="1"/>
  <c r="AD276" i="2" s="1"/>
  <c r="AA277" i="2"/>
  <c r="BH271" i="2"/>
  <c r="BJ270" i="2"/>
  <c r="BK270" i="2" s="1"/>
  <c r="AC277" i="2" l="1"/>
  <c r="AD277" i="2"/>
  <c r="AA278" i="2"/>
  <c r="BH272" i="2"/>
  <c r="BJ271" i="2"/>
  <c r="BK271" i="2" s="1"/>
  <c r="AC278" i="2" l="1"/>
  <c r="AD278" i="2"/>
  <c r="AA279" i="2"/>
  <c r="BH273" i="2"/>
  <c r="BJ272" i="2"/>
  <c r="BK272" i="2" s="1"/>
  <c r="AC279" i="2" l="1"/>
  <c r="AD279" i="2"/>
  <c r="AA280" i="2"/>
  <c r="BH274" i="2"/>
  <c r="BJ273" i="2"/>
  <c r="BK273" i="2" s="1"/>
  <c r="AC280" i="2" l="1"/>
  <c r="AD280" i="2"/>
  <c r="AA281" i="2"/>
  <c r="BH275" i="2"/>
  <c r="BJ274" i="2"/>
  <c r="BK274" i="2" s="1"/>
  <c r="AC281" i="2" l="1"/>
  <c r="AD281" i="2"/>
  <c r="AA282" i="2"/>
  <c r="BH276" i="2"/>
  <c r="BJ275" i="2"/>
  <c r="BK275" i="2" s="1"/>
  <c r="AC282" i="2" l="1"/>
  <c r="AD282" i="2"/>
  <c r="AA283" i="2"/>
  <c r="BH277" i="2"/>
  <c r="BJ276" i="2"/>
  <c r="BK276" i="2" s="1"/>
  <c r="AC283" i="2" l="1"/>
  <c r="AD283" i="2"/>
  <c r="AA284" i="2"/>
  <c r="BH278" i="2"/>
  <c r="BJ277" i="2"/>
  <c r="BK277" i="2" s="1"/>
  <c r="AC284" i="2" l="1"/>
  <c r="AD284" i="2" s="1"/>
  <c r="AA285" i="2"/>
  <c r="BH279" i="2"/>
  <c r="BJ278" i="2"/>
  <c r="BK278" i="2" s="1"/>
  <c r="AC285" i="2" l="1"/>
  <c r="AD285" i="2"/>
  <c r="AA286" i="2"/>
  <c r="BH280" i="2"/>
  <c r="BJ279" i="2"/>
  <c r="BK279" i="2" s="1"/>
  <c r="AC286" i="2" l="1"/>
  <c r="AD286" i="2" s="1"/>
  <c r="AA287" i="2"/>
  <c r="BH281" i="2"/>
  <c r="BJ280" i="2"/>
  <c r="BK280" i="2" s="1"/>
  <c r="AC287" i="2" l="1"/>
  <c r="AD287" i="2" s="1"/>
  <c r="AA288" i="2"/>
  <c r="BH282" i="2"/>
  <c r="BJ281" i="2"/>
  <c r="BK281" i="2" s="1"/>
  <c r="AC288" i="2" l="1"/>
  <c r="AD288" i="2"/>
  <c r="AA289" i="2"/>
  <c r="BH283" i="2"/>
  <c r="BJ282" i="2"/>
  <c r="BK282" i="2" s="1"/>
  <c r="AC289" i="2" l="1"/>
  <c r="AD289" i="2" s="1"/>
  <c r="AA290" i="2"/>
  <c r="BH284" i="2"/>
  <c r="BJ283" i="2"/>
  <c r="BK283" i="2" s="1"/>
  <c r="AC290" i="2" l="1"/>
  <c r="AD290" i="2"/>
  <c r="AA291" i="2"/>
  <c r="BH285" i="2"/>
  <c r="BJ284" i="2"/>
  <c r="BK284" i="2" s="1"/>
  <c r="AC291" i="2" l="1"/>
  <c r="AD291" i="2"/>
  <c r="AA292" i="2"/>
  <c r="BH286" i="2"/>
  <c r="BJ285" i="2"/>
  <c r="BK285" i="2" s="1"/>
  <c r="AC292" i="2" l="1"/>
  <c r="AD292" i="2"/>
  <c r="AA293" i="2"/>
  <c r="BH287" i="2"/>
  <c r="BJ286" i="2"/>
  <c r="BK286" i="2" s="1"/>
  <c r="AC293" i="2" l="1"/>
  <c r="AD293" i="2"/>
  <c r="AA294" i="2"/>
  <c r="BH288" i="2"/>
  <c r="BJ287" i="2"/>
  <c r="BK287" i="2" s="1"/>
  <c r="AC294" i="2" l="1"/>
  <c r="AD294" i="2"/>
  <c r="AA295" i="2"/>
  <c r="BH289" i="2"/>
  <c r="BJ288" i="2"/>
  <c r="BK288" i="2" s="1"/>
  <c r="AC295" i="2" l="1"/>
  <c r="AD295" i="2" s="1"/>
  <c r="AA296" i="2"/>
  <c r="BH290" i="2"/>
  <c r="BJ289" i="2"/>
  <c r="BK289" i="2" s="1"/>
  <c r="AC296" i="2" l="1"/>
  <c r="AD296" i="2" s="1"/>
  <c r="AA297" i="2"/>
  <c r="BH291" i="2"/>
  <c r="BJ290" i="2"/>
  <c r="BK290" i="2" s="1"/>
  <c r="AC297" i="2" l="1"/>
  <c r="AD297" i="2"/>
  <c r="AA298" i="2"/>
  <c r="BH292" i="2"/>
  <c r="BJ291" i="2"/>
  <c r="BK291" i="2" s="1"/>
  <c r="AC298" i="2" l="1"/>
  <c r="AD298" i="2"/>
  <c r="AA299" i="2"/>
  <c r="BH293" i="2"/>
  <c r="BJ292" i="2"/>
  <c r="BK292" i="2" s="1"/>
  <c r="AC299" i="2" l="1"/>
  <c r="AD299" i="2" s="1"/>
  <c r="AA300" i="2"/>
  <c r="BH294" i="2"/>
  <c r="BJ293" i="2"/>
  <c r="BK293" i="2" s="1"/>
  <c r="AC300" i="2" l="1"/>
  <c r="AD300" i="2"/>
  <c r="AA301" i="2"/>
  <c r="BH295" i="2"/>
  <c r="BJ294" i="2"/>
  <c r="BK294" i="2" s="1"/>
  <c r="AC301" i="2" l="1"/>
  <c r="AD301" i="2" s="1"/>
  <c r="AA302" i="2"/>
  <c r="BH296" i="2"/>
  <c r="BJ295" i="2"/>
  <c r="BK295" i="2" s="1"/>
  <c r="AC302" i="2" l="1"/>
  <c r="AD302" i="2"/>
  <c r="AA303" i="2"/>
  <c r="BH297" i="2"/>
  <c r="BJ296" i="2"/>
  <c r="BK296" i="2" s="1"/>
  <c r="AC303" i="2" l="1"/>
  <c r="AD303" i="2" s="1"/>
  <c r="AA304" i="2"/>
  <c r="BH298" i="2"/>
  <c r="BJ297" i="2"/>
  <c r="BK297" i="2" s="1"/>
  <c r="AC304" i="2" l="1"/>
  <c r="AD304" i="2"/>
  <c r="AA305" i="2"/>
  <c r="BH299" i="2"/>
  <c r="BJ298" i="2"/>
  <c r="BK298" i="2" s="1"/>
  <c r="AC305" i="2" l="1"/>
  <c r="AD305" i="2"/>
  <c r="AA306" i="2"/>
  <c r="BH300" i="2"/>
  <c r="BJ299" i="2"/>
  <c r="BK299" i="2" s="1"/>
  <c r="AC306" i="2" l="1"/>
  <c r="AD306" i="2"/>
  <c r="AA307" i="2"/>
  <c r="BH301" i="2"/>
  <c r="BJ300" i="2"/>
  <c r="BK300" i="2" s="1"/>
  <c r="AC307" i="2" l="1"/>
  <c r="AD307" i="2" s="1"/>
  <c r="AA308" i="2"/>
  <c r="BH302" i="2"/>
  <c r="BJ301" i="2"/>
  <c r="BK301" i="2" s="1"/>
  <c r="AC308" i="2" l="1"/>
  <c r="AD308" i="2"/>
  <c r="AA309" i="2"/>
  <c r="BH303" i="2"/>
  <c r="BJ302" i="2"/>
  <c r="BK302" i="2" s="1"/>
  <c r="AC309" i="2" l="1"/>
  <c r="AD309" i="2"/>
  <c r="AA310" i="2"/>
  <c r="BH304" i="2"/>
  <c r="BJ303" i="2"/>
  <c r="BK303" i="2" s="1"/>
  <c r="AC310" i="2" l="1"/>
  <c r="AD310" i="2"/>
  <c r="AA311" i="2"/>
  <c r="BH305" i="2"/>
  <c r="BJ304" i="2"/>
  <c r="BK304" i="2" s="1"/>
  <c r="AC311" i="2" l="1"/>
  <c r="AD311" i="2"/>
  <c r="AA312" i="2"/>
  <c r="BH306" i="2"/>
  <c r="BJ305" i="2"/>
  <c r="BK305" i="2" s="1"/>
  <c r="AC312" i="2" l="1"/>
  <c r="AD312" i="2" s="1"/>
  <c r="AA313" i="2"/>
  <c r="BH307" i="2"/>
  <c r="BJ306" i="2"/>
  <c r="BK306" i="2" s="1"/>
  <c r="AC313" i="2" l="1"/>
  <c r="AD313" i="2" s="1"/>
  <c r="AA314" i="2"/>
  <c r="BH308" i="2"/>
  <c r="BJ307" i="2"/>
  <c r="BK307" i="2" s="1"/>
  <c r="AC314" i="2" l="1"/>
  <c r="AD314" i="2"/>
  <c r="AA315" i="2"/>
  <c r="BH309" i="2"/>
  <c r="BJ308" i="2"/>
  <c r="BK308" i="2" s="1"/>
  <c r="AC315" i="2" l="1"/>
  <c r="AD315" i="2"/>
  <c r="AA316" i="2"/>
  <c r="BH310" i="2"/>
  <c r="BJ309" i="2"/>
  <c r="BK309" i="2" s="1"/>
  <c r="AC316" i="2" l="1"/>
  <c r="AD316" i="2"/>
  <c r="AA317" i="2"/>
  <c r="BH311" i="2"/>
  <c r="BJ310" i="2"/>
  <c r="BK310" i="2" s="1"/>
  <c r="AC317" i="2" l="1"/>
  <c r="AD317" i="2" s="1"/>
  <c r="AA318" i="2"/>
  <c r="BH312" i="2"/>
  <c r="BJ311" i="2"/>
  <c r="BK311" i="2" s="1"/>
  <c r="AC318" i="2" l="1"/>
  <c r="AD318" i="2" s="1"/>
  <c r="AA319" i="2"/>
  <c r="BH313" i="2"/>
  <c r="BJ312" i="2"/>
  <c r="BK312" i="2" s="1"/>
  <c r="AC319" i="2" l="1"/>
  <c r="AD319" i="2"/>
  <c r="AA320" i="2"/>
  <c r="BH314" i="2"/>
  <c r="BJ313" i="2"/>
  <c r="BK313" i="2" s="1"/>
  <c r="AC320" i="2" l="1"/>
  <c r="AD320" i="2"/>
  <c r="AA321" i="2"/>
  <c r="BH315" i="2"/>
  <c r="BJ314" i="2"/>
  <c r="BK314" i="2" s="1"/>
  <c r="AC321" i="2" l="1"/>
  <c r="AD321" i="2"/>
  <c r="AA322" i="2"/>
  <c r="BH316" i="2"/>
  <c r="BJ315" i="2"/>
  <c r="BK315" i="2" s="1"/>
  <c r="AC322" i="2" l="1"/>
  <c r="AD322" i="2"/>
  <c r="AA323" i="2"/>
  <c r="BH317" i="2"/>
  <c r="BJ316" i="2"/>
  <c r="BK316" i="2" s="1"/>
  <c r="AC323" i="2" l="1"/>
  <c r="AD323" i="2"/>
  <c r="AA324" i="2"/>
  <c r="BH318" i="2"/>
  <c r="BJ317" i="2"/>
  <c r="BK317" i="2" s="1"/>
  <c r="AC324" i="2" l="1"/>
  <c r="AD324" i="2"/>
  <c r="AA325" i="2"/>
  <c r="BH319" i="2"/>
  <c r="BJ318" i="2"/>
  <c r="BK318" i="2" s="1"/>
  <c r="AC325" i="2" l="1"/>
  <c r="AD325" i="2"/>
  <c r="AA326" i="2"/>
  <c r="BH320" i="2"/>
  <c r="BJ319" i="2"/>
  <c r="BK319" i="2" s="1"/>
  <c r="AC326" i="2" l="1"/>
  <c r="AD326" i="2"/>
  <c r="AA327" i="2"/>
  <c r="BH321" i="2"/>
  <c r="BJ320" i="2"/>
  <c r="BK320" i="2" s="1"/>
  <c r="AC327" i="2" l="1"/>
  <c r="AD327" i="2"/>
  <c r="AA328" i="2"/>
  <c r="BH322" i="2"/>
  <c r="BJ321" i="2"/>
  <c r="BK321" i="2" s="1"/>
  <c r="AC328" i="2" l="1"/>
  <c r="AD328" i="2" s="1"/>
  <c r="AA329" i="2"/>
  <c r="BH323" i="2"/>
  <c r="BJ322" i="2"/>
  <c r="BK322" i="2" s="1"/>
  <c r="AC329" i="2" l="1"/>
  <c r="AD329" i="2" s="1"/>
  <c r="AA330" i="2"/>
  <c r="BH324" i="2"/>
  <c r="BJ323" i="2"/>
  <c r="BK323" i="2" s="1"/>
  <c r="AC330" i="2" l="1"/>
  <c r="AD330" i="2"/>
  <c r="AA331" i="2"/>
  <c r="BH325" i="2"/>
  <c r="BJ324" i="2"/>
  <c r="BK324" i="2" s="1"/>
  <c r="AC331" i="2" l="1"/>
  <c r="AD331" i="2"/>
  <c r="AA332" i="2"/>
  <c r="BH326" i="2"/>
  <c r="BJ325" i="2"/>
  <c r="BK325" i="2" s="1"/>
  <c r="AC332" i="2" l="1"/>
  <c r="AD332" i="2"/>
  <c r="AA333" i="2"/>
  <c r="BH327" i="2"/>
  <c r="BJ326" i="2"/>
  <c r="BK326" i="2" s="1"/>
  <c r="AC333" i="2" l="1"/>
  <c r="AD333" i="2" s="1"/>
  <c r="AA334" i="2"/>
  <c r="BH328" i="2"/>
  <c r="BJ327" i="2"/>
  <c r="BK327" i="2" s="1"/>
  <c r="AC334" i="2" l="1"/>
  <c r="AD334" i="2" s="1"/>
  <c r="AA335" i="2"/>
  <c r="BH329" i="2"/>
  <c r="BJ328" i="2"/>
  <c r="BK328" i="2" s="1"/>
  <c r="AC335" i="2" l="1"/>
  <c r="AD335" i="2" s="1"/>
  <c r="AA336" i="2"/>
  <c r="BH330" i="2"/>
  <c r="BJ329" i="2"/>
  <c r="BK329" i="2" s="1"/>
  <c r="AC336" i="2" l="1"/>
  <c r="AD336" i="2" s="1"/>
  <c r="AA337" i="2"/>
  <c r="BH331" i="2"/>
  <c r="BJ330" i="2"/>
  <c r="BK330" i="2" s="1"/>
  <c r="AC337" i="2" l="1"/>
  <c r="AD337" i="2"/>
  <c r="AA338" i="2"/>
  <c r="BH332" i="2"/>
  <c r="BJ331" i="2"/>
  <c r="BK331" i="2" s="1"/>
  <c r="AC338" i="2" l="1"/>
  <c r="AD338" i="2"/>
  <c r="AA339" i="2"/>
  <c r="BH333" i="2"/>
  <c r="BJ332" i="2"/>
  <c r="BK332" i="2" s="1"/>
  <c r="AC339" i="2" l="1"/>
  <c r="AD339" i="2"/>
  <c r="AA340" i="2"/>
  <c r="BH334" i="2"/>
  <c r="BJ333" i="2"/>
  <c r="BK333" i="2" s="1"/>
  <c r="AC340" i="2" l="1"/>
  <c r="AD340" i="2" s="1"/>
  <c r="AA341" i="2"/>
  <c r="BH335" i="2"/>
  <c r="BJ334" i="2"/>
  <c r="BK334" i="2" s="1"/>
  <c r="AC341" i="2" l="1"/>
  <c r="AD341" i="2"/>
  <c r="AA342" i="2"/>
  <c r="BH336" i="2"/>
  <c r="BJ335" i="2"/>
  <c r="BK335" i="2" s="1"/>
  <c r="AC342" i="2" l="1"/>
  <c r="AD342" i="2" s="1"/>
  <c r="AA343" i="2"/>
  <c r="BH337" i="2"/>
  <c r="BJ336" i="2"/>
  <c r="BK336" i="2" s="1"/>
  <c r="AC343" i="2" l="1"/>
  <c r="AD343" i="2"/>
  <c r="AA344" i="2"/>
  <c r="BH338" i="2"/>
  <c r="BJ337" i="2"/>
  <c r="BK337" i="2" s="1"/>
  <c r="AC344" i="2" l="1"/>
  <c r="AD344" i="2"/>
  <c r="AA345" i="2"/>
  <c r="BH339" i="2"/>
  <c r="BJ338" i="2"/>
  <c r="BK338" i="2" s="1"/>
  <c r="AC345" i="2" l="1"/>
  <c r="AD345" i="2"/>
  <c r="AA346" i="2"/>
  <c r="BH340" i="2"/>
  <c r="BJ339" i="2"/>
  <c r="BK339" i="2" s="1"/>
  <c r="AC346" i="2" l="1"/>
  <c r="AD346" i="2"/>
  <c r="AA347" i="2"/>
  <c r="BH341" i="2"/>
  <c r="BJ340" i="2"/>
  <c r="BK340" i="2" s="1"/>
  <c r="AC347" i="2" l="1"/>
  <c r="AD347" i="2" s="1"/>
  <c r="AA348" i="2"/>
  <c r="BH342" i="2"/>
  <c r="BJ341" i="2"/>
  <c r="BK341" i="2" s="1"/>
  <c r="AC348" i="2" l="1"/>
  <c r="AD348" i="2" s="1"/>
  <c r="AA349" i="2"/>
  <c r="BH343" i="2"/>
  <c r="BJ342" i="2"/>
  <c r="BK342" i="2" s="1"/>
  <c r="AC349" i="2" l="1"/>
  <c r="AD349" i="2" s="1"/>
  <c r="AA350" i="2"/>
  <c r="BH344" i="2"/>
  <c r="BJ343" i="2"/>
  <c r="BK343" i="2" s="1"/>
  <c r="AC350" i="2" l="1"/>
  <c r="AD350" i="2"/>
  <c r="AA351" i="2"/>
  <c r="BH345" i="2"/>
  <c r="BJ344" i="2"/>
  <c r="BK344" i="2" s="1"/>
  <c r="AC351" i="2" l="1"/>
  <c r="AD351" i="2"/>
  <c r="AA352" i="2"/>
  <c r="BH346" i="2"/>
  <c r="BJ345" i="2"/>
  <c r="BK345" i="2" s="1"/>
  <c r="AC352" i="2" l="1"/>
  <c r="AD352" i="2" s="1"/>
  <c r="AA353" i="2"/>
  <c r="BH347" i="2"/>
  <c r="BJ346" i="2"/>
  <c r="BK346" i="2" s="1"/>
  <c r="AC353" i="2" l="1"/>
  <c r="AD353" i="2"/>
  <c r="AA354" i="2"/>
  <c r="BH348" i="2"/>
  <c r="BJ347" i="2"/>
  <c r="BK347" i="2" s="1"/>
  <c r="AC354" i="2" l="1"/>
  <c r="AD354" i="2" s="1"/>
  <c r="AA355" i="2"/>
  <c r="BH349" i="2"/>
  <c r="BJ348" i="2"/>
  <c r="BK348" i="2" s="1"/>
  <c r="AC355" i="2" l="1"/>
  <c r="AD355" i="2" s="1"/>
  <c r="AA356" i="2"/>
  <c r="BH350" i="2"/>
  <c r="BJ349" i="2"/>
  <c r="BK349" i="2" s="1"/>
  <c r="AC356" i="2" l="1"/>
  <c r="AD356" i="2"/>
  <c r="AA357" i="2"/>
  <c r="BH351" i="2"/>
  <c r="BJ350" i="2"/>
  <c r="BK350" i="2" s="1"/>
  <c r="AC357" i="2" l="1"/>
  <c r="AD357" i="2"/>
  <c r="AA358" i="2"/>
  <c r="BH352" i="2"/>
  <c r="BJ351" i="2"/>
  <c r="BK351" i="2" s="1"/>
  <c r="AC358" i="2" l="1"/>
  <c r="AD358" i="2" s="1"/>
  <c r="AA359" i="2"/>
  <c r="BH353" i="2"/>
  <c r="BJ352" i="2"/>
  <c r="BK352" i="2" s="1"/>
  <c r="AC359" i="2" l="1"/>
  <c r="AD359" i="2"/>
  <c r="AA360" i="2"/>
  <c r="BH354" i="2"/>
  <c r="BJ353" i="2"/>
  <c r="BK353" i="2" s="1"/>
  <c r="AC360" i="2" l="1"/>
  <c r="AD360" i="2"/>
  <c r="AA361" i="2"/>
  <c r="BH355" i="2"/>
  <c r="BJ354" i="2"/>
  <c r="BK354" i="2" s="1"/>
  <c r="AC361" i="2" l="1"/>
  <c r="AD361" i="2"/>
  <c r="AA362" i="2"/>
  <c r="BH356" i="2"/>
  <c r="BJ355" i="2"/>
  <c r="BK355" i="2" s="1"/>
  <c r="AC362" i="2" l="1"/>
  <c r="AD362" i="2" s="1"/>
  <c r="AA363" i="2"/>
  <c r="BH357" i="2"/>
  <c r="BJ356" i="2"/>
  <c r="BK356" i="2" s="1"/>
  <c r="AC363" i="2" l="1"/>
  <c r="AD363" i="2"/>
  <c r="AA364" i="2"/>
  <c r="BH358" i="2"/>
  <c r="BJ357" i="2"/>
  <c r="BK357" i="2" s="1"/>
  <c r="AC364" i="2" l="1"/>
  <c r="AD364" i="2"/>
  <c r="AA365" i="2"/>
  <c r="BH359" i="2"/>
  <c r="BJ358" i="2"/>
  <c r="BK358" i="2" s="1"/>
  <c r="AC365" i="2" l="1"/>
  <c r="AD365" i="2"/>
  <c r="AA366" i="2"/>
  <c r="BH360" i="2"/>
  <c r="BJ359" i="2"/>
  <c r="BK359" i="2" s="1"/>
  <c r="AC366" i="2" l="1"/>
  <c r="AD366" i="2" s="1"/>
  <c r="AA367" i="2"/>
  <c r="BH361" i="2"/>
  <c r="BJ360" i="2"/>
  <c r="BK360" i="2" s="1"/>
  <c r="AC367" i="2" l="1"/>
  <c r="AD367" i="2"/>
  <c r="AA368" i="2"/>
  <c r="BH362" i="2"/>
  <c r="BJ361" i="2"/>
  <c r="BK361" i="2" s="1"/>
  <c r="AC368" i="2" l="1"/>
  <c r="AD368" i="2"/>
  <c r="AA369" i="2"/>
  <c r="BH363" i="2"/>
  <c r="BJ362" i="2"/>
  <c r="BK362" i="2" s="1"/>
  <c r="AC369" i="2" l="1"/>
  <c r="AD369" i="2"/>
  <c r="AA370" i="2"/>
  <c r="BH364" i="2"/>
  <c r="BJ363" i="2"/>
  <c r="BK363" i="2" s="1"/>
  <c r="AC370" i="2" l="1"/>
  <c r="AD370" i="2"/>
  <c r="AA371" i="2"/>
  <c r="BH365" i="2"/>
  <c r="BJ364" i="2"/>
  <c r="BK364" i="2" s="1"/>
  <c r="AC371" i="2" l="1"/>
  <c r="AD371" i="2"/>
  <c r="AA372" i="2"/>
  <c r="BH366" i="2"/>
  <c r="BJ365" i="2"/>
  <c r="BK365" i="2" s="1"/>
  <c r="AC372" i="2" l="1"/>
  <c r="AD372" i="2" s="1"/>
  <c r="AA373" i="2"/>
  <c r="BH367" i="2"/>
  <c r="BJ366" i="2"/>
  <c r="BK366" i="2" s="1"/>
  <c r="AC373" i="2" l="1"/>
  <c r="AD373" i="2"/>
  <c r="AA374" i="2"/>
  <c r="BH368" i="2"/>
  <c r="BJ367" i="2"/>
  <c r="BK367" i="2" s="1"/>
  <c r="AC374" i="2" l="1"/>
  <c r="AD374" i="2" s="1"/>
  <c r="AA375" i="2"/>
  <c r="BH369" i="2"/>
  <c r="BJ368" i="2"/>
  <c r="BK368" i="2" s="1"/>
  <c r="AC375" i="2" l="1"/>
  <c r="AD375" i="2"/>
  <c r="AA376" i="2"/>
  <c r="BH370" i="2"/>
  <c r="BJ369" i="2"/>
  <c r="BK369" i="2" s="1"/>
  <c r="AC376" i="2" l="1"/>
  <c r="AD376" i="2"/>
  <c r="AA377" i="2"/>
  <c r="BH371" i="2"/>
  <c r="BJ370" i="2"/>
  <c r="BK370" i="2" s="1"/>
  <c r="AC377" i="2" l="1"/>
  <c r="AD377" i="2" s="1"/>
  <c r="AA378" i="2"/>
  <c r="BH372" i="2"/>
  <c r="BJ371" i="2"/>
  <c r="BK371" i="2" s="1"/>
  <c r="AC378" i="2" l="1"/>
  <c r="AD378" i="2" s="1"/>
  <c r="AA379" i="2"/>
  <c r="BH373" i="2"/>
  <c r="BJ372" i="2"/>
  <c r="BK372" i="2" s="1"/>
  <c r="AC379" i="2" l="1"/>
  <c r="AD379" i="2"/>
  <c r="AA380" i="2"/>
  <c r="BH374" i="2"/>
  <c r="BJ373" i="2"/>
  <c r="BK373" i="2" s="1"/>
  <c r="AC380" i="2" l="1"/>
  <c r="AD380" i="2" s="1"/>
  <c r="AA381" i="2"/>
  <c r="BH375" i="2"/>
  <c r="BJ374" i="2"/>
  <c r="BK374" i="2" s="1"/>
  <c r="AC381" i="2" l="1"/>
  <c r="AD381" i="2"/>
  <c r="AA382" i="2"/>
  <c r="BH376" i="2"/>
  <c r="BJ375" i="2"/>
  <c r="BK375" i="2" s="1"/>
  <c r="AC382" i="2" l="1"/>
  <c r="AD382" i="2"/>
  <c r="AA383" i="2"/>
  <c r="BH377" i="2"/>
  <c r="BJ376" i="2"/>
  <c r="BK376" i="2" s="1"/>
  <c r="AC383" i="2" l="1"/>
  <c r="AD383" i="2"/>
  <c r="AA384" i="2"/>
  <c r="BH378" i="2"/>
  <c r="BJ377" i="2"/>
  <c r="BK377" i="2" s="1"/>
  <c r="AC384" i="2" l="1"/>
  <c r="AD384" i="2"/>
  <c r="AA385" i="2"/>
  <c r="BH379" i="2"/>
  <c r="BJ378" i="2"/>
  <c r="BK378" i="2" s="1"/>
  <c r="AC385" i="2" l="1"/>
  <c r="AD385" i="2"/>
  <c r="AA386" i="2"/>
  <c r="BH380" i="2"/>
  <c r="BJ379" i="2"/>
  <c r="BK379" i="2" s="1"/>
  <c r="AC386" i="2" l="1"/>
  <c r="AD386" i="2"/>
  <c r="AA387" i="2"/>
  <c r="BH381" i="2"/>
  <c r="BJ380" i="2"/>
  <c r="BK380" i="2" s="1"/>
  <c r="AC387" i="2" l="1"/>
  <c r="AD387" i="2"/>
  <c r="AA388" i="2"/>
  <c r="BH382" i="2"/>
  <c r="BJ381" i="2"/>
  <c r="BK381" i="2" s="1"/>
  <c r="AC388" i="2" l="1"/>
  <c r="AD388" i="2"/>
  <c r="AA389" i="2"/>
  <c r="BH383" i="2"/>
  <c r="BJ382" i="2"/>
  <c r="BK382" i="2" s="1"/>
  <c r="AC389" i="2" l="1"/>
  <c r="AD389" i="2"/>
  <c r="AA390" i="2"/>
  <c r="BH384" i="2"/>
  <c r="BJ383" i="2"/>
  <c r="BK383" i="2" s="1"/>
  <c r="AC390" i="2" l="1"/>
  <c r="AD390" i="2"/>
  <c r="AA391" i="2"/>
  <c r="BH385" i="2"/>
  <c r="BJ384" i="2"/>
  <c r="BK384" i="2" s="1"/>
  <c r="AC391" i="2" l="1"/>
  <c r="AD391" i="2"/>
  <c r="AA392" i="2"/>
  <c r="BH386" i="2"/>
  <c r="BJ385" i="2"/>
  <c r="BK385" i="2" s="1"/>
  <c r="AC392" i="2" l="1"/>
  <c r="AD392" i="2"/>
  <c r="AA393" i="2"/>
  <c r="BH387" i="2"/>
  <c r="BJ386" i="2"/>
  <c r="BK386" i="2" s="1"/>
  <c r="AC393" i="2" l="1"/>
  <c r="AD393" i="2"/>
  <c r="AA394" i="2"/>
  <c r="BH388" i="2"/>
  <c r="BJ387" i="2"/>
  <c r="BK387" i="2" s="1"/>
  <c r="AC394" i="2" l="1"/>
  <c r="AD394" i="2"/>
  <c r="AA395" i="2"/>
  <c r="BH389" i="2"/>
  <c r="BJ388" i="2"/>
  <c r="BK388" i="2" s="1"/>
  <c r="AC395" i="2" l="1"/>
  <c r="AD395" i="2"/>
  <c r="AA396" i="2"/>
  <c r="BH390" i="2"/>
  <c r="BJ389" i="2"/>
  <c r="BK389" i="2" s="1"/>
  <c r="AC396" i="2" l="1"/>
  <c r="AD396" i="2"/>
  <c r="AA397" i="2"/>
  <c r="BH391" i="2"/>
  <c r="BJ390" i="2"/>
  <c r="BK390" i="2" s="1"/>
  <c r="AC397" i="2" l="1"/>
  <c r="AD397" i="2"/>
  <c r="AA398" i="2"/>
  <c r="BH392" i="2"/>
  <c r="BJ391" i="2"/>
  <c r="BK391" i="2" s="1"/>
  <c r="AC398" i="2" l="1"/>
  <c r="AD398" i="2"/>
  <c r="AA399" i="2"/>
  <c r="BH393" i="2"/>
  <c r="BJ392" i="2"/>
  <c r="BK392" i="2" s="1"/>
  <c r="AC399" i="2" l="1"/>
  <c r="AD399" i="2"/>
  <c r="AA400" i="2"/>
  <c r="BH394" i="2"/>
  <c r="BJ393" i="2"/>
  <c r="BK393" i="2" s="1"/>
  <c r="AC400" i="2" l="1"/>
  <c r="AD400" i="2" s="1"/>
  <c r="AA401" i="2"/>
  <c r="BH395" i="2"/>
  <c r="BJ394" i="2"/>
  <c r="BK394" i="2" s="1"/>
  <c r="AC401" i="2" l="1"/>
  <c r="AD401" i="2"/>
  <c r="AA402" i="2"/>
  <c r="BH396" i="2"/>
  <c r="BJ395" i="2"/>
  <c r="BK395" i="2" s="1"/>
  <c r="AC402" i="2" l="1"/>
  <c r="AD402" i="2"/>
  <c r="AA403" i="2"/>
  <c r="BH397" i="2"/>
  <c r="BJ396" i="2"/>
  <c r="BK396" i="2" s="1"/>
  <c r="AC403" i="2" l="1"/>
  <c r="AD403" i="2"/>
  <c r="AA404" i="2"/>
  <c r="BH398" i="2"/>
  <c r="BJ397" i="2"/>
  <c r="BK397" i="2" s="1"/>
  <c r="AC404" i="2" l="1"/>
  <c r="AD404" i="2"/>
  <c r="AA405" i="2"/>
  <c r="BH399" i="2"/>
  <c r="BJ398" i="2"/>
  <c r="BK398" i="2" s="1"/>
  <c r="AC405" i="2" l="1"/>
  <c r="AD405" i="2"/>
  <c r="AA406" i="2"/>
  <c r="BH400" i="2"/>
  <c r="BJ399" i="2"/>
  <c r="BK399" i="2" s="1"/>
  <c r="AC406" i="2" l="1"/>
  <c r="AD406" i="2"/>
  <c r="AA407" i="2"/>
  <c r="BH401" i="2"/>
  <c r="BJ400" i="2"/>
  <c r="BK400" i="2" s="1"/>
  <c r="AC407" i="2" l="1"/>
  <c r="AD407" i="2" s="1"/>
  <c r="AA408" i="2"/>
  <c r="BH402" i="2"/>
  <c r="BJ401" i="2"/>
  <c r="BK401" i="2" s="1"/>
  <c r="AC408" i="2" l="1"/>
  <c r="AD408" i="2"/>
  <c r="AA409" i="2"/>
  <c r="BH403" i="2"/>
  <c r="BJ402" i="2"/>
  <c r="BK402" i="2" s="1"/>
  <c r="AC409" i="2" l="1"/>
  <c r="AD409" i="2" s="1"/>
  <c r="AA410" i="2"/>
  <c r="BH404" i="2"/>
  <c r="BJ403" i="2"/>
  <c r="BK403" i="2" s="1"/>
  <c r="AC410" i="2" l="1"/>
  <c r="AD410" i="2" s="1"/>
  <c r="AA411" i="2"/>
  <c r="BH405" i="2"/>
  <c r="BJ404" i="2"/>
  <c r="BK404" i="2" s="1"/>
  <c r="AC411" i="2" l="1"/>
  <c r="AD411" i="2"/>
  <c r="AA412" i="2"/>
  <c r="BH406" i="2"/>
  <c r="BJ405" i="2"/>
  <c r="BK405" i="2" s="1"/>
  <c r="AC412" i="2" l="1"/>
  <c r="AD412" i="2" s="1"/>
  <c r="AA413" i="2"/>
  <c r="BH407" i="2"/>
  <c r="BJ406" i="2"/>
  <c r="BK406" i="2" s="1"/>
  <c r="AC413" i="2" l="1"/>
  <c r="AD413" i="2"/>
  <c r="AA414" i="2"/>
  <c r="BH408" i="2"/>
  <c r="BJ407" i="2"/>
  <c r="BK407" i="2" s="1"/>
  <c r="AC414" i="2" l="1"/>
  <c r="AD414" i="2"/>
  <c r="AA415" i="2"/>
  <c r="BH409" i="2"/>
  <c r="BJ408" i="2"/>
  <c r="BK408" i="2" s="1"/>
  <c r="AC415" i="2" l="1"/>
  <c r="AD415" i="2" s="1"/>
  <c r="AA416" i="2"/>
  <c r="BH410" i="2"/>
  <c r="BJ409" i="2"/>
  <c r="BK409" i="2" s="1"/>
  <c r="AC416" i="2" l="1"/>
  <c r="AD416" i="2"/>
  <c r="AA417" i="2"/>
  <c r="BH411" i="2"/>
  <c r="BJ410" i="2"/>
  <c r="BK410" i="2" s="1"/>
  <c r="AC417" i="2" l="1"/>
  <c r="AD417" i="2"/>
  <c r="AA418" i="2"/>
  <c r="BH412" i="2"/>
  <c r="BJ411" i="2"/>
  <c r="BK411" i="2" s="1"/>
  <c r="AC418" i="2" l="1"/>
  <c r="AD418" i="2"/>
  <c r="AA419" i="2"/>
  <c r="BH413" i="2"/>
  <c r="BJ412" i="2"/>
  <c r="BK412" i="2" s="1"/>
  <c r="AC419" i="2" l="1"/>
  <c r="AD419" i="2"/>
  <c r="AA420" i="2"/>
  <c r="BH414" i="2"/>
  <c r="BJ413" i="2"/>
  <c r="BK413" i="2" s="1"/>
  <c r="AC420" i="2" l="1"/>
  <c r="AD420" i="2" s="1"/>
  <c r="AA421" i="2"/>
  <c r="BH415" i="2"/>
  <c r="BJ414" i="2"/>
  <c r="BK414" i="2" s="1"/>
  <c r="AC421" i="2" l="1"/>
  <c r="AD421" i="2"/>
  <c r="AA422" i="2"/>
  <c r="BH416" i="2"/>
  <c r="BJ415" i="2"/>
  <c r="BK415" i="2" s="1"/>
  <c r="AC422" i="2" l="1"/>
  <c r="AD422" i="2"/>
  <c r="AA423" i="2"/>
  <c r="BH417" i="2"/>
  <c r="BJ416" i="2"/>
  <c r="BK416" i="2" s="1"/>
  <c r="AC423" i="2" l="1"/>
  <c r="AD423" i="2"/>
  <c r="AA424" i="2"/>
  <c r="BH418" i="2"/>
  <c r="BJ417" i="2"/>
  <c r="BK417" i="2" s="1"/>
  <c r="AC424" i="2" l="1"/>
  <c r="AD424" i="2"/>
  <c r="AA425" i="2"/>
  <c r="BH419" i="2"/>
  <c r="BJ418" i="2"/>
  <c r="BK418" i="2" s="1"/>
  <c r="AC425" i="2" l="1"/>
  <c r="AD425" i="2" s="1"/>
  <c r="AA426" i="2"/>
  <c r="BH420" i="2"/>
  <c r="BJ419" i="2"/>
  <c r="BK419" i="2" s="1"/>
  <c r="AC426" i="2" l="1"/>
  <c r="AD426" i="2" s="1"/>
  <c r="AA427" i="2"/>
  <c r="BH421" i="2"/>
  <c r="BJ420" i="2"/>
  <c r="BK420" i="2" s="1"/>
  <c r="AC427" i="2" l="1"/>
  <c r="AD427" i="2"/>
  <c r="AA428" i="2"/>
  <c r="BH422" i="2"/>
  <c r="BJ421" i="2"/>
  <c r="BK421" i="2" s="1"/>
  <c r="AC428" i="2" l="1"/>
  <c r="AD428" i="2" s="1"/>
  <c r="AA429" i="2"/>
  <c r="BH423" i="2"/>
  <c r="BJ422" i="2"/>
  <c r="BK422" i="2" s="1"/>
  <c r="AC429" i="2" l="1"/>
  <c r="AD429" i="2"/>
  <c r="AA430" i="2"/>
  <c r="BH424" i="2"/>
  <c r="BJ423" i="2"/>
  <c r="BK423" i="2" s="1"/>
  <c r="AC430" i="2" l="1"/>
  <c r="AD430" i="2"/>
  <c r="AA431" i="2"/>
  <c r="BH425" i="2"/>
  <c r="BJ424" i="2"/>
  <c r="BK424" i="2" s="1"/>
  <c r="AC431" i="2" l="1"/>
  <c r="AD431" i="2"/>
  <c r="AA432" i="2"/>
  <c r="BH426" i="2"/>
  <c r="BJ425" i="2"/>
  <c r="BK425" i="2" s="1"/>
  <c r="AC432" i="2" l="1"/>
  <c r="AD432" i="2" s="1"/>
  <c r="AA433" i="2"/>
  <c r="BH427" i="2"/>
  <c r="BJ426" i="2"/>
  <c r="BK426" i="2" s="1"/>
  <c r="AC433" i="2" l="1"/>
  <c r="AD433" i="2"/>
  <c r="AA434" i="2"/>
  <c r="BH428" i="2"/>
  <c r="BJ427" i="2"/>
  <c r="BK427" i="2" s="1"/>
  <c r="AC434" i="2" l="1"/>
  <c r="AD434" i="2"/>
  <c r="AA435" i="2"/>
  <c r="BH429" i="2"/>
  <c r="BJ428" i="2"/>
  <c r="BK428" i="2" s="1"/>
  <c r="AC435" i="2" l="1"/>
  <c r="AD435" i="2"/>
  <c r="AA436" i="2"/>
  <c r="BH430" i="2"/>
  <c r="BJ429" i="2"/>
  <c r="BK429" i="2" s="1"/>
  <c r="AC436" i="2" l="1"/>
  <c r="AD436" i="2"/>
  <c r="AA437" i="2"/>
  <c r="BH431" i="2"/>
  <c r="BJ430" i="2"/>
  <c r="BK430" i="2" s="1"/>
  <c r="AC437" i="2" l="1"/>
  <c r="AD437" i="2" s="1"/>
  <c r="AA438" i="2"/>
  <c r="BH432" i="2"/>
  <c r="BJ431" i="2"/>
  <c r="BK431" i="2" s="1"/>
  <c r="AC438" i="2" l="1"/>
  <c r="AD438" i="2"/>
  <c r="AA439" i="2"/>
  <c r="BH433" i="2"/>
  <c r="BJ432" i="2"/>
  <c r="BK432" i="2" s="1"/>
  <c r="AC439" i="2" l="1"/>
  <c r="AD439" i="2" s="1"/>
  <c r="AA440" i="2"/>
  <c r="BH434" i="2"/>
  <c r="BJ433" i="2"/>
  <c r="BK433" i="2" s="1"/>
  <c r="AC440" i="2" l="1"/>
  <c r="AD440" i="2"/>
  <c r="AA441" i="2"/>
  <c r="BH435" i="2"/>
  <c r="BJ434" i="2"/>
  <c r="BK434" i="2" s="1"/>
  <c r="AC441" i="2" l="1"/>
  <c r="AD441" i="2"/>
  <c r="AA442" i="2"/>
  <c r="BH436" i="2"/>
  <c r="BJ435" i="2"/>
  <c r="BK435" i="2" s="1"/>
  <c r="AC442" i="2" l="1"/>
  <c r="AD442" i="2"/>
  <c r="AA443" i="2"/>
  <c r="BH437" i="2"/>
  <c r="BJ436" i="2"/>
  <c r="BK436" i="2" s="1"/>
  <c r="AC443" i="2" l="1"/>
  <c r="AD443" i="2"/>
  <c r="AA444" i="2"/>
  <c r="BH438" i="2"/>
  <c r="BJ437" i="2"/>
  <c r="BK437" i="2" s="1"/>
  <c r="AC444" i="2" l="1"/>
  <c r="AD444" i="2" s="1"/>
  <c r="AA445" i="2"/>
  <c r="BH439" i="2"/>
  <c r="BJ438" i="2"/>
  <c r="BK438" i="2" s="1"/>
  <c r="AC445" i="2" l="1"/>
  <c r="AD445" i="2"/>
  <c r="AA446" i="2"/>
  <c r="BH440" i="2"/>
  <c r="BJ439" i="2"/>
  <c r="BK439" i="2" s="1"/>
  <c r="AC446" i="2" l="1"/>
  <c r="AD446" i="2"/>
  <c r="AA447" i="2"/>
  <c r="BH441" i="2"/>
  <c r="BJ440" i="2"/>
  <c r="BK440" i="2" s="1"/>
  <c r="AC447" i="2" l="1"/>
  <c r="AD447" i="2"/>
  <c r="AA448" i="2"/>
  <c r="BH442" i="2"/>
  <c r="BJ441" i="2"/>
  <c r="BK441" i="2" s="1"/>
  <c r="AC448" i="2" l="1"/>
  <c r="AD448" i="2"/>
  <c r="AA449" i="2"/>
  <c r="BH443" i="2"/>
  <c r="BJ442" i="2"/>
  <c r="BK442" i="2" s="1"/>
  <c r="AC449" i="2" l="1"/>
  <c r="AD449" i="2" s="1"/>
  <c r="AA450" i="2"/>
  <c r="BH444" i="2"/>
  <c r="BJ443" i="2"/>
  <c r="BK443" i="2" s="1"/>
  <c r="AC450" i="2" l="1"/>
  <c r="AD450" i="2"/>
  <c r="AA451" i="2"/>
  <c r="BH445" i="2"/>
  <c r="BJ444" i="2"/>
  <c r="BK444" i="2" s="1"/>
  <c r="AC451" i="2" l="1"/>
  <c r="AD451" i="2" s="1"/>
  <c r="AA452" i="2"/>
  <c r="BH446" i="2"/>
  <c r="BJ445" i="2"/>
  <c r="BK445" i="2" s="1"/>
  <c r="AC452" i="2" l="1"/>
  <c r="AD452" i="2"/>
  <c r="AA453" i="2"/>
  <c r="BH447" i="2"/>
  <c r="BJ446" i="2"/>
  <c r="BK446" i="2" s="1"/>
  <c r="AC453" i="2" l="1"/>
  <c r="AD453" i="2"/>
  <c r="AA454" i="2"/>
  <c r="BH448" i="2"/>
  <c r="BJ447" i="2"/>
  <c r="BK447" i="2" s="1"/>
  <c r="AC454" i="2" l="1"/>
  <c r="AD454" i="2"/>
  <c r="AA455" i="2"/>
  <c r="BH449" i="2"/>
  <c r="BJ448" i="2"/>
  <c r="BK448" i="2" s="1"/>
  <c r="AC455" i="2" l="1"/>
  <c r="AD455" i="2"/>
  <c r="AA456" i="2"/>
  <c r="BH450" i="2"/>
  <c r="BJ449" i="2"/>
  <c r="BK449" i="2" s="1"/>
  <c r="AC456" i="2" l="1"/>
  <c r="AD456" i="2"/>
  <c r="AA457" i="2"/>
  <c r="BH451" i="2"/>
  <c r="BJ450" i="2"/>
  <c r="BK450" i="2" s="1"/>
  <c r="AC457" i="2" l="1"/>
  <c r="AD457" i="2"/>
  <c r="AA458" i="2"/>
  <c r="BH452" i="2"/>
  <c r="BJ451" i="2"/>
  <c r="BK451" i="2" s="1"/>
  <c r="AC458" i="2" l="1"/>
  <c r="AD458" i="2"/>
  <c r="AA459" i="2"/>
  <c r="BH453" i="2"/>
  <c r="BJ452" i="2"/>
  <c r="BK452" i="2" s="1"/>
  <c r="AC459" i="2" l="1"/>
  <c r="AD459" i="2"/>
  <c r="AA460" i="2"/>
  <c r="BH454" i="2"/>
  <c r="BJ453" i="2"/>
  <c r="BK453" i="2" s="1"/>
  <c r="AC460" i="2" l="1"/>
  <c r="AD460" i="2"/>
  <c r="AA461" i="2"/>
  <c r="BH455" i="2"/>
  <c r="BJ454" i="2"/>
  <c r="BK454" i="2" s="1"/>
  <c r="AC461" i="2" l="1"/>
  <c r="AD461" i="2"/>
  <c r="AA462" i="2"/>
  <c r="BH456" i="2"/>
  <c r="BJ455" i="2"/>
  <c r="BK455" i="2" s="1"/>
  <c r="AC462" i="2" l="1"/>
  <c r="AD462" i="2"/>
  <c r="AA463" i="2"/>
  <c r="BH457" i="2"/>
  <c r="BJ456" i="2"/>
  <c r="BK456" i="2" s="1"/>
  <c r="AC463" i="2" l="1"/>
  <c r="AD463" i="2"/>
  <c r="AA464" i="2"/>
  <c r="BH458" i="2"/>
  <c r="BJ457" i="2"/>
  <c r="BK457" i="2" s="1"/>
  <c r="AC464" i="2" l="1"/>
  <c r="AD464" i="2" s="1"/>
  <c r="AA465" i="2"/>
  <c r="BH459" i="2"/>
  <c r="BJ458" i="2"/>
  <c r="BK458" i="2" s="1"/>
  <c r="AC465" i="2" l="1"/>
  <c r="AD465" i="2"/>
  <c r="AA466" i="2"/>
  <c r="BH460" i="2"/>
  <c r="BJ459" i="2"/>
  <c r="BK459" i="2" s="1"/>
  <c r="AC466" i="2" l="1"/>
  <c r="AD466" i="2"/>
  <c r="AA467" i="2"/>
  <c r="BH461" i="2"/>
  <c r="BJ460" i="2"/>
  <c r="BK460" i="2" s="1"/>
  <c r="AC467" i="2" l="1"/>
  <c r="AD467" i="2" s="1"/>
  <c r="AA468" i="2"/>
  <c r="BH462" i="2"/>
  <c r="BJ461" i="2"/>
  <c r="BK461" i="2" s="1"/>
  <c r="AC468" i="2" l="1"/>
  <c r="AD468" i="2"/>
  <c r="AA469" i="2"/>
  <c r="BH463" i="2"/>
  <c r="BJ462" i="2"/>
  <c r="BK462" i="2" s="1"/>
  <c r="AC469" i="2" l="1"/>
  <c r="AD469" i="2" s="1"/>
  <c r="AA470" i="2"/>
  <c r="BH464" i="2"/>
  <c r="BJ463" i="2"/>
  <c r="BK463" i="2" s="1"/>
  <c r="AC470" i="2" l="1"/>
  <c r="AD470" i="2"/>
  <c r="AA471" i="2"/>
  <c r="BH465" i="2"/>
  <c r="BJ464" i="2"/>
  <c r="BK464" i="2" s="1"/>
  <c r="AC471" i="2" l="1"/>
  <c r="AD471" i="2"/>
  <c r="AA472" i="2"/>
  <c r="BH466" i="2"/>
  <c r="BJ465" i="2"/>
  <c r="BK465" i="2" s="1"/>
  <c r="AC472" i="2" l="1"/>
  <c r="AD472" i="2"/>
  <c r="AA473" i="2"/>
  <c r="BH467" i="2"/>
  <c r="BJ466" i="2"/>
  <c r="BK466" i="2" s="1"/>
  <c r="AC473" i="2" l="1"/>
  <c r="AD473" i="2"/>
  <c r="AA474" i="2"/>
  <c r="BH468" i="2"/>
  <c r="BJ467" i="2"/>
  <c r="BK467" i="2" s="1"/>
  <c r="AC474" i="2" l="1"/>
  <c r="AD474" i="2" s="1"/>
  <c r="AA475" i="2"/>
  <c r="BH469" i="2"/>
  <c r="BJ468" i="2"/>
  <c r="BK468" i="2" s="1"/>
  <c r="AC475" i="2" l="1"/>
  <c r="AD475" i="2" s="1"/>
  <c r="AA476" i="2"/>
  <c r="BH470" i="2"/>
  <c r="BJ469" i="2"/>
  <c r="BK469" i="2" s="1"/>
  <c r="AC476" i="2" l="1"/>
  <c r="AD476" i="2" s="1"/>
  <c r="AA477" i="2"/>
  <c r="BH471" i="2"/>
  <c r="BJ470" i="2"/>
  <c r="BK470" i="2" s="1"/>
  <c r="AC477" i="2" l="1"/>
  <c r="AD477" i="2" s="1"/>
  <c r="AA478" i="2"/>
  <c r="BH472" i="2"/>
  <c r="BJ471" i="2"/>
  <c r="BK471" i="2" s="1"/>
  <c r="AC478" i="2" l="1"/>
  <c r="AD478" i="2"/>
  <c r="AA479" i="2"/>
  <c r="BH473" i="2"/>
  <c r="BJ472" i="2"/>
  <c r="BK472" i="2" s="1"/>
  <c r="AC479" i="2" l="1"/>
  <c r="AD479" i="2"/>
  <c r="AA480" i="2"/>
  <c r="BH474" i="2"/>
  <c r="BJ473" i="2"/>
  <c r="BK473" i="2" s="1"/>
  <c r="AC480" i="2" l="1"/>
  <c r="AD480" i="2"/>
  <c r="AA481" i="2"/>
  <c r="BH475" i="2"/>
  <c r="BJ474" i="2"/>
  <c r="BK474" i="2" s="1"/>
  <c r="AC481" i="2" l="1"/>
  <c r="AD481" i="2" s="1"/>
  <c r="AA482" i="2"/>
  <c r="BH476" i="2"/>
  <c r="BJ475" i="2"/>
  <c r="BK475" i="2" s="1"/>
  <c r="AC482" i="2" l="1"/>
  <c r="AD482" i="2"/>
  <c r="AA483" i="2"/>
  <c r="BH477" i="2"/>
  <c r="BJ476" i="2"/>
  <c r="BK476" i="2" s="1"/>
  <c r="AC483" i="2" l="1"/>
  <c r="AD483" i="2"/>
  <c r="AA484" i="2"/>
  <c r="BH478" i="2"/>
  <c r="BJ477" i="2"/>
  <c r="BK477" i="2" s="1"/>
  <c r="AC484" i="2" l="1"/>
  <c r="AD484" i="2"/>
  <c r="AA485" i="2"/>
  <c r="BH479" i="2"/>
  <c r="BJ478" i="2"/>
  <c r="BK478" i="2" s="1"/>
  <c r="AC485" i="2" l="1"/>
  <c r="AD485" i="2"/>
  <c r="AA486" i="2"/>
  <c r="BH480" i="2"/>
  <c r="BJ479" i="2"/>
  <c r="BK479" i="2" s="1"/>
  <c r="AC486" i="2" l="1"/>
  <c r="AD486" i="2" s="1"/>
  <c r="AA487" i="2"/>
  <c r="BH481" i="2"/>
  <c r="BJ480" i="2"/>
  <c r="BK480" i="2" s="1"/>
  <c r="AC487" i="2" l="1"/>
  <c r="AD487" i="2"/>
  <c r="AA488" i="2"/>
  <c r="BH482" i="2"/>
  <c r="BJ481" i="2"/>
  <c r="BK481" i="2" s="1"/>
  <c r="AC488" i="2" l="1"/>
  <c r="AD488" i="2"/>
  <c r="AA489" i="2"/>
  <c r="BH483" i="2"/>
  <c r="BJ482" i="2"/>
  <c r="BK482" i="2" s="1"/>
  <c r="AC489" i="2" l="1"/>
  <c r="AD489" i="2" s="1"/>
  <c r="AA490" i="2"/>
  <c r="BH484" i="2"/>
  <c r="BJ483" i="2"/>
  <c r="BK483" i="2" s="1"/>
  <c r="AC490" i="2" l="1"/>
  <c r="AD490" i="2"/>
  <c r="AA491" i="2"/>
  <c r="BH485" i="2"/>
  <c r="BJ484" i="2"/>
  <c r="BK484" i="2" s="1"/>
  <c r="AC491" i="2" l="1"/>
  <c r="AD491" i="2"/>
  <c r="AA492" i="2"/>
  <c r="BH486" i="2"/>
  <c r="BJ485" i="2"/>
  <c r="BK485" i="2" s="1"/>
  <c r="AC492" i="2" l="1"/>
  <c r="AD492" i="2" s="1"/>
  <c r="AA493" i="2"/>
  <c r="BH487" i="2"/>
  <c r="BJ486" i="2"/>
  <c r="BK486" i="2" s="1"/>
  <c r="AC493" i="2" l="1"/>
  <c r="AD493" i="2"/>
  <c r="AA494" i="2"/>
  <c r="BH488" i="2"/>
  <c r="BJ487" i="2"/>
  <c r="BK487" i="2" s="1"/>
  <c r="AC494" i="2" l="1"/>
  <c r="AD494" i="2"/>
  <c r="AA495" i="2"/>
  <c r="BH489" i="2"/>
  <c r="BJ488" i="2"/>
  <c r="BK488" i="2" s="1"/>
  <c r="AC495" i="2" l="1"/>
  <c r="AD495" i="2"/>
  <c r="AA496" i="2"/>
  <c r="BH490" i="2"/>
  <c r="BJ489" i="2"/>
  <c r="BK489" i="2" s="1"/>
  <c r="AC496" i="2" l="1"/>
  <c r="AD496" i="2" s="1"/>
  <c r="AA497" i="2"/>
  <c r="BH491" i="2"/>
  <c r="BJ490" i="2"/>
  <c r="BK490" i="2" s="1"/>
  <c r="AC497" i="2" l="1"/>
  <c r="AD497" i="2"/>
  <c r="AA498" i="2"/>
  <c r="BH492" i="2"/>
  <c r="BJ491" i="2"/>
  <c r="BK491" i="2" s="1"/>
  <c r="AC498" i="2" l="1"/>
  <c r="AD498" i="2"/>
  <c r="AA499" i="2"/>
  <c r="BH493" i="2"/>
  <c r="BJ492" i="2"/>
  <c r="BK492" i="2" s="1"/>
  <c r="AC499" i="2" l="1"/>
  <c r="AD499" i="2"/>
  <c r="AA500" i="2"/>
  <c r="BH494" i="2"/>
  <c r="BJ493" i="2"/>
  <c r="BK493" i="2" s="1"/>
  <c r="AC500" i="2" l="1"/>
  <c r="AD500" i="2"/>
  <c r="AA501" i="2"/>
  <c r="BH495" i="2"/>
  <c r="BJ494" i="2"/>
  <c r="BK494" i="2" s="1"/>
  <c r="AC501" i="2" l="1"/>
  <c r="AD501" i="2"/>
  <c r="AA502" i="2"/>
  <c r="BH496" i="2"/>
  <c r="BJ495" i="2"/>
  <c r="BK495" i="2" s="1"/>
  <c r="AC502" i="2" l="1"/>
  <c r="AD502" i="2"/>
  <c r="AA503" i="2"/>
  <c r="BH497" i="2"/>
  <c r="BJ496" i="2"/>
  <c r="BK496" i="2" s="1"/>
  <c r="AC503" i="2" l="1"/>
  <c r="AD503" i="2"/>
  <c r="AA504" i="2"/>
  <c r="BH498" i="2"/>
  <c r="BJ497" i="2"/>
  <c r="BK497" i="2" s="1"/>
  <c r="AC504" i="2" l="1"/>
  <c r="AD504" i="2"/>
  <c r="AA505" i="2"/>
  <c r="BH499" i="2"/>
  <c r="BJ498" i="2"/>
  <c r="BK498" i="2" s="1"/>
  <c r="AC505" i="2" l="1"/>
  <c r="AD505" i="2"/>
  <c r="AA507" i="2"/>
  <c r="AA506" i="2"/>
  <c r="BH500" i="2"/>
  <c r="BJ499" i="2"/>
  <c r="BK499" i="2" s="1"/>
  <c r="AC506" i="2" l="1"/>
  <c r="AC507" i="2" s="1"/>
  <c r="AC508" i="2" s="1"/>
  <c r="AD506" i="2"/>
  <c r="AD507" i="2"/>
  <c r="BH501" i="2"/>
  <c r="BJ500" i="2"/>
  <c r="BK500" i="2" s="1"/>
  <c r="AD508" i="2" l="1"/>
  <c r="AC509" i="2"/>
  <c r="BH502" i="2"/>
  <c r="BJ501" i="2"/>
  <c r="BK501" i="2" s="1"/>
  <c r="AD509" i="2" l="1"/>
  <c r="AC510" i="2"/>
  <c r="BH503" i="2"/>
  <c r="BJ502" i="2"/>
  <c r="BK502" i="2" s="1"/>
  <c r="AD510" i="2" l="1"/>
  <c r="AC511" i="2"/>
  <c r="BH504" i="2"/>
  <c r="BJ503" i="2"/>
  <c r="BK503" i="2" s="1"/>
  <c r="AD511" i="2" l="1"/>
  <c r="AC512" i="2"/>
  <c r="BH505" i="2"/>
  <c r="BJ504" i="2"/>
  <c r="BK504" i="2" s="1"/>
  <c r="AD512" i="2" l="1"/>
  <c r="AC513" i="2"/>
  <c r="BH506" i="2"/>
  <c r="BJ505" i="2"/>
  <c r="BK505" i="2" s="1"/>
  <c r="AD513" i="2" l="1"/>
  <c r="AC514" i="2"/>
  <c r="BH507" i="2"/>
  <c r="BJ506" i="2"/>
  <c r="BK506" i="2" s="1"/>
  <c r="BJ507" i="2" l="1"/>
  <c r="BK507" i="2" s="1"/>
  <c r="BH508" i="2"/>
  <c r="AD514" i="2"/>
  <c r="AC515" i="2"/>
  <c r="AD515" i="2" l="1"/>
  <c r="AC516" i="2"/>
  <c r="BJ508" i="2"/>
  <c r="BK508" i="2" s="1"/>
  <c r="BH509" i="2"/>
  <c r="BH510" i="2" l="1"/>
  <c r="BJ509" i="2"/>
  <c r="BK509" i="2" s="1"/>
  <c r="AD516" i="2"/>
  <c r="AC517" i="2"/>
  <c r="AD517" i="2" l="1"/>
  <c r="AC518" i="2"/>
  <c r="BH511" i="2"/>
  <c r="BJ510" i="2"/>
  <c r="BK510" i="2" s="1"/>
  <c r="BJ511" i="2" l="1"/>
  <c r="BK511" i="2" s="1"/>
  <c r="BH512" i="2"/>
  <c r="AD518" i="2"/>
  <c r="AC519" i="2"/>
  <c r="AD519" i="2" l="1"/>
  <c r="BH513" i="2"/>
  <c r="BJ512" i="2"/>
  <c r="BK512" i="2" s="1"/>
  <c r="BJ513" i="2" l="1"/>
  <c r="BK513" i="2" s="1"/>
  <c r="BH514" i="2"/>
  <c r="BH515" i="2" l="1"/>
  <c r="BJ514" i="2"/>
  <c r="BK514" i="2" s="1"/>
  <c r="BJ515" i="2" l="1"/>
  <c r="BK515" i="2" s="1"/>
  <c r="BH516" i="2"/>
  <c r="BJ516" i="2" l="1"/>
  <c r="BK516" i="2" s="1"/>
  <c r="BH517" i="2"/>
  <c r="BJ517" i="2" l="1"/>
  <c r="BK517" i="2" s="1"/>
  <c r="BH518" i="2"/>
  <c r="BH519" i="2" l="1"/>
  <c r="BJ518" i="2"/>
  <c r="BK518" i="2" s="1"/>
  <c r="BJ519" i="2" l="1"/>
  <c r="BK519" i="2" s="1"/>
</calcChain>
</file>

<file path=xl/sharedStrings.xml><?xml version="1.0" encoding="utf-8"?>
<sst xmlns="http://schemas.openxmlformats.org/spreadsheetml/2006/main" count="55" uniqueCount="43">
  <si>
    <t>Date</t>
  </si>
  <si>
    <t>CompanyId</t>
  </si>
  <si>
    <t>Open</t>
  </si>
  <si>
    <t>Close</t>
  </si>
  <si>
    <t>High</t>
  </si>
  <si>
    <t>Low</t>
  </si>
  <si>
    <t>SMA(7)</t>
  </si>
  <si>
    <t>Id</t>
  </si>
  <si>
    <t>Volume</t>
  </si>
  <si>
    <t>SMA(14)</t>
  </si>
  <si>
    <t>CCI-TypicalPrice</t>
  </si>
  <si>
    <t>CCI-TPMovingAverage(7)</t>
  </si>
  <si>
    <t>CCI-MeanDeviation(7)</t>
  </si>
  <si>
    <t>CCI(7)</t>
  </si>
  <si>
    <t>CCI-TPMovingAverage(20)</t>
  </si>
  <si>
    <t>CCI-MeanDeviation(20)</t>
  </si>
  <si>
    <t>CCI(20)</t>
  </si>
  <si>
    <t>RSI-Change</t>
  </si>
  <si>
    <t>RSI-Gain</t>
  </si>
  <si>
    <t>Loss</t>
  </si>
  <si>
    <t>RS</t>
  </si>
  <si>
    <t>Avg Gain (14)</t>
  </si>
  <si>
    <t>Avg Loss(14)</t>
  </si>
  <si>
    <t>RSI(14)</t>
  </si>
  <si>
    <t>Stochastic %K (14)</t>
  </si>
  <si>
    <t>Stochastic %D (3)</t>
  </si>
  <si>
    <t>EMA(7)</t>
  </si>
  <si>
    <t>Smoothing Const</t>
  </si>
  <si>
    <t>EMA(12)</t>
  </si>
  <si>
    <t>EMA(26)</t>
  </si>
  <si>
    <t>MACD(12, 26)</t>
  </si>
  <si>
    <t>Signal(9)</t>
  </si>
  <si>
    <t>Histogram</t>
  </si>
  <si>
    <t>a</t>
  </si>
  <si>
    <t>b</t>
  </si>
  <si>
    <t>c</t>
  </si>
  <si>
    <t>d</t>
  </si>
  <si>
    <t>slope</t>
  </si>
  <si>
    <t>e</t>
  </si>
  <si>
    <t>f</t>
  </si>
  <si>
    <t>y-intercept</t>
  </si>
  <si>
    <t>TriggeredRiseFirst (1.04)</t>
  </si>
  <si>
    <t>TriggeredFallFirst (.98)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</si>
</sst>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4" fontId="0" fillId="0" borderId="0" xfId="0" applyNumberFormat="1"/>
    <xf numFmtId="47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Font="1"/>
    <xf numFmtId="47" fontId="0" fillId="0" borderId="0" xfId="0" applyNumberFormat="1" applyFont="1"/>
    <xf numFmtId="2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2" borderId="1" xfId="0" applyNumberFormat="1" applyFill="1" applyBorder="1"/>
    <xf numFmtId="0" fontId="0" fillId="3" borderId="1" xfId="0" applyNumberFormat="1" applyFill="1" applyBorder="1"/>
    <xf numFmtId="0" fontId="0" fillId="2" borderId="1" xfId="0" applyNumberFormat="1" applyFont="1" applyFill="1" applyBorder="1"/>
    <xf numFmtId="0" fontId="0" fillId="3" borderId="1" xfId="0" applyNumberFormat="1" applyFont="1" applyFill="1" applyBorder="1"/>
    <xf numFmtId="0" fontId="0" fillId="0" borderId="0" xfId="0" applyNumberFormat="1" applyFont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/>
    <xf numFmtId="47" fontId="0" fillId="0" borderId="0" xfId="0" applyNumberFormat="1" applyFill="1"/>
    <xf numFmtId="0" fontId="0" fillId="0" borderId="0" xfId="0" applyNumberFormat="1" applyFill="1"/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0" fillId="5" borderId="1" xfId="0" applyNumberFormat="1" applyFill="1" applyBorder="1"/>
    <xf numFmtId="2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/>
    <xf numFmtId="2" fontId="1" fillId="5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2" fontId="0" fillId="0" borderId="0" xfId="0" applyNumberFormat="1" applyFill="1"/>
    <xf numFmtId="0" fontId="0" fillId="0" borderId="0" xfId="0" applyNumberFormat="1" applyFill="1" applyBorder="1"/>
    <xf numFmtId="0" fontId="0" fillId="0" borderId="0" xfId="0" applyFont="1" applyFill="1"/>
    <xf numFmtId="2" fontId="2" fillId="0" borderId="0" xfId="0" applyNumberFormat="1" applyFont="1" applyFill="1" applyBorder="1" applyAlignment="1">
      <alignment horizontal="center"/>
    </xf>
    <xf numFmtId="14" fontId="0" fillId="0" borderId="0" xfId="0" applyNumberFormat="1" applyFont="1"/>
    <xf numFmtId="14" fontId="0" fillId="0" borderId="0" xfId="0" applyNumberFormat="1" applyFill="1"/>
    <xf numFmtId="2" fontId="0" fillId="0" borderId="0" xfId="0" applyNumberFormat="1" applyFont="1"/>
    <xf numFmtId="2" fontId="0" fillId="0" borderId="1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Sheet2!$G$8:$G$47</c:f>
              <c:numCache>
                <c:formatCode>0.00</c:formatCode>
                <c:ptCount val="40"/>
                <c:pt idx="0">
                  <c:v>927.81</c:v>
                </c:pt>
                <c:pt idx="1">
                  <c:v>935.95</c:v>
                </c:pt>
                <c:pt idx="2">
                  <c:v>926.5</c:v>
                </c:pt>
                <c:pt idx="3">
                  <c:v>929.08</c:v>
                </c:pt>
                <c:pt idx="4">
                  <c:v>932.07</c:v>
                </c:pt>
                <c:pt idx="5">
                  <c:v>935.09</c:v>
                </c:pt>
                <c:pt idx="6">
                  <c:v>925.11</c:v>
                </c:pt>
                <c:pt idx="7">
                  <c:v>920.29</c:v>
                </c:pt>
                <c:pt idx="8">
                  <c:v>915</c:v>
                </c:pt>
                <c:pt idx="9">
                  <c:v>921.81</c:v>
                </c:pt>
                <c:pt idx="10">
                  <c:v>931.58</c:v>
                </c:pt>
                <c:pt idx="11">
                  <c:v>932.45</c:v>
                </c:pt>
                <c:pt idx="12">
                  <c:v>928.53</c:v>
                </c:pt>
                <c:pt idx="13">
                  <c:v>920.97</c:v>
                </c:pt>
                <c:pt idx="14">
                  <c:v>924.86</c:v>
                </c:pt>
                <c:pt idx="15">
                  <c:v>944.49</c:v>
                </c:pt>
                <c:pt idx="16">
                  <c:v>949.5</c:v>
                </c:pt>
                <c:pt idx="17">
                  <c:v>959.11</c:v>
                </c:pt>
                <c:pt idx="18">
                  <c:v>953.27</c:v>
                </c:pt>
                <c:pt idx="19">
                  <c:v>957.79</c:v>
                </c:pt>
                <c:pt idx="20">
                  <c:v>951.68</c:v>
                </c:pt>
                <c:pt idx="21">
                  <c:v>969.96</c:v>
                </c:pt>
                <c:pt idx="22">
                  <c:v>978.89</c:v>
                </c:pt>
                <c:pt idx="23">
                  <c:v>977</c:v>
                </c:pt>
                <c:pt idx="24">
                  <c:v>972.6</c:v>
                </c:pt>
                <c:pt idx="25">
                  <c:v>989.25</c:v>
                </c:pt>
                <c:pt idx="26">
                  <c:v>987.83</c:v>
                </c:pt>
                <c:pt idx="27" formatCode="General">
                  <c:v>989.68</c:v>
                </c:pt>
                <c:pt idx="28" formatCode="General">
                  <c:v>992</c:v>
                </c:pt>
                <c:pt idx="29" formatCode="General">
                  <c:v>992.18</c:v>
                </c:pt>
                <c:pt idx="30" formatCode="General">
                  <c:v>992.81</c:v>
                </c:pt>
                <c:pt idx="31" formatCode="General">
                  <c:v>984.45</c:v>
                </c:pt>
                <c:pt idx="32" formatCode="General">
                  <c:v>988.2</c:v>
                </c:pt>
                <c:pt idx="33" formatCode="General">
                  <c:v>968.45</c:v>
                </c:pt>
                <c:pt idx="34" formatCode="General">
                  <c:v>970.54</c:v>
                </c:pt>
                <c:pt idx="35" formatCode="General">
                  <c:v>973.33</c:v>
                </c:pt>
                <c:pt idx="36" formatCode="General">
                  <c:v>972.56</c:v>
                </c:pt>
                <c:pt idx="37" formatCode="General">
                  <c:v>1019.27</c:v>
                </c:pt>
                <c:pt idx="38" formatCode="General">
                  <c:v>1017.11</c:v>
                </c:pt>
                <c:pt idx="39" formatCode="General">
                  <c:v>1016.64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Sheet2!$AK$8:$AK$47</c:f>
              <c:numCache>
                <c:formatCode>General</c:formatCode>
                <c:ptCount val="40"/>
                <c:pt idx="0">
                  <c:v>914.28379268292679</c:v>
                </c:pt>
                <c:pt idx="1">
                  <c:v>916.59704690431522</c:v>
                </c:pt>
                <c:pt idx="2">
                  <c:v>918.91030112570354</c:v>
                </c:pt>
                <c:pt idx="3">
                  <c:v>921.22355534709197</c:v>
                </c:pt>
                <c:pt idx="4">
                  <c:v>923.53680956848029</c:v>
                </c:pt>
                <c:pt idx="5">
                  <c:v>925.85006378986873</c:v>
                </c:pt>
                <c:pt idx="6">
                  <c:v>928.16331801125705</c:v>
                </c:pt>
                <c:pt idx="7">
                  <c:v>930.47657223264548</c:v>
                </c:pt>
                <c:pt idx="8">
                  <c:v>932.7898264540338</c:v>
                </c:pt>
                <c:pt idx="9">
                  <c:v>935.10308067542223</c:v>
                </c:pt>
                <c:pt idx="10">
                  <c:v>937.41633489681055</c:v>
                </c:pt>
                <c:pt idx="11">
                  <c:v>939.72958911819887</c:v>
                </c:pt>
                <c:pt idx="12">
                  <c:v>942.04284333958731</c:v>
                </c:pt>
                <c:pt idx="13">
                  <c:v>944.35609756097563</c:v>
                </c:pt>
                <c:pt idx="14">
                  <c:v>946.66935178236406</c:v>
                </c:pt>
                <c:pt idx="15">
                  <c:v>948.98260600375238</c:v>
                </c:pt>
                <c:pt idx="16">
                  <c:v>951.29586022514081</c:v>
                </c:pt>
                <c:pt idx="17">
                  <c:v>953.60911444652913</c:v>
                </c:pt>
                <c:pt idx="18">
                  <c:v>955.92236866791757</c:v>
                </c:pt>
                <c:pt idx="19">
                  <c:v>958.23562288930589</c:v>
                </c:pt>
                <c:pt idx="20">
                  <c:v>960.54887711069432</c:v>
                </c:pt>
                <c:pt idx="21">
                  <c:v>962.86213133208264</c:v>
                </c:pt>
                <c:pt idx="22">
                  <c:v>965.17538555347096</c:v>
                </c:pt>
                <c:pt idx="23">
                  <c:v>967.48863977485939</c:v>
                </c:pt>
                <c:pt idx="24">
                  <c:v>969.80189399624771</c:v>
                </c:pt>
                <c:pt idx="25">
                  <c:v>972.11514821763615</c:v>
                </c:pt>
                <c:pt idx="26">
                  <c:v>974.42840243902447</c:v>
                </c:pt>
                <c:pt idx="27">
                  <c:v>976.7416566604129</c:v>
                </c:pt>
                <c:pt idx="28">
                  <c:v>979.05491088180122</c:v>
                </c:pt>
                <c:pt idx="29">
                  <c:v>981.36816510318965</c:v>
                </c:pt>
                <c:pt idx="30">
                  <c:v>983.68141932457797</c:v>
                </c:pt>
                <c:pt idx="31">
                  <c:v>985.99467354596641</c:v>
                </c:pt>
                <c:pt idx="32">
                  <c:v>988.30792776735473</c:v>
                </c:pt>
                <c:pt idx="33">
                  <c:v>990.62118198874305</c:v>
                </c:pt>
                <c:pt idx="34">
                  <c:v>992.93443621013148</c:v>
                </c:pt>
                <c:pt idx="35">
                  <c:v>995.2476904315198</c:v>
                </c:pt>
                <c:pt idx="36">
                  <c:v>997.56094465290823</c:v>
                </c:pt>
                <c:pt idx="37">
                  <c:v>999.87419887429655</c:v>
                </c:pt>
                <c:pt idx="38">
                  <c:v>1002.187453095685</c:v>
                </c:pt>
                <c:pt idx="39">
                  <c:v>1004.5007073170733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720"/>
        <c:axId val="2010821984"/>
      </c:lineChart>
      <c:catAx>
        <c:axId val="201081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21984"/>
        <c:crosses val="autoZero"/>
        <c:auto val="1"/>
        <c:lblAlgn val="ctr"/>
        <c:lblOffset val="100"/>
        <c:noMultiLvlLbl val="0"/>
      </c:catAx>
      <c:valAx>
        <c:axId val="20108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381000</xdr:colOff>
      <xdr:row>11</xdr:row>
      <xdr:rowOff>76200</xdr:rowOff>
    </xdr:from>
    <xdr:to>
      <xdr:col>41</xdr:col>
      <xdr:colOff>476250</xdr:colOff>
      <xdr:row>25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19"/>
  <sheetViews>
    <sheetView tabSelected="1" workbookViewId="0">
      <pane ySplit="1" topLeftCell="A2" activePane="bottomLeft" state="frozen"/>
      <selection activeCell="K1" sqref="K1"/>
      <selection pane="bottomLeft" activeCell="Q23" sqref="Q23"/>
    </sheetView>
  </sheetViews>
  <sheetFormatPr defaultRowHeight="15" x14ac:dyDescent="0.25"/>
  <cols>
    <col min="1" max="1" width="6" bestFit="1" customWidth="1"/>
    <col min="2" max="2" width="11" bestFit="1" customWidth="1"/>
    <col min="3" max="3" width="10.7109375" style="1" bestFit="1" customWidth="1"/>
    <col min="4" max="6" width="8" style="52" bestFit="1" customWidth="1"/>
    <col min="7" max="8" width="8" bestFit="1" customWidth="1"/>
    <col min="9" max="9" width="16.85546875" style="3" customWidth="1"/>
    <col min="10" max="10" width="10.7109375" style="11" bestFit="1" customWidth="1"/>
    <col min="11" max="11" width="29" style="20" customWidth="1"/>
    <col min="12" max="12" width="21.140625" style="20" bestFit="1" customWidth="1"/>
    <col min="13" max="13" width="16.85546875" style="3" customWidth="1"/>
    <col min="14" max="14" width="10.7109375" style="11" bestFit="1" customWidth="1"/>
    <col min="15" max="15" width="16.85546875" style="42" customWidth="1"/>
    <col min="16" max="16" width="16.85546875" style="40" customWidth="1"/>
    <col min="17" max="17" width="16.85546875" customWidth="1"/>
    <col min="18" max="18" width="10.7109375" style="11" bestFit="1" customWidth="1"/>
    <col min="19" max="19" width="16.140625" style="11" bestFit="1" customWidth="1"/>
    <col min="20" max="20" width="13.140625" style="40" customWidth="1"/>
    <col min="21" max="21" width="16.85546875" customWidth="1"/>
    <col min="22" max="22" width="10.7109375" style="11" bestFit="1" customWidth="1"/>
    <col min="23" max="23" width="16.140625" style="23" bestFit="1" customWidth="1"/>
    <col min="24" max="24" width="8.5703125" style="46" bestFit="1" customWidth="1"/>
    <col min="25" max="25" width="16.140625" style="23" bestFit="1" customWidth="1"/>
    <col min="26" max="26" width="8.5703125" style="47" bestFit="1" customWidth="1"/>
    <col min="27" max="27" width="13.140625" style="46" bestFit="1" customWidth="1"/>
    <col min="28" max="28" width="16.140625" style="45" bestFit="1" customWidth="1"/>
    <col min="29" max="29" width="8.7109375" style="48" bestFit="1" customWidth="1"/>
    <col min="30" max="30" width="10" style="46" bestFit="1" customWidth="1"/>
    <col min="31" max="31" width="15.85546875" style="59" customWidth="1"/>
    <col min="32" max="32" width="10.7109375" style="11" bestFit="1" customWidth="1"/>
    <col min="33" max="33" width="9.140625" style="15"/>
    <col min="34" max="34" width="9.140625" style="16"/>
    <col min="35" max="35" width="14.5703125" customWidth="1"/>
    <col min="36" max="36" width="8.28515625" style="3" customWidth="1"/>
    <col min="37" max="43" width="13.42578125" style="14" customWidth="1"/>
    <col min="45" max="45" width="15.42578125" style="26" bestFit="1" customWidth="1"/>
    <col min="46" max="46" width="23.5703125" style="26" bestFit="1" customWidth="1"/>
    <col min="47" max="47" width="21" style="26" bestFit="1" customWidth="1"/>
    <col min="48" max="48" width="9.28515625" style="27" bestFit="1" customWidth="1"/>
    <col min="49" max="49" width="10.7109375" style="11" bestFit="1" customWidth="1"/>
    <col min="51" max="51" width="15.28515625" style="20" bestFit="1" customWidth="1"/>
    <col min="52" max="52" width="24.5703125" style="21" bestFit="1" customWidth="1"/>
    <col min="53" max="53" width="22.140625" style="21" bestFit="1" customWidth="1"/>
    <col min="54" max="54" width="7.28515625" style="22" bestFit="1" customWidth="1"/>
    <col min="55" max="55" width="10.7109375" style="11" bestFit="1" customWidth="1"/>
    <col min="57" max="57" width="11" style="23" bestFit="1" customWidth="1"/>
    <col min="58" max="58" width="8.42578125" style="23" bestFit="1" customWidth="1"/>
    <col min="59" max="59" width="6" style="23" bestFit="1" customWidth="1"/>
    <col min="60" max="61" width="12" style="33" bestFit="1" customWidth="1"/>
    <col min="62" max="62" width="12" style="23" bestFit="1" customWidth="1"/>
    <col min="63" max="63" width="12" style="30" bestFit="1" customWidth="1"/>
    <col min="64" max="64" width="10.7109375" style="11" bestFit="1" customWidth="1"/>
  </cols>
  <sheetData>
    <row r="1" spans="1:64" x14ac:dyDescent="0.25">
      <c r="A1" t="s">
        <v>7</v>
      </c>
      <c r="B1" t="s">
        <v>1</v>
      </c>
      <c r="C1" s="2" t="s">
        <v>0</v>
      </c>
      <c r="D1" s="52" t="s">
        <v>2</v>
      </c>
      <c r="E1" s="52" t="s">
        <v>4</v>
      </c>
      <c r="F1" s="52" t="s">
        <v>5</v>
      </c>
      <c r="G1" t="s">
        <v>3</v>
      </c>
      <c r="H1" t="s">
        <v>8</v>
      </c>
      <c r="J1" s="38" t="s">
        <v>0</v>
      </c>
      <c r="K1" s="9" t="s">
        <v>41</v>
      </c>
      <c r="L1" s="9" t="s">
        <v>42</v>
      </c>
      <c r="N1" s="38" t="s">
        <v>0</v>
      </c>
      <c r="O1" s="41" t="s">
        <v>24</v>
      </c>
      <c r="P1" s="39" t="s">
        <v>25</v>
      </c>
      <c r="R1" s="38" t="s">
        <v>0</v>
      </c>
      <c r="S1" s="8" t="s">
        <v>27</v>
      </c>
      <c r="T1" s="43" t="s">
        <v>26</v>
      </c>
      <c r="U1" s="3"/>
      <c r="V1" s="38" t="s">
        <v>0</v>
      </c>
      <c r="W1" s="8" t="s">
        <v>27</v>
      </c>
      <c r="X1" s="44" t="s">
        <v>28</v>
      </c>
      <c r="Y1" s="8" t="s">
        <v>27</v>
      </c>
      <c r="Z1" s="43" t="s">
        <v>29</v>
      </c>
      <c r="AA1" s="44" t="s">
        <v>30</v>
      </c>
      <c r="AB1" s="8" t="s">
        <v>27</v>
      </c>
      <c r="AC1" s="43" t="s">
        <v>31</v>
      </c>
      <c r="AD1" s="44" t="s">
        <v>32</v>
      </c>
      <c r="AE1" s="58"/>
      <c r="AF1" s="38" t="s">
        <v>0</v>
      </c>
      <c r="AG1" s="12" t="s">
        <v>6</v>
      </c>
      <c r="AH1" s="13" t="s">
        <v>9</v>
      </c>
      <c r="AL1" s="14" t="s">
        <v>33</v>
      </c>
      <c r="AM1" s="14" t="s">
        <v>34</v>
      </c>
      <c r="AN1" s="51" t="s">
        <v>35</v>
      </c>
      <c r="AO1" s="51" t="s">
        <v>36</v>
      </c>
      <c r="AP1" s="51" t="s">
        <v>38</v>
      </c>
      <c r="AQ1" s="51" t="s">
        <v>39</v>
      </c>
      <c r="AS1" s="24" t="s">
        <v>10</v>
      </c>
      <c r="AT1" s="24" t="s">
        <v>11</v>
      </c>
      <c r="AU1" s="24" t="s">
        <v>12</v>
      </c>
      <c r="AV1" s="25" t="s">
        <v>13</v>
      </c>
      <c r="AW1" s="38" t="s">
        <v>0</v>
      </c>
      <c r="AY1" s="9" t="s">
        <v>10</v>
      </c>
      <c r="AZ1" s="9" t="s">
        <v>14</v>
      </c>
      <c r="BA1" s="9" t="s">
        <v>15</v>
      </c>
      <c r="BB1" s="7" t="s">
        <v>16</v>
      </c>
      <c r="BC1" s="38" t="s">
        <v>0</v>
      </c>
      <c r="BE1" s="8" t="s">
        <v>17</v>
      </c>
      <c r="BF1" s="8" t="s">
        <v>18</v>
      </c>
      <c r="BG1" s="8" t="s">
        <v>19</v>
      </c>
      <c r="BH1" s="32" t="s">
        <v>21</v>
      </c>
      <c r="BI1" s="32" t="s">
        <v>22</v>
      </c>
      <c r="BJ1" s="8" t="s">
        <v>20</v>
      </c>
      <c r="BK1" s="29" t="s">
        <v>23</v>
      </c>
      <c r="BL1" s="38" t="s">
        <v>0</v>
      </c>
    </row>
    <row r="2" spans="1:64" x14ac:dyDescent="0.25">
      <c r="A2">
        <v>1005</v>
      </c>
      <c r="B2">
        <v>3</v>
      </c>
      <c r="C2" s="1">
        <v>42975</v>
      </c>
      <c r="D2" s="53">
        <v>916</v>
      </c>
      <c r="E2" s="53">
        <v>919.25</v>
      </c>
      <c r="F2" s="53">
        <v>911.87</v>
      </c>
      <c r="G2" s="3">
        <v>913.81</v>
      </c>
      <c r="H2">
        <v>1086484</v>
      </c>
      <c r="J2" s="10">
        <f>$C2</f>
        <v>42975</v>
      </c>
      <c r="K2" s="20">
        <v>0</v>
      </c>
      <c r="L2" s="20">
        <v>0</v>
      </c>
      <c r="N2" s="10">
        <f>$C2</f>
        <v>42975</v>
      </c>
      <c r="Q2" s="2"/>
      <c r="R2" s="10">
        <f>$C2</f>
        <v>42975</v>
      </c>
      <c r="U2" s="3"/>
      <c r="V2" s="10">
        <f>$C2</f>
        <v>42975</v>
      </c>
      <c r="AF2" s="10">
        <f>$C2</f>
        <v>42975</v>
      </c>
      <c r="AS2" s="26">
        <f>AVERAGE(E2,F2,G2)</f>
        <v>914.97666666666657</v>
      </c>
      <c r="AW2" s="10">
        <f>$C2</f>
        <v>42975</v>
      </c>
      <c r="AY2" s="20">
        <f>AVERAGE(E2,F2,G2)</f>
        <v>914.97666666666657</v>
      </c>
      <c r="BC2" s="10">
        <f>$C2</f>
        <v>42975</v>
      </c>
      <c r="BE2" s="20"/>
      <c r="BL2" s="10">
        <f>$C2</f>
        <v>42975</v>
      </c>
    </row>
    <row r="3" spans="1:64" x14ac:dyDescent="0.25">
      <c r="A3">
        <v>1006</v>
      </c>
      <c r="B3">
        <v>3</v>
      </c>
      <c r="C3" s="1">
        <v>42976</v>
      </c>
      <c r="D3" s="53">
        <v>905.1</v>
      </c>
      <c r="E3" s="53">
        <v>923.33</v>
      </c>
      <c r="F3" s="53">
        <v>905</v>
      </c>
      <c r="G3" s="3">
        <v>921.29</v>
      </c>
      <c r="H3">
        <v>1185564</v>
      </c>
      <c r="J3" s="10">
        <f t="shared" ref="J3:J66" si="0">$C3</f>
        <v>42976</v>
      </c>
      <c r="K3" s="20">
        <v>0</v>
      </c>
      <c r="L3" s="20">
        <v>0</v>
      </c>
      <c r="N3" s="10">
        <f t="shared" ref="N3:N66" si="1">$C3</f>
        <v>42976</v>
      </c>
      <c r="Q3" s="2"/>
      <c r="R3" s="10">
        <f t="shared" ref="R3:R66" si="2">$C3</f>
        <v>42976</v>
      </c>
      <c r="U3" s="3"/>
      <c r="V3" s="10">
        <f t="shared" ref="V3:V66" si="3">$C3</f>
        <v>42976</v>
      </c>
      <c r="AF3" s="10">
        <f t="shared" ref="AF3:AF66" si="4">$C3</f>
        <v>42976</v>
      </c>
      <c r="AS3" s="26">
        <f>AVERAGE(E3,F3,G3)</f>
        <v>916.54</v>
      </c>
      <c r="AW3" s="10">
        <f t="shared" ref="AW3:AW66" si="5">$C3</f>
        <v>42976</v>
      </c>
      <c r="AY3" s="20">
        <f>AVERAGE(E3,F3,G3)</f>
        <v>916.54</v>
      </c>
      <c r="BC3" s="10">
        <f t="shared" ref="BC3:BC66" si="6">$C3</f>
        <v>42976</v>
      </c>
      <c r="BE3" s="20">
        <f>G3-G2</f>
        <v>7.4800000000000182</v>
      </c>
      <c r="BF3" s="23">
        <f>IF(BE3&gt;0,BE3,0)</f>
        <v>7.4800000000000182</v>
      </c>
      <c r="BG3" s="23">
        <f>IF(BE3&lt;0,-BE3,0)</f>
        <v>0</v>
      </c>
      <c r="BL3" s="10">
        <f t="shared" ref="BL3:BL66" si="7">$C3</f>
        <v>42976</v>
      </c>
    </row>
    <row r="4" spans="1:64" x14ac:dyDescent="0.25">
      <c r="A4">
        <v>1007</v>
      </c>
      <c r="B4">
        <v>3</v>
      </c>
      <c r="C4" s="1">
        <v>42977</v>
      </c>
      <c r="D4" s="53">
        <v>920.05</v>
      </c>
      <c r="E4" s="53">
        <v>930.82</v>
      </c>
      <c r="F4" s="53">
        <v>919.65</v>
      </c>
      <c r="G4" s="3">
        <v>929.57</v>
      </c>
      <c r="H4">
        <v>1301225</v>
      </c>
      <c r="J4" s="10">
        <f t="shared" si="0"/>
        <v>42977</v>
      </c>
      <c r="K4" s="20">
        <v>0</v>
      </c>
      <c r="L4" s="20">
        <v>0</v>
      </c>
      <c r="N4" s="10">
        <f t="shared" si="1"/>
        <v>42977</v>
      </c>
      <c r="Q4" s="2"/>
      <c r="R4" s="10">
        <f t="shared" si="2"/>
        <v>42977</v>
      </c>
      <c r="U4" s="3"/>
      <c r="V4" s="10">
        <f t="shared" si="3"/>
        <v>42977</v>
      </c>
      <c r="AF4" s="10">
        <f t="shared" si="4"/>
        <v>42977</v>
      </c>
      <c r="AS4" s="26">
        <f>AVERAGE(E4,F4,G4)</f>
        <v>926.68</v>
      </c>
      <c r="AW4" s="10">
        <f t="shared" si="5"/>
        <v>42977</v>
      </c>
      <c r="AY4" s="20">
        <f>AVERAGE(E4,F4,G4)</f>
        <v>926.68</v>
      </c>
      <c r="BC4" s="10">
        <f t="shared" si="6"/>
        <v>42977</v>
      </c>
      <c r="BE4" s="20">
        <f>G4-G3</f>
        <v>8.2800000000000864</v>
      </c>
      <c r="BF4" s="23">
        <f t="shared" ref="BF4:BF67" si="8">IF(BE4&gt;0,BE4,0)</f>
        <v>8.2800000000000864</v>
      </c>
      <c r="BG4" s="23">
        <f t="shared" ref="BG4:BG16" si="9">IF(BE4&lt;0,-BE4,0)</f>
        <v>0</v>
      </c>
      <c r="BL4" s="10">
        <f t="shared" si="7"/>
        <v>42977</v>
      </c>
    </row>
    <row r="5" spans="1:64" x14ac:dyDescent="0.25">
      <c r="A5">
        <v>1008</v>
      </c>
      <c r="B5">
        <v>3</v>
      </c>
      <c r="C5" s="1">
        <v>42978</v>
      </c>
      <c r="D5" s="53">
        <v>931.76</v>
      </c>
      <c r="E5" s="53">
        <v>941.98</v>
      </c>
      <c r="F5" s="53">
        <v>931.76</v>
      </c>
      <c r="G5" s="3">
        <v>939.33</v>
      </c>
      <c r="H5">
        <v>1582579</v>
      </c>
      <c r="J5" s="10">
        <f t="shared" si="0"/>
        <v>42978</v>
      </c>
      <c r="K5" s="20">
        <v>0</v>
      </c>
      <c r="L5" s="20">
        <v>0</v>
      </c>
      <c r="N5" s="10">
        <f t="shared" si="1"/>
        <v>42978</v>
      </c>
      <c r="Q5" s="2"/>
      <c r="R5" s="10">
        <f t="shared" si="2"/>
        <v>42978</v>
      </c>
      <c r="U5" s="3"/>
      <c r="V5" s="10">
        <f t="shared" si="3"/>
        <v>42978</v>
      </c>
      <c r="AF5" s="10">
        <f t="shared" si="4"/>
        <v>42978</v>
      </c>
      <c r="AS5" s="26">
        <f>AVERAGE(E5,F5,G5)</f>
        <v>937.69</v>
      </c>
      <c r="AW5" s="10">
        <f t="shared" si="5"/>
        <v>42978</v>
      </c>
      <c r="AY5" s="20">
        <f>AVERAGE(E5,F5,G5)</f>
        <v>937.69</v>
      </c>
      <c r="BC5" s="10">
        <f t="shared" si="6"/>
        <v>42978</v>
      </c>
      <c r="BE5" s="20">
        <f>G5-G4</f>
        <v>9.7599999999999909</v>
      </c>
      <c r="BF5" s="23">
        <f t="shared" si="8"/>
        <v>9.7599999999999909</v>
      </c>
      <c r="BG5" s="23">
        <f t="shared" si="9"/>
        <v>0</v>
      </c>
      <c r="BL5" s="10">
        <f t="shared" si="7"/>
        <v>42978</v>
      </c>
    </row>
    <row r="6" spans="1:64" x14ac:dyDescent="0.25">
      <c r="A6">
        <v>1009</v>
      </c>
      <c r="B6">
        <v>3</v>
      </c>
      <c r="C6" s="1">
        <v>42979</v>
      </c>
      <c r="D6" s="53">
        <v>941.13</v>
      </c>
      <c r="E6" s="53">
        <v>942.48</v>
      </c>
      <c r="F6" s="53">
        <v>935.15</v>
      </c>
      <c r="G6" s="3">
        <v>937.34</v>
      </c>
      <c r="H6">
        <v>947374</v>
      </c>
      <c r="J6" s="10">
        <f t="shared" si="0"/>
        <v>42979</v>
      </c>
      <c r="K6" s="20">
        <v>0</v>
      </c>
      <c r="L6" s="20">
        <v>0</v>
      </c>
      <c r="N6" s="10">
        <f t="shared" si="1"/>
        <v>42979</v>
      </c>
      <c r="Q6" s="2"/>
      <c r="R6" s="10">
        <f t="shared" si="2"/>
        <v>42979</v>
      </c>
      <c r="U6" s="3"/>
      <c r="V6" s="10">
        <f t="shared" si="3"/>
        <v>42979</v>
      </c>
      <c r="AF6" s="10">
        <f t="shared" si="4"/>
        <v>42979</v>
      </c>
      <c r="AS6" s="26">
        <f>AVERAGE(E6,F6,G6)</f>
        <v>938.32333333333338</v>
      </c>
      <c r="AW6" s="10">
        <f t="shared" si="5"/>
        <v>42979</v>
      </c>
      <c r="AY6" s="20">
        <f>AVERAGE(E6,F6,G6)</f>
        <v>938.32333333333338</v>
      </c>
      <c r="BC6" s="10">
        <f t="shared" si="6"/>
        <v>42979</v>
      </c>
      <c r="BE6" s="20">
        <f>G6-G5</f>
        <v>-1.9900000000000091</v>
      </c>
      <c r="BF6" s="23">
        <f t="shared" si="8"/>
        <v>0</v>
      </c>
      <c r="BG6" s="23">
        <f t="shared" si="9"/>
        <v>1.9900000000000091</v>
      </c>
      <c r="BL6" s="10">
        <f t="shared" si="7"/>
        <v>42979</v>
      </c>
    </row>
    <row r="7" spans="1:64" x14ac:dyDescent="0.25">
      <c r="A7">
        <v>1010</v>
      </c>
      <c r="B7">
        <v>3</v>
      </c>
      <c r="C7" s="1">
        <v>42983</v>
      </c>
      <c r="D7" s="53">
        <v>933.08</v>
      </c>
      <c r="E7" s="53">
        <v>937</v>
      </c>
      <c r="F7" s="53">
        <v>921.96</v>
      </c>
      <c r="G7" s="3">
        <v>928.45</v>
      </c>
      <c r="H7">
        <v>1348292</v>
      </c>
      <c r="J7" s="10">
        <f t="shared" si="0"/>
        <v>42983</v>
      </c>
      <c r="K7" s="20">
        <v>0</v>
      </c>
      <c r="L7" s="20">
        <v>0</v>
      </c>
      <c r="N7" s="10">
        <f t="shared" si="1"/>
        <v>42983</v>
      </c>
      <c r="Q7" s="2"/>
      <c r="R7" s="10">
        <f t="shared" si="2"/>
        <v>42983</v>
      </c>
      <c r="U7" s="3"/>
      <c r="V7" s="10">
        <f t="shared" si="3"/>
        <v>42983</v>
      </c>
      <c r="AF7" s="10">
        <f t="shared" si="4"/>
        <v>42983</v>
      </c>
      <c r="AS7" s="26">
        <f>AVERAGE(E7,F7,G7)</f>
        <v>929.13666666666666</v>
      </c>
      <c r="AW7" s="10">
        <f t="shared" si="5"/>
        <v>42983</v>
      </c>
      <c r="AY7" s="20">
        <f>AVERAGE(E7,F7,G7)</f>
        <v>929.13666666666666</v>
      </c>
      <c r="BC7" s="10">
        <f t="shared" si="6"/>
        <v>42983</v>
      </c>
      <c r="BE7" s="20">
        <f>G7-G6</f>
        <v>-8.8899999999999864</v>
      </c>
      <c r="BF7" s="23">
        <f t="shared" si="8"/>
        <v>0</v>
      </c>
      <c r="BG7" s="23">
        <f t="shared" si="9"/>
        <v>8.8899999999999864</v>
      </c>
      <c r="BL7" s="10">
        <f t="shared" si="7"/>
        <v>42983</v>
      </c>
    </row>
    <row r="8" spans="1:64" x14ac:dyDescent="0.25">
      <c r="A8">
        <v>1011</v>
      </c>
      <c r="B8">
        <v>3</v>
      </c>
      <c r="C8" s="1">
        <v>42984</v>
      </c>
      <c r="D8" s="53">
        <v>930.15</v>
      </c>
      <c r="E8" s="53">
        <v>930.92</v>
      </c>
      <c r="F8" s="53">
        <v>919.27</v>
      </c>
      <c r="G8" s="3">
        <v>927.81</v>
      </c>
      <c r="H8">
        <v>1527650</v>
      </c>
      <c r="J8" s="10">
        <f t="shared" si="0"/>
        <v>42984</v>
      </c>
      <c r="K8" s="20">
        <v>0</v>
      </c>
      <c r="L8" s="20">
        <v>0</v>
      </c>
      <c r="N8" s="10">
        <f t="shared" si="1"/>
        <v>42984</v>
      </c>
      <c r="Q8" s="2"/>
      <c r="R8" s="10">
        <f t="shared" si="2"/>
        <v>42984</v>
      </c>
      <c r="S8" s="11">
        <f>2/(7+1)</f>
        <v>0.25</v>
      </c>
      <c r="T8" s="40">
        <f>AVERAGE(G2:G8)</f>
        <v>928.22857142857151</v>
      </c>
      <c r="U8" s="3"/>
      <c r="V8" s="10">
        <f t="shared" si="3"/>
        <v>42984</v>
      </c>
      <c r="AF8" s="10">
        <f t="shared" si="4"/>
        <v>42984</v>
      </c>
      <c r="AG8" s="15">
        <f>AVERAGE(G2:G8)</f>
        <v>928.22857142857151</v>
      </c>
      <c r="AJ8" s="3">
        <v>1</v>
      </c>
      <c r="AK8" s="14">
        <f>$AM$51*AJ8+$AM$52</f>
        <v>914.28379268292679</v>
      </c>
      <c r="AL8" s="14">
        <f>(AJ8*G8)</f>
        <v>927.81</v>
      </c>
      <c r="AN8" s="3">
        <f>AJ8^2</f>
        <v>1</v>
      </c>
      <c r="AS8" s="26">
        <f>AVERAGE(E8,F8,G8)</f>
        <v>926</v>
      </c>
      <c r="AT8" s="26">
        <f>AVERAGE(AS2:AS8)</f>
        <v>927.04952380952375</v>
      </c>
      <c r="AU8" s="26">
        <f>(ABS(AT8-AS2)+ABS(AT8-AS3)+ABS(AT8-AS4)+ABS(AT8-AS5)+ABS(AT8-AS6)+ABS(AT8-AS7)+ABS(AT8-AS8))/7</f>
        <v>6.8575510204081933</v>
      </c>
      <c r="AV8" s="27">
        <f>(AS8-AT8)/(AU8*0.015)</f>
        <v>-10.203096376537793</v>
      </c>
      <c r="AW8" s="10">
        <f t="shared" si="5"/>
        <v>42984</v>
      </c>
      <c r="AY8" s="20">
        <f>AVERAGE(E8,F8,G8)</f>
        <v>926</v>
      </c>
      <c r="BC8" s="10">
        <f t="shared" si="6"/>
        <v>42984</v>
      </c>
      <c r="BE8" s="20">
        <f>G8-G7</f>
        <v>-0.64000000000010004</v>
      </c>
      <c r="BF8" s="23">
        <f t="shared" si="8"/>
        <v>0</v>
      </c>
      <c r="BG8" s="23">
        <f t="shared" si="9"/>
        <v>0.64000000000010004</v>
      </c>
      <c r="BL8" s="10">
        <f t="shared" si="7"/>
        <v>42984</v>
      </c>
    </row>
    <row r="9" spans="1:64" x14ac:dyDescent="0.25">
      <c r="A9">
        <v>1012</v>
      </c>
      <c r="B9">
        <v>3</v>
      </c>
      <c r="C9" s="1">
        <v>42985</v>
      </c>
      <c r="D9" s="53">
        <v>931.73</v>
      </c>
      <c r="E9" s="53">
        <v>936.41</v>
      </c>
      <c r="F9" s="53">
        <v>923.62</v>
      </c>
      <c r="G9" s="3">
        <v>935.95</v>
      </c>
      <c r="H9">
        <v>1212743</v>
      </c>
      <c r="J9" s="10">
        <f t="shared" si="0"/>
        <v>42985</v>
      </c>
      <c r="K9" s="20">
        <v>0</v>
      </c>
      <c r="L9" s="20">
        <v>0</v>
      </c>
      <c r="N9" s="10">
        <f t="shared" si="1"/>
        <v>42985</v>
      </c>
      <c r="Q9" s="2"/>
      <c r="R9" s="10">
        <f t="shared" si="2"/>
        <v>42985</v>
      </c>
      <c r="S9" s="11">
        <f t="shared" ref="S9:S72" si="10">2/(7+1)</f>
        <v>0.25</v>
      </c>
      <c r="T9" s="40">
        <f>((G9 - T8)*S9)+T8</f>
        <v>930.15892857142865</v>
      </c>
      <c r="U9" s="3"/>
      <c r="V9" s="10">
        <f t="shared" si="3"/>
        <v>42985</v>
      </c>
      <c r="AF9" s="10">
        <f t="shared" si="4"/>
        <v>42985</v>
      </c>
      <c r="AG9" s="15">
        <f>AVERAGE(G3:G9)</f>
        <v>931.39142857142872</v>
      </c>
      <c r="AJ9" s="3">
        <v>2</v>
      </c>
      <c r="AK9" s="14">
        <f>$AM$51*AJ9+$AM$52</f>
        <v>916.59704690431522</v>
      </c>
      <c r="AL9" s="14">
        <f>(AJ9*G9)</f>
        <v>1871.9</v>
      </c>
      <c r="AN9" s="3">
        <f>AJ9^2</f>
        <v>4</v>
      </c>
      <c r="AS9" s="26">
        <f>AVERAGE(E9,F9,G9)</f>
        <v>931.99333333333334</v>
      </c>
      <c r="AT9" s="26">
        <f t="shared" ref="AT9:AT72" si="11">AVERAGE(AS3:AS9)</f>
        <v>929.48047619047611</v>
      </c>
      <c r="AU9" s="26">
        <f t="shared" ref="AU9:AU72" si="12">(ABS(AT9-AS3)+ABS(AT9-AS4)+ABS(AT9-AS5)+ABS(AT9-AS6)+ABS(AT9-AS7)+ABS(AT9-AS8)+ABS(AT9-AS9))/7</f>
        <v>5.5900680272109025</v>
      </c>
      <c r="AV9" s="27">
        <f>(AS9-AT9)/(AU9*0.015)</f>
        <v>29.968116435856551</v>
      </c>
      <c r="AW9" s="10">
        <f t="shared" si="5"/>
        <v>42985</v>
      </c>
      <c r="AY9" s="20">
        <f>AVERAGE(E9,F9,G9)</f>
        <v>931.99333333333334</v>
      </c>
      <c r="BC9" s="10">
        <f t="shared" si="6"/>
        <v>42985</v>
      </c>
      <c r="BE9" s="20">
        <f>G9-G8</f>
        <v>8.1400000000001</v>
      </c>
      <c r="BF9" s="23">
        <f t="shared" si="8"/>
        <v>8.1400000000001</v>
      </c>
      <c r="BG9" s="23">
        <f t="shared" si="9"/>
        <v>0</v>
      </c>
      <c r="BL9" s="10">
        <f t="shared" si="7"/>
        <v>42985</v>
      </c>
    </row>
    <row r="10" spans="1:64" x14ac:dyDescent="0.25">
      <c r="A10">
        <v>1013</v>
      </c>
      <c r="B10">
        <v>3</v>
      </c>
      <c r="C10" s="1">
        <v>42986</v>
      </c>
      <c r="D10" s="53">
        <v>936.49</v>
      </c>
      <c r="E10" s="53">
        <v>936.99</v>
      </c>
      <c r="F10" s="53">
        <v>924.88</v>
      </c>
      <c r="G10" s="3">
        <v>926.5</v>
      </c>
      <c r="H10">
        <v>1011538</v>
      </c>
      <c r="J10" s="10">
        <f t="shared" si="0"/>
        <v>42986</v>
      </c>
      <c r="K10" s="20">
        <v>0</v>
      </c>
      <c r="L10" s="20">
        <v>0</v>
      </c>
      <c r="N10" s="10">
        <f t="shared" si="1"/>
        <v>42986</v>
      </c>
      <c r="Q10" s="2"/>
      <c r="R10" s="10">
        <f t="shared" si="2"/>
        <v>42986</v>
      </c>
      <c r="S10" s="11">
        <f t="shared" si="10"/>
        <v>0.25</v>
      </c>
      <c r="T10" s="40">
        <f>((G10 - T9)*S10)+T9</f>
        <v>929.24419642857151</v>
      </c>
      <c r="U10" s="3"/>
      <c r="V10" s="10">
        <f t="shared" si="3"/>
        <v>42986</v>
      </c>
      <c r="AF10" s="10">
        <f t="shared" si="4"/>
        <v>42986</v>
      </c>
      <c r="AG10" s="15">
        <f>AVERAGE(G4:G10)</f>
        <v>932.13571428571424</v>
      </c>
      <c r="AJ10" s="3">
        <v>3</v>
      </c>
      <c r="AK10" s="14">
        <f>$AM$51*AJ10+$AM$52</f>
        <v>918.91030112570354</v>
      </c>
      <c r="AL10" s="14">
        <f>(AJ10*G10)</f>
        <v>2779.5</v>
      </c>
      <c r="AN10" s="3">
        <f>AJ10^2</f>
        <v>9</v>
      </c>
      <c r="AS10" s="26">
        <f>AVERAGE(E10,F10,G10)</f>
        <v>929.45666666666659</v>
      </c>
      <c r="AT10" s="26">
        <f t="shared" si="11"/>
        <v>931.32571428571441</v>
      </c>
      <c r="AU10" s="26">
        <f t="shared" si="12"/>
        <v>4.0084353741497125</v>
      </c>
      <c r="AV10" s="27">
        <f>(AS10-AT10)/(AU10*0.015)</f>
        <v>-31.085239743853762</v>
      </c>
      <c r="AW10" s="10">
        <f t="shared" si="5"/>
        <v>42986</v>
      </c>
      <c r="AY10" s="20">
        <f>AVERAGE(E10,F10,G10)</f>
        <v>929.45666666666659</v>
      </c>
      <c r="BC10" s="10">
        <f t="shared" si="6"/>
        <v>42986</v>
      </c>
      <c r="BE10" s="20">
        <f>G10-G9</f>
        <v>-9.4500000000000455</v>
      </c>
      <c r="BF10" s="23">
        <f t="shared" si="8"/>
        <v>0</v>
      </c>
      <c r="BG10" s="23">
        <f t="shared" si="9"/>
        <v>9.4500000000000455</v>
      </c>
      <c r="BL10" s="10">
        <f t="shared" si="7"/>
        <v>42986</v>
      </c>
    </row>
    <row r="11" spans="1:64" x14ac:dyDescent="0.25">
      <c r="A11">
        <v>1014</v>
      </c>
      <c r="B11">
        <v>3</v>
      </c>
      <c r="C11" s="1">
        <v>42989</v>
      </c>
      <c r="D11" s="53">
        <v>934.25</v>
      </c>
      <c r="E11" s="53">
        <v>938.38</v>
      </c>
      <c r="F11" s="53">
        <v>926.92</v>
      </c>
      <c r="G11" s="3">
        <v>929.08</v>
      </c>
      <c r="H11">
        <v>1266991</v>
      </c>
      <c r="J11" s="10">
        <f t="shared" si="0"/>
        <v>42989</v>
      </c>
      <c r="K11" s="20">
        <v>0</v>
      </c>
      <c r="L11" s="20">
        <v>0</v>
      </c>
      <c r="N11" s="10">
        <f t="shared" si="1"/>
        <v>42989</v>
      </c>
      <c r="Q11" s="2"/>
      <c r="R11" s="10">
        <f t="shared" si="2"/>
        <v>42989</v>
      </c>
      <c r="S11" s="11">
        <f t="shared" si="10"/>
        <v>0.25</v>
      </c>
      <c r="T11" s="40">
        <f>((G11 - T10)*S11)+T10</f>
        <v>929.20314732142867</v>
      </c>
      <c r="U11" s="3"/>
      <c r="V11" s="10">
        <f t="shared" si="3"/>
        <v>42989</v>
      </c>
      <c r="AF11" s="10">
        <f t="shared" si="4"/>
        <v>42989</v>
      </c>
      <c r="AG11" s="15">
        <f>AVERAGE(G5:G11)</f>
        <v>932.06571428571431</v>
      </c>
      <c r="AJ11" s="3">
        <v>4</v>
      </c>
      <c r="AK11" s="14">
        <f>$AM$51*AJ11+$AM$52</f>
        <v>921.22355534709197</v>
      </c>
      <c r="AL11" s="14">
        <f>(AJ11*G11)</f>
        <v>3716.32</v>
      </c>
      <c r="AN11" s="3">
        <f>AJ11^2</f>
        <v>16</v>
      </c>
      <c r="AS11" s="26">
        <f>AVERAGE(E11,F11,G11)</f>
        <v>931.46</v>
      </c>
      <c r="AT11" s="26">
        <f t="shared" si="11"/>
        <v>932.00857142857149</v>
      </c>
      <c r="AU11" s="26">
        <f t="shared" si="12"/>
        <v>3.4274829931973239</v>
      </c>
      <c r="AV11" s="27">
        <f t="shared" ref="AV11:AV72" si="13">(AS11-AT11)/(AU11*0.015)</f>
        <v>-10.670053985392453</v>
      </c>
      <c r="AW11" s="10">
        <f t="shared" si="5"/>
        <v>42989</v>
      </c>
      <c r="AY11" s="20">
        <f>AVERAGE(E11,F11,G11)</f>
        <v>931.46</v>
      </c>
      <c r="BC11" s="10">
        <f t="shared" si="6"/>
        <v>42989</v>
      </c>
      <c r="BE11" s="20">
        <f>G11-G10</f>
        <v>2.5800000000000409</v>
      </c>
      <c r="BF11" s="23">
        <f t="shared" si="8"/>
        <v>2.5800000000000409</v>
      </c>
      <c r="BG11" s="23">
        <f t="shared" si="9"/>
        <v>0</v>
      </c>
      <c r="BL11" s="10">
        <f t="shared" si="7"/>
        <v>42989</v>
      </c>
    </row>
    <row r="12" spans="1:64" x14ac:dyDescent="0.25">
      <c r="A12">
        <v>1015</v>
      </c>
      <c r="B12">
        <v>3</v>
      </c>
      <c r="C12" s="1">
        <v>42990</v>
      </c>
      <c r="D12" s="53">
        <v>932.59</v>
      </c>
      <c r="E12" s="53">
        <v>933.48</v>
      </c>
      <c r="F12" s="53">
        <v>923.86</v>
      </c>
      <c r="G12" s="3">
        <v>932.07</v>
      </c>
      <c r="H12">
        <v>1134397</v>
      </c>
      <c r="J12" s="10">
        <f t="shared" si="0"/>
        <v>42990</v>
      </c>
      <c r="K12" s="20">
        <v>0</v>
      </c>
      <c r="L12" s="20">
        <v>0</v>
      </c>
      <c r="N12" s="10">
        <f t="shared" si="1"/>
        <v>42990</v>
      </c>
      <c r="Q12" s="2"/>
      <c r="R12" s="10">
        <f t="shared" si="2"/>
        <v>42990</v>
      </c>
      <c r="S12" s="11">
        <f t="shared" si="10"/>
        <v>0.25</v>
      </c>
      <c r="T12" s="40">
        <f>((G12 - T11)*S12)+T11</f>
        <v>929.91986049107152</v>
      </c>
      <c r="U12" s="3"/>
      <c r="V12" s="10">
        <f t="shared" si="3"/>
        <v>42990</v>
      </c>
      <c r="AF12" s="10">
        <f t="shared" si="4"/>
        <v>42990</v>
      </c>
      <c r="AG12" s="15">
        <f>AVERAGE(G6:G12)</f>
        <v>931.02857142857135</v>
      </c>
      <c r="AJ12" s="3">
        <v>5</v>
      </c>
      <c r="AK12" s="14">
        <f>$AM$51*AJ12+$AM$52</f>
        <v>923.53680956848029</v>
      </c>
      <c r="AL12" s="14">
        <f>(AJ12*G12)</f>
        <v>4660.3500000000004</v>
      </c>
      <c r="AN12" s="3">
        <f>AJ12^2</f>
        <v>25</v>
      </c>
      <c r="AS12" s="26">
        <f>AVERAGE(E12,F12,G12)</f>
        <v>929.8033333333334</v>
      </c>
      <c r="AT12" s="26">
        <f t="shared" si="11"/>
        <v>930.88190476190471</v>
      </c>
      <c r="AU12" s="26">
        <f t="shared" si="12"/>
        <v>2.6088435374149737</v>
      </c>
      <c r="AV12" s="27">
        <f t="shared" si="13"/>
        <v>-27.561929595824747</v>
      </c>
      <c r="AW12" s="10">
        <f t="shared" si="5"/>
        <v>42990</v>
      </c>
      <c r="AY12" s="20">
        <f>AVERAGE(E12,F12,G12)</f>
        <v>929.8033333333334</v>
      </c>
      <c r="BC12" s="10">
        <f t="shared" si="6"/>
        <v>42990</v>
      </c>
      <c r="BE12" s="20">
        <f>G12-G11</f>
        <v>2.9900000000000091</v>
      </c>
      <c r="BF12" s="23">
        <f t="shared" si="8"/>
        <v>2.9900000000000091</v>
      </c>
      <c r="BG12" s="23">
        <f t="shared" si="9"/>
        <v>0</v>
      </c>
      <c r="BL12" s="10">
        <f t="shared" si="7"/>
        <v>42990</v>
      </c>
    </row>
    <row r="13" spans="1:64" x14ac:dyDescent="0.25">
      <c r="A13">
        <v>1016</v>
      </c>
      <c r="B13">
        <v>3</v>
      </c>
      <c r="C13" s="1">
        <v>42991</v>
      </c>
      <c r="D13" s="53">
        <v>930.66</v>
      </c>
      <c r="E13" s="53">
        <v>937.25</v>
      </c>
      <c r="F13" s="53">
        <v>929.86</v>
      </c>
      <c r="G13" s="3">
        <v>935.09</v>
      </c>
      <c r="H13">
        <v>1102631</v>
      </c>
      <c r="J13" s="10">
        <f t="shared" si="0"/>
        <v>42991</v>
      </c>
      <c r="K13" s="20">
        <v>0</v>
      </c>
      <c r="L13" s="20">
        <v>1</v>
      </c>
      <c r="N13" s="10">
        <f t="shared" si="1"/>
        <v>42991</v>
      </c>
      <c r="Q13" s="2"/>
      <c r="R13" s="10">
        <f t="shared" si="2"/>
        <v>42991</v>
      </c>
      <c r="S13" s="11">
        <f t="shared" si="10"/>
        <v>0.25</v>
      </c>
      <c r="T13" s="40">
        <f>((G13 - T12)*S13)+T12</f>
        <v>931.21239536830365</v>
      </c>
      <c r="U13" s="3"/>
      <c r="V13" s="10">
        <f t="shared" si="3"/>
        <v>42991</v>
      </c>
      <c r="W13" s="23">
        <f>2/(12+1)</f>
        <v>0.15384615384615385</v>
      </c>
      <c r="X13" s="46">
        <f>AVERAGE(G2:G13)</f>
        <v>929.69083333333322</v>
      </c>
      <c r="AF13" s="10">
        <f t="shared" si="4"/>
        <v>42991</v>
      </c>
      <c r="AG13" s="15">
        <f>AVERAGE(G7:G13)</f>
        <v>930.7071428571428</v>
      </c>
      <c r="AJ13" s="3">
        <v>6</v>
      </c>
      <c r="AK13" s="14">
        <f>$AM$51*AJ13+$AM$52</f>
        <v>925.85006378986873</v>
      </c>
      <c r="AL13" s="14">
        <f>(AJ13*G13)</f>
        <v>5610.54</v>
      </c>
      <c r="AN13" s="3">
        <f>AJ13^2</f>
        <v>36</v>
      </c>
      <c r="AS13" s="26">
        <f>AVERAGE(E13,F13,G13)</f>
        <v>934.06666666666672</v>
      </c>
      <c r="AT13" s="26">
        <f t="shared" si="11"/>
        <v>930.27380952380952</v>
      </c>
      <c r="AU13" s="26">
        <f t="shared" si="12"/>
        <v>1.9138775510204238</v>
      </c>
      <c r="AV13" s="27">
        <f t="shared" si="13"/>
        <v>132.11772232885573</v>
      </c>
      <c r="AW13" s="10">
        <f t="shared" si="5"/>
        <v>42991</v>
      </c>
      <c r="AY13" s="20">
        <f>AVERAGE(E13,F13,G13)</f>
        <v>934.06666666666672</v>
      </c>
      <c r="BC13" s="10">
        <f t="shared" si="6"/>
        <v>42991</v>
      </c>
      <c r="BE13" s="20">
        <f>G13-G12</f>
        <v>3.0199999999999818</v>
      </c>
      <c r="BF13" s="23">
        <f t="shared" si="8"/>
        <v>3.0199999999999818</v>
      </c>
      <c r="BG13" s="23">
        <f t="shared" si="9"/>
        <v>0</v>
      </c>
      <c r="BL13" s="10">
        <f t="shared" si="7"/>
        <v>42991</v>
      </c>
    </row>
    <row r="14" spans="1:64" x14ac:dyDescent="0.25">
      <c r="A14">
        <v>1017</v>
      </c>
      <c r="B14">
        <v>3</v>
      </c>
      <c r="C14" s="1">
        <v>42992</v>
      </c>
      <c r="D14" s="53">
        <v>931.25</v>
      </c>
      <c r="E14" s="53">
        <v>932.77</v>
      </c>
      <c r="F14" s="53">
        <v>924</v>
      </c>
      <c r="G14" s="3">
        <v>925.11</v>
      </c>
      <c r="H14">
        <v>1397644</v>
      </c>
      <c r="J14" s="10">
        <f t="shared" si="0"/>
        <v>42992</v>
      </c>
      <c r="K14" s="20">
        <v>0</v>
      </c>
      <c r="L14" s="20">
        <v>0</v>
      </c>
      <c r="N14" s="10">
        <f t="shared" si="1"/>
        <v>42992</v>
      </c>
      <c r="Q14" s="2"/>
      <c r="R14" s="10">
        <f t="shared" si="2"/>
        <v>42992</v>
      </c>
      <c r="S14" s="11">
        <f t="shared" si="10"/>
        <v>0.25</v>
      </c>
      <c r="T14" s="40">
        <f>((G14 - T13)*S14)+T13</f>
        <v>929.68679652622768</v>
      </c>
      <c r="U14" s="3"/>
      <c r="V14" s="10">
        <f t="shared" si="3"/>
        <v>42992</v>
      </c>
      <c r="W14" s="23">
        <f t="shared" ref="W14:W72" si="14">2/(12+1)</f>
        <v>0.15384615384615385</v>
      </c>
      <c r="X14" s="46">
        <f>((G14 -X13)*W14)+X13</f>
        <v>928.98608974358967</v>
      </c>
      <c r="AF14" s="10">
        <f t="shared" si="4"/>
        <v>42992</v>
      </c>
      <c r="AG14" s="15">
        <f>AVERAGE(G8:G14)</f>
        <v>930.2299999999999</v>
      </c>
      <c r="AJ14" s="3">
        <v>7</v>
      </c>
      <c r="AK14" s="14">
        <f>$AM$51*AJ14+$AM$52</f>
        <v>928.16331801125705</v>
      </c>
      <c r="AL14" s="14">
        <f>(AJ14*G14)</f>
        <v>6475.77</v>
      </c>
      <c r="AN14" s="3">
        <f>AJ14^2</f>
        <v>49</v>
      </c>
      <c r="AS14" s="26">
        <f>AVERAGE(E14,F14,G14)</f>
        <v>927.29333333333341</v>
      </c>
      <c r="AT14" s="26">
        <f t="shared" si="11"/>
        <v>930.01047619047608</v>
      </c>
      <c r="AU14" s="26">
        <f t="shared" si="12"/>
        <v>2.1395918367346831</v>
      </c>
      <c r="AV14" s="27">
        <f t="shared" si="13"/>
        <v>-84.662342617316426</v>
      </c>
      <c r="AW14" s="10">
        <f t="shared" si="5"/>
        <v>42992</v>
      </c>
      <c r="AY14" s="20">
        <f>AVERAGE(E14,F14,G14)</f>
        <v>927.29333333333341</v>
      </c>
      <c r="BC14" s="10">
        <f t="shared" si="6"/>
        <v>42992</v>
      </c>
      <c r="BE14" s="20">
        <f>G14-G13</f>
        <v>-9.9800000000000182</v>
      </c>
      <c r="BF14" s="23">
        <f t="shared" si="8"/>
        <v>0</v>
      </c>
      <c r="BG14" s="23">
        <f t="shared" si="9"/>
        <v>9.9800000000000182</v>
      </c>
      <c r="BL14" s="10">
        <f t="shared" si="7"/>
        <v>42992</v>
      </c>
    </row>
    <row r="15" spans="1:64" x14ac:dyDescent="0.25">
      <c r="A15">
        <v>1018</v>
      </c>
      <c r="B15">
        <v>3</v>
      </c>
      <c r="C15" s="1">
        <v>42993</v>
      </c>
      <c r="D15" s="53">
        <v>924.66</v>
      </c>
      <c r="E15" s="53">
        <v>926.49</v>
      </c>
      <c r="F15" s="53">
        <v>916.36</v>
      </c>
      <c r="G15" s="3">
        <v>920.29</v>
      </c>
      <c r="H15">
        <v>2505430</v>
      </c>
      <c r="J15" s="10">
        <f t="shared" si="0"/>
        <v>42993</v>
      </c>
      <c r="K15" s="20">
        <v>0</v>
      </c>
      <c r="L15" s="20">
        <v>0</v>
      </c>
      <c r="N15" s="10">
        <f t="shared" si="1"/>
        <v>42993</v>
      </c>
      <c r="O15" s="42">
        <f>((G15-MIN(F2:F15))/(MAX(E2:E15)-MIN(F2:F15))*100)</f>
        <v>40.795090715047913</v>
      </c>
      <c r="Q15" s="2"/>
      <c r="R15" s="10">
        <f t="shared" si="2"/>
        <v>42993</v>
      </c>
      <c r="S15" s="11">
        <f t="shared" si="10"/>
        <v>0.25</v>
      </c>
      <c r="T15" s="40">
        <f>((G15 - T14)*S15)+T14</f>
        <v>927.33759739467075</v>
      </c>
      <c r="U15" s="3"/>
      <c r="V15" s="10">
        <f t="shared" si="3"/>
        <v>42993</v>
      </c>
      <c r="W15" s="23">
        <f t="shared" si="14"/>
        <v>0.15384615384615385</v>
      </c>
      <c r="X15" s="46">
        <f>((G15 -X14)*W15)+X14</f>
        <v>927.64822978303744</v>
      </c>
      <c r="AF15" s="10">
        <f t="shared" si="4"/>
        <v>42993</v>
      </c>
      <c r="AG15" s="15">
        <f>AVERAGE(G9:G15)</f>
        <v>929.15571428571434</v>
      </c>
      <c r="AH15" s="16">
        <f>AVERAGE(G2:G15)</f>
        <v>928.69214285714281</v>
      </c>
      <c r="AJ15" s="3">
        <v>8</v>
      </c>
      <c r="AK15" s="14">
        <f>$AM$51*AJ15+$AM$52</f>
        <v>930.47657223264548</v>
      </c>
      <c r="AL15" s="14">
        <f>(AJ15*G15)</f>
        <v>7362.32</v>
      </c>
      <c r="AN15" s="3">
        <f>AJ15^2</f>
        <v>64</v>
      </c>
      <c r="AS15" s="26">
        <f>AVERAGE(E15,F15,G15)</f>
        <v>921.04666666666662</v>
      </c>
      <c r="AT15" s="26">
        <f t="shared" si="11"/>
        <v>929.30285714285696</v>
      </c>
      <c r="AU15" s="26">
        <f t="shared" si="12"/>
        <v>2.9330612244898799</v>
      </c>
      <c r="AV15" s="27">
        <f t="shared" si="13"/>
        <v>-187.65810062775543</v>
      </c>
      <c r="AW15" s="10">
        <f t="shared" si="5"/>
        <v>42993</v>
      </c>
      <c r="AY15" s="20">
        <f>AVERAGE(E15,F15,G15)</f>
        <v>921.04666666666662</v>
      </c>
      <c r="BC15" s="10">
        <f t="shared" si="6"/>
        <v>42993</v>
      </c>
      <c r="BE15" s="20">
        <f>G15-G14</f>
        <v>-4.82000000000005</v>
      </c>
      <c r="BF15" s="23">
        <f t="shared" si="8"/>
        <v>0</v>
      </c>
      <c r="BG15" s="23">
        <f t="shared" si="9"/>
        <v>4.82000000000005</v>
      </c>
      <c r="BL15" s="10">
        <f t="shared" si="7"/>
        <v>42993</v>
      </c>
    </row>
    <row r="16" spans="1:64" x14ac:dyDescent="0.25">
      <c r="A16">
        <v>1019</v>
      </c>
      <c r="B16">
        <v>3</v>
      </c>
      <c r="C16" s="1">
        <v>42996</v>
      </c>
      <c r="D16" s="53">
        <v>920.01</v>
      </c>
      <c r="E16" s="53">
        <v>922.08</v>
      </c>
      <c r="F16" s="53">
        <v>910.6</v>
      </c>
      <c r="G16" s="3">
        <v>915</v>
      </c>
      <c r="H16">
        <v>1306922</v>
      </c>
      <c r="J16" s="10">
        <f t="shared" si="0"/>
        <v>42996</v>
      </c>
      <c r="K16" s="20">
        <v>0</v>
      </c>
      <c r="L16" s="20">
        <v>0</v>
      </c>
      <c r="N16" s="10">
        <f t="shared" si="1"/>
        <v>42996</v>
      </c>
      <c r="O16" s="42">
        <f>((G16-MIN(F3:F16))/(MAX(E3:E16)-MIN(F3:F16))*100)</f>
        <v>26.680896478121653</v>
      </c>
      <c r="Q16" s="2"/>
      <c r="R16" s="10">
        <f t="shared" si="2"/>
        <v>42996</v>
      </c>
      <c r="S16" s="11">
        <f t="shared" si="10"/>
        <v>0.25</v>
      </c>
      <c r="T16" s="40">
        <f>((G16 - T15)*S16)+T15</f>
        <v>924.25319804600304</v>
      </c>
      <c r="U16" s="3"/>
      <c r="V16" s="10">
        <f t="shared" si="3"/>
        <v>42996</v>
      </c>
      <c r="W16" s="23">
        <f t="shared" si="14"/>
        <v>0.15384615384615385</v>
      </c>
      <c r="X16" s="46">
        <f>((G16 -X15)*W16)+X15</f>
        <v>925.7023482779548</v>
      </c>
      <c r="AF16" s="10">
        <f t="shared" si="4"/>
        <v>42996</v>
      </c>
      <c r="AG16" s="15">
        <f>AVERAGE(G10:G16)</f>
        <v>926.16285714285721</v>
      </c>
      <c r="AH16" s="16">
        <f>AVERAGE(G3:G16)</f>
        <v>928.77714285714296</v>
      </c>
      <c r="AJ16" s="3">
        <v>9</v>
      </c>
      <c r="AK16" s="14">
        <f>$AM$51*AJ16+$AM$52</f>
        <v>932.7898264540338</v>
      </c>
      <c r="AL16" s="14">
        <f>(AJ16*G16)</f>
        <v>8235</v>
      </c>
      <c r="AN16" s="3">
        <f>AJ16^2</f>
        <v>81</v>
      </c>
      <c r="AS16" s="26">
        <f>AVERAGE(E16,F16,G16)</f>
        <v>915.89333333333343</v>
      </c>
      <c r="AT16" s="26">
        <f t="shared" si="11"/>
        <v>927.00285714285724</v>
      </c>
      <c r="AU16" s="26">
        <f t="shared" si="12"/>
        <v>4.8759183673469124</v>
      </c>
      <c r="AV16" s="27">
        <f t="shared" si="13"/>
        <v>-151.89649720036539</v>
      </c>
      <c r="AW16" s="10">
        <f t="shared" si="5"/>
        <v>42996</v>
      </c>
      <c r="AY16" s="20">
        <f>AVERAGE(E16,F16,G16)</f>
        <v>915.89333333333343</v>
      </c>
      <c r="BC16" s="10">
        <f t="shared" si="6"/>
        <v>42996</v>
      </c>
      <c r="BE16" s="20">
        <f>G16-G15</f>
        <v>-5.2899999999999636</v>
      </c>
      <c r="BF16" s="23">
        <f t="shared" si="8"/>
        <v>0</v>
      </c>
      <c r="BG16" s="23">
        <f t="shared" si="9"/>
        <v>5.2899999999999636</v>
      </c>
      <c r="BH16" s="33">
        <f>AVERAGE(BF3:BF16)</f>
        <v>3.0178571428571592</v>
      </c>
      <c r="BI16" s="33">
        <f>AVERAGE(BG3:BG16)</f>
        <v>2.9328571428571553</v>
      </c>
      <c r="BJ16" s="23">
        <f>BH16/BI16</f>
        <v>1.0289819775937665</v>
      </c>
      <c r="BK16" s="30">
        <f>IF(BI16=0,100,100-(100/(1+BJ16)))</f>
        <v>50.714199975993317</v>
      </c>
      <c r="BL16" s="10">
        <f t="shared" si="7"/>
        <v>42996</v>
      </c>
    </row>
    <row r="17" spans="1:64" x14ac:dyDescent="0.25">
      <c r="A17">
        <v>1020</v>
      </c>
      <c r="B17">
        <v>3</v>
      </c>
      <c r="C17" s="1">
        <v>42997</v>
      </c>
      <c r="D17" s="53">
        <v>917.42</v>
      </c>
      <c r="E17" s="53">
        <v>922.42</v>
      </c>
      <c r="F17" s="53">
        <v>912.55</v>
      </c>
      <c r="G17" s="3">
        <v>921.81</v>
      </c>
      <c r="H17">
        <v>936654</v>
      </c>
      <c r="J17" s="10">
        <f t="shared" si="0"/>
        <v>42997</v>
      </c>
      <c r="K17" s="20">
        <v>0</v>
      </c>
      <c r="L17" s="20">
        <v>0</v>
      </c>
      <c r="N17" s="10">
        <f t="shared" si="1"/>
        <v>42997</v>
      </c>
      <c r="O17" s="42">
        <f>((G17-MIN(F4:F17))/(MAX(E4:E17)-MIN(F4:F17))*100)</f>
        <v>35.163111668757601</v>
      </c>
      <c r="P17" s="40">
        <f>AVERAGE(O15:O17)</f>
        <v>34.213032953975727</v>
      </c>
      <c r="Q17" s="2"/>
      <c r="R17" s="10">
        <f t="shared" si="2"/>
        <v>42997</v>
      </c>
      <c r="S17" s="11">
        <f t="shared" si="10"/>
        <v>0.25</v>
      </c>
      <c r="T17" s="40">
        <f>((G17 - T16)*S17)+T16</f>
        <v>923.64239853450226</v>
      </c>
      <c r="U17" s="3"/>
      <c r="V17" s="10">
        <f t="shared" si="3"/>
        <v>42997</v>
      </c>
      <c r="W17" s="23">
        <f t="shared" si="14"/>
        <v>0.15384615384615385</v>
      </c>
      <c r="X17" s="46">
        <f>((G17 -X16)*W17)+X16</f>
        <v>925.10352546596175</v>
      </c>
      <c r="AF17" s="10">
        <f t="shared" si="4"/>
        <v>42997</v>
      </c>
      <c r="AG17" s="15">
        <f>AVERAGE(G11:G17)</f>
        <v>925.49285714285725</v>
      </c>
      <c r="AH17" s="16">
        <f>AVERAGE(G4:G17)</f>
        <v>928.81428571428569</v>
      </c>
      <c r="AJ17" s="3">
        <v>10</v>
      </c>
      <c r="AK17" s="14">
        <f>$AM$51*AJ17+$AM$52</f>
        <v>935.10308067542223</v>
      </c>
      <c r="AL17" s="14">
        <f>(AJ17*G17)</f>
        <v>9218.0999999999985</v>
      </c>
      <c r="AN17" s="3">
        <f>AJ17^2</f>
        <v>100</v>
      </c>
      <c r="AS17" s="26">
        <f>AVERAGE(E17,F17,G17)</f>
        <v>918.92666666666662</v>
      </c>
      <c r="AT17" s="26">
        <f t="shared" si="11"/>
        <v>925.49857142857138</v>
      </c>
      <c r="AU17" s="26">
        <f t="shared" si="12"/>
        <v>5.8940136054422156</v>
      </c>
      <c r="AV17" s="27">
        <f t="shared" si="13"/>
        <v>-74.334233589559616</v>
      </c>
      <c r="AW17" s="10">
        <f t="shared" si="5"/>
        <v>42997</v>
      </c>
      <c r="AY17" s="20">
        <f>AVERAGE(E17,F17,G17)</f>
        <v>918.92666666666662</v>
      </c>
      <c r="BC17" s="10">
        <f t="shared" si="6"/>
        <v>42997</v>
      </c>
      <c r="BE17" s="20">
        <f>G17-G16</f>
        <v>6.8099999999999454</v>
      </c>
      <c r="BF17" s="23">
        <f t="shared" si="8"/>
        <v>6.8099999999999454</v>
      </c>
      <c r="BG17" s="23">
        <f t="shared" ref="BG17:BG80" si="15">IF(BE17&lt;0,-BE17,0)</f>
        <v>0</v>
      </c>
      <c r="BH17" s="33">
        <f>((BH16*13)+BF17)/14</f>
        <v>3.2887244897959294</v>
      </c>
      <c r="BI17" s="33">
        <f>((BI16*13)+BG17)/14</f>
        <v>2.7233673469387871</v>
      </c>
      <c r="BJ17" s="23">
        <f>BH17/BI17</f>
        <v>1.2075948892802266</v>
      </c>
      <c r="BK17" s="30">
        <f t="shared" ref="BK17:BK80" si="16">IF(BI17=0,100,100-(100/(1+BJ17)))</f>
        <v>54.701833889185885</v>
      </c>
      <c r="BL17" s="10">
        <f t="shared" si="7"/>
        <v>42997</v>
      </c>
    </row>
    <row r="18" spans="1:64" x14ac:dyDescent="0.25">
      <c r="A18">
        <v>1021</v>
      </c>
      <c r="B18">
        <v>3</v>
      </c>
      <c r="C18" s="1">
        <v>42998</v>
      </c>
      <c r="D18" s="53">
        <v>922.98</v>
      </c>
      <c r="E18" s="53">
        <v>933.88</v>
      </c>
      <c r="F18" s="53">
        <v>922</v>
      </c>
      <c r="G18" s="3">
        <v>931.58</v>
      </c>
      <c r="H18">
        <v>1669763</v>
      </c>
      <c r="J18" s="10">
        <f t="shared" si="0"/>
        <v>42998</v>
      </c>
      <c r="K18" s="20">
        <v>0</v>
      </c>
      <c r="L18" s="20">
        <v>0</v>
      </c>
      <c r="N18" s="10">
        <f t="shared" si="1"/>
        <v>42998</v>
      </c>
      <c r="O18" s="42">
        <f>((G18-MIN(F5:F18))/(MAX(E5:E18)-MIN(F5:F18))*100)</f>
        <v>65.809284818067823</v>
      </c>
      <c r="P18" s="40">
        <f t="shared" ref="P18:P81" si="17">AVERAGE(O16:O18)</f>
        <v>42.551097654982357</v>
      </c>
      <c r="Q18" s="2"/>
      <c r="R18" s="10">
        <f t="shared" si="2"/>
        <v>42998</v>
      </c>
      <c r="S18" s="11">
        <f t="shared" si="10"/>
        <v>0.25</v>
      </c>
      <c r="T18" s="40">
        <f>((G18 - T17)*S18)+T17</f>
        <v>925.62679890087668</v>
      </c>
      <c r="U18" s="3"/>
      <c r="V18" s="10">
        <f t="shared" si="3"/>
        <v>42998</v>
      </c>
      <c r="W18" s="23">
        <f t="shared" si="14"/>
        <v>0.15384615384615385</v>
      </c>
      <c r="X18" s="46">
        <f>((G18 -X17)*W18)+X17</f>
        <v>926.09990616350615</v>
      </c>
      <c r="AF18" s="10">
        <f t="shared" si="4"/>
        <v>42998</v>
      </c>
      <c r="AG18" s="15">
        <f>AVERAGE(G12:G18)</f>
        <v>925.8499999999998</v>
      </c>
      <c r="AH18" s="16">
        <f>AVERAGE(G5:G18)</f>
        <v>928.95785714285716</v>
      </c>
      <c r="AJ18" s="3">
        <v>11</v>
      </c>
      <c r="AK18" s="14">
        <f>$AM$51*AJ18+$AM$52</f>
        <v>937.41633489681055</v>
      </c>
      <c r="AL18" s="14">
        <f>(AJ18*G18)</f>
        <v>10247.380000000001</v>
      </c>
      <c r="AN18" s="3">
        <f>AJ18^2</f>
        <v>121</v>
      </c>
      <c r="AS18" s="26">
        <f>AVERAGE(E18,F18,G18)</f>
        <v>929.15333333333331</v>
      </c>
      <c r="AT18" s="26">
        <f t="shared" si="11"/>
        <v>925.16904761904766</v>
      </c>
      <c r="AU18" s="26">
        <f t="shared" si="12"/>
        <v>5.6115646258503569</v>
      </c>
      <c r="AV18" s="27">
        <f t="shared" si="13"/>
        <v>47.334222329978452</v>
      </c>
      <c r="AW18" s="10">
        <f t="shared" si="5"/>
        <v>42998</v>
      </c>
      <c r="AY18" s="20">
        <f>AVERAGE(E18,F18,G18)</f>
        <v>929.15333333333331</v>
      </c>
      <c r="BC18" s="10">
        <f t="shared" si="6"/>
        <v>42998</v>
      </c>
      <c r="BE18" s="20">
        <f>G18-G17</f>
        <v>9.7700000000000955</v>
      </c>
      <c r="BF18" s="23">
        <f t="shared" si="8"/>
        <v>9.7700000000000955</v>
      </c>
      <c r="BG18" s="23">
        <f t="shared" si="15"/>
        <v>0</v>
      </c>
      <c r="BH18" s="33">
        <f t="shared" ref="BH18:BH81" si="18">((BH17*13)+BF18)/14</f>
        <v>3.7516727405247985</v>
      </c>
      <c r="BI18" s="33">
        <f t="shared" ref="BI18:BI81" si="19">((BI17*13)+BG18)/14</f>
        <v>2.528841107871731</v>
      </c>
      <c r="BJ18" s="23">
        <f t="shared" ref="BJ18:BJ80" si="20">BH18/BI18</f>
        <v>1.4835541580080533</v>
      </c>
      <c r="BK18" s="30">
        <f t="shared" si="16"/>
        <v>59.735124085151632</v>
      </c>
      <c r="BL18" s="10">
        <f t="shared" si="7"/>
        <v>42998</v>
      </c>
    </row>
    <row r="19" spans="1:64" x14ac:dyDescent="0.25">
      <c r="A19">
        <v>1022</v>
      </c>
      <c r="B19">
        <v>3</v>
      </c>
      <c r="C19" s="1">
        <v>42999</v>
      </c>
      <c r="D19" s="53">
        <v>933</v>
      </c>
      <c r="E19" s="53">
        <v>936.53</v>
      </c>
      <c r="F19" s="53">
        <v>923.83</v>
      </c>
      <c r="G19" s="3">
        <v>932.45</v>
      </c>
      <c r="H19">
        <v>1290607</v>
      </c>
      <c r="J19" s="10">
        <f t="shared" si="0"/>
        <v>42999</v>
      </c>
      <c r="K19" s="20">
        <v>0</v>
      </c>
      <c r="L19" s="20">
        <v>0</v>
      </c>
      <c r="N19" s="10">
        <f t="shared" si="1"/>
        <v>42999</v>
      </c>
      <c r="O19" s="42">
        <f>((G19-MIN(F6:F19))/(MAX(E6:E19)-MIN(F6:F19))*100)</f>
        <v>68.538268506900963</v>
      </c>
      <c r="P19" s="40">
        <f t="shared" si="17"/>
        <v>56.503554997908793</v>
      </c>
      <c r="Q19" s="2"/>
      <c r="R19" s="10">
        <f t="shared" si="2"/>
        <v>42999</v>
      </c>
      <c r="S19" s="11">
        <f t="shared" si="10"/>
        <v>0.25</v>
      </c>
      <c r="T19" s="40">
        <f>((G19 - T18)*S19)+T18</f>
        <v>927.33259917565749</v>
      </c>
      <c r="U19" s="3"/>
      <c r="V19" s="10">
        <f t="shared" si="3"/>
        <v>42999</v>
      </c>
      <c r="W19" s="23">
        <f t="shared" si="14"/>
        <v>0.15384615384615385</v>
      </c>
      <c r="X19" s="46">
        <f>((G19 -X18)*W19)+X18</f>
        <v>927.07684367681293</v>
      </c>
      <c r="AF19" s="10">
        <f t="shared" si="4"/>
        <v>42999</v>
      </c>
      <c r="AG19" s="15">
        <f>AVERAGE(G13:G19)</f>
        <v>925.90428571428561</v>
      </c>
      <c r="AH19" s="16">
        <f>AVERAGE(G6:G19)</f>
        <v>928.46642857142854</v>
      </c>
      <c r="AJ19" s="3">
        <v>12</v>
      </c>
      <c r="AK19" s="14">
        <f>$AM$51*AJ19+$AM$52</f>
        <v>939.72958911819887</v>
      </c>
      <c r="AL19" s="14">
        <f>(AJ19*G19)</f>
        <v>11189.400000000001</v>
      </c>
      <c r="AN19" s="3">
        <f>AJ19^2</f>
        <v>144</v>
      </c>
      <c r="AS19" s="26">
        <f>AVERAGE(E19,F19,G19)</f>
        <v>930.93666666666684</v>
      </c>
      <c r="AT19" s="26">
        <f t="shared" si="11"/>
        <v>925.33095238095234</v>
      </c>
      <c r="AU19" s="26">
        <f t="shared" si="12"/>
        <v>5.7503401360544659</v>
      </c>
      <c r="AV19" s="27">
        <f t="shared" si="13"/>
        <v>64.989944398440386</v>
      </c>
      <c r="AW19" s="10">
        <f t="shared" si="5"/>
        <v>42999</v>
      </c>
      <c r="AY19" s="20">
        <f>AVERAGE(E19,F19,G19)</f>
        <v>930.93666666666684</v>
      </c>
      <c r="BC19" s="10">
        <f t="shared" si="6"/>
        <v>42999</v>
      </c>
      <c r="BE19" s="20">
        <f>G19-G18</f>
        <v>0.87000000000000455</v>
      </c>
      <c r="BF19" s="23">
        <f t="shared" si="8"/>
        <v>0.87000000000000455</v>
      </c>
      <c r="BG19" s="23">
        <f t="shared" si="15"/>
        <v>0</v>
      </c>
      <c r="BH19" s="33">
        <f t="shared" si="18"/>
        <v>3.545838973344456</v>
      </c>
      <c r="BI19" s="33">
        <f t="shared" si="19"/>
        <v>2.3482096001666073</v>
      </c>
      <c r="BJ19" s="23">
        <f t="shared" si="20"/>
        <v>1.5100180891402863</v>
      </c>
      <c r="BK19" s="30">
        <f t="shared" si="16"/>
        <v>60.159649672384916</v>
      </c>
      <c r="BL19" s="10">
        <f t="shared" si="7"/>
        <v>42999</v>
      </c>
    </row>
    <row r="20" spans="1:64" x14ac:dyDescent="0.25">
      <c r="A20">
        <v>1023</v>
      </c>
      <c r="B20">
        <v>3</v>
      </c>
      <c r="C20" s="1">
        <v>43000</v>
      </c>
      <c r="D20" s="53">
        <v>927.75</v>
      </c>
      <c r="E20" s="53">
        <v>934.73</v>
      </c>
      <c r="F20" s="53">
        <v>926.48</v>
      </c>
      <c r="G20" s="3">
        <v>928.53</v>
      </c>
      <c r="H20">
        <v>1052704</v>
      </c>
      <c r="J20" s="10">
        <f t="shared" si="0"/>
        <v>43000</v>
      </c>
      <c r="K20" s="20">
        <v>0</v>
      </c>
      <c r="L20" s="20">
        <v>0</v>
      </c>
      <c r="N20" s="10">
        <f t="shared" si="1"/>
        <v>43000</v>
      </c>
      <c r="O20" s="42">
        <f>((G20-MIN(F7:F20))/(MAX(E7:E20)-MIN(F7:F20))*100)</f>
        <v>64.542836573074041</v>
      </c>
      <c r="P20" s="40">
        <f t="shared" si="17"/>
        <v>66.296796632680937</v>
      </c>
      <c r="Q20" s="2"/>
      <c r="R20" s="10">
        <f t="shared" si="2"/>
        <v>43000</v>
      </c>
      <c r="S20" s="11">
        <f t="shared" si="10"/>
        <v>0.25</v>
      </c>
      <c r="T20" s="40">
        <f>((G20 - T19)*S20)+T19</f>
        <v>927.63194938174308</v>
      </c>
      <c r="U20" s="3"/>
      <c r="V20" s="10">
        <f t="shared" si="3"/>
        <v>43000</v>
      </c>
      <c r="W20" s="23">
        <f t="shared" si="14"/>
        <v>0.15384615384615385</v>
      </c>
      <c r="X20" s="46">
        <f>((G20 -X19)*W20)+X19</f>
        <v>927.30040618807243</v>
      </c>
      <c r="AF20" s="10">
        <f t="shared" si="4"/>
        <v>43000</v>
      </c>
      <c r="AG20" s="15">
        <f>AVERAGE(G14:G20)</f>
        <v>924.96714285714279</v>
      </c>
      <c r="AH20" s="16">
        <f>AVERAGE(G7:G20)</f>
        <v>927.83714285714279</v>
      </c>
      <c r="AJ20" s="3">
        <v>13</v>
      </c>
      <c r="AK20" s="14">
        <f>$AM$51*AJ20+$AM$52</f>
        <v>942.04284333958731</v>
      </c>
      <c r="AL20" s="14">
        <f>(AJ20*G20)</f>
        <v>12070.89</v>
      </c>
      <c r="AN20" s="3">
        <f>AJ20^2</f>
        <v>169</v>
      </c>
      <c r="AS20" s="26">
        <f>AVERAGE(E20,F20,G20)</f>
        <v>929.9133333333333</v>
      </c>
      <c r="AT20" s="26">
        <f t="shared" si="11"/>
        <v>924.73761904761898</v>
      </c>
      <c r="AU20" s="26">
        <f t="shared" si="12"/>
        <v>5.2417687074830281</v>
      </c>
      <c r="AV20" s="27">
        <f t="shared" si="13"/>
        <v>65.826563189451562</v>
      </c>
      <c r="AW20" s="10">
        <f t="shared" si="5"/>
        <v>43000</v>
      </c>
      <c r="AY20" s="20">
        <f>AVERAGE(E20,F20,G20)</f>
        <v>929.9133333333333</v>
      </c>
      <c r="BC20" s="10">
        <f t="shared" si="6"/>
        <v>43000</v>
      </c>
      <c r="BE20" s="20">
        <f>G20-G19</f>
        <v>-3.9200000000000728</v>
      </c>
      <c r="BF20" s="23">
        <f t="shared" si="8"/>
        <v>0</v>
      </c>
      <c r="BG20" s="23">
        <f t="shared" si="15"/>
        <v>3.9200000000000728</v>
      </c>
      <c r="BH20" s="33">
        <f t="shared" si="18"/>
        <v>3.2925647609627089</v>
      </c>
      <c r="BI20" s="33">
        <f t="shared" si="19"/>
        <v>2.4604803430118549</v>
      </c>
      <c r="BJ20" s="23">
        <f t="shared" si="20"/>
        <v>1.3381796649236002</v>
      </c>
      <c r="BK20" s="30">
        <f t="shared" si="16"/>
        <v>57.23168689722246</v>
      </c>
      <c r="BL20" s="10">
        <f t="shared" si="7"/>
        <v>43000</v>
      </c>
    </row>
    <row r="21" spans="1:64" x14ac:dyDescent="0.25">
      <c r="A21">
        <v>1024</v>
      </c>
      <c r="B21">
        <v>3</v>
      </c>
      <c r="C21" s="1">
        <v>43003</v>
      </c>
      <c r="D21" s="53">
        <v>925.45</v>
      </c>
      <c r="E21" s="53">
        <v>926.4</v>
      </c>
      <c r="F21" s="53">
        <v>909.7</v>
      </c>
      <c r="G21" s="3">
        <v>920.97</v>
      </c>
      <c r="H21">
        <v>1856822</v>
      </c>
      <c r="J21" s="10">
        <f t="shared" si="0"/>
        <v>43003</v>
      </c>
      <c r="K21" s="20">
        <v>1</v>
      </c>
      <c r="L21" s="20">
        <v>0</v>
      </c>
      <c r="N21" s="10">
        <f t="shared" si="1"/>
        <v>43003</v>
      </c>
      <c r="O21" s="42">
        <f>((G21-MIN(F8:F21))/(MAX(E8:E21)-MIN(F8:F21))*100)</f>
        <v>39.295676429567649</v>
      </c>
      <c r="P21" s="40">
        <f t="shared" si="17"/>
        <v>57.458927169847549</v>
      </c>
      <c r="Q21" s="2"/>
      <c r="R21" s="10">
        <f t="shared" si="2"/>
        <v>43003</v>
      </c>
      <c r="S21" s="11">
        <f t="shared" si="10"/>
        <v>0.25</v>
      </c>
      <c r="T21" s="40">
        <f>((G21 - T20)*S21)+T20</f>
        <v>925.96646203630735</v>
      </c>
      <c r="U21" s="3"/>
      <c r="V21" s="10">
        <f t="shared" si="3"/>
        <v>43003</v>
      </c>
      <c r="W21" s="23">
        <f t="shared" si="14"/>
        <v>0.15384615384615385</v>
      </c>
      <c r="X21" s="46">
        <f>((G21 -X20)*W21)+X20</f>
        <v>926.32649754375359</v>
      </c>
      <c r="AF21" s="10">
        <f t="shared" si="4"/>
        <v>43003</v>
      </c>
      <c r="AG21" s="15">
        <f>AVERAGE(G15:G21)</f>
        <v>924.37571428571425</v>
      </c>
      <c r="AH21" s="16">
        <f>AVERAGE(G8:G21)</f>
        <v>927.30285714285708</v>
      </c>
      <c r="AJ21" s="3">
        <v>14</v>
      </c>
      <c r="AK21" s="14">
        <f>$AM$51*AJ21+$AM$52</f>
        <v>944.35609756097563</v>
      </c>
      <c r="AL21" s="14">
        <f>(AJ21*G21)</f>
        <v>12893.58</v>
      </c>
      <c r="AN21" s="3">
        <f>AJ21^2</f>
        <v>196</v>
      </c>
      <c r="AS21" s="26">
        <f>AVERAGE(E21,F21,G21)</f>
        <v>919.0233333333332</v>
      </c>
      <c r="AT21" s="26">
        <f t="shared" si="11"/>
        <v>923.55619047619052</v>
      </c>
      <c r="AU21" s="26">
        <f t="shared" si="12"/>
        <v>5.5242176870748709</v>
      </c>
      <c r="AV21" s="27">
        <f t="shared" si="13"/>
        <v>-54.702854468883395</v>
      </c>
      <c r="AW21" s="10">
        <f t="shared" si="5"/>
        <v>43003</v>
      </c>
      <c r="AY21" s="20">
        <f>AVERAGE(E21,F21,G21)</f>
        <v>919.0233333333332</v>
      </c>
      <c r="AZ21" s="21">
        <f>AVERAGE(AY2:AY21)</f>
        <v>926.91566666666699</v>
      </c>
      <c r="BA21" s="21">
        <f>(ABS(AY2-AZ21)+ABS(AY3-AZ21)+ABS(AY4-AZ21)+ABS(AY5-AZ21)+ABS(AY6-AZ21)+ABS(AY7-AZ21)+ABS(AY8-AZ21)+ABS(AY9-AZ21)+ABS(AY10-AZ21)+ABS(AY11-AZ21)+ABS(AY12-AZ21)+ABS(AY13-AZ21)+ABS(AY14-AZ21)+ABS(AY15-AZ21)+ABS(AY16-AZ21)+ABS(AY17-AZ21)+ABS(AY18-AZ21)+ABS(AY19-AZ21)+ABS(AY20-AZ21)+ABS(AY21-AZ21))/20</f>
        <v>5.6238666666666344</v>
      </c>
      <c r="BB21" s="22">
        <f>(AY21-AZ21)/(BA21*0.015)</f>
        <v>-93.557615559091488</v>
      </c>
      <c r="BC21" s="10">
        <f t="shared" si="6"/>
        <v>43003</v>
      </c>
      <c r="BE21" s="20">
        <f>G21-G20</f>
        <v>-7.5599999999999454</v>
      </c>
      <c r="BF21" s="23">
        <f t="shared" si="8"/>
        <v>0</v>
      </c>
      <c r="BG21" s="23">
        <f t="shared" si="15"/>
        <v>7.5599999999999454</v>
      </c>
      <c r="BH21" s="33">
        <f t="shared" si="18"/>
        <v>3.0573815637510866</v>
      </c>
      <c r="BI21" s="33">
        <f t="shared" si="19"/>
        <v>2.8247317470824327</v>
      </c>
      <c r="BJ21" s="23">
        <f t="shared" si="20"/>
        <v>1.0823617382106991</v>
      </c>
      <c r="BK21" s="30">
        <f t="shared" si="16"/>
        <v>51.977604003650917</v>
      </c>
      <c r="BL21" s="10">
        <f t="shared" si="7"/>
        <v>43003</v>
      </c>
    </row>
    <row r="22" spans="1:64" x14ac:dyDescent="0.25">
      <c r="A22">
        <v>1025</v>
      </c>
      <c r="B22">
        <v>3</v>
      </c>
      <c r="C22" s="1">
        <v>43004</v>
      </c>
      <c r="D22" s="53">
        <v>923.72</v>
      </c>
      <c r="E22" s="53">
        <v>930.82</v>
      </c>
      <c r="F22" s="53">
        <v>921.14</v>
      </c>
      <c r="G22" s="3">
        <v>924.86</v>
      </c>
      <c r="H22">
        <v>1666861</v>
      </c>
      <c r="J22" s="10">
        <f t="shared" si="0"/>
        <v>43004</v>
      </c>
      <c r="K22" s="20">
        <v>0</v>
      </c>
      <c r="L22" s="20">
        <v>0</v>
      </c>
      <c r="N22" s="10">
        <f t="shared" si="1"/>
        <v>43004</v>
      </c>
      <c r="O22" s="42">
        <f>((G22-MIN(F9:F22))/(MAX(E9:E22)-MIN(F9:F22))*100)</f>
        <v>52.859135285913503</v>
      </c>
      <c r="P22" s="40">
        <f t="shared" si="17"/>
        <v>52.2325494295184</v>
      </c>
      <c r="Q22" s="2"/>
      <c r="R22" s="10">
        <f t="shared" si="2"/>
        <v>43004</v>
      </c>
      <c r="S22" s="11">
        <f t="shared" si="10"/>
        <v>0.25</v>
      </c>
      <c r="T22" s="40">
        <f>((G22 - T21)*S22)+T21</f>
        <v>925.68984652723054</v>
      </c>
      <c r="U22" s="3"/>
      <c r="V22" s="10">
        <f t="shared" si="3"/>
        <v>43004</v>
      </c>
      <c r="W22" s="23">
        <f t="shared" si="14"/>
        <v>0.15384615384615385</v>
      </c>
      <c r="X22" s="46">
        <f>((G22 -X21)*W22)+X21</f>
        <v>926.10088253702224</v>
      </c>
      <c r="AF22" s="10">
        <f t="shared" si="4"/>
        <v>43004</v>
      </c>
      <c r="AG22" s="15">
        <f>AVERAGE(G16:G22)</f>
        <v>925.02857142857135</v>
      </c>
      <c r="AH22" s="16">
        <f>AVERAGE(G9:G22)</f>
        <v>927.0921428571429</v>
      </c>
      <c r="AJ22" s="3">
        <v>15</v>
      </c>
      <c r="AK22" s="14">
        <f>$AM$51*AJ22+$AM$52</f>
        <v>946.66935178236406</v>
      </c>
      <c r="AL22" s="14">
        <f>(AJ22*G22)</f>
        <v>13872.9</v>
      </c>
      <c r="AN22" s="3">
        <f>AJ22^2</f>
        <v>225</v>
      </c>
      <c r="AS22" s="26">
        <f>AVERAGE(E22,F22,G22)</f>
        <v>925.60666666666668</v>
      </c>
      <c r="AT22" s="26">
        <f t="shared" si="11"/>
        <v>924.20761904761912</v>
      </c>
      <c r="AU22" s="26">
        <f t="shared" si="12"/>
        <v>5.3655782312925373</v>
      </c>
      <c r="AV22" s="27">
        <f t="shared" si="13"/>
        <v>17.38299904488942</v>
      </c>
      <c r="AW22" s="10">
        <f t="shared" si="5"/>
        <v>43004</v>
      </c>
      <c r="AY22" s="20">
        <f>AVERAGE(E22,F22,G22)</f>
        <v>925.60666666666668</v>
      </c>
      <c r="AZ22" s="21">
        <f t="shared" ref="AZ22:AZ85" si="21">AVERAGE(AY3:AY22)</f>
        <v>927.44716666666659</v>
      </c>
      <c r="BA22" s="21">
        <f t="shared" ref="BA22:BA85" si="22">(ABS(AY3-AZ22)+ABS(AY4-AZ22)+ABS(AY5-AZ22)+ABS(AY6-AZ22)+ABS(AY7-AZ22)+ABS(AY8-AZ22)+ABS(AY9-AZ22)+ABS(AY10-AZ22)+ABS(AY11-AZ22)+ABS(AY12-AZ22)+ABS(AY13-AZ22)+ABS(AY14-AZ22)+ABS(AY15-AZ22)+ABS(AY16-AZ22)+ABS(AY17-AZ22)+ABS(AY18-AZ22)+ABS(AY19-AZ22)+ABS(AY20-AZ22)+ABS(AY21-AZ22)+ABS(AY22-AZ22))/20</f>
        <v>5.0014500000000286</v>
      </c>
      <c r="BB22" s="22">
        <f t="shared" ref="BB22:BB85" si="23">(AY22-AZ22)/(BA22*0.015)</f>
        <v>-24.532885463214278</v>
      </c>
      <c r="BC22" s="10">
        <f t="shared" si="6"/>
        <v>43004</v>
      </c>
      <c r="BE22" s="20">
        <f>G22-G21</f>
        <v>3.8899999999999864</v>
      </c>
      <c r="BF22" s="23">
        <f t="shared" si="8"/>
        <v>3.8899999999999864</v>
      </c>
      <c r="BG22" s="23">
        <f t="shared" si="15"/>
        <v>0</v>
      </c>
      <c r="BH22" s="33">
        <f t="shared" si="18"/>
        <v>3.1168543091974366</v>
      </c>
      <c r="BI22" s="33">
        <f t="shared" si="19"/>
        <v>2.6229651937194016</v>
      </c>
      <c r="BJ22" s="23">
        <f t="shared" si="20"/>
        <v>1.1882941934039517</v>
      </c>
      <c r="BK22" s="30">
        <f t="shared" si="16"/>
        <v>54.302305283528966</v>
      </c>
      <c r="BL22" s="10">
        <f t="shared" si="7"/>
        <v>43004</v>
      </c>
    </row>
    <row r="23" spans="1:64" x14ac:dyDescent="0.25">
      <c r="A23">
        <v>1026</v>
      </c>
      <c r="B23">
        <v>3</v>
      </c>
      <c r="C23" s="1">
        <v>43005</v>
      </c>
      <c r="D23" s="53">
        <v>927.74</v>
      </c>
      <c r="E23" s="53">
        <v>949.9</v>
      </c>
      <c r="F23" s="53">
        <v>927.74</v>
      </c>
      <c r="G23" s="3">
        <v>944.49</v>
      </c>
      <c r="H23">
        <v>2239441</v>
      </c>
      <c r="J23" s="10">
        <f t="shared" si="0"/>
        <v>43005</v>
      </c>
      <c r="K23" s="20">
        <v>0</v>
      </c>
      <c r="L23" s="20">
        <v>0</v>
      </c>
      <c r="N23" s="10">
        <f t="shared" si="1"/>
        <v>43005</v>
      </c>
      <c r="O23" s="42">
        <f>((G23-MIN(F10:F23))/(MAX(E10:E23)-MIN(F10:F23))*100)</f>
        <v>86.542288557213993</v>
      </c>
      <c r="P23" s="40">
        <f t="shared" si="17"/>
        <v>59.565700090898382</v>
      </c>
      <c r="Q23" s="2"/>
      <c r="R23" s="10">
        <f t="shared" si="2"/>
        <v>43005</v>
      </c>
      <c r="S23" s="11">
        <f t="shared" si="10"/>
        <v>0.25</v>
      </c>
      <c r="T23" s="40">
        <f>((G23 - T22)*S23)+T22</f>
        <v>930.38988489542294</v>
      </c>
      <c r="U23" s="3"/>
      <c r="V23" s="10">
        <f t="shared" si="3"/>
        <v>43005</v>
      </c>
      <c r="W23" s="23">
        <f t="shared" si="14"/>
        <v>0.15384615384615385</v>
      </c>
      <c r="X23" s="46">
        <f>((G23 -X22)*W23)+X22</f>
        <v>928.92997753132647</v>
      </c>
      <c r="AF23" s="10">
        <f t="shared" si="4"/>
        <v>43005</v>
      </c>
      <c r="AG23" s="15">
        <f>AVERAGE(G17:G23)</f>
        <v>929.24142857142851</v>
      </c>
      <c r="AH23" s="16">
        <f>AVERAGE(G10:G23)</f>
        <v>927.70214285714303</v>
      </c>
      <c r="AJ23" s="3">
        <v>16</v>
      </c>
      <c r="AK23" s="14">
        <f>$AM$51*AJ23+$AM$52</f>
        <v>948.98260600375238</v>
      </c>
      <c r="AL23" s="14">
        <f>(AJ23*G23)</f>
        <v>15111.84</v>
      </c>
      <c r="AN23" s="3">
        <f>AJ23^2</f>
        <v>256</v>
      </c>
      <c r="AS23" s="26">
        <f>AVERAGE(E23,F23,G23)</f>
        <v>940.71</v>
      </c>
      <c r="AT23" s="26">
        <f t="shared" si="11"/>
        <v>927.75285714285724</v>
      </c>
      <c r="AU23" s="26">
        <f t="shared" si="12"/>
        <v>5.6291156462585343</v>
      </c>
      <c r="AV23" s="27">
        <f t="shared" si="13"/>
        <v>153.4538599120205</v>
      </c>
      <c r="AW23" s="10">
        <f t="shared" si="5"/>
        <v>43005</v>
      </c>
      <c r="AY23" s="20">
        <f>AVERAGE(E23,F23,G23)</f>
        <v>940.71</v>
      </c>
      <c r="AZ23" s="21">
        <f t="shared" si="21"/>
        <v>928.65566666666678</v>
      </c>
      <c r="BA23" s="21">
        <f t="shared" si="22"/>
        <v>4.8775333333333322</v>
      </c>
      <c r="BB23" s="22">
        <f t="shared" si="23"/>
        <v>164.75996519187657</v>
      </c>
      <c r="BC23" s="10">
        <f t="shared" si="6"/>
        <v>43005</v>
      </c>
      <c r="BE23" s="20">
        <f>G23-G22</f>
        <v>19.629999999999995</v>
      </c>
      <c r="BF23" s="23">
        <f t="shared" si="8"/>
        <v>19.629999999999995</v>
      </c>
      <c r="BG23" s="23">
        <f t="shared" si="15"/>
        <v>0</v>
      </c>
      <c r="BH23" s="33">
        <f t="shared" si="18"/>
        <v>4.2963647156833336</v>
      </c>
      <c r="BI23" s="33">
        <f t="shared" si="19"/>
        <v>2.4356105370251586</v>
      </c>
      <c r="BJ23" s="23">
        <f t="shared" si="20"/>
        <v>1.7639785385929927</v>
      </c>
      <c r="BK23" s="30">
        <f t="shared" si="16"/>
        <v>63.820269005813209</v>
      </c>
      <c r="BL23" s="10">
        <f t="shared" si="7"/>
        <v>43005</v>
      </c>
    </row>
    <row r="24" spans="1:64" x14ac:dyDescent="0.25">
      <c r="A24">
        <v>1027</v>
      </c>
      <c r="B24">
        <v>3</v>
      </c>
      <c r="C24" s="1">
        <v>43006</v>
      </c>
      <c r="D24" s="53">
        <v>941.36</v>
      </c>
      <c r="E24" s="53">
        <v>950.69</v>
      </c>
      <c r="F24" s="53">
        <v>940.55</v>
      </c>
      <c r="G24" s="3">
        <v>949.5</v>
      </c>
      <c r="H24">
        <v>1020312</v>
      </c>
      <c r="J24" s="10">
        <f t="shared" si="0"/>
        <v>43006</v>
      </c>
      <c r="K24" s="20">
        <v>0</v>
      </c>
      <c r="L24" s="20">
        <v>0</v>
      </c>
      <c r="N24" s="10">
        <f t="shared" si="1"/>
        <v>43006</v>
      </c>
      <c r="O24" s="42">
        <f>((G24-MIN(F11:F24))/(MAX(E11:E24)-MIN(F11:F24))*100)</f>
        <v>97.096852890948881</v>
      </c>
      <c r="P24" s="40">
        <f t="shared" si="17"/>
        <v>78.832758911358795</v>
      </c>
      <c r="Q24" s="2"/>
      <c r="R24" s="10">
        <f t="shared" si="2"/>
        <v>43006</v>
      </c>
      <c r="S24" s="11">
        <f t="shared" si="10"/>
        <v>0.25</v>
      </c>
      <c r="T24" s="40">
        <f>((G24 - T23)*S24)+T23</f>
        <v>935.16741367156715</v>
      </c>
      <c r="U24" s="3"/>
      <c r="V24" s="10">
        <f t="shared" si="3"/>
        <v>43006</v>
      </c>
      <c r="W24" s="23">
        <f t="shared" si="14"/>
        <v>0.15384615384615385</v>
      </c>
      <c r="X24" s="46">
        <f>((G24 -X23)*W24)+X23</f>
        <v>932.09459637266082</v>
      </c>
      <c r="AF24" s="10">
        <f t="shared" si="4"/>
        <v>43006</v>
      </c>
      <c r="AG24" s="15">
        <f>AVERAGE(G18:G24)</f>
        <v>933.19714285714292</v>
      </c>
      <c r="AH24" s="16">
        <f>AVERAGE(G11:G24)</f>
        <v>929.34500000000014</v>
      </c>
      <c r="AJ24" s="3">
        <v>17</v>
      </c>
      <c r="AK24" s="14">
        <f>$AM$51*AJ24+$AM$52</f>
        <v>951.29586022514081</v>
      </c>
      <c r="AL24" s="14">
        <f>(AJ24*G24)</f>
        <v>16141.5</v>
      </c>
      <c r="AN24" s="3">
        <f>AJ24^2</f>
        <v>289</v>
      </c>
      <c r="AS24" s="26">
        <f>AVERAGE(E24,F24,G24)</f>
        <v>946.9133333333333</v>
      </c>
      <c r="AT24" s="26">
        <f t="shared" si="11"/>
        <v>931.7509523809523</v>
      </c>
      <c r="AU24" s="26">
        <f t="shared" si="12"/>
        <v>6.8918367346938441</v>
      </c>
      <c r="AV24" s="27">
        <f t="shared" si="13"/>
        <v>146.6699568979711</v>
      </c>
      <c r="AW24" s="10">
        <f t="shared" si="5"/>
        <v>43006</v>
      </c>
      <c r="AY24" s="20">
        <f>AVERAGE(E24,F24,G24)</f>
        <v>946.9133333333333</v>
      </c>
      <c r="AZ24" s="21">
        <f t="shared" si="21"/>
        <v>929.66733333333343</v>
      </c>
      <c r="BA24" s="21">
        <f t="shared" si="22"/>
        <v>5.513666666666694</v>
      </c>
      <c r="BB24" s="22">
        <f t="shared" si="23"/>
        <v>208.52427301855732</v>
      </c>
      <c r="BC24" s="10">
        <f t="shared" si="6"/>
        <v>43006</v>
      </c>
      <c r="BE24" s="20">
        <f>G24-G23</f>
        <v>5.0099999999999909</v>
      </c>
      <c r="BF24" s="23">
        <f t="shared" si="8"/>
        <v>5.0099999999999909</v>
      </c>
      <c r="BG24" s="23">
        <f t="shared" si="15"/>
        <v>0</v>
      </c>
      <c r="BH24" s="33">
        <f t="shared" si="18"/>
        <v>4.3473386645630949</v>
      </c>
      <c r="BI24" s="33">
        <f t="shared" si="19"/>
        <v>2.2616383558090756</v>
      </c>
      <c r="BJ24" s="23">
        <f t="shared" si="20"/>
        <v>1.9222077010662846</v>
      </c>
      <c r="BK24" s="30">
        <f t="shared" si="16"/>
        <v>65.779297630517163</v>
      </c>
      <c r="BL24" s="10">
        <f t="shared" si="7"/>
        <v>43006</v>
      </c>
    </row>
    <row r="25" spans="1:64" x14ac:dyDescent="0.25">
      <c r="A25">
        <v>1028</v>
      </c>
      <c r="B25">
        <v>3</v>
      </c>
      <c r="C25" s="1">
        <v>43007</v>
      </c>
      <c r="D25" s="53">
        <v>952</v>
      </c>
      <c r="E25" s="53">
        <v>959.79</v>
      </c>
      <c r="F25" s="53">
        <v>951.51</v>
      </c>
      <c r="G25" s="3">
        <v>959.11</v>
      </c>
      <c r="H25">
        <v>1580994</v>
      </c>
      <c r="J25" s="10">
        <f t="shared" si="0"/>
        <v>43007</v>
      </c>
      <c r="K25" s="20">
        <v>0</v>
      </c>
      <c r="L25" s="20">
        <v>0</v>
      </c>
      <c r="N25" s="10">
        <f t="shared" si="1"/>
        <v>43007</v>
      </c>
      <c r="O25" s="42">
        <f>((G25-MIN(F12:F25))/(MAX(E12:E25)-MIN(F12:F25))*100)</f>
        <v>98.642443601517371</v>
      </c>
      <c r="P25" s="40">
        <f t="shared" si="17"/>
        <v>94.093861683226748</v>
      </c>
      <c r="Q25" s="2"/>
      <c r="R25" s="10">
        <f t="shared" si="2"/>
        <v>43007</v>
      </c>
      <c r="S25" s="11">
        <f t="shared" si="10"/>
        <v>0.25</v>
      </c>
      <c r="T25" s="40">
        <f>((G25 - T24)*S25)+T24</f>
        <v>941.15306025367533</v>
      </c>
      <c r="U25" s="3"/>
      <c r="V25" s="10">
        <f t="shared" si="3"/>
        <v>43007</v>
      </c>
      <c r="W25" s="23">
        <f t="shared" si="14"/>
        <v>0.15384615384615385</v>
      </c>
      <c r="X25" s="46">
        <f>((G25 -X24)*W25)+X24</f>
        <v>936.2508123153284</v>
      </c>
      <c r="AF25" s="10">
        <f t="shared" si="4"/>
        <v>43007</v>
      </c>
      <c r="AG25" s="15">
        <f>AVERAGE(G19:G25)</f>
        <v>937.13</v>
      </c>
      <c r="AH25" s="16">
        <f>AVERAGE(G12:G25)</f>
        <v>931.4899999999999</v>
      </c>
      <c r="AJ25" s="3">
        <v>18</v>
      </c>
      <c r="AK25" s="14">
        <f>$AM$51*AJ25+$AM$52</f>
        <v>953.60911444652913</v>
      </c>
      <c r="AL25" s="14">
        <f>(AJ25*G25)</f>
        <v>17263.98</v>
      </c>
      <c r="AN25" s="3">
        <f>AJ25^2</f>
        <v>324</v>
      </c>
      <c r="AS25" s="26">
        <f>AVERAGE(E25,F25,G25)</f>
        <v>956.80333333333328</v>
      </c>
      <c r="AT25" s="26">
        <f t="shared" si="11"/>
        <v>935.70095238095234</v>
      </c>
      <c r="AU25" s="26">
        <f t="shared" si="12"/>
        <v>10.663945578231278</v>
      </c>
      <c r="AV25" s="27">
        <f t="shared" si="13"/>
        <v>131.92353491536966</v>
      </c>
      <c r="AW25" s="10">
        <f t="shared" si="5"/>
        <v>43007</v>
      </c>
      <c r="AY25" s="20">
        <f>AVERAGE(E25,F25,G25)</f>
        <v>956.80333333333328</v>
      </c>
      <c r="AZ25" s="21">
        <f t="shared" si="21"/>
        <v>930.62299999999993</v>
      </c>
      <c r="BA25" s="21">
        <f t="shared" si="22"/>
        <v>6.6222666666666727</v>
      </c>
      <c r="BB25" s="22">
        <f t="shared" si="23"/>
        <v>263.55863383467221</v>
      </c>
      <c r="BC25" s="10">
        <f t="shared" si="6"/>
        <v>43007</v>
      </c>
      <c r="BE25" s="20">
        <f>G25-G24</f>
        <v>9.6100000000000136</v>
      </c>
      <c r="BF25" s="23">
        <f t="shared" si="8"/>
        <v>9.6100000000000136</v>
      </c>
      <c r="BG25" s="23">
        <f t="shared" si="15"/>
        <v>0</v>
      </c>
      <c r="BH25" s="33">
        <f t="shared" si="18"/>
        <v>4.7232430456657317</v>
      </c>
      <c r="BI25" s="33">
        <f t="shared" si="19"/>
        <v>2.10009275896557</v>
      </c>
      <c r="BJ25" s="23">
        <f t="shared" si="20"/>
        <v>2.2490640118164262</v>
      </c>
      <c r="BK25" s="30">
        <f t="shared" si="16"/>
        <v>69.221905251385351</v>
      </c>
      <c r="BL25" s="10">
        <f t="shared" si="7"/>
        <v>43007</v>
      </c>
    </row>
    <row r="26" spans="1:64" x14ac:dyDescent="0.25">
      <c r="A26">
        <v>1029</v>
      </c>
      <c r="B26">
        <v>3</v>
      </c>
      <c r="C26" s="1">
        <v>43010</v>
      </c>
      <c r="D26" s="53">
        <v>959.98</v>
      </c>
      <c r="E26" s="53">
        <v>962.54</v>
      </c>
      <c r="F26" s="53">
        <v>947.84</v>
      </c>
      <c r="G26" s="3">
        <v>953.27</v>
      </c>
      <c r="H26">
        <v>1283444</v>
      </c>
      <c r="J26" s="10">
        <f t="shared" si="0"/>
        <v>43010</v>
      </c>
      <c r="K26" s="20">
        <v>0</v>
      </c>
      <c r="L26" s="20">
        <v>0</v>
      </c>
      <c r="N26" s="10">
        <f t="shared" si="1"/>
        <v>43010</v>
      </c>
      <c r="O26" s="42">
        <f>((G26-MIN(F13:F26))/(MAX(E13:E26)-MIN(F13:F26))*100)</f>
        <v>82.456472369417114</v>
      </c>
      <c r="P26" s="40">
        <f t="shared" si="17"/>
        <v>92.731922953961131</v>
      </c>
      <c r="Q26" s="2"/>
      <c r="R26" s="10">
        <f t="shared" si="2"/>
        <v>43010</v>
      </c>
      <c r="S26" s="11">
        <f t="shared" si="10"/>
        <v>0.25</v>
      </c>
      <c r="T26" s="40">
        <f>((G26 - T25)*S26)+T25</f>
        <v>944.18229519025647</v>
      </c>
      <c r="U26" s="3"/>
      <c r="V26" s="10">
        <f t="shared" si="3"/>
        <v>43010</v>
      </c>
      <c r="W26" s="23">
        <f t="shared" si="14"/>
        <v>0.15384615384615385</v>
      </c>
      <c r="X26" s="46">
        <f>((G26 -X25)*W26)+X25</f>
        <v>938.86914888220099</v>
      </c>
      <c r="AF26" s="10">
        <f t="shared" si="4"/>
        <v>43010</v>
      </c>
      <c r="AG26" s="15">
        <f>AVERAGE(G20:G26)</f>
        <v>940.10428571428565</v>
      </c>
      <c r="AH26" s="16">
        <f>AVERAGE(G13:G26)</f>
        <v>933.00428571428563</v>
      </c>
      <c r="AJ26" s="3">
        <v>19</v>
      </c>
      <c r="AK26" s="14">
        <f>$AM$51*AJ26+$AM$52</f>
        <v>955.92236866791757</v>
      </c>
      <c r="AL26" s="14">
        <f>(AJ26*G26)</f>
        <v>18112.13</v>
      </c>
      <c r="AN26" s="3">
        <f>AJ26^2</f>
        <v>361</v>
      </c>
      <c r="AS26" s="26">
        <f>AVERAGE(E26,F26,G26)</f>
        <v>954.55000000000007</v>
      </c>
      <c r="AT26" s="26">
        <f t="shared" si="11"/>
        <v>939.07428571428568</v>
      </c>
      <c r="AU26" s="26">
        <f t="shared" si="12"/>
        <v>12.194149659863976</v>
      </c>
      <c r="AV26" s="27">
        <f t="shared" si="13"/>
        <v>84.607316991531931</v>
      </c>
      <c r="AW26" s="10">
        <f t="shared" si="5"/>
        <v>43010</v>
      </c>
      <c r="AY26" s="20">
        <f>AVERAGE(E26,F26,G26)</f>
        <v>954.55000000000007</v>
      </c>
      <c r="AZ26" s="21">
        <f t="shared" si="21"/>
        <v>931.43433333333326</v>
      </c>
      <c r="BA26" s="21">
        <f t="shared" si="22"/>
        <v>7.6456333333333131</v>
      </c>
      <c r="BB26" s="22">
        <f t="shared" si="23"/>
        <v>201.55876920304726</v>
      </c>
      <c r="BC26" s="10">
        <f t="shared" si="6"/>
        <v>43010</v>
      </c>
      <c r="BE26" s="20">
        <f>G26-G25</f>
        <v>-5.8400000000000318</v>
      </c>
      <c r="BF26" s="23">
        <f t="shared" si="8"/>
        <v>0</v>
      </c>
      <c r="BG26" s="23">
        <f t="shared" si="15"/>
        <v>5.8400000000000318</v>
      </c>
      <c r="BH26" s="33">
        <f>((BH25*13)+BF26)/14</f>
        <v>4.3858685424038937</v>
      </c>
      <c r="BI26" s="33">
        <f t="shared" si="19"/>
        <v>2.3672289904680315</v>
      </c>
      <c r="BJ26" s="23">
        <f t="shared" si="20"/>
        <v>1.8527436762831937</v>
      </c>
      <c r="BK26" s="30">
        <f t="shared" si="16"/>
        <v>64.946026931417535</v>
      </c>
      <c r="BL26" s="10">
        <f t="shared" si="7"/>
        <v>43010</v>
      </c>
    </row>
    <row r="27" spans="1:64" x14ac:dyDescent="0.25">
      <c r="A27">
        <v>1030</v>
      </c>
      <c r="B27">
        <v>3</v>
      </c>
      <c r="C27" s="1">
        <v>43011</v>
      </c>
      <c r="D27" s="53">
        <v>954</v>
      </c>
      <c r="E27" s="53">
        <v>958</v>
      </c>
      <c r="F27" s="53">
        <v>949.14</v>
      </c>
      <c r="G27" s="31">
        <v>957.79</v>
      </c>
      <c r="H27">
        <v>888346</v>
      </c>
      <c r="J27" s="10">
        <f t="shared" si="0"/>
        <v>43011</v>
      </c>
      <c r="K27" s="20">
        <v>0</v>
      </c>
      <c r="L27" s="20">
        <v>0</v>
      </c>
      <c r="N27" s="10">
        <f t="shared" si="1"/>
        <v>43011</v>
      </c>
      <c r="O27" s="42">
        <f>((G27-MIN(F14:F27))/(MAX(E14:E27)-MIN(F14:F27))*100)</f>
        <v>91.010598031794075</v>
      </c>
      <c r="P27" s="40">
        <f t="shared" si="17"/>
        <v>90.703171334242867</v>
      </c>
      <c r="Q27" s="2"/>
      <c r="R27" s="10">
        <f t="shared" si="2"/>
        <v>43011</v>
      </c>
      <c r="S27" s="11">
        <f t="shared" si="10"/>
        <v>0.25</v>
      </c>
      <c r="T27" s="40">
        <f>((G27 - T26)*S27)+T26</f>
        <v>947.58422139269237</v>
      </c>
      <c r="U27" s="3"/>
      <c r="V27" s="10">
        <f t="shared" si="3"/>
        <v>43011</v>
      </c>
      <c r="W27" s="23">
        <f t="shared" si="14"/>
        <v>0.15384615384615385</v>
      </c>
      <c r="X27" s="46">
        <f>((G27 -X26)*W27)+X26</f>
        <v>941.78004905417004</v>
      </c>
      <c r="Y27" s="23">
        <f>2/(26+1)</f>
        <v>7.407407407407407E-2</v>
      </c>
      <c r="Z27" s="47">
        <f>AVERAGE(G2:G27)</f>
        <v>932.34807692307709</v>
      </c>
      <c r="AA27" s="46">
        <f>X27-Z27</f>
        <v>9.4319721310929481</v>
      </c>
      <c r="AF27" s="10">
        <f t="shared" si="4"/>
        <v>43011</v>
      </c>
      <c r="AG27" s="15">
        <f>AVERAGE(G21:G27)</f>
        <v>944.2842857142856</v>
      </c>
      <c r="AH27" s="16">
        <f>AVERAGE(G14:G27)</f>
        <v>934.62571428571448</v>
      </c>
      <c r="AJ27" s="3">
        <v>20</v>
      </c>
      <c r="AK27" s="14">
        <f>$AM$51*AJ27+$AM$52</f>
        <v>958.23562288930589</v>
      </c>
      <c r="AL27" s="14">
        <f>(AJ27*G27)</f>
        <v>19155.8</v>
      </c>
      <c r="AN27" s="3">
        <f>AJ27^2</f>
        <v>400</v>
      </c>
      <c r="AS27" s="26">
        <f>AVERAGE(E27,F27,G27)</f>
        <v>954.97666666666657</v>
      </c>
      <c r="AT27" s="26">
        <f>AVERAGE(AS21:AS27)</f>
        <v>942.65476190476204</v>
      </c>
      <c r="AU27" s="26">
        <f>(ABS(AT27-AS21)+ABS(AT27-AS22)+ABS(AT27-AS23)+ABS(AT27-AS24)+ABS(AT27-AS25)+ABS(AT27-AS26)+ABS(AT27-AS27))/7</f>
        <v>12.178367346938753</v>
      </c>
      <c r="AV27" s="27">
        <f t="shared" si="13"/>
        <v>67.452417393764264</v>
      </c>
      <c r="AW27" s="10">
        <f t="shared" si="5"/>
        <v>43011</v>
      </c>
      <c r="AY27" s="20">
        <f>AVERAGE(E27,F27,G27)</f>
        <v>954.97666666666657</v>
      </c>
      <c r="AZ27" s="21">
        <f t="shared" si="21"/>
        <v>932.72633333333329</v>
      </c>
      <c r="BA27" s="21">
        <f t="shared" si="22"/>
        <v>9.166199999999975</v>
      </c>
      <c r="BB27" s="22">
        <f t="shared" si="23"/>
        <v>161.82884461996866</v>
      </c>
      <c r="BC27" s="10">
        <f t="shared" si="6"/>
        <v>43011</v>
      </c>
      <c r="BE27" s="20">
        <f>G27-G26</f>
        <v>4.5199999999999818</v>
      </c>
      <c r="BF27" s="23">
        <f t="shared" si="8"/>
        <v>4.5199999999999818</v>
      </c>
      <c r="BG27" s="23">
        <f t="shared" si="15"/>
        <v>0</v>
      </c>
      <c r="BH27" s="33">
        <f t="shared" si="18"/>
        <v>4.3954493608036147</v>
      </c>
      <c r="BI27" s="33">
        <f t="shared" si="19"/>
        <v>2.1981412054346006</v>
      </c>
      <c r="BJ27" s="23">
        <f t="shared" si="20"/>
        <v>1.9996210206771399</v>
      </c>
      <c r="BK27" s="30">
        <f t="shared" si="16"/>
        <v>66.662455253288698</v>
      </c>
      <c r="BL27" s="10">
        <f t="shared" si="7"/>
        <v>43011</v>
      </c>
    </row>
    <row r="28" spans="1:64" x14ac:dyDescent="0.25">
      <c r="A28">
        <v>1031</v>
      </c>
      <c r="B28">
        <v>3</v>
      </c>
      <c r="C28" s="1">
        <v>43012</v>
      </c>
      <c r="D28" s="53">
        <v>957</v>
      </c>
      <c r="E28" s="53">
        <v>960.39</v>
      </c>
      <c r="F28" s="53">
        <v>950.69</v>
      </c>
      <c r="G28" s="31">
        <v>951.68</v>
      </c>
      <c r="H28">
        <v>952391</v>
      </c>
      <c r="J28" s="10">
        <f t="shared" si="0"/>
        <v>43012</v>
      </c>
      <c r="K28" s="20">
        <v>0</v>
      </c>
      <c r="L28" s="20">
        <v>0</v>
      </c>
      <c r="N28" s="10">
        <f t="shared" si="1"/>
        <v>43012</v>
      </c>
      <c r="O28" s="42">
        <f>((G28-MIN(F15:F28))/(MAX(E15:E28)-MIN(F15:F28))*100)</f>
        <v>79.44738834216497</v>
      </c>
      <c r="P28" s="40">
        <f t="shared" si="17"/>
        <v>84.304819581125386</v>
      </c>
      <c r="Q28" s="2"/>
      <c r="R28" s="10">
        <f t="shared" si="2"/>
        <v>43012</v>
      </c>
      <c r="S28" s="11">
        <f t="shared" si="10"/>
        <v>0.25</v>
      </c>
      <c r="T28" s="40">
        <f>((G28 - T27)*S28)+T27</f>
        <v>948.60816604451929</v>
      </c>
      <c r="U28" s="3"/>
      <c r="V28" s="10">
        <f t="shared" si="3"/>
        <v>43012</v>
      </c>
      <c r="W28" s="23">
        <f t="shared" si="14"/>
        <v>0.15384615384615385</v>
      </c>
      <c r="X28" s="46">
        <f>((G28 -X27)*W28)+X27</f>
        <v>943.3031184304516</v>
      </c>
      <c r="Y28" s="23">
        <f t="shared" ref="Y28:Y91" si="24">2/(26+1)</f>
        <v>7.407407407407407E-2</v>
      </c>
      <c r="Z28" s="47">
        <f>((G28 -Z27)*Y28)+Z27</f>
        <v>933.78007122507142</v>
      </c>
      <c r="AA28" s="46">
        <f t="shared" ref="AA28:AA91" si="25">X28-Z28</f>
        <v>9.5230472053801805</v>
      </c>
      <c r="AF28" s="10">
        <f t="shared" si="4"/>
        <v>43012</v>
      </c>
      <c r="AG28" s="15">
        <f>AVERAGE(G22:G28)</f>
        <v>948.67142857142858</v>
      </c>
      <c r="AH28" s="16">
        <f>AVERAGE(G15:G28)</f>
        <v>936.52357142857159</v>
      </c>
      <c r="AJ28" s="3">
        <v>21</v>
      </c>
      <c r="AK28" s="14">
        <f>$AM$51*AJ28+$AM$52</f>
        <v>960.54887711069432</v>
      </c>
      <c r="AL28" s="14">
        <f>(AJ28*G28)</f>
        <v>19985.28</v>
      </c>
      <c r="AN28" s="3">
        <f>AJ28^2</f>
        <v>441</v>
      </c>
      <c r="AS28" s="26">
        <f>AVERAGE(E28,F28,G28)</f>
        <v>954.25333333333322</v>
      </c>
      <c r="AT28" s="26">
        <f t="shared" si="11"/>
        <v>947.68761904761891</v>
      </c>
      <c r="AU28" s="26">
        <f t="shared" si="12"/>
        <v>8.5236734693877452</v>
      </c>
      <c r="AV28" s="27">
        <f t="shared" si="13"/>
        <v>51.352774984437325</v>
      </c>
      <c r="AW28" s="10">
        <f t="shared" si="5"/>
        <v>43012</v>
      </c>
      <c r="AY28" s="20">
        <f>AVERAGE(E28,F28,G28)</f>
        <v>954.25333333333322</v>
      </c>
      <c r="AZ28" s="21">
        <f t="shared" si="21"/>
        <v>934.1389999999999</v>
      </c>
      <c r="BA28" s="21">
        <f t="shared" si="22"/>
        <v>10.337266666666608</v>
      </c>
      <c r="BB28" s="22">
        <f t="shared" si="23"/>
        <v>129.72051498676913</v>
      </c>
      <c r="BC28" s="10">
        <f t="shared" si="6"/>
        <v>43012</v>
      </c>
      <c r="BE28" s="20">
        <f>G28-G27</f>
        <v>-6.1100000000000136</v>
      </c>
      <c r="BF28" s="23">
        <f t="shared" si="8"/>
        <v>0</v>
      </c>
      <c r="BG28" s="23">
        <f t="shared" si="15"/>
        <v>6.1100000000000136</v>
      </c>
      <c r="BH28" s="33">
        <f t="shared" si="18"/>
        <v>4.0814886921747853</v>
      </c>
      <c r="BI28" s="33">
        <f t="shared" si="19"/>
        <v>2.4775596907607018</v>
      </c>
      <c r="BJ28" s="23">
        <f t="shared" si="20"/>
        <v>1.6473825867426906</v>
      </c>
      <c r="BK28" s="30">
        <f t="shared" si="16"/>
        <v>62.22684227781415</v>
      </c>
      <c r="BL28" s="10">
        <f t="shared" si="7"/>
        <v>43012</v>
      </c>
    </row>
    <row r="29" spans="1:64" x14ac:dyDescent="0.25">
      <c r="A29">
        <v>1032</v>
      </c>
      <c r="B29">
        <v>3</v>
      </c>
      <c r="C29" s="1">
        <v>43013</v>
      </c>
      <c r="D29" s="53">
        <v>955.49</v>
      </c>
      <c r="E29" s="53">
        <v>970.91</v>
      </c>
      <c r="F29" s="53">
        <v>955.18</v>
      </c>
      <c r="G29" s="31">
        <v>969.96</v>
      </c>
      <c r="H29">
        <v>1213816</v>
      </c>
      <c r="J29" s="10">
        <f t="shared" si="0"/>
        <v>43013</v>
      </c>
      <c r="K29" s="20">
        <v>0</v>
      </c>
      <c r="L29" s="20">
        <v>0</v>
      </c>
      <c r="N29" s="10">
        <f t="shared" si="1"/>
        <v>43013</v>
      </c>
      <c r="O29" s="42">
        <f>((G29-MIN(F16:F29))/(MAX(E16:E29)-MIN(F16:F29))*100)</f>
        <v>98.447966018624527</v>
      </c>
      <c r="P29" s="40">
        <f t="shared" si="17"/>
        <v>89.635317464194529</v>
      </c>
      <c r="Q29" s="2"/>
      <c r="R29" s="10">
        <f t="shared" si="2"/>
        <v>43013</v>
      </c>
      <c r="S29" s="11">
        <f t="shared" si="10"/>
        <v>0.25</v>
      </c>
      <c r="T29" s="40">
        <f>((G29 - T28)*S29)+T28</f>
        <v>953.94612453338948</v>
      </c>
      <c r="U29" s="3"/>
      <c r="V29" s="10">
        <f t="shared" si="3"/>
        <v>43013</v>
      </c>
      <c r="W29" s="23">
        <f t="shared" si="14"/>
        <v>0.15384615384615385</v>
      </c>
      <c r="X29" s="46">
        <f>((G29 -X28)*W29)+X28</f>
        <v>947.40417713345903</v>
      </c>
      <c r="Y29" s="23">
        <f t="shared" si="24"/>
        <v>7.407407407407407E-2</v>
      </c>
      <c r="Z29" s="47">
        <f>((G29 -Z28)*Y29)+Z28</f>
        <v>936.46006594914024</v>
      </c>
      <c r="AA29" s="46">
        <f t="shared" si="25"/>
        <v>10.944111184318785</v>
      </c>
      <c r="AF29" s="10">
        <f t="shared" si="4"/>
        <v>43013</v>
      </c>
      <c r="AG29" s="15">
        <f>AVERAGE(G23:G29)</f>
        <v>955.11428571428576</v>
      </c>
      <c r="AH29" s="16">
        <f>AVERAGE(G16:G29)</f>
        <v>940.07142857142856</v>
      </c>
      <c r="AJ29" s="3">
        <v>22</v>
      </c>
      <c r="AK29" s="14">
        <f>$AM$51*AJ29+$AM$52</f>
        <v>962.86213133208264</v>
      </c>
      <c r="AL29" s="14">
        <f>(AJ29*G29)</f>
        <v>21339.120000000003</v>
      </c>
      <c r="AN29" s="3">
        <f>AJ29^2</f>
        <v>484</v>
      </c>
      <c r="AS29" s="26">
        <f>AVERAGE(E29,F29,G29)</f>
        <v>965.35</v>
      </c>
      <c r="AT29" s="26">
        <f t="shared" si="11"/>
        <v>953.36523809523817</v>
      </c>
      <c r="AU29" s="26">
        <f t="shared" si="12"/>
        <v>5.4591836734693322</v>
      </c>
      <c r="AV29" s="27">
        <f t="shared" si="13"/>
        <v>146.3559709241961</v>
      </c>
      <c r="AW29" s="10">
        <f t="shared" si="5"/>
        <v>43013</v>
      </c>
      <c r="AY29" s="20">
        <f>AVERAGE(E29,F29,G29)</f>
        <v>965.35</v>
      </c>
      <c r="AZ29" s="21">
        <f t="shared" si="21"/>
        <v>935.80683333333332</v>
      </c>
      <c r="BA29" s="21">
        <f t="shared" si="22"/>
        <v>12.290883333333312</v>
      </c>
      <c r="BB29" s="22">
        <f t="shared" si="23"/>
        <v>160.24433647522898</v>
      </c>
      <c r="BC29" s="10">
        <f t="shared" si="6"/>
        <v>43013</v>
      </c>
      <c r="BE29" s="20">
        <f>G29-G28</f>
        <v>18.280000000000086</v>
      </c>
      <c r="BF29" s="23">
        <f t="shared" si="8"/>
        <v>18.280000000000086</v>
      </c>
      <c r="BG29" s="23">
        <f t="shared" si="15"/>
        <v>0</v>
      </c>
      <c r="BH29" s="33">
        <f t="shared" si="18"/>
        <v>5.0956680713051634</v>
      </c>
      <c r="BI29" s="33">
        <f t="shared" si="19"/>
        <v>2.3005911414206515</v>
      </c>
      <c r="BJ29" s="23">
        <f t="shared" si="20"/>
        <v>2.214938577985877</v>
      </c>
      <c r="BK29" s="30">
        <f t="shared" si="16"/>
        <v>68.895206681476054</v>
      </c>
      <c r="BL29" s="10">
        <f t="shared" si="7"/>
        <v>43013</v>
      </c>
    </row>
    <row r="30" spans="1:64" x14ac:dyDescent="0.25">
      <c r="A30">
        <v>1033</v>
      </c>
      <c r="B30">
        <v>3</v>
      </c>
      <c r="C30" s="1">
        <v>43014</v>
      </c>
      <c r="D30" s="53">
        <v>966.7</v>
      </c>
      <c r="E30" s="53">
        <v>979.46</v>
      </c>
      <c r="F30" s="53">
        <v>963.36</v>
      </c>
      <c r="G30" s="31">
        <v>978.89</v>
      </c>
      <c r="H30">
        <v>1173882</v>
      </c>
      <c r="J30" s="10">
        <f t="shared" si="0"/>
        <v>43014</v>
      </c>
      <c r="K30" s="20">
        <v>0</v>
      </c>
      <c r="L30" s="20">
        <v>0</v>
      </c>
      <c r="N30" s="10">
        <f t="shared" si="1"/>
        <v>43014</v>
      </c>
      <c r="O30" s="42">
        <f>((G30-MIN(F17:F30))/(MAX(E17:E30)-MIN(F17:F30))*100)</f>
        <v>99.182912844036636</v>
      </c>
      <c r="P30" s="40">
        <f t="shared" si="17"/>
        <v>92.359422401608711</v>
      </c>
      <c r="Q30" s="2"/>
      <c r="R30" s="10">
        <f t="shared" si="2"/>
        <v>43014</v>
      </c>
      <c r="S30" s="11">
        <f t="shared" si="10"/>
        <v>0.25</v>
      </c>
      <c r="T30" s="40">
        <f>((G30 - T29)*S30)+T29</f>
        <v>960.18209340004205</v>
      </c>
      <c r="U30" s="3"/>
      <c r="V30" s="10">
        <f t="shared" si="3"/>
        <v>43014</v>
      </c>
      <c r="W30" s="23">
        <f t="shared" si="14"/>
        <v>0.15384615384615385</v>
      </c>
      <c r="X30" s="46">
        <f>((G30 -X29)*W30)+X29</f>
        <v>952.24814988215769</v>
      </c>
      <c r="Y30" s="23">
        <f t="shared" si="24"/>
        <v>7.407407407407407E-2</v>
      </c>
      <c r="Z30" s="47">
        <f>((G30 -Z29)*Y30)+Z29</f>
        <v>939.60302402698176</v>
      </c>
      <c r="AA30" s="46">
        <f t="shared" si="25"/>
        <v>12.645125855175934</v>
      </c>
      <c r="AF30" s="10">
        <f t="shared" si="4"/>
        <v>43014</v>
      </c>
      <c r="AG30" s="15">
        <f>AVERAGE(G24:G30)</f>
        <v>960.02857142857158</v>
      </c>
      <c r="AH30" s="16">
        <f>AVERAGE(G17:G30)</f>
        <v>944.63499999999999</v>
      </c>
      <c r="AJ30" s="3">
        <v>23</v>
      </c>
      <c r="AK30" s="14">
        <f>$AM$51*AJ30+$AM$52</f>
        <v>965.17538555347096</v>
      </c>
      <c r="AL30" s="14">
        <f>(AJ30*G30)</f>
        <v>22514.47</v>
      </c>
      <c r="AN30" s="3">
        <f>AJ30^2</f>
        <v>529</v>
      </c>
      <c r="AS30" s="26">
        <f>AVERAGE(E30,F30,G30)</f>
        <v>973.90333333333331</v>
      </c>
      <c r="AT30" s="26">
        <f t="shared" si="11"/>
        <v>958.107142857143</v>
      </c>
      <c r="AU30" s="26">
        <f t="shared" si="12"/>
        <v>6.5825850340136993</v>
      </c>
      <c r="AV30" s="27">
        <f t="shared" si="13"/>
        <v>159.97960674079491</v>
      </c>
      <c r="AW30" s="10">
        <f t="shared" si="5"/>
        <v>43014</v>
      </c>
      <c r="AY30" s="20">
        <f>AVERAGE(E30,F30,G30)</f>
        <v>973.90333333333331</v>
      </c>
      <c r="AZ30" s="21">
        <f t="shared" si="21"/>
        <v>938.02916666666647</v>
      </c>
      <c r="BA30" s="21">
        <f t="shared" si="22"/>
        <v>14.322666666666606</v>
      </c>
      <c r="BB30" s="22">
        <f t="shared" si="23"/>
        <v>166.98085396884653</v>
      </c>
      <c r="BC30" s="10">
        <f t="shared" si="6"/>
        <v>43014</v>
      </c>
      <c r="BE30" s="20">
        <f>G30-G29</f>
        <v>8.92999999999995</v>
      </c>
      <c r="BF30" s="23">
        <f t="shared" si="8"/>
        <v>8.92999999999995</v>
      </c>
      <c r="BG30" s="23">
        <f t="shared" si="15"/>
        <v>0</v>
      </c>
      <c r="BH30" s="33">
        <f t="shared" si="18"/>
        <v>5.3695489233547908</v>
      </c>
      <c r="BI30" s="33">
        <f t="shared" si="19"/>
        <v>2.1362632027477479</v>
      </c>
      <c r="BJ30" s="23">
        <f t="shared" si="20"/>
        <v>2.5135240435018775</v>
      </c>
      <c r="BK30" s="30">
        <f t="shared" si="16"/>
        <v>71.538546837342409</v>
      </c>
      <c r="BL30" s="10">
        <f t="shared" si="7"/>
        <v>43014</v>
      </c>
    </row>
    <row r="31" spans="1:64" s="5" customFormat="1" x14ac:dyDescent="0.25">
      <c r="A31" s="5">
        <v>1034</v>
      </c>
      <c r="B31" s="5">
        <v>3</v>
      </c>
      <c r="C31" s="54">
        <v>43017</v>
      </c>
      <c r="D31" s="53">
        <v>980</v>
      </c>
      <c r="E31" s="53">
        <v>985.43</v>
      </c>
      <c r="F31" s="53">
        <v>976.11</v>
      </c>
      <c r="G31" s="31">
        <v>977</v>
      </c>
      <c r="H31" s="5">
        <v>891355</v>
      </c>
      <c r="I31" s="3"/>
      <c r="J31" s="10">
        <f t="shared" si="0"/>
        <v>43017</v>
      </c>
      <c r="K31" s="21">
        <v>0</v>
      </c>
      <c r="L31" s="20">
        <v>0</v>
      </c>
      <c r="M31" s="3"/>
      <c r="N31" s="10">
        <f t="shared" si="1"/>
        <v>43017</v>
      </c>
      <c r="O31" s="42">
        <f>((G31-MIN(F18:F31))/(MAX(E18:E31)-MIN(F18:F31))*100)</f>
        <v>88.868348078700706</v>
      </c>
      <c r="P31" s="40">
        <f t="shared" si="17"/>
        <v>95.499742313787294</v>
      </c>
      <c r="Q31" s="6"/>
      <c r="R31" s="10">
        <f t="shared" si="2"/>
        <v>43017</v>
      </c>
      <c r="S31" s="11">
        <f t="shared" si="10"/>
        <v>0.25</v>
      </c>
      <c r="T31" s="40">
        <f>((G31 - T30)*S31)+T30</f>
        <v>964.38657005003154</v>
      </c>
      <c r="U31" s="56"/>
      <c r="V31" s="10">
        <f t="shared" si="3"/>
        <v>43017</v>
      </c>
      <c r="W31" s="23">
        <f t="shared" si="14"/>
        <v>0.15384615384615385</v>
      </c>
      <c r="X31" s="46">
        <f>((G31 -X30)*W31)+X30</f>
        <v>956.05612682336425</v>
      </c>
      <c r="Y31" s="23">
        <f t="shared" si="24"/>
        <v>7.407407407407407E-2</v>
      </c>
      <c r="Z31" s="47">
        <f>((G31 -Z30)*Y31)+Z30</f>
        <v>942.37317039535344</v>
      </c>
      <c r="AA31" s="46">
        <f t="shared" si="25"/>
        <v>13.682956428010812</v>
      </c>
      <c r="AB31" s="45"/>
      <c r="AC31" s="48"/>
      <c r="AD31" s="49"/>
      <c r="AE31" s="60"/>
      <c r="AF31" s="10">
        <f t="shared" si="4"/>
        <v>43017</v>
      </c>
      <c r="AG31" s="17">
        <f>AVERAGE(G25:G31)</f>
        <v>963.9571428571428</v>
      </c>
      <c r="AH31" s="18">
        <f>AVERAGE(G18:G31)</f>
        <v>948.57714285714269</v>
      </c>
      <c r="AJ31" s="3">
        <v>24</v>
      </c>
      <c r="AK31" s="14">
        <f>$AM$51*AJ31+$AM$52</f>
        <v>967.48863977485939</v>
      </c>
      <c r="AL31" s="14">
        <f>(AJ31*G31)</f>
        <v>23448</v>
      </c>
      <c r="AM31" s="14"/>
      <c r="AN31" s="3">
        <f>AJ31^2</f>
        <v>576</v>
      </c>
      <c r="AO31" s="19"/>
      <c r="AP31" s="19"/>
      <c r="AQ31" s="19"/>
      <c r="AS31" s="28">
        <f>AVERAGE(E31,F31,G31)</f>
        <v>979.51333333333332</v>
      </c>
      <c r="AT31" s="26">
        <f t="shared" si="11"/>
        <v>962.76428571428573</v>
      </c>
      <c r="AU31" s="26">
        <f t="shared" si="12"/>
        <v>8.7068027210884633</v>
      </c>
      <c r="AV31" s="27">
        <f t="shared" si="13"/>
        <v>128.24491496731449</v>
      </c>
      <c r="AW31" s="10">
        <f t="shared" si="5"/>
        <v>43017</v>
      </c>
      <c r="AY31" s="21">
        <f>AVERAGE(E31,F31,G31)</f>
        <v>979.51333333333332</v>
      </c>
      <c r="AZ31" s="21">
        <f t="shared" si="21"/>
        <v>940.43183333333332</v>
      </c>
      <c r="BA31" s="21">
        <f t="shared" si="22"/>
        <v>16.308683333333313</v>
      </c>
      <c r="BB31" s="22">
        <f t="shared" si="23"/>
        <v>159.75742983543554</v>
      </c>
      <c r="BC31" s="10">
        <f t="shared" si="6"/>
        <v>43017</v>
      </c>
      <c r="BE31" s="20">
        <f>G31-G30</f>
        <v>-1.8899999999999864</v>
      </c>
      <c r="BF31" s="23">
        <f t="shared" si="8"/>
        <v>0</v>
      </c>
      <c r="BG31" s="23">
        <f t="shared" si="15"/>
        <v>1.8899999999999864</v>
      </c>
      <c r="BH31" s="33">
        <f t="shared" si="18"/>
        <v>4.9860097145437345</v>
      </c>
      <c r="BI31" s="33">
        <f t="shared" si="19"/>
        <v>2.1186729739800509</v>
      </c>
      <c r="BJ31" s="23">
        <f t="shared" si="20"/>
        <v>2.3533644766219979</v>
      </c>
      <c r="BK31" s="30">
        <f t="shared" si="16"/>
        <v>70.179203394933467</v>
      </c>
      <c r="BL31" s="10">
        <f t="shared" si="7"/>
        <v>43017</v>
      </c>
    </row>
    <row r="32" spans="1:64" x14ac:dyDescent="0.25">
      <c r="A32">
        <v>1035</v>
      </c>
      <c r="B32">
        <v>3</v>
      </c>
      <c r="C32" s="1">
        <v>43018</v>
      </c>
      <c r="D32" s="52">
        <v>980</v>
      </c>
      <c r="E32" s="52">
        <v>981.57</v>
      </c>
      <c r="F32" s="52">
        <v>966.08</v>
      </c>
      <c r="G32" s="31">
        <v>972.6</v>
      </c>
      <c r="H32">
        <v>968362</v>
      </c>
      <c r="J32" s="10">
        <f t="shared" si="0"/>
        <v>43018</v>
      </c>
      <c r="K32" s="20">
        <v>0</v>
      </c>
      <c r="L32" s="20">
        <v>0</v>
      </c>
      <c r="N32" s="10">
        <f t="shared" si="1"/>
        <v>43018</v>
      </c>
      <c r="O32" s="42">
        <f>((G32-MIN(F19:F32))/(MAX(E19:E32)-MIN(F19:F32))*100)</f>
        <v>83.058233196883734</v>
      </c>
      <c r="P32" s="40">
        <f t="shared" si="17"/>
        <v>90.369831373207035</v>
      </c>
      <c r="Q32" s="2"/>
      <c r="R32" s="10">
        <f t="shared" si="2"/>
        <v>43018</v>
      </c>
      <c r="S32" s="11">
        <f t="shared" si="10"/>
        <v>0.25</v>
      </c>
      <c r="T32" s="40">
        <f>((G32 - T31)*S32)+T31</f>
        <v>966.43992753752366</v>
      </c>
      <c r="U32" s="3"/>
      <c r="V32" s="10">
        <f t="shared" si="3"/>
        <v>43018</v>
      </c>
      <c r="W32" s="23">
        <f t="shared" si="14"/>
        <v>0.15384615384615385</v>
      </c>
      <c r="X32" s="46">
        <f>((G32 -X31)*W32)+X31</f>
        <v>958.6013380813082</v>
      </c>
      <c r="Y32" s="23">
        <f t="shared" si="24"/>
        <v>7.407407407407407E-2</v>
      </c>
      <c r="Z32" s="47">
        <f>((G32 -Z31)*Y32)+Z31</f>
        <v>944.61219481051239</v>
      </c>
      <c r="AA32" s="46">
        <f t="shared" si="25"/>
        <v>13.989143270795807</v>
      </c>
      <c r="AF32" s="10">
        <f t="shared" si="4"/>
        <v>43018</v>
      </c>
      <c r="AG32" s="15">
        <f>AVERAGE(G26:G32)</f>
        <v>965.88428571428574</v>
      </c>
      <c r="AH32" s="16">
        <f>AVERAGE(G19:G32)</f>
        <v>951.50714285714287</v>
      </c>
      <c r="AJ32" s="3">
        <v>25</v>
      </c>
      <c r="AK32" s="14">
        <f>$AM$51*AJ32+$AM$52</f>
        <v>969.80189399624771</v>
      </c>
      <c r="AL32" s="14">
        <f>(AJ32*G32)</f>
        <v>24315</v>
      </c>
      <c r="AN32" s="3">
        <f>AJ32^2</f>
        <v>625</v>
      </c>
      <c r="AS32" s="26">
        <f>AVERAGE(E32,F32,G32)</f>
        <v>973.41666666666663</v>
      </c>
      <c r="AT32" s="26">
        <f t="shared" si="11"/>
        <v>965.13761904761907</v>
      </c>
      <c r="AU32" s="26">
        <f t="shared" si="12"/>
        <v>9.0379591836734789</v>
      </c>
      <c r="AV32" s="27">
        <f t="shared" si="13"/>
        <v>61.068709950974728</v>
      </c>
      <c r="AW32" s="10">
        <f t="shared" si="5"/>
        <v>43018</v>
      </c>
      <c r="AY32" s="20">
        <f>AVERAGE(E32,F32,G32)</f>
        <v>973.41666666666663</v>
      </c>
      <c r="AZ32" s="21">
        <f t="shared" si="21"/>
        <v>942.61249999999995</v>
      </c>
      <c r="BA32" s="21">
        <f t="shared" si="22"/>
        <v>17.616749999999975</v>
      </c>
      <c r="BB32" s="22">
        <f t="shared" si="23"/>
        <v>116.57150786104785</v>
      </c>
      <c r="BC32" s="10">
        <f t="shared" si="6"/>
        <v>43018</v>
      </c>
      <c r="BE32" s="20">
        <f>G32-G31</f>
        <v>-4.3999999999999773</v>
      </c>
      <c r="BF32" s="23">
        <f t="shared" si="8"/>
        <v>0</v>
      </c>
      <c r="BG32" s="23">
        <f t="shared" si="15"/>
        <v>4.3999999999999773</v>
      </c>
      <c r="BH32" s="33">
        <f t="shared" si="18"/>
        <v>4.6298661635048957</v>
      </c>
      <c r="BI32" s="33">
        <f t="shared" si="19"/>
        <v>2.2816249044100458</v>
      </c>
      <c r="BJ32" s="23">
        <f t="shared" si="20"/>
        <v>2.0291968914592595</v>
      </c>
      <c r="BK32" s="30">
        <f t="shared" si="16"/>
        <v>66.987949749338725</v>
      </c>
      <c r="BL32" s="10">
        <f t="shared" si="7"/>
        <v>43018</v>
      </c>
    </row>
    <row r="33" spans="1:64" x14ac:dyDescent="0.25">
      <c r="A33">
        <v>1036</v>
      </c>
      <c r="B33">
        <v>3</v>
      </c>
      <c r="C33" s="1">
        <v>43019</v>
      </c>
      <c r="D33" s="52">
        <v>973.72</v>
      </c>
      <c r="E33" s="52">
        <v>990.71</v>
      </c>
      <c r="F33" s="52">
        <v>972.25</v>
      </c>
      <c r="G33" s="31">
        <v>989.25</v>
      </c>
      <c r="H33">
        <v>1693274</v>
      </c>
      <c r="J33" s="10">
        <f t="shared" si="0"/>
        <v>43019</v>
      </c>
      <c r="K33" s="20">
        <v>0</v>
      </c>
      <c r="L33" s="20">
        <v>0</v>
      </c>
      <c r="N33" s="10">
        <f t="shared" si="1"/>
        <v>43019</v>
      </c>
      <c r="O33" s="42">
        <f>((G33-MIN(F20:F33))/(MAX(E20:E33)-MIN(F20:F33))*100)</f>
        <v>98.197753363782198</v>
      </c>
      <c r="P33" s="40">
        <f t="shared" si="17"/>
        <v>90.041444879788898</v>
      </c>
      <c r="Q33" s="2"/>
      <c r="R33" s="10">
        <f t="shared" si="2"/>
        <v>43019</v>
      </c>
      <c r="S33" s="11">
        <f t="shared" si="10"/>
        <v>0.25</v>
      </c>
      <c r="T33" s="40">
        <f>((G33 - T32)*S33)+T32</f>
        <v>972.14244565314277</v>
      </c>
      <c r="U33" s="3"/>
      <c r="V33" s="10">
        <f t="shared" si="3"/>
        <v>43019</v>
      </c>
      <c r="W33" s="23">
        <f t="shared" si="14"/>
        <v>0.15384615384615385</v>
      </c>
      <c r="X33" s="46">
        <f>((G33 -X32)*W33)+X32</f>
        <v>963.31651683803</v>
      </c>
      <c r="Y33" s="23">
        <f t="shared" si="24"/>
        <v>7.407407407407407E-2</v>
      </c>
      <c r="Z33" s="47">
        <f>((G33 -Z32)*Y33)+Z32</f>
        <v>947.91869889862255</v>
      </c>
      <c r="AA33" s="46">
        <f t="shared" si="25"/>
        <v>15.397817939407446</v>
      </c>
      <c r="AF33" s="10">
        <f t="shared" si="4"/>
        <v>43019</v>
      </c>
      <c r="AG33" s="15">
        <f>AVERAGE(G27:G33)</f>
        <v>971.02428571428572</v>
      </c>
      <c r="AH33" s="16">
        <f>AVERAGE(G20:G33)</f>
        <v>955.56428571428569</v>
      </c>
      <c r="AJ33" s="3">
        <v>26</v>
      </c>
      <c r="AK33" s="14">
        <f>$AM$51*AJ33+$AM$52</f>
        <v>972.11514821763615</v>
      </c>
      <c r="AL33" s="14">
        <f>(AJ33*G33)</f>
        <v>25720.5</v>
      </c>
      <c r="AN33" s="3">
        <f>AJ33^2</f>
        <v>676</v>
      </c>
      <c r="AS33" s="26">
        <f>AVERAGE(E33,F33,G33)</f>
        <v>984.07</v>
      </c>
      <c r="AT33" s="26">
        <f t="shared" si="11"/>
        <v>969.35476190476186</v>
      </c>
      <c r="AU33" s="26">
        <f t="shared" si="12"/>
        <v>9.5669387755102342</v>
      </c>
      <c r="AV33" s="27">
        <f t="shared" si="13"/>
        <v>102.54229655228026</v>
      </c>
      <c r="AW33" s="10">
        <f t="shared" si="5"/>
        <v>43019</v>
      </c>
      <c r="AY33" s="20">
        <f>AVERAGE(E33,F33,G33)</f>
        <v>984.07</v>
      </c>
      <c r="AZ33" s="21">
        <f t="shared" si="21"/>
        <v>945.11266666666688</v>
      </c>
      <c r="BA33" s="21">
        <f t="shared" si="22"/>
        <v>19.262333333333316</v>
      </c>
      <c r="BB33" s="22">
        <f t="shared" si="23"/>
        <v>134.8307866244422</v>
      </c>
      <c r="BC33" s="10">
        <f t="shared" si="6"/>
        <v>43019</v>
      </c>
      <c r="BE33" s="20">
        <f>G33-G32</f>
        <v>16.649999999999977</v>
      </c>
      <c r="BF33" s="23">
        <f t="shared" si="8"/>
        <v>16.649999999999977</v>
      </c>
      <c r="BG33" s="23">
        <f t="shared" si="15"/>
        <v>0</v>
      </c>
      <c r="BH33" s="33">
        <f t="shared" si="18"/>
        <v>5.488447151825973</v>
      </c>
      <c r="BI33" s="33">
        <f>((BI32*13)+BG33)/14</f>
        <v>2.1186516969521856</v>
      </c>
      <c r="BJ33" s="23">
        <f t="shared" si="20"/>
        <v>2.5905377272354162</v>
      </c>
      <c r="BK33" s="30">
        <f t="shared" si="16"/>
        <v>72.149018448833743</v>
      </c>
      <c r="BL33" s="10">
        <f t="shared" si="7"/>
        <v>43019</v>
      </c>
    </row>
    <row r="34" spans="1:64" x14ac:dyDescent="0.25">
      <c r="A34">
        <v>1037</v>
      </c>
      <c r="B34">
        <v>3</v>
      </c>
      <c r="C34" s="1">
        <v>43020</v>
      </c>
      <c r="D34" s="52">
        <v>987.45</v>
      </c>
      <c r="E34" s="52">
        <v>994.12</v>
      </c>
      <c r="F34" s="52">
        <v>985</v>
      </c>
      <c r="G34" s="31">
        <v>987.83</v>
      </c>
      <c r="H34">
        <v>1262793</v>
      </c>
      <c r="J34" s="10">
        <f t="shared" si="0"/>
        <v>43020</v>
      </c>
      <c r="K34" s="20">
        <v>0</v>
      </c>
      <c r="L34" s="20">
        <v>0</v>
      </c>
      <c r="N34" s="10">
        <f t="shared" si="1"/>
        <v>43020</v>
      </c>
      <c r="O34" s="42">
        <f>((G34-MIN(F21:F34))/(MAX(E21:E34)-MIN(F21:F34))*100)</f>
        <v>92.549158967069459</v>
      </c>
      <c r="P34" s="40">
        <f t="shared" si="17"/>
        <v>91.268381842578449</v>
      </c>
      <c r="Q34" s="2"/>
      <c r="R34" s="10">
        <f t="shared" si="2"/>
        <v>43020</v>
      </c>
      <c r="S34" s="11">
        <f t="shared" si="10"/>
        <v>0.25</v>
      </c>
      <c r="T34" s="40">
        <f>((G34 - T33)*S34)+T33</f>
        <v>976.06433423985709</v>
      </c>
      <c r="U34" s="3"/>
      <c r="V34" s="10">
        <f t="shared" si="3"/>
        <v>43020</v>
      </c>
      <c r="W34" s="23">
        <f t="shared" si="14"/>
        <v>0.15384615384615385</v>
      </c>
      <c r="X34" s="46">
        <f>((G34 -X33)*W34)+X33</f>
        <v>967.08782193987156</v>
      </c>
      <c r="Y34" s="23">
        <f t="shared" si="24"/>
        <v>7.407407407407407E-2</v>
      </c>
      <c r="Z34" s="47">
        <f>((G34 -Z33)*Y34)+Z33</f>
        <v>950.87509157279862</v>
      </c>
      <c r="AA34" s="46">
        <f t="shared" si="25"/>
        <v>16.212730367072936</v>
      </c>
      <c r="AF34" s="10">
        <f t="shared" si="4"/>
        <v>43020</v>
      </c>
      <c r="AG34" s="15">
        <f>AVERAGE(G28:G34)</f>
        <v>975.31571428571431</v>
      </c>
      <c r="AH34" s="16">
        <f>AVERAGE(G21:G34)</f>
        <v>959.8</v>
      </c>
      <c r="AJ34" s="3">
        <v>27</v>
      </c>
      <c r="AK34" s="14">
        <f>$AM$51*AJ34+$AM$52</f>
        <v>974.42840243902447</v>
      </c>
      <c r="AL34" s="14">
        <f>(AJ34*G34)</f>
        <v>26671.41</v>
      </c>
      <c r="AN34" s="3">
        <f>AJ34^2</f>
        <v>729</v>
      </c>
      <c r="AS34" s="26">
        <f>AVERAGE(E34,F34,G34)</f>
        <v>988.98333333333323</v>
      </c>
      <c r="AT34" s="26">
        <f t="shared" si="11"/>
        <v>974.21285714285716</v>
      </c>
      <c r="AU34" s="26">
        <f t="shared" si="12"/>
        <v>8.5508843537415125</v>
      </c>
      <c r="AV34" s="27">
        <f t="shared" si="13"/>
        <v>115.15749388746463</v>
      </c>
      <c r="AW34" s="10">
        <f t="shared" si="5"/>
        <v>43020</v>
      </c>
      <c r="AY34" s="20">
        <f>AVERAGE(E34,F34,G34)</f>
        <v>988.98333333333323</v>
      </c>
      <c r="AZ34" s="21">
        <f t="shared" si="21"/>
        <v>948.19716666666682</v>
      </c>
      <c r="BA34" s="21">
        <f t="shared" si="22"/>
        <v>20.384833333333319</v>
      </c>
      <c r="BB34" s="22">
        <f t="shared" si="23"/>
        <v>133.38729502053471</v>
      </c>
      <c r="BC34" s="10">
        <f t="shared" si="6"/>
        <v>43020</v>
      </c>
      <c r="BE34" s="20">
        <f>G34-G33</f>
        <v>-1.4199999999999591</v>
      </c>
      <c r="BF34" s="23">
        <f t="shared" si="8"/>
        <v>0</v>
      </c>
      <c r="BG34" s="23">
        <f t="shared" si="15"/>
        <v>1.4199999999999591</v>
      </c>
      <c r="BH34" s="33">
        <f t="shared" si="18"/>
        <v>5.0964152124098314</v>
      </c>
      <c r="BI34" s="33">
        <f t="shared" si="19"/>
        <v>2.0687480043127406</v>
      </c>
      <c r="BJ34" s="23">
        <f t="shared" si="20"/>
        <v>2.4635263462660899</v>
      </c>
      <c r="BK34" s="30">
        <f t="shared" si="16"/>
        <v>71.127691837018475</v>
      </c>
      <c r="BL34" s="10">
        <f t="shared" si="7"/>
        <v>43020</v>
      </c>
    </row>
    <row r="35" spans="1:64" x14ac:dyDescent="0.25">
      <c r="A35">
        <v>1038</v>
      </c>
      <c r="B35">
        <v>3</v>
      </c>
      <c r="C35" s="1">
        <v>43021</v>
      </c>
      <c r="D35" s="52">
        <v>992</v>
      </c>
      <c r="E35" s="52">
        <v>997.21</v>
      </c>
      <c r="F35" s="52">
        <v>989</v>
      </c>
      <c r="G35">
        <v>989.68</v>
      </c>
      <c r="H35">
        <v>1169777</v>
      </c>
      <c r="J35" s="10">
        <f t="shared" si="0"/>
        <v>43021</v>
      </c>
      <c r="K35" s="20">
        <v>0</v>
      </c>
      <c r="L35" s="20">
        <v>0</v>
      </c>
      <c r="N35" s="10">
        <f t="shared" si="1"/>
        <v>43021</v>
      </c>
      <c r="O35" s="42">
        <f>((G35-MIN(F22:F35))/(MAX(E22:E35)-MIN(F22:F35))*100)</f>
        <v>90.101222558170008</v>
      </c>
      <c r="P35" s="40">
        <f t="shared" si="17"/>
        <v>93.616044963007241</v>
      </c>
      <c r="Q35" s="2"/>
      <c r="R35" s="10">
        <f t="shared" si="2"/>
        <v>43021</v>
      </c>
      <c r="S35" s="11">
        <f t="shared" si="10"/>
        <v>0.25</v>
      </c>
      <c r="T35" s="40">
        <f>((G35 - T34)*S35)+T34</f>
        <v>979.46825067989278</v>
      </c>
      <c r="U35" s="3"/>
      <c r="V35" s="10">
        <f t="shared" si="3"/>
        <v>43021</v>
      </c>
      <c r="W35" s="23">
        <f t="shared" si="14"/>
        <v>0.15384615384615385</v>
      </c>
      <c r="X35" s="46">
        <f>((G35 -X34)*W35)+X34</f>
        <v>970.56354164142977</v>
      </c>
      <c r="Y35" s="23">
        <f t="shared" si="24"/>
        <v>7.407407407407407E-2</v>
      </c>
      <c r="Z35" s="47">
        <f>((G35 -Z34)*Y35)+Z34</f>
        <v>953.74952923407284</v>
      </c>
      <c r="AA35" s="46">
        <f t="shared" si="25"/>
        <v>16.814012407356927</v>
      </c>
      <c r="AB35" s="45">
        <f t="shared" ref="AB35:AB91" si="26">2/(9+1)</f>
        <v>0.2</v>
      </c>
      <c r="AC35" s="48">
        <f>AVERAGE(AA27:AA35)</f>
        <v>13.182324087623531</v>
      </c>
      <c r="AD35" s="46">
        <f>AA35-AC35</f>
        <v>3.6316883197333958</v>
      </c>
      <c r="AF35" s="10">
        <f t="shared" si="4"/>
        <v>43021</v>
      </c>
      <c r="AG35" s="15">
        <f>AVERAGE(G29:G35)</f>
        <v>980.74428571428575</v>
      </c>
      <c r="AH35" s="16">
        <f>AVERAGE(G22:G35)</f>
        <v>964.70785714285716</v>
      </c>
      <c r="AJ35" s="3">
        <v>28</v>
      </c>
      <c r="AK35" s="14">
        <f>$AM$51*AJ35+$AM$52</f>
        <v>976.7416566604129</v>
      </c>
      <c r="AL35" s="14">
        <f>(AJ35*G35)</f>
        <v>27711.039999999997</v>
      </c>
      <c r="AN35" s="3">
        <f>AJ35^2</f>
        <v>784</v>
      </c>
      <c r="AS35" s="26">
        <f>AVERAGE(E35,F35,G35)</f>
        <v>991.96333333333325</v>
      </c>
      <c r="AT35" s="26">
        <f t="shared" si="11"/>
        <v>979.6</v>
      </c>
      <c r="AU35" s="26">
        <f t="shared" si="12"/>
        <v>7.4904761904761825</v>
      </c>
      <c r="AV35" s="27">
        <f t="shared" si="13"/>
        <v>110.03602458147833</v>
      </c>
      <c r="AW35" s="10">
        <f t="shared" si="5"/>
        <v>43021</v>
      </c>
      <c r="AY35" s="20">
        <f>AVERAGE(E35,F35,G35)</f>
        <v>991.96333333333325</v>
      </c>
      <c r="AZ35" s="21">
        <f t="shared" si="21"/>
        <v>951.74300000000017</v>
      </c>
      <c r="BA35" s="21">
        <f t="shared" si="22"/>
        <v>20.861033333333296</v>
      </c>
      <c r="BB35" s="22">
        <f t="shared" si="23"/>
        <v>128.53416763737548</v>
      </c>
      <c r="BC35" s="10">
        <f t="shared" si="6"/>
        <v>43021</v>
      </c>
      <c r="BE35" s="20">
        <f>G35-G34</f>
        <v>1.8499999999999091</v>
      </c>
      <c r="BF35" s="23">
        <f t="shared" si="8"/>
        <v>1.8499999999999091</v>
      </c>
      <c r="BG35" s="23">
        <f t="shared" si="15"/>
        <v>0</v>
      </c>
      <c r="BH35" s="33">
        <f t="shared" si="18"/>
        <v>4.8645284115234082</v>
      </c>
      <c r="BI35" s="33">
        <f t="shared" si="19"/>
        <v>1.9209802897189736</v>
      </c>
      <c r="BJ35" s="23">
        <f t="shared" si="20"/>
        <v>2.5323156294513858</v>
      </c>
      <c r="BK35" s="30">
        <f t="shared" si="16"/>
        <v>71.689959083432399</v>
      </c>
      <c r="BL35" s="10">
        <f t="shared" si="7"/>
        <v>43021</v>
      </c>
    </row>
    <row r="36" spans="1:64" x14ac:dyDescent="0.25">
      <c r="A36">
        <v>1039</v>
      </c>
      <c r="B36">
        <v>3</v>
      </c>
      <c r="C36" s="1">
        <v>43024</v>
      </c>
      <c r="D36" s="52">
        <v>992.1</v>
      </c>
      <c r="E36" s="52">
        <v>993.91</v>
      </c>
      <c r="F36" s="52">
        <v>984</v>
      </c>
      <c r="G36">
        <v>992</v>
      </c>
      <c r="H36">
        <v>910543</v>
      </c>
      <c r="J36" s="10">
        <f t="shared" si="0"/>
        <v>43024</v>
      </c>
      <c r="K36" s="20">
        <v>0</v>
      </c>
      <c r="L36" s="20">
        <v>1</v>
      </c>
      <c r="N36" s="10">
        <f t="shared" si="1"/>
        <v>43024</v>
      </c>
      <c r="O36" s="42">
        <f>((G36-MIN(F23:F36))/(MAX(E23:E36)-MIN(F23:F36))*100)</f>
        <v>92.500359867568676</v>
      </c>
      <c r="P36" s="40">
        <f t="shared" si="17"/>
        <v>91.716913797602729</v>
      </c>
      <c r="Q36" s="2"/>
      <c r="R36" s="10">
        <f t="shared" si="2"/>
        <v>43024</v>
      </c>
      <c r="S36" s="11">
        <f t="shared" si="10"/>
        <v>0.25</v>
      </c>
      <c r="T36" s="40">
        <f>((G36 - T35)*S36)+T35</f>
        <v>982.60118800991961</v>
      </c>
      <c r="U36" s="3"/>
      <c r="V36" s="10">
        <f t="shared" si="3"/>
        <v>43024</v>
      </c>
      <c r="W36" s="23">
        <f t="shared" si="14"/>
        <v>0.15384615384615385</v>
      </c>
      <c r="X36" s="46">
        <f>((G36 -X35)*W36)+X35</f>
        <v>973.86145831197905</v>
      </c>
      <c r="Y36" s="23">
        <f t="shared" si="24"/>
        <v>7.407407407407407E-2</v>
      </c>
      <c r="Z36" s="47">
        <f>((G36 -Z35)*Y36)+Z35</f>
        <v>956.58289743895637</v>
      </c>
      <c r="AA36" s="46">
        <f t="shared" si="25"/>
        <v>17.278560873022684</v>
      </c>
      <c r="AB36" s="45">
        <f t="shared" si="26"/>
        <v>0.2</v>
      </c>
      <c r="AC36" s="48">
        <f>((AA36 -AC35)*AB36)+AC35</f>
        <v>14.001571444703362</v>
      </c>
      <c r="AD36" s="46">
        <f t="shared" ref="AD36:AD99" si="27">AA36-AC36</f>
        <v>3.2769894283193217</v>
      </c>
      <c r="AF36" s="10">
        <f t="shared" si="4"/>
        <v>43024</v>
      </c>
      <c r="AG36" s="15">
        <f>AVERAGE(G30:G36)</f>
        <v>983.89285714285711</v>
      </c>
      <c r="AH36" s="16">
        <f>AVERAGE(G23:G36)</f>
        <v>969.50357142857149</v>
      </c>
      <c r="AJ36" s="3">
        <v>29</v>
      </c>
      <c r="AK36" s="14">
        <f>$AM$51*AJ36+$AM$52</f>
        <v>979.05491088180122</v>
      </c>
      <c r="AL36" s="14">
        <f>(AJ36*G36)</f>
        <v>28768</v>
      </c>
      <c r="AN36" s="3">
        <f>AJ36^2</f>
        <v>841</v>
      </c>
      <c r="AS36" s="26">
        <f>AVERAGE(E36,F36,G36)</f>
        <v>989.96999999999991</v>
      </c>
      <c r="AT36" s="26">
        <f t="shared" si="11"/>
        <v>983.11714285714277</v>
      </c>
      <c r="AU36" s="26">
        <f t="shared" si="12"/>
        <v>6.4337414965986328</v>
      </c>
      <c r="AV36" s="27">
        <f t="shared" si="13"/>
        <v>71.00955845034693</v>
      </c>
      <c r="AW36" s="10">
        <f t="shared" si="5"/>
        <v>43024</v>
      </c>
      <c r="AY36" s="20">
        <f>AVERAGE(E36,F36,G36)</f>
        <v>989.96999999999991</v>
      </c>
      <c r="AZ36" s="21">
        <f t="shared" si="21"/>
        <v>955.44683333333342</v>
      </c>
      <c r="BA36" s="21">
        <f t="shared" si="22"/>
        <v>20.495183333333337</v>
      </c>
      <c r="BB36" s="22">
        <f t="shared" si="23"/>
        <v>112.29684589848019</v>
      </c>
      <c r="BC36" s="10">
        <f t="shared" si="6"/>
        <v>43024</v>
      </c>
      <c r="BE36" s="20">
        <f>G36-G35</f>
        <v>2.32000000000005</v>
      </c>
      <c r="BF36" s="23">
        <f t="shared" si="8"/>
        <v>2.32000000000005</v>
      </c>
      <c r="BG36" s="23">
        <f t="shared" si="15"/>
        <v>0</v>
      </c>
      <c r="BH36" s="33">
        <f t="shared" si="18"/>
        <v>4.6827763821288828</v>
      </c>
      <c r="BI36" s="33">
        <f t="shared" si="19"/>
        <v>1.783767411881904</v>
      </c>
      <c r="BJ36" s="23">
        <f t="shared" si="20"/>
        <v>2.6252169150172313</v>
      </c>
      <c r="BK36" s="30">
        <f t="shared" si="16"/>
        <v>72.415443725379205</v>
      </c>
      <c r="BL36" s="10">
        <f t="shared" si="7"/>
        <v>43024</v>
      </c>
    </row>
    <row r="37" spans="1:64" x14ac:dyDescent="0.25">
      <c r="A37">
        <v>1040</v>
      </c>
      <c r="B37">
        <v>3</v>
      </c>
      <c r="C37" s="1">
        <v>43025</v>
      </c>
      <c r="D37" s="52">
        <v>990.29</v>
      </c>
      <c r="E37" s="52">
        <v>996.44</v>
      </c>
      <c r="F37" s="52">
        <v>988.59</v>
      </c>
      <c r="G37">
        <v>992.18</v>
      </c>
      <c r="H37">
        <v>1290186</v>
      </c>
      <c r="J37" s="10">
        <f t="shared" si="0"/>
        <v>43025</v>
      </c>
      <c r="K37" s="20">
        <v>0</v>
      </c>
      <c r="L37" s="20">
        <v>1</v>
      </c>
      <c r="N37" s="10">
        <f t="shared" si="1"/>
        <v>43025</v>
      </c>
      <c r="O37" s="42">
        <f>((G37-MIN(F24:F37))/(MAX(E24:E37)-MIN(F24:F37))*100)</f>
        <v>91.122484998234938</v>
      </c>
      <c r="P37" s="40">
        <f t="shared" si="17"/>
        <v>91.241355807991212</v>
      </c>
      <c r="Q37" s="2"/>
      <c r="R37" s="10">
        <f t="shared" si="2"/>
        <v>43025</v>
      </c>
      <c r="S37" s="11">
        <f t="shared" si="10"/>
        <v>0.25</v>
      </c>
      <c r="T37" s="40">
        <f>((G37 - T36)*S37)+T36</f>
        <v>984.9958910074397</v>
      </c>
      <c r="U37" s="3"/>
      <c r="V37" s="10">
        <f t="shared" si="3"/>
        <v>43025</v>
      </c>
      <c r="W37" s="23">
        <f t="shared" si="14"/>
        <v>0.15384615384615385</v>
      </c>
      <c r="X37" s="46">
        <f>((G37 -X36)*W37)+X36</f>
        <v>976.67969549475151</v>
      </c>
      <c r="Y37" s="23">
        <f t="shared" si="24"/>
        <v>7.407407407407407E-2</v>
      </c>
      <c r="Z37" s="47">
        <f>((G37 -Z36)*Y37)+Z36</f>
        <v>959.21971985088555</v>
      </c>
      <c r="AA37" s="46">
        <f t="shared" si="25"/>
        <v>17.45997564386596</v>
      </c>
      <c r="AB37" s="45">
        <f t="shared" si="26"/>
        <v>0.2</v>
      </c>
      <c r="AC37" s="48">
        <f t="shared" ref="AC37:AC50" si="28">((AA37 -AC36)*AB37)+AC36</f>
        <v>14.693252284535882</v>
      </c>
      <c r="AD37" s="46">
        <f t="shared" si="27"/>
        <v>2.7667233593300775</v>
      </c>
      <c r="AF37" s="10">
        <f t="shared" si="4"/>
        <v>43025</v>
      </c>
      <c r="AG37" s="15">
        <f>AVERAGE(G31:G37)</f>
        <v>985.79142857142858</v>
      </c>
      <c r="AH37" s="16">
        <f>AVERAGE(G24:G37)</f>
        <v>972.91000000000008</v>
      </c>
      <c r="AJ37" s="3">
        <v>30</v>
      </c>
      <c r="AK37" s="14">
        <f>$AM$51*AJ37+$AM$52</f>
        <v>981.36816510318965</v>
      </c>
      <c r="AL37" s="14">
        <f>(AJ37*G37)</f>
        <v>29765.399999999998</v>
      </c>
      <c r="AN37" s="3">
        <f>AJ37^2</f>
        <v>900</v>
      </c>
      <c r="AS37" s="26">
        <f>AVERAGE(E37,F37,G37)</f>
        <v>992.40333333333331</v>
      </c>
      <c r="AT37" s="26">
        <f t="shared" si="11"/>
        <v>985.7600000000001</v>
      </c>
      <c r="AU37" s="26">
        <f t="shared" si="12"/>
        <v>5.7942857142856576</v>
      </c>
      <c r="AV37" s="27">
        <f t="shared" si="13"/>
        <v>76.435459127766066</v>
      </c>
      <c r="AW37" s="10">
        <f t="shared" si="5"/>
        <v>43025</v>
      </c>
      <c r="AY37" s="20">
        <f>AVERAGE(E37,F37,G37)</f>
        <v>992.40333333333331</v>
      </c>
      <c r="AZ37" s="21">
        <f t="shared" si="21"/>
        <v>959.12066666666669</v>
      </c>
      <c r="BA37" s="21">
        <f t="shared" si="22"/>
        <v>20.74873333333333</v>
      </c>
      <c r="BB37" s="22">
        <f t="shared" si="23"/>
        <v>106.93879037328101</v>
      </c>
      <c r="BC37" s="10">
        <f t="shared" si="6"/>
        <v>43025</v>
      </c>
      <c r="BE37" s="20">
        <f>G37-G36</f>
        <v>0.17999999999994998</v>
      </c>
      <c r="BF37" s="23">
        <f t="shared" si="8"/>
        <v>0.17999999999994998</v>
      </c>
      <c r="BG37" s="23">
        <f t="shared" si="15"/>
        <v>0</v>
      </c>
      <c r="BH37" s="33">
        <f t="shared" si="18"/>
        <v>4.3611494976911018</v>
      </c>
      <c r="BI37" s="33">
        <f t="shared" si="19"/>
        <v>1.6563554538903396</v>
      </c>
      <c r="BJ37" s="23">
        <f t="shared" si="20"/>
        <v>2.6329792240233933</v>
      </c>
      <c r="BK37" s="30">
        <f t="shared" si="16"/>
        <v>72.474381538231427</v>
      </c>
      <c r="BL37" s="10">
        <f t="shared" si="7"/>
        <v>43025</v>
      </c>
    </row>
    <row r="38" spans="1:64" x14ac:dyDescent="0.25">
      <c r="A38">
        <v>1041</v>
      </c>
      <c r="B38">
        <v>3</v>
      </c>
      <c r="C38" s="1">
        <v>43026</v>
      </c>
      <c r="D38" s="52">
        <v>991.77</v>
      </c>
      <c r="E38" s="52">
        <v>996.72</v>
      </c>
      <c r="F38" s="52">
        <v>986.97</v>
      </c>
      <c r="G38">
        <v>992.81</v>
      </c>
      <c r="H38">
        <v>1057581</v>
      </c>
      <c r="J38" s="10">
        <f t="shared" si="0"/>
        <v>43026</v>
      </c>
      <c r="K38" s="20">
        <v>0</v>
      </c>
      <c r="L38" s="20">
        <v>1</v>
      </c>
      <c r="N38" s="10">
        <f t="shared" si="1"/>
        <v>43026</v>
      </c>
      <c r="O38" s="42">
        <f>((G38-MIN(F25:F38))/(MAX(E25:E38)-MIN(F25:F38))*100)</f>
        <v>91.087705084058953</v>
      </c>
      <c r="P38" s="40">
        <f t="shared" si="17"/>
        <v>91.570183316620856</v>
      </c>
      <c r="Q38" s="2"/>
      <c r="R38" s="10">
        <f t="shared" si="2"/>
        <v>43026</v>
      </c>
      <c r="S38" s="11">
        <f t="shared" si="10"/>
        <v>0.25</v>
      </c>
      <c r="T38" s="40">
        <f>((G38 - T37)*S38)+T37</f>
        <v>986.94941825557976</v>
      </c>
      <c r="U38" s="3"/>
      <c r="V38" s="10">
        <f t="shared" si="3"/>
        <v>43026</v>
      </c>
      <c r="W38" s="23">
        <f t="shared" si="14"/>
        <v>0.15384615384615385</v>
      </c>
      <c r="X38" s="46">
        <f>((G38 -X37)*W38)+X37</f>
        <v>979.16128080325132</v>
      </c>
      <c r="Y38" s="23">
        <f t="shared" si="24"/>
        <v>7.407407407407407E-2</v>
      </c>
      <c r="Z38" s="47">
        <f>((G38 -Z37)*Y38)+Z37</f>
        <v>961.70788875081996</v>
      </c>
      <c r="AA38" s="46">
        <f t="shared" si="25"/>
        <v>17.453392052431354</v>
      </c>
      <c r="AB38" s="45">
        <f t="shared" si="26"/>
        <v>0.2</v>
      </c>
      <c r="AC38" s="48">
        <f t="shared" si="28"/>
        <v>15.245280238114976</v>
      </c>
      <c r="AD38" s="46">
        <f t="shared" si="27"/>
        <v>2.2081118143163785</v>
      </c>
      <c r="AF38" s="10">
        <f t="shared" si="4"/>
        <v>43026</v>
      </c>
      <c r="AG38" s="15">
        <f>AVERAGE(G32:G38)</f>
        <v>988.05000000000007</v>
      </c>
      <c r="AH38" s="16">
        <f>AVERAGE(G25:G38)</f>
        <v>976.00357142857138</v>
      </c>
      <c r="AJ38" s="3">
        <v>31</v>
      </c>
      <c r="AK38" s="14">
        <f>$AM$51*AJ38+$AM$52</f>
        <v>983.68141932457797</v>
      </c>
      <c r="AL38" s="14">
        <f>(AJ38*G38)</f>
        <v>30777.109999999997</v>
      </c>
      <c r="AN38" s="3">
        <f>AJ38^2</f>
        <v>961</v>
      </c>
      <c r="AS38" s="26">
        <f>AVERAGE(E38,F38,G38)</f>
        <v>992.16666666666663</v>
      </c>
      <c r="AT38" s="26">
        <f t="shared" si="11"/>
        <v>987.56761904761902</v>
      </c>
      <c r="AU38" s="26">
        <f t="shared" si="12"/>
        <v>5.0424489795918008</v>
      </c>
      <c r="AV38" s="27">
        <f t="shared" si="13"/>
        <v>60.804417822388032</v>
      </c>
      <c r="AW38" s="10">
        <f t="shared" si="5"/>
        <v>43026</v>
      </c>
      <c r="AY38" s="20">
        <f>AVERAGE(E38,F38,G38)</f>
        <v>992.16666666666663</v>
      </c>
      <c r="AZ38" s="21">
        <f t="shared" si="21"/>
        <v>962.27133333333336</v>
      </c>
      <c r="BA38" s="21">
        <f t="shared" si="22"/>
        <v>20.902666666666658</v>
      </c>
      <c r="BB38" s="22">
        <f t="shared" si="23"/>
        <v>95.347749356807043</v>
      </c>
      <c r="BC38" s="10">
        <f t="shared" si="6"/>
        <v>43026</v>
      </c>
      <c r="BE38" s="20">
        <f>G38-G37</f>
        <v>0.62999999999999545</v>
      </c>
      <c r="BF38" s="23">
        <f t="shared" si="8"/>
        <v>0.62999999999999545</v>
      </c>
      <c r="BG38" s="23">
        <f t="shared" si="15"/>
        <v>0</v>
      </c>
      <c r="BH38" s="33">
        <f t="shared" si="18"/>
        <v>4.0946388192845946</v>
      </c>
      <c r="BI38" s="33">
        <f t="shared" si="19"/>
        <v>1.5380443500410297</v>
      </c>
      <c r="BJ38" s="23">
        <f t="shared" si="20"/>
        <v>2.6622371579697059</v>
      </c>
      <c r="BK38" s="30">
        <f t="shared" si="16"/>
        <v>72.694286118969245</v>
      </c>
      <c r="BL38" s="10">
        <f t="shared" si="7"/>
        <v>43026</v>
      </c>
    </row>
    <row r="39" spans="1:64" x14ac:dyDescent="0.25">
      <c r="A39">
        <v>1042</v>
      </c>
      <c r="B39">
        <v>3</v>
      </c>
      <c r="C39" s="1">
        <v>43027</v>
      </c>
      <c r="D39" s="52">
        <v>986</v>
      </c>
      <c r="E39" s="52">
        <v>988.88</v>
      </c>
      <c r="F39" s="52">
        <v>978.39</v>
      </c>
      <c r="G39">
        <v>984.45</v>
      </c>
      <c r="H39">
        <v>1313575</v>
      </c>
      <c r="J39" s="10">
        <f t="shared" si="0"/>
        <v>43027</v>
      </c>
      <c r="K39" s="20">
        <v>0</v>
      </c>
      <c r="L39" s="20">
        <v>0</v>
      </c>
      <c r="N39" s="10">
        <f t="shared" si="1"/>
        <v>43027</v>
      </c>
      <c r="O39" s="42">
        <f>((G39-MIN(F26:F39))/(MAX(E26:E39)-MIN(F26:F39))*100)</f>
        <v>74.154344743771532</v>
      </c>
      <c r="P39" s="40">
        <f t="shared" si="17"/>
        <v>85.454844942021808</v>
      </c>
      <c r="Q39" s="2"/>
      <c r="R39" s="10">
        <f t="shared" si="2"/>
        <v>43027</v>
      </c>
      <c r="S39" s="11">
        <f t="shared" si="10"/>
        <v>0.25</v>
      </c>
      <c r="T39" s="40">
        <f>((G39 - T38)*S39)+T38</f>
        <v>986.32456369168483</v>
      </c>
      <c r="U39" s="3"/>
      <c r="V39" s="10">
        <f t="shared" si="3"/>
        <v>43027</v>
      </c>
      <c r="W39" s="23">
        <f t="shared" si="14"/>
        <v>0.15384615384615385</v>
      </c>
      <c r="X39" s="46">
        <f>((G39 -X38)*W39)+X38</f>
        <v>979.97492991044339</v>
      </c>
      <c r="Y39" s="23">
        <f t="shared" si="24"/>
        <v>7.407407407407407E-2</v>
      </c>
      <c r="Z39" s="47">
        <f>((G39 -Z38)*Y39)+Z38</f>
        <v>963.39248958409257</v>
      </c>
      <c r="AA39" s="46">
        <f t="shared" si="25"/>
        <v>16.58244032635082</v>
      </c>
      <c r="AB39" s="45">
        <f t="shared" si="26"/>
        <v>0.2</v>
      </c>
      <c r="AC39" s="48">
        <f t="shared" si="28"/>
        <v>15.512712255762144</v>
      </c>
      <c r="AD39" s="46">
        <f t="shared" si="27"/>
        <v>1.0697280705886758</v>
      </c>
      <c r="AF39" s="10">
        <f t="shared" si="4"/>
        <v>43027</v>
      </c>
      <c r="AG39" s="15">
        <f>AVERAGE(G33:G39)</f>
        <v>989.74285714285713</v>
      </c>
      <c r="AH39" s="16">
        <f>AVERAGE(G26:G39)</f>
        <v>977.81357142857155</v>
      </c>
      <c r="AJ39" s="3">
        <v>32</v>
      </c>
      <c r="AK39" s="14">
        <f>$AM$51*AJ39+$AM$52</f>
        <v>985.99467354596641</v>
      </c>
      <c r="AL39" s="14">
        <f>(AJ39*G39)</f>
        <v>31502.400000000001</v>
      </c>
      <c r="AN39" s="3">
        <f>AJ39^2</f>
        <v>1024</v>
      </c>
      <c r="AS39" s="26">
        <f>AVERAGE(E39,F39,G39)</f>
        <v>983.90666666666675</v>
      </c>
      <c r="AT39" s="26">
        <f t="shared" si="11"/>
        <v>989.0661904761904</v>
      </c>
      <c r="AU39" s="26">
        <f t="shared" si="12"/>
        <v>2.9253061224489523</v>
      </c>
      <c r="AV39" s="27">
        <f t="shared" si="13"/>
        <v>-117.5836782785271</v>
      </c>
      <c r="AW39" s="10">
        <f t="shared" si="5"/>
        <v>43027</v>
      </c>
      <c r="AY39" s="20">
        <f>AVERAGE(E39,F39,G39)</f>
        <v>983.90666666666675</v>
      </c>
      <c r="AZ39" s="21">
        <f t="shared" si="21"/>
        <v>964.91983333333314</v>
      </c>
      <c r="BA39" s="21">
        <f t="shared" si="22"/>
        <v>20.152850000000022</v>
      </c>
      <c r="BB39" s="22">
        <f t="shared" si="23"/>
        <v>62.809423425912748</v>
      </c>
      <c r="BC39" s="10">
        <f t="shared" si="6"/>
        <v>43027</v>
      </c>
      <c r="BE39" s="20">
        <f>G39-G38</f>
        <v>-8.3599999999999</v>
      </c>
      <c r="BF39" s="23">
        <f t="shared" si="8"/>
        <v>0</v>
      </c>
      <c r="BG39" s="23">
        <f t="shared" si="15"/>
        <v>8.3599999999999</v>
      </c>
      <c r="BH39" s="33">
        <f t="shared" si="18"/>
        <v>3.8021646179071236</v>
      </c>
      <c r="BI39" s="33">
        <f t="shared" si="19"/>
        <v>2.0253268964666633</v>
      </c>
      <c r="BJ39" s="23">
        <f t="shared" si="20"/>
        <v>1.8773091023183905</v>
      </c>
      <c r="BK39" s="30">
        <f t="shared" si="16"/>
        <v>65.245305094463077</v>
      </c>
      <c r="BL39" s="10">
        <f t="shared" si="7"/>
        <v>43027</v>
      </c>
    </row>
    <row r="40" spans="1:64" x14ac:dyDescent="0.25">
      <c r="A40">
        <v>1043</v>
      </c>
      <c r="B40">
        <v>3</v>
      </c>
      <c r="C40" s="1">
        <v>43028</v>
      </c>
      <c r="D40" s="52">
        <v>989.44</v>
      </c>
      <c r="E40" s="52">
        <v>991</v>
      </c>
      <c r="F40" s="52">
        <v>984.58</v>
      </c>
      <c r="G40">
        <v>988.2</v>
      </c>
      <c r="H40">
        <v>1183186</v>
      </c>
      <c r="J40" s="10">
        <f t="shared" si="0"/>
        <v>43028</v>
      </c>
      <c r="K40" s="20">
        <v>0</v>
      </c>
      <c r="L40" s="20">
        <v>0</v>
      </c>
      <c r="N40" s="10">
        <f t="shared" si="1"/>
        <v>43028</v>
      </c>
      <c r="O40" s="42">
        <f>((G40-MIN(F27:F40))/(MAX(E27:E40)-MIN(F27:F40))*100)</f>
        <v>81.256500936134842</v>
      </c>
      <c r="P40" s="40">
        <f t="shared" si="17"/>
        <v>82.166183587988442</v>
      </c>
      <c r="Q40" s="2"/>
      <c r="R40" s="10">
        <f t="shared" si="2"/>
        <v>43028</v>
      </c>
      <c r="S40" s="11">
        <f t="shared" si="10"/>
        <v>0.25</v>
      </c>
      <c r="T40" s="40">
        <f>((G40 - T39)*S40)+T39</f>
        <v>986.79342276876366</v>
      </c>
      <c r="U40" s="3"/>
      <c r="V40" s="10">
        <f t="shared" si="3"/>
        <v>43028</v>
      </c>
      <c r="W40" s="23">
        <f t="shared" si="14"/>
        <v>0.15384615384615385</v>
      </c>
      <c r="X40" s="46">
        <f>((G40 -X39)*W40)+X39</f>
        <v>981.24032530883676</v>
      </c>
      <c r="Y40" s="23">
        <f t="shared" si="24"/>
        <v>7.407407407407407E-2</v>
      </c>
      <c r="Z40" s="47">
        <f>((G40 -Z39)*Y40)+Z39</f>
        <v>965.23008294823387</v>
      </c>
      <c r="AA40" s="46">
        <f t="shared" si="25"/>
        <v>16.010242360602888</v>
      </c>
      <c r="AB40" s="45">
        <f t="shared" si="26"/>
        <v>0.2</v>
      </c>
      <c r="AC40" s="48">
        <f t="shared" si="28"/>
        <v>15.612218276730292</v>
      </c>
      <c r="AD40" s="46">
        <f t="shared" si="27"/>
        <v>0.39802408387259547</v>
      </c>
      <c r="AF40" s="10">
        <f t="shared" si="4"/>
        <v>43028</v>
      </c>
      <c r="AG40" s="15">
        <f>AVERAGE(G34:G40)</f>
        <v>989.59285714285704</v>
      </c>
      <c r="AH40" s="16">
        <f>AVERAGE(G27:G40)</f>
        <v>980.30857142857155</v>
      </c>
      <c r="AJ40" s="3">
        <v>33</v>
      </c>
      <c r="AK40" s="14">
        <f>$AM$51*AJ40+$AM$52</f>
        <v>988.30792776735473</v>
      </c>
      <c r="AL40" s="14">
        <f>(AJ40*G40)</f>
        <v>32610.600000000002</v>
      </c>
      <c r="AN40" s="3">
        <f>AJ40^2</f>
        <v>1089</v>
      </c>
      <c r="AS40" s="26">
        <f>AVERAGE(E40,F40,G40)</f>
        <v>987.92666666666662</v>
      </c>
      <c r="AT40" s="26">
        <f t="shared" si="11"/>
        <v>989.61714285714277</v>
      </c>
      <c r="AU40" s="26">
        <f t="shared" si="12"/>
        <v>2.2956462585033899</v>
      </c>
      <c r="AV40" s="27">
        <f t="shared" si="13"/>
        <v>-49.092238092414881</v>
      </c>
      <c r="AW40" s="10">
        <f t="shared" si="5"/>
        <v>43028</v>
      </c>
      <c r="AY40" s="20">
        <f>AVERAGE(E40,F40,G40)</f>
        <v>987.92666666666662</v>
      </c>
      <c r="AZ40" s="21">
        <f t="shared" si="21"/>
        <v>967.82049999999981</v>
      </c>
      <c r="BA40" s="21">
        <f t="shared" si="22"/>
        <v>19.21978333333335</v>
      </c>
      <c r="BB40" s="22">
        <f t="shared" si="23"/>
        <v>69.741218611263548</v>
      </c>
      <c r="BC40" s="10">
        <f t="shared" si="6"/>
        <v>43028</v>
      </c>
      <c r="BE40" s="20">
        <f>G40-G39</f>
        <v>3.75</v>
      </c>
      <c r="BF40" s="23">
        <f t="shared" si="8"/>
        <v>3.75</v>
      </c>
      <c r="BG40" s="23">
        <f t="shared" si="15"/>
        <v>0</v>
      </c>
      <c r="BH40" s="33">
        <f t="shared" si="18"/>
        <v>3.7984385737709006</v>
      </c>
      <c r="BI40" s="33">
        <f t="shared" si="19"/>
        <v>1.8806606895761873</v>
      </c>
      <c r="BJ40" s="23">
        <f t="shared" si="20"/>
        <v>2.0197362527032405</v>
      </c>
      <c r="BK40" s="30">
        <f t="shared" si="16"/>
        <v>66.884525126828237</v>
      </c>
      <c r="BL40" s="10">
        <f t="shared" si="7"/>
        <v>43028</v>
      </c>
    </row>
    <row r="41" spans="1:64" x14ac:dyDescent="0.25">
      <c r="A41">
        <v>1044</v>
      </c>
      <c r="B41">
        <v>3</v>
      </c>
      <c r="C41" s="1">
        <v>43031</v>
      </c>
      <c r="D41" s="52">
        <v>989.52</v>
      </c>
      <c r="E41" s="52">
        <v>989.52</v>
      </c>
      <c r="F41" s="52">
        <v>966.12</v>
      </c>
      <c r="G41">
        <v>968.45</v>
      </c>
      <c r="H41">
        <v>1478448</v>
      </c>
      <c r="J41" s="10">
        <f t="shared" si="0"/>
        <v>43031</v>
      </c>
      <c r="K41" s="20">
        <v>1</v>
      </c>
      <c r="L41" s="20">
        <v>0</v>
      </c>
      <c r="N41" s="10">
        <f t="shared" si="1"/>
        <v>43031</v>
      </c>
      <c r="O41" s="42">
        <f>((G41-MIN(F28:F41))/(MAX(E28:E41)-MIN(F28:F41))*100)</f>
        <v>38.177128116938945</v>
      </c>
      <c r="P41" s="40">
        <f t="shared" si="17"/>
        <v>64.529324598948435</v>
      </c>
      <c r="Q41" s="2"/>
      <c r="R41" s="10">
        <f t="shared" si="2"/>
        <v>43031</v>
      </c>
      <c r="S41" s="11">
        <f t="shared" si="10"/>
        <v>0.25</v>
      </c>
      <c r="T41" s="40">
        <f>((G41 - T40)*S41)+T40</f>
        <v>982.20756707657279</v>
      </c>
      <c r="U41" s="3"/>
      <c r="V41" s="10">
        <f t="shared" si="3"/>
        <v>43031</v>
      </c>
      <c r="W41" s="23">
        <f t="shared" si="14"/>
        <v>0.15384615384615385</v>
      </c>
      <c r="X41" s="46">
        <f>((G41 -X40)*W41)+X40</f>
        <v>979.27258295363106</v>
      </c>
      <c r="Y41" s="23">
        <f t="shared" si="24"/>
        <v>7.407407407407407E-2</v>
      </c>
      <c r="Z41" s="47">
        <f>((G41 -Z40)*Y41)+Z40</f>
        <v>965.46859532243877</v>
      </c>
      <c r="AA41" s="46">
        <f t="shared" si="25"/>
        <v>13.803987631192285</v>
      </c>
      <c r="AB41" s="45">
        <f t="shared" si="26"/>
        <v>0.2</v>
      </c>
      <c r="AC41" s="48">
        <f t="shared" si="28"/>
        <v>15.250572147622691</v>
      </c>
      <c r="AD41" s="46">
        <f t="shared" si="27"/>
        <v>-1.4465845164304056</v>
      </c>
      <c r="AF41" s="10">
        <f t="shared" si="4"/>
        <v>43031</v>
      </c>
      <c r="AG41" s="15">
        <f>AVERAGE(G35:G41)</f>
        <v>986.82428571428568</v>
      </c>
      <c r="AH41" s="16">
        <f>AVERAGE(G28:G41)</f>
        <v>981.07</v>
      </c>
      <c r="AJ41" s="3">
        <v>34</v>
      </c>
      <c r="AK41" s="14">
        <f>$AM$51*AJ41+$AM$52</f>
        <v>990.62118198874305</v>
      </c>
      <c r="AL41" s="14">
        <f>(AJ41*G41)</f>
        <v>32927.300000000003</v>
      </c>
      <c r="AN41" s="3">
        <f>AJ41^2</f>
        <v>1156</v>
      </c>
      <c r="AS41" s="26">
        <f>AVERAGE(E41,F41,G41)</f>
        <v>974.69666666666672</v>
      </c>
      <c r="AT41" s="26">
        <f t="shared" si="11"/>
        <v>987.57619047619039</v>
      </c>
      <c r="AU41" s="26">
        <f t="shared" si="12"/>
        <v>4.7282993197278689</v>
      </c>
      <c r="AV41" s="27">
        <f t="shared" si="13"/>
        <v>-181.59487430341642</v>
      </c>
      <c r="AW41" s="10">
        <f t="shared" si="5"/>
        <v>43031</v>
      </c>
      <c r="AY41" s="20">
        <f>AVERAGE(E41,F41,G41)</f>
        <v>974.69666666666672</v>
      </c>
      <c r="AZ41" s="21">
        <f t="shared" si="21"/>
        <v>970.6041666666664</v>
      </c>
      <c r="BA41" s="21">
        <f t="shared" si="22"/>
        <v>16.567000000000046</v>
      </c>
      <c r="BB41" s="22">
        <f t="shared" si="23"/>
        <v>16.468481519487746</v>
      </c>
      <c r="BC41" s="10">
        <f t="shared" si="6"/>
        <v>43031</v>
      </c>
      <c r="BE41" s="20">
        <f>G41-G40</f>
        <v>-19.75</v>
      </c>
      <c r="BF41" s="23">
        <f t="shared" si="8"/>
        <v>0</v>
      </c>
      <c r="BG41" s="23">
        <f t="shared" si="15"/>
        <v>19.75</v>
      </c>
      <c r="BH41" s="33">
        <f t="shared" si="18"/>
        <v>3.5271215327872651</v>
      </c>
      <c r="BI41" s="33">
        <f t="shared" si="19"/>
        <v>3.1570420688921739</v>
      </c>
      <c r="BJ41" s="23">
        <f t="shared" si="20"/>
        <v>1.1172234819236839</v>
      </c>
      <c r="BK41" s="30">
        <f t="shared" si="16"/>
        <v>52.768330384687978</v>
      </c>
      <c r="BL41" s="10">
        <f t="shared" si="7"/>
        <v>43031</v>
      </c>
    </row>
    <row r="42" spans="1:64" x14ac:dyDescent="0.25">
      <c r="A42">
        <v>1045</v>
      </c>
      <c r="B42">
        <v>3</v>
      </c>
      <c r="C42" s="1">
        <v>43032</v>
      </c>
      <c r="D42" s="52">
        <v>970</v>
      </c>
      <c r="E42" s="52">
        <v>972.23</v>
      </c>
      <c r="F42" s="52">
        <v>961</v>
      </c>
      <c r="G42">
        <v>970.54</v>
      </c>
      <c r="H42">
        <v>1212153</v>
      </c>
      <c r="J42" s="10">
        <f t="shared" si="0"/>
        <v>43032</v>
      </c>
      <c r="K42" s="20">
        <v>1</v>
      </c>
      <c r="L42" s="20">
        <v>0</v>
      </c>
      <c r="N42" s="10">
        <f t="shared" si="1"/>
        <v>43032</v>
      </c>
      <c r="O42" s="42">
        <f>((G42-MIN(F29:F42))/(MAX(E29:E42)-MIN(F29:F42))*100)</f>
        <v>36.545324768022795</v>
      </c>
      <c r="P42" s="40">
        <f t="shared" si="17"/>
        <v>51.992984607032191</v>
      </c>
      <c r="Q42" s="2"/>
      <c r="R42" s="10">
        <f t="shared" si="2"/>
        <v>43032</v>
      </c>
      <c r="S42" s="11">
        <f t="shared" si="10"/>
        <v>0.25</v>
      </c>
      <c r="T42" s="40">
        <f>((G42 - T41)*S42)+T41</f>
        <v>979.29067530742964</v>
      </c>
      <c r="U42" s="3"/>
      <c r="V42" s="10">
        <f t="shared" si="3"/>
        <v>43032</v>
      </c>
      <c r="W42" s="23">
        <f t="shared" si="14"/>
        <v>0.15384615384615385</v>
      </c>
      <c r="X42" s="46">
        <f>((G42 -X41)*W42)+X41</f>
        <v>977.92910865307238</v>
      </c>
      <c r="Y42" s="23">
        <f t="shared" si="24"/>
        <v>7.407407407407407E-2</v>
      </c>
      <c r="Z42" s="47">
        <f>((G42 -Z41)*Y42)+Z41</f>
        <v>965.844254928184</v>
      </c>
      <c r="AA42" s="46">
        <f t="shared" si="25"/>
        <v>12.084853724888376</v>
      </c>
      <c r="AB42" s="45">
        <f t="shared" si="26"/>
        <v>0.2</v>
      </c>
      <c r="AC42" s="48">
        <f t="shared" si="28"/>
        <v>14.617428463075829</v>
      </c>
      <c r="AD42" s="46">
        <f t="shared" si="27"/>
        <v>-2.5325747381874528</v>
      </c>
      <c r="AF42" s="10">
        <f t="shared" si="4"/>
        <v>43032</v>
      </c>
      <c r="AG42" s="15">
        <f>AVERAGE(G36:G42)</f>
        <v>984.08999999999992</v>
      </c>
      <c r="AH42" s="16">
        <f>AVERAGE(G29:G42)</f>
        <v>982.41714285714284</v>
      </c>
      <c r="AJ42" s="3">
        <v>35</v>
      </c>
      <c r="AK42" s="14">
        <f>$AM$51*AJ42+$AM$52</f>
        <v>992.93443621013148</v>
      </c>
      <c r="AL42" s="14">
        <f>(AJ42*G42)</f>
        <v>33968.9</v>
      </c>
      <c r="AN42" s="3">
        <f>AJ42^2</f>
        <v>1225</v>
      </c>
      <c r="AS42" s="26">
        <f>AVERAGE(E42,F42,G42)</f>
        <v>967.92333333333329</v>
      </c>
      <c r="AT42" s="26">
        <f t="shared" si="11"/>
        <v>984.1419047619047</v>
      </c>
      <c r="AU42" s="26">
        <f t="shared" si="12"/>
        <v>7.3997278911564308</v>
      </c>
      <c r="AV42" s="27">
        <f t="shared" si="13"/>
        <v>-146.11862910936281</v>
      </c>
      <c r="AW42" s="10">
        <f t="shared" si="5"/>
        <v>43032</v>
      </c>
      <c r="AY42" s="20">
        <f>AVERAGE(E42,F42,G42)</f>
        <v>967.92333333333329</v>
      </c>
      <c r="AZ42" s="21">
        <f t="shared" si="21"/>
        <v>972.71999999999991</v>
      </c>
      <c r="BA42" s="21">
        <f t="shared" si="22"/>
        <v>14.028000000000015</v>
      </c>
      <c r="BB42" s="22">
        <f t="shared" si="23"/>
        <v>-22.795678484301014</v>
      </c>
      <c r="BC42" s="10">
        <f t="shared" si="6"/>
        <v>43032</v>
      </c>
      <c r="BE42" s="20">
        <f>G42-G41</f>
        <v>2.0899999999999181</v>
      </c>
      <c r="BF42" s="23">
        <f t="shared" si="8"/>
        <v>2.0899999999999181</v>
      </c>
      <c r="BG42" s="23">
        <f t="shared" si="15"/>
        <v>0</v>
      </c>
      <c r="BH42" s="33">
        <f t="shared" si="18"/>
        <v>3.4244699947310262</v>
      </c>
      <c r="BI42" s="33">
        <f t="shared" si="19"/>
        <v>2.9315390639713041</v>
      </c>
      <c r="BJ42" s="23">
        <f t="shared" si="20"/>
        <v>1.1681474884022038</v>
      </c>
      <c r="BK42" s="30">
        <f t="shared" si="16"/>
        <v>53.877676433491125</v>
      </c>
      <c r="BL42" s="10">
        <f t="shared" si="7"/>
        <v>43032</v>
      </c>
    </row>
    <row r="43" spans="1:64" x14ac:dyDescent="0.25">
      <c r="A43">
        <v>1046</v>
      </c>
      <c r="B43">
        <v>3</v>
      </c>
      <c r="C43" s="1">
        <v>43033</v>
      </c>
      <c r="D43" s="52">
        <v>968.37</v>
      </c>
      <c r="E43" s="52">
        <v>976.09</v>
      </c>
      <c r="F43" s="52">
        <v>960.52</v>
      </c>
      <c r="G43">
        <v>973.33</v>
      </c>
      <c r="H43">
        <v>1211262</v>
      </c>
      <c r="J43" s="10">
        <f t="shared" si="0"/>
        <v>43033</v>
      </c>
      <c r="K43" s="20">
        <v>1</v>
      </c>
      <c r="L43" s="20">
        <v>0</v>
      </c>
      <c r="N43" s="10">
        <f t="shared" si="1"/>
        <v>43033</v>
      </c>
      <c r="O43" s="42">
        <f>((G43-MIN(F30:F43))/(MAX(E30:E43)-MIN(F30:F43))*100)</f>
        <v>34.914145543745001</v>
      </c>
      <c r="P43" s="40">
        <f t="shared" si="17"/>
        <v>36.545532809568918</v>
      </c>
      <c r="Q43" s="2"/>
      <c r="R43" s="10">
        <f t="shared" si="2"/>
        <v>43033</v>
      </c>
      <c r="S43" s="11">
        <f t="shared" si="10"/>
        <v>0.25</v>
      </c>
      <c r="T43" s="40">
        <f>((G43 - T42)*S43)+T42</f>
        <v>977.80050648057227</v>
      </c>
      <c r="U43" s="3"/>
      <c r="V43" s="10">
        <f t="shared" si="3"/>
        <v>43033</v>
      </c>
      <c r="W43" s="23">
        <f t="shared" si="14"/>
        <v>0.15384615384615385</v>
      </c>
      <c r="X43" s="46">
        <f>((G43 -X42)*W43)+X42</f>
        <v>977.22155347567661</v>
      </c>
      <c r="Y43" s="23">
        <f t="shared" si="24"/>
        <v>7.407407407407407E-2</v>
      </c>
      <c r="Z43" s="47">
        <f>((G43 -Z42)*Y43)+Z42</f>
        <v>966.39875456313337</v>
      </c>
      <c r="AA43" s="46">
        <f t="shared" si="25"/>
        <v>10.822798912543249</v>
      </c>
      <c r="AB43" s="45">
        <f t="shared" si="26"/>
        <v>0.2</v>
      </c>
      <c r="AC43" s="48">
        <f t="shared" si="28"/>
        <v>13.858502552969313</v>
      </c>
      <c r="AD43" s="46">
        <f t="shared" si="27"/>
        <v>-3.035703640426064</v>
      </c>
      <c r="AF43" s="10">
        <f t="shared" si="4"/>
        <v>43033</v>
      </c>
      <c r="AG43" s="15">
        <f>AVERAGE(G37:G43)</f>
        <v>981.42285714285697</v>
      </c>
      <c r="AH43" s="16">
        <f>AVERAGE(G30:G43)</f>
        <v>982.65785714285721</v>
      </c>
      <c r="AJ43" s="3">
        <v>36</v>
      </c>
      <c r="AK43" s="14">
        <f>$AM$51*AJ43+$AM$52</f>
        <v>995.2476904315198</v>
      </c>
      <c r="AL43" s="14">
        <f>(AJ43*G43)</f>
        <v>35039.880000000005</v>
      </c>
      <c r="AN43" s="3">
        <f>AJ43^2</f>
        <v>1296</v>
      </c>
      <c r="AS43" s="26">
        <f>AVERAGE(E43,F43,G43)</f>
        <v>969.98</v>
      </c>
      <c r="AT43" s="26">
        <f t="shared" si="11"/>
        <v>981.28619047619054</v>
      </c>
      <c r="AU43" s="26">
        <f t="shared" si="12"/>
        <v>8.9310204081632492</v>
      </c>
      <c r="AV43" s="27">
        <f t="shared" si="13"/>
        <v>-84.396406826826421</v>
      </c>
      <c r="AW43" s="10">
        <f t="shared" si="5"/>
        <v>43033</v>
      </c>
      <c r="AY43" s="20">
        <f>AVERAGE(E43,F43,G43)</f>
        <v>969.98</v>
      </c>
      <c r="AZ43" s="21">
        <f t="shared" si="21"/>
        <v>974.18349999999987</v>
      </c>
      <c r="BA43" s="21">
        <f t="shared" si="22"/>
        <v>12.376500000000004</v>
      </c>
      <c r="BB43" s="22">
        <f t="shared" si="23"/>
        <v>-22.642373315018236</v>
      </c>
      <c r="BC43" s="10">
        <f t="shared" si="6"/>
        <v>43033</v>
      </c>
      <c r="BE43" s="20">
        <f>G43-G42</f>
        <v>2.7900000000000773</v>
      </c>
      <c r="BF43" s="23">
        <f t="shared" si="8"/>
        <v>2.7900000000000773</v>
      </c>
      <c r="BG43" s="23">
        <f t="shared" si="15"/>
        <v>0</v>
      </c>
      <c r="BH43" s="33">
        <f t="shared" si="18"/>
        <v>3.3791507093931012</v>
      </c>
      <c r="BI43" s="33">
        <f t="shared" si="19"/>
        <v>2.7221434165447822</v>
      </c>
      <c r="BJ43" s="23">
        <f t="shared" si="20"/>
        <v>1.2413566048192488</v>
      </c>
      <c r="BK43" s="30">
        <f t="shared" si="16"/>
        <v>55.384163419160885</v>
      </c>
      <c r="BL43" s="10">
        <f t="shared" si="7"/>
        <v>43033</v>
      </c>
    </row>
    <row r="44" spans="1:64" x14ac:dyDescent="0.25">
      <c r="A44">
        <v>1047</v>
      </c>
      <c r="B44">
        <v>3</v>
      </c>
      <c r="C44" s="1">
        <v>43034</v>
      </c>
      <c r="D44" s="52">
        <v>980</v>
      </c>
      <c r="E44" s="52">
        <v>987.6</v>
      </c>
      <c r="F44" s="52">
        <v>972.2</v>
      </c>
      <c r="G44">
        <v>972.56</v>
      </c>
      <c r="H44">
        <v>2042149</v>
      </c>
      <c r="J44" s="10">
        <f t="shared" si="0"/>
        <v>43034</v>
      </c>
      <c r="K44" s="20">
        <v>1</v>
      </c>
      <c r="L44" s="20">
        <v>0</v>
      </c>
      <c r="N44" s="10">
        <f t="shared" si="1"/>
        <v>43034</v>
      </c>
      <c r="O44" s="42">
        <f>((G44-MIN(F31:F44))/(MAX(E31:E44)-MIN(F31:F44))*100)</f>
        <v>32.815481057508713</v>
      </c>
      <c r="P44" s="40">
        <f t="shared" si="17"/>
        <v>34.758317123092176</v>
      </c>
      <c r="Q44" s="2"/>
      <c r="R44" s="10">
        <f t="shared" si="2"/>
        <v>43034</v>
      </c>
      <c r="S44" s="11">
        <f t="shared" si="10"/>
        <v>0.25</v>
      </c>
      <c r="T44" s="40">
        <f>((G44 - T43)*S44)+T43</f>
        <v>976.49037986042913</v>
      </c>
      <c r="U44" s="3"/>
      <c r="V44" s="10">
        <f t="shared" si="3"/>
        <v>43034</v>
      </c>
      <c r="W44" s="23">
        <f t="shared" si="14"/>
        <v>0.15384615384615385</v>
      </c>
      <c r="X44" s="46">
        <f>((G44 -X43)*W44)+X43</f>
        <v>976.50439140249557</v>
      </c>
      <c r="Y44" s="23">
        <f t="shared" si="24"/>
        <v>7.407407407407407E-2</v>
      </c>
      <c r="Z44" s="47">
        <f>((G44 -Z43)*Y44)+Z43</f>
        <v>966.85514311401232</v>
      </c>
      <c r="AA44" s="46">
        <f t="shared" si="25"/>
        <v>9.6492482884832498</v>
      </c>
      <c r="AB44" s="45">
        <f t="shared" si="26"/>
        <v>0.2</v>
      </c>
      <c r="AC44" s="48">
        <f t="shared" si="28"/>
        <v>13.016651700072099</v>
      </c>
      <c r="AD44" s="46">
        <f t="shared" si="27"/>
        <v>-3.3674034115888496</v>
      </c>
      <c r="AF44" s="10">
        <f t="shared" si="4"/>
        <v>43034</v>
      </c>
      <c r="AG44" s="15">
        <f>AVERAGE(G38:G44)</f>
        <v>978.62</v>
      </c>
      <c r="AH44" s="16">
        <f>AVERAGE(G31:G44)</f>
        <v>982.20571428571441</v>
      </c>
      <c r="AJ44" s="3">
        <v>37</v>
      </c>
      <c r="AK44" s="14">
        <f>$AM$51*AJ44+$AM$52</f>
        <v>997.56094465290823</v>
      </c>
      <c r="AL44" s="14">
        <f>(AJ44*G44)</f>
        <v>35984.720000000001</v>
      </c>
      <c r="AN44" s="3">
        <f>AJ44^2</f>
        <v>1369</v>
      </c>
      <c r="AS44" s="26">
        <f>AVERAGE(E44,F44,G44)</f>
        <v>977.45333333333338</v>
      </c>
      <c r="AT44" s="26">
        <f t="shared" si="11"/>
        <v>979.15047619047618</v>
      </c>
      <c r="AU44" s="26">
        <f t="shared" si="12"/>
        <v>7.5853061224489693</v>
      </c>
      <c r="AV44" s="27">
        <f t="shared" si="13"/>
        <v>-14.9160568230732</v>
      </c>
      <c r="AW44" s="10">
        <f t="shared" si="5"/>
        <v>43034</v>
      </c>
      <c r="AY44" s="20">
        <f>AVERAGE(E44,F44,G44)</f>
        <v>977.45333333333338</v>
      </c>
      <c r="AZ44" s="21">
        <f t="shared" si="21"/>
        <v>975.71049999999991</v>
      </c>
      <c r="BA44" s="21">
        <f t="shared" si="22"/>
        <v>11.125166666666667</v>
      </c>
      <c r="BB44" s="22">
        <f t="shared" si="23"/>
        <v>10.443788607412413</v>
      </c>
      <c r="BC44" s="10">
        <f t="shared" si="6"/>
        <v>43034</v>
      </c>
      <c r="BE44" s="20">
        <f>G44-G43</f>
        <v>-0.7700000000000955</v>
      </c>
      <c r="BF44" s="23">
        <f t="shared" si="8"/>
        <v>0</v>
      </c>
      <c r="BG44" s="23">
        <f t="shared" si="15"/>
        <v>0.7700000000000955</v>
      </c>
      <c r="BH44" s="33">
        <f t="shared" si="18"/>
        <v>3.1377828015793083</v>
      </c>
      <c r="BI44" s="33">
        <f t="shared" si="19"/>
        <v>2.5827046010773045</v>
      </c>
      <c r="BJ44" s="23">
        <f t="shared" si="20"/>
        <v>1.214921288431696</v>
      </c>
      <c r="BK44" s="30">
        <f t="shared" si="16"/>
        <v>54.851668760289755</v>
      </c>
      <c r="BL44" s="10">
        <f t="shared" si="7"/>
        <v>43034</v>
      </c>
    </row>
    <row r="45" spans="1:64" x14ac:dyDescent="0.25">
      <c r="A45">
        <v>1048</v>
      </c>
      <c r="B45">
        <v>3</v>
      </c>
      <c r="C45" s="1">
        <v>43035</v>
      </c>
      <c r="D45" s="52">
        <v>1009.19</v>
      </c>
      <c r="E45" s="52">
        <v>1048.3900000000001</v>
      </c>
      <c r="F45" s="52">
        <v>1008.2</v>
      </c>
      <c r="G45">
        <v>1019.27</v>
      </c>
      <c r="H45">
        <v>5167689</v>
      </c>
      <c r="J45" s="10">
        <f t="shared" si="0"/>
        <v>43035</v>
      </c>
      <c r="K45" s="20">
        <v>0</v>
      </c>
      <c r="L45" s="20">
        <v>0</v>
      </c>
      <c r="N45" s="10">
        <f t="shared" si="1"/>
        <v>43035</v>
      </c>
      <c r="O45" s="42">
        <f>((G45-MIN(F32:F45))/(MAX(E32:E45)-MIN(F32:F45))*100)</f>
        <v>66.860134289290912</v>
      </c>
      <c r="P45" s="40">
        <f t="shared" si="17"/>
        <v>44.863253630181539</v>
      </c>
      <c r="Q45" s="2"/>
      <c r="R45" s="10">
        <f t="shared" si="2"/>
        <v>43035</v>
      </c>
      <c r="S45" s="11">
        <f t="shared" si="10"/>
        <v>0.25</v>
      </c>
      <c r="T45" s="40">
        <f>(G45*S45)+(T44*(1-S45))</f>
        <v>987.18528489532184</v>
      </c>
      <c r="U45" s="3"/>
      <c r="V45" s="10">
        <f t="shared" si="3"/>
        <v>43035</v>
      </c>
      <c r="W45" s="23">
        <f t="shared" si="14"/>
        <v>0.15384615384615385</v>
      </c>
      <c r="X45" s="46">
        <f>((G45 -X44)*W45)+X44</f>
        <v>983.08371580211167</v>
      </c>
      <c r="Y45" s="23">
        <f t="shared" si="24"/>
        <v>7.407407407407407E-2</v>
      </c>
      <c r="Z45" s="47">
        <f>((G45 -Z44)*Y45)+Z44</f>
        <v>970.73772510556694</v>
      </c>
      <c r="AA45" s="46">
        <f t="shared" si="25"/>
        <v>12.345990696544732</v>
      </c>
      <c r="AB45" s="45">
        <f t="shared" si="26"/>
        <v>0.2</v>
      </c>
      <c r="AC45" s="48">
        <f t="shared" si="28"/>
        <v>12.882519499366627</v>
      </c>
      <c r="AD45" s="46">
        <f t="shared" si="27"/>
        <v>-0.53652880282189486</v>
      </c>
      <c r="AF45" s="10">
        <f t="shared" si="4"/>
        <v>43035</v>
      </c>
      <c r="AG45" s="15">
        <f>AVERAGE(G39:G45)</f>
        <v>982.4000000000002</v>
      </c>
      <c r="AH45" s="16">
        <f>AVERAGE(G32:G45)</f>
        <v>985.22500000000014</v>
      </c>
      <c r="AJ45" s="3">
        <v>38</v>
      </c>
      <c r="AK45" s="14">
        <f>$AM$51*AJ45+$AM$52</f>
        <v>999.87419887429655</v>
      </c>
      <c r="AL45" s="14">
        <f>(AJ45*G45)</f>
        <v>38732.26</v>
      </c>
      <c r="AN45" s="3">
        <f>AJ45^2</f>
        <v>1444</v>
      </c>
      <c r="AS45" s="26">
        <f>AVERAGE(E45,F45,G45)</f>
        <v>1025.2866666666666</v>
      </c>
      <c r="AT45" s="26">
        <f t="shared" si="11"/>
        <v>983.88190476190482</v>
      </c>
      <c r="AU45" s="26">
        <f t="shared" si="12"/>
        <v>12.992653061224489</v>
      </c>
      <c r="AV45" s="27">
        <f t="shared" si="13"/>
        <v>212.45217949791919</v>
      </c>
      <c r="AW45" s="10">
        <f t="shared" si="5"/>
        <v>43035</v>
      </c>
      <c r="AY45" s="20">
        <f>AVERAGE(E45,F45,G45)</f>
        <v>1025.2866666666666</v>
      </c>
      <c r="AZ45" s="21">
        <f t="shared" si="21"/>
        <v>979.13466666666659</v>
      </c>
      <c r="BA45" s="21">
        <f t="shared" si="22"/>
        <v>12.484333333333325</v>
      </c>
      <c r="BB45" s="22">
        <f t="shared" si="23"/>
        <v>246.45288761914972</v>
      </c>
      <c r="BC45" s="10">
        <f t="shared" si="6"/>
        <v>43035</v>
      </c>
      <c r="BE45" s="20">
        <f>G45-G44</f>
        <v>46.710000000000036</v>
      </c>
      <c r="BF45" s="23">
        <f t="shared" si="8"/>
        <v>46.710000000000036</v>
      </c>
      <c r="BG45" s="23">
        <f t="shared" si="15"/>
        <v>0</v>
      </c>
      <c r="BH45" s="33">
        <f t="shared" si="18"/>
        <v>6.2500840300379314</v>
      </c>
      <c r="BI45" s="33">
        <f t="shared" si="19"/>
        <v>2.3982257010003538</v>
      </c>
      <c r="BJ45" s="23">
        <f t="shared" si="20"/>
        <v>2.6061283670802466</v>
      </c>
      <c r="BK45" s="30">
        <f t="shared" si="16"/>
        <v>72.269428644614109</v>
      </c>
      <c r="BL45" s="10">
        <f t="shared" si="7"/>
        <v>43035</v>
      </c>
    </row>
    <row r="46" spans="1:64" x14ac:dyDescent="0.25">
      <c r="A46">
        <v>1049</v>
      </c>
      <c r="B46">
        <v>3</v>
      </c>
      <c r="C46" s="1">
        <v>43038</v>
      </c>
      <c r="D46" s="52">
        <v>1014</v>
      </c>
      <c r="E46" s="52">
        <v>1024.97</v>
      </c>
      <c r="F46" s="52">
        <v>1007.5</v>
      </c>
      <c r="G46">
        <v>1017.11</v>
      </c>
      <c r="H46">
        <v>2085062</v>
      </c>
      <c r="J46" s="10">
        <f t="shared" si="0"/>
        <v>43038</v>
      </c>
      <c r="K46" s="20">
        <v>0</v>
      </c>
      <c r="L46" s="20">
        <v>0</v>
      </c>
      <c r="N46" s="10">
        <f t="shared" si="1"/>
        <v>43038</v>
      </c>
      <c r="O46" s="42">
        <f>((G46-MIN(F33:F46))/(MAX(E33:E46)-MIN(F33:F46))*100)</f>
        <v>64.401957437122974</v>
      </c>
      <c r="P46" s="40">
        <f t="shared" si="17"/>
        <v>54.692524261307533</v>
      </c>
      <c r="Q46" s="2"/>
      <c r="R46" s="10">
        <f t="shared" si="2"/>
        <v>43038</v>
      </c>
      <c r="S46" s="11">
        <f t="shared" si="10"/>
        <v>0.25</v>
      </c>
      <c r="T46" s="40">
        <f>(G46*S46)+(T45*(1-S46))</f>
        <v>994.66646367149144</v>
      </c>
      <c r="U46" s="3"/>
      <c r="V46" s="10">
        <f t="shared" si="3"/>
        <v>43038</v>
      </c>
      <c r="W46" s="23">
        <f t="shared" si="14"/>
        <v>0.15384615384615385</v>
      </c>
      <c r="X46" s="46">
        <f>((G46 -X45)*W46)+X45</f>
        <v>988.318528755633</v>
      </c>
      <c r="Y46" s="23">
        <f t="shared" si="24"/>
        <v>7.407407407407407E-2</v>
      </c>
      <c r="Z46" s="47">
        <f>((G46 -Z45)*Y46)+Z45</f>
        <v>974.17270843108054</v>
      </c>
      <c r="AA46" s="46">
        <f t="shared" si="25"/>
        <v>14.14582032455246</v>
      </c>
      <c r="AB46" s="45">
        <f t="shared" si="26"/>
        <v>0.2</v>
      </c>
      <c r="AC46" s="48">
        <f t="shared" si="28"/>
        <v>13.135179664403793</v>
      </c>
      <c r="AD46" s="46">
        <f t="shared" si="27"/>
        <v>1.0106406601486668</v>
      </c>
      <c r="AF46" s="10">
        <f t="shared" si="4"/>
        <v>43038</v>
      </c>
      <c r="AG46" s="15">
        <f>AVERAGE(G40:G46)</f>
        <v>987.06571428571431</v>
      </c>
      <c r="AH46" s="16">
        <f>AVERAGE(G33:G46)</f>
        <v>988.40428571428572</v>
      </c>
      <c r="AJ46" s="3">
        <v>39</v>
      </c>
      <c r="AK46" s="14">
        <f>$AM$51*AJ46+$AM$52</f>
        <v>1002.187453095685</v>
      </c>
      <c r="AL46" s="14">
        <f>(AJ46*G46)</f>
        <v>39667.29</v>
      </c>
      <c r="AN46" s="3">
        <f>AJ46^2</f>
        <v>1521</v>
      </c>
      <c r="AS46" s="26">
        <f>AVERAGE(E46,F46,G46)</f>
        <v>1016.5266666666666</v>
      </c>
      <c r="AT46" s="26">
        <f t="shared" si="11"/>
        <v>988.54190476190468</v>
      </c>
      <c r="AU46" s="26">
        <f t="shared" si="12"/>
        <v>18.494149659863897</v>
      </c>
      <c r="AV46" s="27">
        <f t="shared" si="13"/>
        <v>100.87788992535532</v>
      </c>
      <c r="AW46" s="10">
        <f t="shared" si="5"/>
        <v>43038</v>
      </c>
      <c r="AY46" s="20">
        <f>AVERAGE(E46,F46,G46)</f>
        <v>1016.5266666666666</v>
      </c>
      <c r="AZ46" s="21">
        <f t="shared" si="21"/>
        <v>982.23350000000028</v>
      </c>
      <c r="BA46" s="21">
        <f t="shared" si="22"/>
        <v>13.086833333333328</v>
      </c>
      <c r="BB46" s="22">
        <f t="shared" si="23"/>
        <v>174.69551669829158</v>
      </c>
      <c r="BC46" s="10">
        <f t="shared" si="6"/>
        <v>43038</v>
      </c>
      <c r="BE46" s="20">
        <f>G46-G45</f>
        <v>-2.1599999999999682</v>
      </c>
      <c r="BF46" s="23">
        <f t="shared" si="8"/>
        <v>0</v>
      </c>
      <c r="BG46" s="23">
        <f t="shared" si="15"/>
        <v>2.1599999999999682</v>
      </c>
      <c r="BH46" s="33">
        <f t="shared" si="18"/>
        <v>5.8036494564637939</v>
      </c>
      <c r="BI46" s="33">
        <f t="shared" si="19"/>
        <v>2.3812095795003261</v>
      </c>
      <c r="BJ46" s="23">
        <f t="shared" si="20"/>
        <v>2.4372694896018494</v>
      </c>
      <c r="BK46" s="30">
        <f t="shared" si="16"/>
        <v>70.907140012585003</v>
      </c>
      <c r="BL46" s="10">
        <f t="shared" si="7"/>
        <v>43038</v>
      </c>
    </row>
    <row r="47" spans="1:64" x14ac:dyDescent="0.25">
      <c r="A47">
        <v>1050</v>
      </c>
      <c r="B47">
        <v>3</v>
      </c>
      <c r="C47" s="1">
        <v>43039</v>
      </c>
      <c r="D47" s="52">
        <v>1015.22</v>
      </c>
      <c r="E47" s="52">
        <v>1024</v>
      </c>
      <c r="F47" s="52">
        <v>1010.42</v>
      </c>
      <c r="G47">
        <v>1016.64</v>
      </c>
      <c r="H47">
        <v>1331391</v>
      </c>
      <c r="J47" s="10">
        <f t="shared" si="0"/>
        <v>43039</v>
      </c>
      <c r="K47" s="20">
        <v>0</v>
      </c>
      <c r="L47" s="20">
        <v>0</v>
      </c>
      <c r="N47" s="10">
        <f t="shared" si="1"/>
        <v>43039</v>
      </c>
      <c r="O47" s="42">
        <f>((G47-MIN(F34:F47))/(MAX(E34:E47)-MIN(F34:F47))*100)</f>
        <v>63.867076362808618</v>
      </c>
      <c r="P47" s="40">
        <f t="shared" si="17"/>
        <v>65.043056029740839</v>
      </c>
      <c r="Q47" s="2"/>
      <c r="R47" s="10">
        <f t="shared" si="2"/>
        <v>43039</v>
      </c>
      <c r="S47" s="11">
        <f t="shared" si="10"/>
        <v>0.25</v>
      </c>
      <c r="T47" s="40">
        <f>(G47*S47)+(T46*(1-S47))</f>
        <v>1000.1598477536186</v>
      </c>
      <c r="U47" s="3"/>
      <c r="V47" s="10">
        <f t="shared" si="3"/>
        <v>43039</v>
      </c>
      <c r="W47" s="23">
        <f t="shared" si="14"/>
        <v>0.15384615384615385</v>
      </c>
      <c r="X47" s="46">
        <f>((G47 -X46)*W47)+X46</f>
        <v>992.67567817784334</v>
      </c>
      <c r="Y47" s="23">
        <f t="shared" si="24"/>
        <v>7.407407407407407E-2</v>
      </c>
      <c r="Z47" s="47">
        <f>((G47 -Z46)*Y47)+Z46</f>
        <v>977.31843373248194</v>
      </c>
      <c r="AA47" s="46">
        <f t="shared" si="25"/>
        <v>15.357244445361403</v>
      </c>
      <c r="AB47" s="45">
        <f t="shared" si="26"/>
        <v>0.2</v>
      </c>
      <c r="AC47" s="48">
        <f t="shared" si="28"/>
        <v>13.579592620595315</v>
      </c>
      <c r="AD47" s="46">
        <f t="shared" si="27"/>
        <v>1.7776518247660871</v>
      </c>
      <c r="AF47" s="10">
        <f t="shared" si="4"/>
        <v>43039</v>
      </c>
      <c r="AG47" s="15">
        <f>AVERAGE(G41:G47)</f>
        <v>991.12857142857138</v>
      </c>
      <c r="AH47" s="16">
        <f>AVERAGE(G34:G47)</f>
        <v>990.36071428571427</v>
      </c>
      <c r="AJ47" s="3">
        <v>40</v>
      </c>
      <c r="AK47" s="14">
        <f>$AM$51*AJ47+$AM$52</f>
        <v>1004.5007073170733</v>
      </c>
      <c r="AL47" s="14">
        <f>(AJ47*G47)</f>
        <v>40665.599999999999</v>
      </c>
      <c r="AN47" s="3">
        <f>AJ47^2</f>
        <v>1600</v>
      </c>
      <c r="AS47" s="26">
        <f>AVERAGE(E47,F47,G47)</f>
        <v>1017.02</v>
      </c>
      <c r="AT47" s="26">
        <f t="shared" si="11"/>
        <v>992.69809523809533</v>
      </c>
      <c r="AU47" s="26">
        <f t="shared" si="12"/>
        <v>23.068299319727885</v>
      </c>
      <c r="AV47" s="27">
        <f t="shared" si="13"/>
        <v>70.289547356169678</v>
      </c>
      <c r="AW47" s="10">
        <f t="shared" si="5"/>
        <v>43039</v>
      </c>
      <c r="AY47" s="20">
        <f>AVERAGE(E47,F47,G47)</f>
        <v>1017.02</v>
      </c>
      <c r="AZ47" s="21">
        <f t="shared" si="21"/>
        <v>985.3356666666665</v>
      </c>
      <c r="BA47" s="21">
        <f t="shared" si="22"/>
        <v>13.422566666666626</v>
      </c>
      <c r="BB47" s="22">
        <f t="shared" si="23"/>
        <v>157.36847812680429</v>
      </c>
      <c r="BC47" s="10">
        <f t="shared" si="6"/>
        <v>43039</v>
      </c>
      <c r="BE47" s="20">
        <f>G47-G46</f>
        <v>-0.47000000000002728</v>
      </c>
      <c r="BF47" s="23">
        <f t="shared" si="8"/>
        <v>0</v>
      </c>
      <c r="BG47" s="23">
        <f t="shared" si="15"/>
        <v>0.47000000000002728</v>
      </c>
      <c r="BH47" s="33">
        <f t="shared" si="18"/>
        <v>5.3891030667163804</v>
      </c>
      <c r="BI47" s="33">
        <f t="shared" si="19"/>
        <v>2.244694609536019</v>
      </c>
      <c r="BJ47" s="23">
        <f t="shared" si="20"/>
        <v>2.4008179303421211</v>
      </c>
      <c r="BK47" s="30">
        <f t="shared" si="16"/>
        <v>70.595309114375311</v>
      </c>
      <c r="BL47" s="10">
        <f t="shared" si="7"/>
        <v>43039</v>
      </c>
    </row>
    <row r="48" spans="1:64" x14ac:dyDescent="0.25">
      <c r="A48">
        <v>1051</v>
      </c>
      <c r="B48">
        <v>3</v>
      </c>
      <c r="C48" s="1">
        <v>43040</v>
      </c>
      <c r="D48" s="52">
        <v>1017.21</v>
      </c>
      <c r="E48" s="52">
        <v>1029.67</v>
      </c>
      <c r="F48" s="52">
        <v>1016.95</v>
      </c>
      <c r="G48">
        <v>1025.5</v>
      </c>
      <c r="H48">
        <v>1373444</v>
      </c>
      <c r="J48" s="10">
        <f t="shared" si="0"/>
        <v>43040</v>
      </c>
      <c r="K48" s="20">
        <v>0</v>
      </c>
      <c r="L48" s="20">
        <v>0</v>
      </c>
      <c r="N48" s="10">
        <f t="shared" si="1"/>
        <v>43040</v>
      </c>
      <c r="O48" s="42">
        <f>((G48-MIN(F35:F48))/(MAX(E35:E48)-MIN(F35:F48))*100)</f>
        <v>73.950153636053187</v>
      </c>
      <c r="P48" s="40">
        <f t="shared" si="17"/>
        <v>67.406395811994926</v>
      </c>
      <c r="Q48" s="2"/>
      <c r="R48" s="10">
        <f t="shared" si="2"/>
        <v>43040</v>
      </c>
      <c r="S48" s="11">
        <f t="shared" si="10"/>
        <v>0.25</v>
      </c>
      <c r="T48" s="40">
        <f>(G48*S48)+(T47*(1-S48))</f>
        <v>1006.4948858152139</v>
      </c>
      <c r="U48" s="3"/>
      <c r="V48" s="10">
        <f t="shared" si="3"/>
        <v>43040</v>
      </c>
      <c r="W48" s="23">
        <f t="shared" si="14"/>
        <v>0.15384615384615385</v>
      </c>
      <c r="X48" s="46">
        <f>((G48 -X47)*W48)+X47</f>
        <v>997.72557384279048</v>
      </c>
      <c r="Y48" s="23">
        <f t="shared" si="24"/>
        <v>7.407407407407407E-2</v>
      </c>
      <c r="Z48" s="47">
        <f>((G48 -Z47)*Y48)+Z47</f>
        <v>980.88743864118703</v>
      </c>
      <c r="AA48" s="46">
        <f t="shared" si="25"/>
        <v>16.83813520160345</v>
      </c>
      <c r="AB48" s="45">
        <f t="shared" si="26"/>
        <v>0.2</v>
      </c>
      <c r="AC48" s="48">
        <f t="shared" si="28"/>
        <v>14.231301136796942</v>
      </c>
      <c r="AD48" s="46">
        <f t="shared" si="27"/>
        <v>2.6068340648065078</v>
      </c>
      <c r="AF48" s="10">
        <f t="shared" si="4"/>
        <v>43040</v>
      </c>
      <c r="AG48" s="15">
        <f>AVERAGE(G42:G48)</f>
        <v>999.27857142857135</v>
      </c>
      <c r="AH48" s="16">
        <f>AVERAGE(G35:G48)</f>
        <v>993.05142857142857</v>
      </c>
      <c r="AS48" s="26">
        <f>AVERAGE(E48,F48,G48)</f>
        <v>1024.04</v>
      </c>
      <c r="AT48" s="26">
        <f t="shared" si="11"/>
        <v>999.74714285714288</v>
      </c>
      <c r="AU48" s="26">
        <f t="shared" si="12"/>
        <v>23.967074829931953</v>
      </c>
      <c r="AV48" s="27">
        <f t="shared" si="13"/>
        <v>67.572860727301531</v>
      </c>
      <c r="AW48" s="10">
        <f t="shared" si="5"/>
        <v>43040</v>
      </c>
      <c r="AY48" s="20">
        <f>AVERAGE(E48,F48,G48)</f>
        <v>1024.04</v>
      </c>
      <c r="AZ48" s="21">
        <f t="shared" si="21"/>
        <v>988.82500000000016</v>
      </c>
      <c r="BA48" s="21">
        <f t="shared" si="22"/>
        <v>13.893499999999989</v>
      </c>
      <c r="BB48" s="22">
        <f t="shared" si="23"/>
        <v>168.9759000011988</v>
      </c>
      <c r="BC48" s="10">
        <f t="shared" si="6"/>
        <v>43040</v>
      </c>
      <c r="BE48" s="20">
        <f>G48-G47</f>
        <v>8.8600000000000136</v>
      </c>
      <c r="BF48" s="23">
        <f t="shared" si="8"/>
        <v>8.8600000000000136</v>
      </c>
      <c r="BG48" s="23">
        <f t="shared" si="15"/>
        <v>0</v>
      </c>
      <c r="BH48" s="33">
        <f t="shared" si="18"/>
        <v>5.63702427623664</v>
      </c>
      <c r="BI48" s="33">
        <f t="shared" si="19"/>
        <v>2.0843592802834463</v>
      </c>
      <c r="BJ48" s="23">
        <f t="shared" si="20"/>
        <v>2.7044398389274216</v>
      </c>
      <c r="BK48" s="30">
        <f t="shared" si="16"/>
        <v>73.005365359380789</v>
      </c>
      <c r="BL48" s="10">
        <f t="shared" si="7"/>
        <v>43040</v>
      </c>
    </row>
    <row r="49" spans="1:64" x14ac:dyDescent="0.25">
      <c r="A49">
        <v>1052</v>
      </c>
      <c r="B49">
        <v>3</v>
      </c>
      <c r="C49" s="1">
        <v>43041</v>
      </c>
      <c r="D49" s="52">
        <v>1021.76</v>
      </c>
      <c r="E49" s="52">
        <v>1028.0899999999999</v>
      </c>
      <c r="F49" s="52">
        <v>1013.01</v>
      </c>
      <c r="G49">
        <v>1025.58</v>
      </c>
      <c r="H49">
        <v>1048970</v>
      </c>
      <c r="J49" s="10">
        <f t="shared" si="0"/>
        <v>43041</v>
      </c>
      <c r="K49" s="20">
        <v>0</v>
      </c>
      <c r="L49" s="20">
        <v>0</v>
      </c>
      <c r="N49" s="10">
        <f t="shared" si="1"/>
        <v>43041</v>
      </c>
      <c r="O49" s="42">
        <f>((G49-MIN(F36:F49))/(MAX(E36:E49)-MIN(F36:F49))*100)</f>
        <v>74.041197223170428</v>
      </c>
      <c r="P49" s="40">
        <f t="shared" si="17"/>
        <v>70.619475740677416</v>
      </c>
      <c r="Q49" s="2"/>
      <c r="R49" s="10">
        <f t="shared" si="2"/>
        <v>43041</v>
      </c>
      <c r="S49" s="11">
        <f t="shared" si="10"/>
        <v>0.25</v>
      </c>
      <c r="T49" s="40">
        <f>(G49*S49)+(T48*(1-S49))</f>
        <v>1011.2661643614105</v>
      </c>
      <c r="U49" s="3"/>
      <c r="V49" s="10">
        <f t="shared" si="3"/>
        <v>43041</v>
      </c>
      <c r="W49" s="23">
        <f t="shared" si="14"/>
        <v>0.15384615384615385</v>
      </c>
      <c r="X49" s="46">
        <f>((G49 -X48)*W49)+X48</f>
        <v>1002.0108701746689</v>
      </c>
      <c r="Y49" s="23">
        <f t="shared" si="24"/>
        <v>7.407407407407407E-2</v>
      </c>
      <c r="Z49" s="47">
        <f>((G49 -Z48)*Y49)+Z48</f>
        <v>984.1979987418398</v>
      </c>
      <c r="AA49" s="46">
        <f t="shared" si="25"/>
        <v>17.81287143282907</v>
      </c>
      <c r="AB49" s="45">
        <f t="shared" si="26"/>
        <v>0.2</v>
      </c>
      <c r="AC49" s="48">
        <f t="shared" si="28"/>
        <v>14.947615196003367</v>
      </c>
      <c r="AD49" s="46">
        <f t="shared" si="27"/>
        <v>2.8652562368257026</v>
      </c>
      <c r="AF49" s="10">
        <f t="shared" si="4"/>
        <v>43041</v>
      </c>
      <c r="AG49" s="15">
        <f>AVERAGE(G43:G49)</f>
        <v>1007.1414285714285</v>
      </c>
      <c r="AH49" s="16">
        <f>AVERAGE(G36:G49)</f>
        <v>995.61571428571426</v>
      </c>
      <c r="AL49" s="14">
        <f>(40*SUM(AL8:AL47))</f>
        <v>31961251.600000001</v>
      </c>
      <c r="AM49" s="14">
        <f>SUM(AJ8:AJ47)*SUM(G8:G47)</f>
        <v>31468065.800000001</v>
      </c>
      <c r="AN49" s="3">
        <f>SUM(AN8:AN47)*40</f>
        <v>885600</v>
      </c>
      <c r="AO49" s="3">
        <f>SUM(AJ8:AJ47)^2</f>
        <v>672400</v>
      </c>
      <c r="AP49" s="3">
        <f>SUM(G8:G47)</f>
        <v>38375.69</v>
      </c>
      <c r="AQ49" s="3">
        <f>AM51*(SUM(AJ8:AJ47))</f>
        <v>1896.8684615384645</v>
      </c>
      <c r="AS49" s="26">
        <f>AVERAGE(E49,F49,G49)</f>
        <v>1022.2266666666666</v>
      </c>
      <c r="AT49" s="26">
        <f t="shared" si="11"/>
        <v>1007.5047619047618</v>
      </c>
      <c r="AU49" s="26">
        <f t="shared" si="12"/>
        <v>19.307482993197272</v>
      </c>
      <c r="AV49" s="27">
        <f t="shared" si="13"/>
        <v>50.833157165339479</v>
      </c>
      <c r="AW49" s="10">
        <f t="shared" si="5"/>
        <v>43041</v>
      </c>
      <c r="AY49" s="20">
        <f>AVERAGE(E49,F49,G49)</f>
        <v>1022.2266666666666</v>
      </c>
      <c r="AZ49" s="21">
        <f t="shared" si="21"/>
        <v>991.66883333333317</v>
      </c>
      <c r="BA49" s="21">
        <f t="shared" si="22"/>
        <v>14.828266666666622</v>
      </c>
      <c r="BB49" s="22">
        <f t="shared" si="23"/>
        <v>137.38550396240288</v>
      </c>
      <c r="BC49" s="10">
        <f t="shared" si="6"/>
        <v>43041</v>
      </c>
      <c r="BE49" s="20">
        <f>G49-G48</f>
        <v>7.999999999992724E-2</v>
      </c>
      <c r="BF49" s="23">
        <f t="shared" si="8"/>
        <v>7.999999999992724E-2</v>
      </c>
      <c r="BG49" s="23">
        <f t="shared" si="15"/>
        <v>0</v>
      </c>
      <c r="BH49" s="33">
        <f t="shared" si="18"/>
        <v>5.2400939707911602</v>
      </c>
      <c r="BI49" s="33">
        <f t="shared" si="19"/>
        <v>1.9354764745489146</v>
      </c>
      <c r="BJ49" s="23">
        <f t="shared" si="20"/>
        <v>2.7073922311623164</v>
      </c>
      <c r="BK49" s="30">
        <f t="shared" si="16"/>
        <v>73.026862612632527</v>
      </c>
      <c r="BL49" s="10">
        <f t="shared" si="7"/>
        <v>43041</v>
      </c>
    </row>
    <row r="50" spans="1:64" x14ac:dyDescent="0.25">
      <c r="A50">
        <v>1053</v>
      </c>
      <c r="B50">
        <v>3</v>
      </c>
      <c r="C50" s="1">
        <v>43042</v>
      </c>
      <c r="D50" s="52">
        <v>1022.11</v>
      </c>
      <c r="E50" s="52">
        <v>1032.6500000000001</v>
      </c>
      <c r="F50" s="52">
        <v>1020.31</v>
      </c>
      <c r="G50">
        <v>1032.48</v>
      </c>
      <c r="H50">
        <v>1076350</v>
      </c>
      <c r="J50" s="10">
        <f t="shared" si="0"/>
        <v>43042</v>
      </c>
      <c r="K50" s="20">
        <v>0</v>
      </c>
      <c r="L50" s="20">
        <v>0</v>
      </c>
      <c r="N50" s="10">
        <f t="shared" si="1"/>
        <v>43042</v>
      </c>
      <c r="O50" s="42">
        <f>((G50-MIN(F37:F50))/(MAX(E37:E50)-MIN(F37:F50))*100)</f>
        <v>81.893706612040447</v>
      </c>
      <c r="P50" s="40">
        <f t="shared" si="17"/>
        <v>76.628352490421364</v>
      </c>
      <c r="Q50" s="2"/>
      <c r="R50" s="10">
        <f t="shared" si="2"/>
        <v>43042</v>
      </c>
      <c r="S50" s="11">
        <f t="shared" si="10"/>
        <v>0.25</v>
      </c>
      <c r="T50" s="40">
        <f>(G50*S50)+(T49*(1-S50))</f>
        <v>1016.5696232710578</v>
      </c>
      <c r="U50" s="3"/>
      <c r="V50" s="10">
        <f t="shared" si="3"/>
        <v>43042</v>
      </c>
      <c r="W50" s="23">
        <f t="shared" si="14"/>
        <v>0.15384615384615385</v>
      </c>
      <c r="X50" s="46">
        <f>((G50 -X49)*W50)+X49</f>
        <v>1006.6984286093352</v>
      </c>
      <c r="Y50" s="23">
        <f t="shared" si="24"/>
        <v>7.407407407407407E-2</v>
      </c>
      <c r="Z50" s="47">
        <f>((G50 -Z49)*Y50)+Z49</f>
        <v>987.77444327948126</v>
      </c>
      <c r="AA50" s="46">
        <f t="shared" si="25"/>
        <v>18.923985329853963</v>
      </c>
      <c r="AB50" s="45">
        <f t="shared" si="26"/>
        <v>0.2</v>
      </c>
      <c r="AC50" s="48">
        <f t="shared" si="28"/>
        <v>15.742889222773487</v>
      </c>
      <c r="AD50" s="46">
        <f t="shared" si="27"/>
        <v>3.1810961070804762</v>
      </c>
      <c r="AF50" s="10">
        <f t="shared" si="4"/>
        <v>43042</v>
      </c>
      <c r="AG50" s="15">
        <f>AVERAGE(G44:G50)</f>
        <v>1015.5914285714285</v>
      </c>
      <c r="AH50" s="16">
        <f>AVERAGE(G37:G50)</f>
        <v>998.50714285714275</v>
      </c>
      <c r="AS50" s="26">
        <f>AVERAGE(E50,F50,G50)</f>
        <v>1028.48</v>
      </c>
      <c r="AT50" s="26">
        <f t="shared" si="11"/>
        <v>1015.8619047619047</v>
      </c>
      <c r="AU50" s="26">
        <f t="shared" si="12"/>
        <v>10.973877551020403</v>
      </c>
      <c r="AV50" s="27">
        <f t="shared" si="13"/>
        <v>76.655343136039789</v>
      </c>
      <c r="AW50" s="10">
        <f t="shared" si="5"/>
        <v>43042</v>
      </c>
      <c r="AY50" s="20">
        <f>AVERAGE(E50,F50,G50)</f>
        <v>1028.48</v>
      </c>
      <c r="AZ50" s="21">
        <f t="shared" si="21"/>
        <v>994.39766666666651</v>
      </c>
      <c r="BA50" s="21">
        <f t="shared" si="22"/>
        <v>16.71939999999994</v>
      </c>
      <c r="BB50" s="22">
        <f t="shared" si="23"/>
        <v>135.89934779690512</v>
      </c>
      <c r="BC50" s="10">
        <f t="shared" si="6"/>
        <v>43042</v>
      </c>
      <c r="BE50" s="20">
        <f>G50-G49</f>
        <v>6.9000000000000909</v>
      </c>
      <c r="BF50" s="23">
        <f t="shared" si="8"/>
        <v>6.9000000000000909</v>
      </c>
      <c r="BG50" s="23">
        <f t="shared" si="15"/>
        <v>0</v>
      </c>
      <c r="BH50" s="33">
        <f t="shared" si="18"/>
        <v>5.3586586871632269</v>
      </c>
      <c r="BI50" s="33">
        <f t="shared" si="19"/>
        <v>1.7972281549382778</v>
      </c>
      <c r="BJ50" s="23">
        <f t="shared" si="20"/>
        <v>2.9816240483653336</v>
      </c>
      <c r="BK50" s="30">
        <f t="shared" si="16"/>
        <v>74.884620249102809</v>
      </c>
      <c r="BL50" s="10">
        <f t="shared" si="7"/>
        <v>43042</v>
      </c>
    </row>
    <row r="51" spans="1:64" x14ac:dyDescent="0.25">
      <c r="A51">
        <v>1054</v>
      </c>
      <c r="B51">
        <v>3</v>
      </c>
      <c r="C51" s="1">
        <v>43045</v>
      </c>
      <c r="D51" s="52">
        <v>1028.99</v>
      </c>
      <c r="E51" s="52">
        <v>1034.8699999999999</v>
      </c>
      <c r="F51" s="52">
        <v>1025</v>
      </c>
      <c r="G51">
        <v>1025.9000000000001</v>
      </c>
      <c r="H51">
        <v>1125185</v>
      </c>
      <c r="J51" s="10">
        <f t="shared" si="0"/>
        <v>43045</v>
      </c>
      <c r="K51" s="20">
        <v>0</v>
      </c>
      <c r="L51" s="20">
        <v>0</v>
      </c>
      <c r="N51" s="10">
        <f t="shared" si="1"/>
        <v>43045</v>
      </c>
      <c r="O51" s="42">
        <f>((G51-MIN(F38:F51))/(MAX(E38:E51)-MIN(F38:F51))*100)</f>
        <v>74.405371571639947</v>
      </c>
      <c r="P51" s="40">
        <f t="shared" si="17"/>
        <v>76.780091802283607</v>
      </c>
      <c r="Q51" s="2"/>
      <c r="R51" s="10">
        <f t="shared" si="2"/>
        <v>43045</v>
      </c>
      <c r="S51" s="11">
        <f t="shared" si="10"/>
        <v>0.25</v>
      </c>
      <c r="T51" s="40">
        <f>(G51*S51)+(T50*(1-S51))</f>
        <v>1018.9022174532934</v>
      </c>
      <c r="U51" s="3"/>
      <c r="V51" s="10">
        <f t="shared" si="3"/>
        <v>43045</v>
      </c>
      <c r="W51" s="23">
        <f t="shared" si="14"/>
        <v>0.15384615384615385</v>
      </c>
      <c r="X51" s="46">
        <f>((G51 -X50)*W51)+X50</f>
        <v>1009.6525165155914</v>
      </c>
      <c r="Y51" s="23">
        <f t="shared" si="24"/>
        <v>7.407407407407407E-2</v>
      </c>
      <c r="Z51" s="47">
        <f>((G51 -Z50)*Y51)+Z50</f>
        <v>990.59855859211234</v>
      </c>
      <c r="AA51" s="46">
        <f t="shared" si="25"/>
        <v>19.053957923479061</v>
      </c>
      <c r="AB51" s="45">
        <f t="shared" si="26"/>
        <v>0.2</v>
      </c>
      <c r="AC51" s="48">
        <f t="shared" ref="AC51:AC114" si="29">((AA51 -AC50)*AB51)+AC50</f>
        <v>16.405102962914601</v>
      </c>
      <c r="AD51" s="46">
        <f t="shared" si="27"/>
        <v>2.64885496056446</v>
      </c>
      <c r="AF51" s="10">
        <f t="shared" si="4"/>
        <v>43045</v>
      </c>
      <c r="AG51" s="15">
        <f>AVERAGE(G45:G51)</f>
        <v>1023.2114285714285</v>
      </c>
      <c r="AH51" s="16">
        <f>AVERAGE(G38:G51)</f>
        <v>1000.9157142857142</v>
      </c>
      <c r="AL51" s="14" t="s">
        <v>37</v>
      </c>
      <c r="AM51" s="14">
        <f>(AL49-AM49)/(AN49-AO49)</f>
        <v>2.3132542213883713</v>
      </c>
      <c r="AS51" s="26">
        <f>AVERAGE(E51,F51,G51)</f>
        <v>1028.5899999999999</v>
      </c>
      <c r="AT51" s="26">
        <f t="shared" si="11"/>
        <v>1023.1671428571428</v>
      </c>
      <c r="AU51" s="26">
        <f t="shared" si="12"/>
        <v>3.9223129251700715</v>
      </c>
      <c r="AV51" s="27">
        <f t="shared" si="13"/>
        <v>92.171077734224866</v>
      </c>
      <c r="AW51" s="10">
        <f t="shared" si="5"/>
        <v>43045</v>
      </c>
      <c r="AY51" s="20">
        <f>AVERAGE(E51,F51,G51)</f>
        <v>1028.5899999999999</v>
      </c>
      <c r="AZ51" s="21">
        <f t="shared" si="21"/>
        <v>996.85149999999999</v>
      </c>
      <c r="BA51" s="21">
        <f t="shared" si="22"/>
        <v>18.420949999999994</v>
      </c>
      <c r="BB51" s="22">
        <f t="shared" si="23"/>
        <v>114.86378281250403</v>
      </c>
      <c r="BC51" s="10">
        <f t="shared" si="6"/>
        <v>43045</v>
      </c>
      <c r="BE51" s="20">
        <f>G51-G50</f>
        <v>-6.5799999999999272</v>
      </c>
      <c r="BF51" s="23">
        <f t="shared" si="8"/>
        <v>0</v>
      </c>
      <c r="BG51" s="23">
        <f t="shared" si="15"/>
        <v>6.5799999999999272</v>
      </c>
      <c r="BH51" s="33">
        <f t="shared" si="18"/>
        <v>4.9758973523658536</v>
      </c>
      <c r="BI51" s="33">
        <f t="shared" si="19"/>
        <v>2.1388547152998241</v>
      </c>
      <c r="BJ51" s="23">
        <f t="shared" si="20"/>
        <v>2.3264307373342716</v>
      </c>
      <c r="BK51" s="30">
        <f t="shared" si="16"/>
        <v>69.937747725317791</v>
      </c>
      <c r="BL51" s="10">
        <f t="shared" si="7"/>
        <v>43045</v>
      </c>
    </row>
    <row r="52" spans="1:64" x14ac:dyDescent="0.25">
      <c r="A52">
        <v>1055</v>
      </c>
      <c r="B52">
        <v>3</v>
      </c>
      <c r="C52" s="1">
        <v>43046</v>
      </c>
      <c r="D52" s="52">
        <v>1027.27</v>
      </c>
      <c r="E52" s="52">
        <v>1033.97</v>
      </c>
      <c r="F52" s="52">
        <v>1025.1300000000001</v>
      </c>
      <c r="G52">
        <v>1033.33</v>
      </c>
      <c r="H52">
        <v>1112331</v>
      </c>
      <c r="J52" s="10">
        <f t="shared" si="0"/>
        <v>43046</v>
      </c>
      <c r="K52" s="20">
        <v>0</v>
      </c>
      <c r="L52" s="20">
        <v>0</v>
      </c>
      <c r="N52" s="10">
        <f t="shared" si="1"/>
        <v>43046</v>
      </c>
      <c r="O52" s="42">
        <f>((G52-MIN(F39:F52))/(MAX(E39:E52)-MIN(F39:F52))*100)</f>
        <v>82.861044725162003</v>
      </c>
      <c r="P52" s="40">
        <f t="shared" si="17"/>
        <v>79.720040969614132</v>
      </c>
      <c r="Q52" s="2"/>
      <c r="R52" s="10">
        <f t="shared" si="2"/>
        <v>43046</v>
      </c>
      <c r="S52" s="11">
        <f t="shared" si="10"/>
        <v>0.25</v>
      </c>
      <c r="T52" s="40">
        <f>(G52*S52)+(T51*(1-S52))</f>
        <v>1022.50916308997</v>
      </c>
      <c r="U52" s="3"/>
      <c r="V52" s="10">
        <f t="shared" si="3"/>
        <v>43046</v>
      </c>
      <c r="W52" s="23">
        <f t="shared" si="14"/>
        <v>0.15384615384615385</v>
      </c>
      <c r="X52" s="46">
        <f>((G52 -X51)*W52)+X51</f>
        <v>1013.2952062824235</v>
      </c>
      <c r="Y52" s="23">
        <f t="shared" si="24"/>
        <v>7.407407407407407E-2</v>
      </c>
      <c r="Z52" s="47">
        <f>((G52 -Z51)*Y52)+Z51</f>
        <v>993.76385054825221</v>
      </c>
      <c r="AA52" s="46">
        <f t="shared" si="25"/>
        <v>19.531355734171257</v>
      </c>
      <c r="AB52" s="45">
        <f t="shared" si="26"/>
        <v>0.2</v>
      </c>
      <c r="AC52" s="48">
        <f t="shared" si="29"/>
        <v>17.030353517165931</v>
      </c>
      <c r="AD52" s="46">
        <f t="shared" si="27"/>
        <v>2.5010022170053254</v>
      </c>
      <c r="AF52" s="10">
        <f t="shared" si="4"/>
        <v>43046</v>
      </c>
      <c r="AG52" s="15">
        <f>AVERAGE(G46:G52)</f>
        <v>1025.2199999999998</v>
      </c>
      <c r="AH52" s="16">
        <f>AVERAGE(G39:G52)</f>
        <v>1003.8100000000001</v>
      </c>
      <c r="AL52" s="14" t="s">
        <v>40</v>
      </c>
      <c r="AM52" s="14">
        <f>(AP49-AQ49)/40</f>
        <v>911.97053846153847</v>
      </c>
      <c r="AS52" s="26">
        <f>AVERAGE(E52,F52,G52)</f>
        <v>1030.8100000000002</v>
      </c>
      <c r="AT52" s="26">
        <f t="shared" si="11"/>
        <v>1023.9561904761905</v>
      </c>
      <c r="AU52" s="26">
        <f t="shared" si="12"/>
        <v>4.5986394557823393</v>
      </c>
      <c r="AV52" s="27">
        <f t="shared" si="13"/>
        <v>99.35996055226984</v>
      </c>
      <c r="AW52" s="10">
        <f t="shared" si="5"/>
        <v>43046</v>
      </c>
      <c r="AY52" s="20">
        <f>AVERAGE(E52,F52,G52)</f>
        <v>1030.8100000000002</v>
      </c>
      <c r="AZ52" s="21">
        <f t="shared" si="21"/>
        <v>999.72116666666659</v>
      </c>
      <c r="BA52" s="21">
        <f t="shared" si="22"/>
        <v>19.521066666666655</v>
      </c>
      <c r="BB52" s="22">
        <f t="shared" si="23"/>
        <v>106.17190772817607</v>
      </c>
      <c r="BC52" s="10">
        <f t="shared" si="6"/>
        <v>43046</v>
      </c>
      <c r="BE52" s="20">
        <f>G52-G51</f>
        <v>7.4299999999998363</v>
      </c>
      <c r="BF52" s="23">
        <f t="shared" si="8"/>
        <v>7.4299999999998363</v>
      </c>
      <c r="BG52" s="23">
        <f t="shared" si="15"/>
        <v>0</v>
      </c>
      <c r="BH52" s="33">
        <f t="shared" si="18"/>
        <v>5.1511903986254239</v>
      </c>
      <c r="BI52" s="33">
        <f t="shared" si="19"/>
        <v>1.9860793784926938</v>
      </c>
      <c r="BJ52" s="23">
        <f t="shared" si="20"/>
        <v>2.5936477939440898</v>
      </c>
      <c r="BK52" s="30">
        <f t="shared" si="16"/>
        <v>72.173121648560809</v>
      </c>
      <c r="BL52" s="10">
        <f t="shared" si="7"/>
        <v>43046</v>
      </c>
    </row>
    <row r="53" spans="1:64" x14ac:dyDescent="0.25">
      <c r="A53">
        <v>1056</v>
      </c>
      <c r="B53">
        <v>3</v>
      </c>
      <c r="C53" s="1">
        <v>43047</v>
      </c>
      <c r="D53" s="52">
        <v>1030.52</v>
      </c>
      <c r="E53" s="52">
        <v>1043.52</v>
      </c>
      <c r="F53" s="52">
        <v>1028.45</v>
      </c>
      <c r="G53">
        <v>1039.8499999999999</v>
      </c>
      <c r="H53">
        <v>1088716</v>
      </c>
      <c r="J53" s="10">
        <f t="shared" si="0"/>
        <v>43047</v>
      </c>
      <c r="K53" s="20">
        <v>0</v>
      </c>
      <c r="L53" s="20">
        <v>0</v>
      </c>
      <c r="N53" s="10">
        <f t="shared" si="1"/>
        <v>43047</v>
      </c>
      <c r="O53" s="42">
        <f>((G53-MIN(F40:F53))/(MAX(E40:E53)-MIN(F40:F53))*100)</f>
        <v>90.281097075224565</v>
      </c>
      <c r="P53" s="40">
        <f t="shared" si="17"/>
        <v>82.515837790675505</v>
      </c>
      <c r="Q53" s="2"/>
      <c r="R53" s="10">
        <f t="shared" si="2"/>
        <v>43047</v>
      </c>
      <c r="S53" s="11">
        <f t="shared" si="10"/>
        <v>0.25</v>
      </c>
      <c r="T53" s="40">
        <f>(G53*S53)+(T52*(1-S53))</f>
        <v>1026.8443723174773</v>
      </c>
      <c r="U53" s="3"/>
      <c r="V53" s="10">
        <f t="shared" si="3"/>
        <v>43047</v>
      </c>
      <c r="W53" s="23">
        <f t="shared" si="14"/>
        <v>0.15384615384615385</v>
      </c>
      <c r="X53" s="46">
        <f>((G53 -X52)*W53)+X52</f>
        <v>1017.3805591620506</v>
      </c>
      <c r="Y53" s="23">
        <f t="shared" si="24"/>
        <v>7.407407407407407E-2</v>
      </c>
      <c r="Z53" s="47">
        <f>((G53 -Z52)*Y53)+Z52</f>
        <v>997.1776393965298</v>
      </c>
      <c r="AA53" s="46">
        <f t="shared" si="25"/>
        <v>20.202919765520846</v>
      </c>
      <c r="AB53" s="45">
        <f t="shared" si="26"/>
        <v>0.2</v>
      </c>
      <c r="AC53" s="48">
        <f t="shared" si="29"/>
        <v>17.664866766836916</v>
      </c>
      <c r="AD53" s="46">
        <f t="shared" si="27"/>
        <v>2.5380529986839306</v>
      </c>
      <c r="AF53" s="10">
        <f t="shared" si="4"/>
        <v>43047</v>
      </c>
      <c r="AG53" s="15">
        <f>AVERAGE(G47:G53)</f>
        <v>1028.4685714285715</v>
      </c>
      <c r="AH53" s="16">
        <f>AVERAGE(G40:G53)</f>
        <v>1007.7671428571429</v>
      </c>
      <c r="AS53" s="26">
        <f>AVERAGE(E53,F53,G53)</f>
        <v>1037.2733333333333</v>
      </c>
      <c r="AT53" s="26">
        <f t="shared" si="11"/>
        <v>1026.92</v>
      </c>
      <c r="AU53" s="26">
        <f t="shared" si="12"/>
        <v>4.9923809523809757</v>
      </c>
      <c r="AV53" s="27">
        <f t="shared" si="13"/>
        <v>138.25511891135508</v>
      </c>
      <c r="AW53" s="10">
        <f t="shared" si="5"/>
        <v>43047</v>
      </c>
      <c r="AY53" s="20">
        <f>AVERAGE(E53,F53,G53)</f>
        <v>1037.2733333333333</v>
      </c>
      <c r="AZ53" s="21">
        <f t="shared" si="21"/>
        <v>1002.3813333333335</v>
      </c>
      <c r="BA53" s="21">
        <f t="shared" si="22"/>
        <v>20.882133333333353</v>
      </c>
      <c r="BB53" s="22">
        <f t="shared" si="23"/>
        <v>111.39347193134735</v>
      </c>
      <c r="BC53" s="10">
        <f t="shared" si="6"/>
        <v>43047</v>
      </c>
      <c r="BE53" s="20">
        <f>G53-G52</f>
        <v>6.5199999999999818</v>
      </c>
      <c r="BF53" s="23">
        <f t="shared" si="8"/>
        <v>6.5199999999999818</v>
      </c>
      <c r="BG53" s="23">
        <f t="shared" si="15"/>
        <v>0</v>
      </c>
      <c r="BH53" s="33">
        <f t="shared" si="18"/>
        <v>5.2489625130093218</v>
      </c>
      <c r="BI53" s="33">
        <f t="shared" si="19"/>
        <v>1.8442165657432157</v>
      </c>
      <c r="BJ53" s="23">
        <f t="shared" si="20"/>
        <v>2.8461746903862131</v>
      </c>
      <c r="BK53" s="30">
        <f t="shared" si="16"/>
        <v>74.000140906247154</v>
      </c>
      <c r="BL53" s="10">
        <f t="shared" si="7"/>
        <v>43047</v>
      </c>
    </row>
    <row r="54" spans="1:64" x14ac:dyDescent="0.25">
      <c r="A54">
        <v>1057</v>
      </c>
      <c r="B54">
        <v>3</v>
      </c>
      <c r="C54" s="1">
        <v>43048</v>
      </c>
      <c r="D54" s="52">
        <v>1033.99</v>
      </c>
      <c r="E54" s="52">
        <v>1033.99</v>
      </c>
      <c r="F54" s="52">
        <v>1019.67</v>
      </c>
      <c r="G54">
        <v>1031.26</v>
      </c>
      <c r="H54">
        <v>1245246</v>
      </c>
      <c r="J54" s="10">
        <f t="shared" si="0"/>
        <v>43048</v>
      </c>
      <c r="K54" s="20">
        <v>0</v>
      </c>
      <c r="L54" s="20">
        <v>0</v>
      </c>
      <c r="N54" s="10">
        <f t="shared" si="1"/>
        <v>43048</v>
      </c>
      <c r="O54" s="42">
        <f>((G54-MIN(F41:F54))/(MAX(E41:E54)-MIN(F41:F54))*100)</f>
        <v>80.505291908501093</v>
      </c>
      <c r="P54" s="40">
        <f t="shared" si="17"/>
        <v>84.54914456962922</v>
      </c>
      <c r="Q54" s="2"/>
      <c r="R54" s="10">
        <f t="shared" si="2"/>
        <v>43048</v>
      </c>
      <c r="S54" s="11">
        <f t="shared" si="10"/>
        <v>0.25</v>
      </c>
      <c r="T54" s="40">
        <f>(G54*S54)+(T53*(1-S54))</f>
        <v>1027.9482792381079</v>
      </c>
      <c r="U54" s="3"/>
      <c r="V54" s="10">
        <f t="shared" si="3"/>
        <v>43048</v>
      </c>
      <c r="W54" s="23">
        <f t="shared" si="14"/>
        <v>0.15384615384615385</v>
      </c>
      <c r="X54" s="46">
        <f>((G54 -X53)*W54)+X53</f>
        <v>1019.5158577525044</v>
      </c>
      <c r="Y54" s="23">
        <f t="shared" si="24"/>
        <v>7.407407407407407E-2</v>
      </c>
      <c r="Z54" s="47">
        <f>((G54 -Z53)*Y54)+Z53</f>
        <v>999.70225870049057</v>
      </c>
      <c r="AA54" s="46">
        <f t="shared" si="25"/>
        <v>19.813599052013842</v>
      </c>
      <c r="AB54" s="45">
        <f t="shared" si="26"/>
        <v>0.2</v>
      </c>
      <c r="AC54" s="48">
        <f t="shared" si="29"/>
        <v>18.094613223872301</v>
      </c>
      <c r="AD54" s="46">
        <f t="shared" si="27"/>
        <v>1.7189858281415411</v>
      </c>
      <c r="AF54" s="10">
        <f t="shared" si="4"/>
        <v>43048</v>
      </c>
      <c r="AG54" s="15">
        <f>AVERAGE(G48:G54)</f>
        <v>1030.5571428571427</v>
      </c>
      <c r="AH54" s="16">
        <f>AVERAGE(G41:G54)</f>
        <v>1010.842857142857</v>
      </c>
      <c r="AS54" s="26">
        <f>AVERAGE(E54,F54,G54)</f>
        <v>1028.3066666666666</v>
      </c>
      <c r="AT54" s="26">
        <f t="shared" si="11"/>
        <v>1028.5323809523809</v>
      </c>
      <c r="AU54" s="26">
        <f t="shared" si="12"/>
        <v>3.1646258503401605</v>
      </c>
      <c r="AV54" s="27">
        <f t="shared" si="13"/>
        <v>-4.7549441100599337</v>
      </c>
      <c r="AW54" s="10">
        <f t="shared" si="5"/>
        <v>43048</v>
      </c>
      <c r="AY54" s="20">
        <f>AVERAGE(E54,F54,G54)</f>
        <v>1028.3066666666666</v>
      </c>
      <c r="AZ54" s="21">
        <f t="shared" si="21"/>
        <v>1004.3475000000001</v>
      </c>
      <c r="BA54" s="21">
        <f t="shared" si="22"/>
        <v>21.508499999999998</v>
      </c>
      <c r="BB54" s="22">
        <f t="shared" si="23"/>
        <v>74.262630019655901</v>
      </c>
      <c r="BC54" s="10">
        <f t="shared" si="6"/>
        <v>43048</v>
      </c>
      <c r="BE54" s="20">
        <f>G54-G53</f>
        <v>-8.5899999999999181</v>
      </c>
      <c r="BF54" s="23">
        <f t="shared" si="8"/>
        <v>0</v>
      </c>
      <c r="BG54" s="23">
        <f t="shared" si="15"/>
        <v>8.5899999999999181</v>
      </c>
      <c r="BH54" s="33">
        <f t="shared" si="18"/>
        <v>4.8740366192229416</v>
      </c>
      <c r="BI54" s="33">
        <f t="shared" si="19"/>
        <v>2.326058239618694</v>
      </c>
      <c r="BJ54" s="23">
        <f t="shared" si="20"/>
        <v>2.0954060978378308</v>
      </c>
      <c r="BK54" s="30">
        <f t="shared" si="16"/>
        <v>67.694061186397832</v>
      </c>
      <c r="BL54" s="10">
        <f t="shared" si="7"/>
        <v>43048</v>
      </c>
    </row>
    <row r="55" spans="1:64" x14ac:dyDescent="0.25">
      <c r="A55">
        <v>1058</v>
      </c>
      <c r="B55">
        <v>3</v>
      </c>
      <c r="C55" s="1">
        <v>43049</v>
      </c>
      <c r="D55" s="52">
        <v>1026.46</v>
      </c>
      <c r="E55" s="52">
        <v>1030.76</v>
      </c>
      <c r="F55" s="52">
        <v>1025.28</v>
      </c>
      <c r="G55">
        <v>1028.07</v>
      </c>
      <c r="H55">
        <v>720676</v>
      </c>
      <c r="J55" s="10">
        <f t="shared" si="0"/>
        <v>43049</v>
      </c>
      <c r="K55" s="20">
        <v>0</v>
      </c>
      <c r="L55" s="20">
        <v>0</v>
      </c>
      <c r="N55" s="10">
        <f t="shared" si="1"/>
        <v>43049</v>
      </c>
      <c r="O55" s="42">
        <f>((G55-MIN(F42:F55))/(MAX(E42:E55)-MIN(F42:F55))*100)</f>
        <v>76.874928872197415</v>
      </c>
      <c r="P55" s="40">
        <f t="shared" si="17"/>
        <v>82.55377261864102</v>
      </c>
      <c r="Q55" s="2"/>
      <c r="R55" s="10">
        <f t="shared" si="2"/>
        <v>43049</v>
      </c>
      <c r="S55" s="11">
        <f t="shared" si="10"/>
        <v>0.25</v>
      </c>
      <c r="T55" s="40">
        <f>(G55*S55)+(T54*(1-S55))</f>
        <v>1027.9787094285809</v>
      </c>
      <c r="U55" s="3"/>
      <c r="V55" s="10">
        <f t="shared" si="3"/>
        <v>43049</v>
      </c>
      <c r="W55" s="23">
        <f t="shared" si="14"/>
        <v>0.15384615384615385</v>
      </c>
      <c r="X55" s="46">
        <f>((G55 -X54)*W55)+X54</f>
        <v>1020.8318796367345</v>
      </c>
      <c r="Y55" s="23">
        <f t="shared" si="24"/>
        <v>7.407407407407407E-2</v>
      </c>
      <c r="Z55" s="47">
        <f>((G55 -Z54)*Y55)+Z54</f>
        <v>1001.8035728708246</v>
      </c>
      <c r="AA55" s="46">
        <f t="shared" si="25"/>
        <v>19.028306765909861</v>
      </c>
      <c r="AB55" s="45">
        <f t="shared" si="26"/>
        <v>0.2</v>
      </c>
      <c r="AC55" s="48">
        <f t="shared" si="29"/>
        <v>18.281351932279811</v>
      </c>
      <c r="AD55" s="46">
        <f t="shared" si="27"/>
        <v>0.74695483363004911</v>
      </c>
      <c r="AF55" s="10">
        <f t="shared" si="4"/>
        <v>43049</v>
      </c>
      <c r="AG55" s="15">
        <f>AVERAGE(G49:G55)</f>
        <v>1030.9242857142856</v>
      </c>
      <c r="AH55" s="16">
        <f>AVERAGE(G42:G55)</f>
        <v>1015.1014285714285</v>
      </c>
      <c r="AS55" s="26">
        <f>AVERAGE(E55,F55,G55)</f>
        <v>1028.0366666666666</v>
      </c>
      <c r="AT55" s="26">
        <f t="shared" si="11"/>
        <v>1029.1033333333332</v>
      </c>
      <c r="AU55" s="26">
        <f t="shared" si="12"/>
        <v>2.8219047619047779</v>
      </c>
      <c r="AV55" s="27">
        <f t="shared" si="13"/>
        <v>-25.199685003935876</v>
      </c>
      <c r="AW55" s="10">
        <f t="shared" si="5"/>
        <v>43049</v>
      </c>
      <c r="AY55" s="20">
        <f>AVERAGE(E55,F55,G55)</f>
        <v>1028.0366666666666</v>
      </c>
      <c r="AZ55" s="21">
        <f t="shared" si="21"/>
        <v>1006.1511666666668</v>
      </c>
      <c r="BA55" s="21">
        <f t="shared" si="22"/>
        <v>21.893383333333315</v>
      </c>
      <c r="BB55" s="22">
        <f t="shared" si="23"/>
        <v>66.642661443373342</v>
      </c>
      <c r="BC55" s="10">
        <f t="shared" si="6"/>
        <v>43049</v>
      </c>
      <c r="BE55" s="20">
        <f>G55-G54</f>
        <v>-3.1900000000000546</v>
      </c>
      <c r="BF55" s="23">
        <f t="shared" si="8"/>
        <v>0</v>
      </c>
      <c r="BG55" s="23">
        <f t="shared" si="15"/>
        <v>3.1900000000000546</v>
      </c>
      <c r="BH55" s="33">
        <f t="shared" si="18"/>
        <v>4.5258911464213032</v>
      </c>
      <c r="BI55" s="33">
        <f t="shared" si="19"/>
        <v>2.3877683653602197</v>
      </c>
      <c r="BJ55" s="23">
        <f t="shared" si="20"/>
        <v>1.8954481565629275</v>
      </c>
      <c r="BK55" s="30">
        <f t="shared" si="16"/>
        <v>65.463032113582699</v>
      </c>
      <c r="BL55" s="10">
        <f t="shared" si="7"/>
        <v>43049</v>
      </c>
    </row>
    <row r="56" spans="1:64" x14ac:dyDescent="0.25">
      <c r="A56">
        <v>1059</v>
      </c>
      <c r="B56">
        <v>3</v>
      </c>
      <c r="C56" s="1">
        <v>43052</v>
      </c>
      <c r="D56" s="52">
        <v>1023.42</v>
      </c>
      <c r="E56" s="52">
        <v>1031.58</v>
      </c>
      <c r="F56" s="52">
        <v>1022.57</v>
      </c>
      <c r="G56">
        <v>1025.75</v>
      </c>
      <c r="H56">
        <v>885779</v>
      </c>
      <c r="J56" s="10">
        <f t="shared" si="0"/>
        <v>43052</v>
      </c>
      <c r="K56" s="20">
        <v>0</v>
      </c>
      <c r="L56" s="20">
        <v>0</v>
      </c>
      <c r="N56" s="10">
        <f t="shared" si="1"/>
        <v>43052</v>
      </c>
      <c r="O56" s="42">
        <f>((G56-MIN(F43:F56))/(MAX(E43:E56)-MIN(F43:F56))*100)</f>
        <v>74.234664845794839</v>
      </c>
      <c r="P56" s="40">
        <f t="shared" si="17"/>
        <v>77.204961875497773</v>
      </c>
      <c r="Q56" s="2"/>
      <c r="R56" s="10">
        <f t="shared" si="2"/>
        <v>43052</v>
      </c>
      <c r="S56" s="11">
        <f t="shared" si="10"/>
        <v>0.25</v>
      </c>
      <c r="T56" s="40">
        <f>(G56*S56)+(T55*(1-S56))</f>
        <v>1027.4215320714356</v>
      </c>
      <c r="U56" s="3"/>
      <c r="V56" s="10">
        <f t="shared" si="3"/>
        <v>43052</v>
      </c>
      <c r="W56" s="23">
        <f t="shared" si="14"/>
        <v>0.15384615384615385</v>
      </c>
      <c r="X56" s="46">
        <f>((G56 -X55)*W56)+X55</f>
        <v>1021.5885135387754</v>
      </c>
      <c r="Y56" s="23">
        <f t="shared" si="24"/>
        <v>7.407407407407407E-2</v>
      </c>
      <c r="Z56" s="47">
        <f>((G56 -Z55)*Y56)+Z55</f>
        <v>1003.5773822878006</v>
      </c>
      <c r="AA56" s="46">
        <f t="shared" si="25"/>
        <v>18.011131250974813</v>
      </c>
      <c r="AB56" s="45">
        <f t="shared" si="26"/>
        <v>0.2</v>
      </c>
      <c r="AC56" s="48">
        <f t="shared" si="29"/>
        <v>18.227307796018813</v>
      </c>
      <c r="AD56" s="46">
        <f t="shared" si="27"/>
        <v>-0.21617654504400008</v>
      </c>
      <c r="AF56" s="10">
        <f t="shared" si="4"/>
        <v>43052</v>
      </c>
      <c r="AG56" s="15">
        <f>AVERAGE(G50:G56)</f>
        <v>1030.9485714285713</v>
      </c>
      <c r="AH56" s="16">
        <f>AVERAGE(G43:G56)</f>
        <v>1019.045</v>
      </c>
      <c r="AS56" s="26">
        <f>AVERAGE(E56,F56,G56)</f>
        <v>1026.6333333333334</v>
      </c>
      <c r="AT56" s="26">
        <f t="shared" si="11"/>
        <v>1029.7328571428573</v>
      </c>
      <c r="AU56" s="26">
        <f t="shared" si="12"/>
        <v>2.4621768707483755</v>
      </c>
      <c r="AV56" s="27">
        <f t="shared" si="13"/>
        <v>-83.923670589966463</v>
      </c>
      <c r="AW56" s="10">
        <f t="shared" si="5"/>
        <v>43052</v>
      </c>
      <c r="AY56" s="20">
        <f>AVERAGE(E56,F56,G56)</f>
        <v>1026.6333333333334</v>
      </c>
      <c r="AZ56" s="21">
        <f t="shared" si="21"/>
        <v>1007.9843333333336</v>
      </c>
      <c r="BA56" s="21">
        <f t="shared" si="22"/>
        <v>21.741799999999948</v>
      </c>
      <c r="BB56" s="22">
        <f t="shared" si="23"/>
        <v>57.183244564233966</v>
      </c>
      <c r="BC56" s="10">
        <f t="shared" si="6"/>
        <v>43052</v>
      </c>
      <c r="BE56" s="20">
        <f>G56-G55</f>
        <v>-2.3199999999999363</v>
      </c>
      <c r="BF56" s="23">
        <f t="shared" si="8"/>
        <v>0</v>
      </c>
      <c r="BG56" s="23">
        <f t="shared" si="15"/>
        <v>2.3199999999999363</v>
      </c>
      <c r="BH56" s="33">
        <f t="shared" si="18"/>
        <v>4.2026132073912104</v>
      </c>
      <c r="BI56" s="33">
        <f t="shared" si="19"/>
        <v>2.3829277678344849</v>
      </c>
      <c r="BJ56" s="23">
        <f t="shared" si="20"/>
        <v>1.7636343258572151</v>
      </c>
      <c r="BK56" s="30">
        <f t="shared" si="16"/>
        <v>63.815762793081419</v>
      </c>
      <c r="BL56" s="10">
        <f t="shared" si="7"/>
        <v>43052</v>
      </c>
    </row>
    <row r="57" spans="1:64" x14ac:dyDescent="0.25">
      <c r="A57">
        <v>1060</v>
      </c>
      <c r="B57">
        <v>3</v>
      </c>
      <c r="C57" s="1">
        <v>43053</v>
      </c>
      <c r="D57" s="52">
        <v>1022.59</v>
      </c>
      <c r="E57" s="52">
        <v>1026.81</v>
      </c>
      <c r="F57" s="52">
        <v>1014.15</v>
      </c>
      <c r="G57">
        <v>1026</v>
      </c>
      <c r="H57">
        <v>959222</v>
      </c>
      <c r="J57" s="10">
        <f t="shared" si="0"/>
        <v>43053</v>
      </c>
      <c r="K57" s="20">
        <v>0</v>
      </c>
      <c r="L57" s="20">
        <v>0</v>
      </c>
      <c r="N57" s="10">
        <f t="shared" si="1"/>
        <v>43053</v>
      </c>
      <c r="O57" s="42">
        <f>((G57-MIN(F44:F57))/(MAX(E44:E57)-MIN(F44:F57))*100)</f>
        <v>70.612941330883203</v>
      </c>
      <c r="P57" s="40">
        <f t="shared" si="17"/>
        <v>73.907511682958486</v>
      </c>
      <c r="Q57" s="2"/>
      <c r="R57" s="10">
        <f t="shared" si="2"/>
        <v>43053</v>
      </c>
      <c r="S57" s="11">
        <f t="shared" si="10"/>
        <v>0.25</v>
      </c>
      <c r="T57" s="40">
        <f>(G57*S57)+(T56*(1-S57))</f>
        <v>1027.0661490535767</v>
      </c>
      <c r="U57" s="3"/>
      <c r="V57" s="10">
        <f t="shared" si="3"/>
        <v>43053</v>
      </c>
      <c r="W57" s="23">
        <f t="shared" si="14"/>
        <v>0.15384615384615385</v>
      </c>
      <c r="X57" s="46">
        <f>((G57 -X56)*W57)+X56</f>
        <v>1022.2672037635791</v>
      </c>
      <c r="Y57" s="23">
        <f t="shared" si="24"/>
        <v>7.407407407407407E-2</v>
      </c>
      <c r="Z57" s="47">
        <f>((G57 -Z56)*Y57)+Z56</f>
        <v>1005.2383169331487</v>
      </c>
      <c r="AA57" s="46">
        <f t="shared" si="25"/>
        <v>17.028886830430451</v>
      </c>
      <c r="AB57" s="45">
        <f t="shared" si="26"/>
        <v>0.2</v>
      </c>
      <c r="AC57" s="48">
        <f t="shared" si="29"/>
        <v>17.987623602901142</v>
      </c>
      <c r="AD57" s="46">
        <f t="shared" si="27"/>
        <v>-0.95873677247069011</v>
      </c>
      <c r="AF57" s="10">
        <f t="shared" si="4"/>
        <v>43053</v>
      </c>
      <c r="AG57" s="15">
        <f>AVERAGE(G51:G57)</f>
        <v>1030.0228571428572</v>
      </c>
      <c r="AH57" s="16">
        <f>AVERAGE(G44:G57)</f>
        <v>1022.8071428571428</v>
      </c>
      <c r="AS57" s="26">
        <f>AVERAGE(E57,F57,G57)</f>
        <v>1022.32</v>
      </c>
      <c r="AT57" s="26">
        <f t="shared" si="11"/>
        <v>1028.8528571428571</v>
      </c>
      <c r="AU57" s="26">
        <f t="shared" si="12"/>
        <v>2.9650340136054671</v>
      </c>
      <c r="AV57" s="27">
        <f t="shared" si="13"/>
        <v>-146.88661496810676</v>
      </c>
      <c r="AW57" s="10">
        <f t="shared" si="5"/>
        <v>43053</v>
      </c>
      <c r="AY57" s="20">
        <f>AVERAGE(E57,F57,G57)</f>
        <v>1022.32</v>
      </c>
      <c r="AZ57" s="21">
        <f t="shared" si="21"/>
        <v>1009.4801666666666</v>
      </c>
      <c r="BA57" s="21">
        <f t="shared" si="22"/>
        <v>21.230783333333346</v>
      </c>
      <c r="BB57" s="22">
        <f t="shared" si="23"/>
        <v>40.318290448800958</v>
      </c>
      <c r="BC57" s="10">
        <f t="shared" si="6"/>
        <v>43053</v>
      </c>
      <c r="BE57" s="20">
        <f>G57-G56</f>
        <v>0.25</v>
      </c>
      <c r="BF57" s="23">
        <f t="shared" si="8"/>
        <v>0.25</v>
      </c>
      <c r="BG57" s="23">
        <f t="shared" si="15"/>
        <v>0</v>
      </c>
      <c r="BH57" s="33">
        <f t="shared" si="18"/>
        <v>3.9202836925775526</v>
      </c>
      <c r="BI57" s="33">
        <f t="shared" si="19"/>
        <v>2.2127186415605933</v>
      </c>
      <c r="BJ57" s="23">
        <f t="shared" si="20"/>
        <v>1.7717045533690818</v>
      </c>
      <c r="BK57" s="30">
        <f t="shared" si="16"/>
        <v>63.921118548350584</v>
      </c>
      <c r="BL57" s="10">
        <f t="shared" si="7"/>
        <v>43053</v>
      </c>
    </row>
    <row r="58" spans="1:64" x14ac:dyDescent="0.25">
      <c r="A58">
        <v>1061</v>
      </c>
      <c r="B58">
        <v>3</v>
      </c>
      <c r="C58" s="1">
        <v>43054</v>
      </c>
      <c r="D58" s="52">
        <v>1019.21</v>
      </c>
      <c r="E58" s="52">
        <v>1024.0899999999999</v>
      </c>
      <c r="F58" s="52">
        <v>1015.42</v>
      </c>
      <c r="G58">
        <v>1020.91</v>
      </c>
      <c r="H58">
        <v>853992</v>
      </c>
      <c r="J58" s="10">
        <f t="shared" si="0"/>
        <v>43054</v>
      </c>
      <c r="K58" s="20">
        <v>0</v>
      </c>
      <c r="L58" s="20">
        <v>0</v>
      </c>
      <c r="N58" s="10">
        <f t="shared" si="1"/>
        <v>43054</v>
      </c>
      <c r="O58" s="42">
        <f>((G58-MIN(F45:F58))/(MAX(E45:E58)-MIN(F45:F58))*100)</f>
        <v>32.795304475421702</v>
      </c>
      <c r="P58" s="40">
        <f t="shared" si="17"/>
        <v>59.214303550699903</v>
      </c>
      <c r="Q58" s="2"/>
      <c r="R58" s="10">
        <f t="shared" si="2"/>
        <v>43054</v>
      </c>
      <c r="S58" s="11">
        <f t="shared" si="10"/>
        <v>0.25</v>
      </c>
      <c r="T58" s="40">
        <f>(G58*S58)+(T57*(1-S58))</f>
        <v>1025.5271117901825</v>
      </c>
      <c r="U58" s="3"/>
      <c r="V58" s="10">
        <f t="shared" si="3"/>
        <v>43054</v>
      </c>
      <c r="W58" s="23">
        <f t="shared" si="14"/>
        <v>0.15384615384615385</v>
      </c>
      <c r="X58" s="46">
        <f>((G58 -X57)*W58)+X57</f>
        <v>1022.0584031845669</v>
      </c>
      <c r="Y58" s="23">
        <f t="shared" si="24"/>
        <v>7.407407407407407E-2</v>
      </c>
      <c r="Z58" s="47">
        <f>((G58 -Z57)*Y58)+Z57</f>
        <v>1006.3991823455081</v>
      </c>
      <c r="AA58" s="46">
        <f t="shared" si="25"/>
        <v>15.659220839058889</v>
      </c>
      <c r="AB58" s="45">
        <f t="shared" si="26"/>
        <v>0.2</v>
      </c>
      <c r="AC58" s="48">
        <f t="shared" si="29"/>
        <v>17.521943050132691</v>
      </c>
      <c r="AD58" s="46">
        <f t="shared" si="27"/>
        <v>-1.8627222110738018</v>
      </c>
      <c r="AF58" s="10">
        <f t="shared" si="4"/>
        <v>43054</v>
      </c>
      <c r="AG58" s="15">
        <f>AVERAGE(G52:G58)</f>
        <v>1029.31</v>
      </c>
      <c r="AH58" s="16">
        <f>AVERAGE(G45:G58)</f>
        <v>1026.2607142857144</v>
      </c>
      <c r="AS58" s="26">
        <f>AVERAGE(E58,F58,G58)</f>
        <v>1020.1399999999999</v>
      </c>
      <c r="AT58" s="26">
        <f t="shared" si="11"/>
        <v>1027.6457142857143</v>
      </c>
      <c r="AU58" s="26">
        <f t="shared" si="12"/>
        <v>3.9553741496598604</v>
      </c>
      <c r="AV58" s="27">
        <f t="shared" si="13"/>
        <v>-126.50660429279363</v>
      </c>
      <c r="AW58" s="10">
        <f t="shared" si="5"/>
        <v>43054</v>
      </c>
      <c r="AY58" s="20">
        <f>AVERAGE(E58,F58,G58)</f>
        <v>1020.1399999999999</v>
      </c>
      <c r="AZ58" s="21">
        <f t="shared" si="21"/>
        <v>1010.8788333333334</v>
      </c>
      <c r="BA58" s="21">
        <f t="shared" si="22"/>
        <v>20.338633333333281</v>
      </c>
      <c r="BB58" s="22">
        <f t="shared" si="23"/>
        <v>30.356568260622112</v>
      </c>
      <c r="BC58" s="10">
        <f t="shared" si="6"/>
        <v>43054</v>
      </c>
      <c r="BE58" s="20">
        <f>G58-G57</f>
        <v>-5.0900000000000318</v>
      </c>
      <c r="BF58" s="23">
        <f t="shared" si="8"/>
        <v>0</v>
      </c>
      <c r="BG58" s="23">
        <f t="shared" si="15"/>
        <v>5.0900000000000318</v>
      </c>
      <c r="BH58" s="33">
        <f t="shared" si="18"/>
        <v>3.640263428822013</v>
      </c>
      <c r="BI58" s="33">
        <f t="shared" si="19"/>
        <v>2.4182387385919819</v>
      </c>
      <c r="BJ58" s="23">
        <f t="shared" si="20"/>
        <v>1.5053366612353396</v>
      </c>
      <c r="BK58" s="30">
        <f t="shared" si="16"/>
        <v>60.085204696325455</v>
      </c>
      <c r="BL58" s="10">
        <f t="shared" si="7"/>
        <v>43054</v>
      </c>
    </row>
    <row r="59" spans="1:64" x14ac:dyDescent="0.25">
      <c r="A59">
        <v>1062</v>
      </c>
      <c r="B59">
        <v>3</v>
      </c>
      <c r="C59" s="1">
        <v>43055</v>
      </c>
      <c r="D59" s="52">
        <v>1022.52</v>
      </c>
      <c r="E59" s="52">
        <v>1035.92</v>
      </c>
      <c r="F59" s="52">
        <v>1022.52</v>
      </c>
      <c r="G59">
        <v>1032.5</v>
      </c>
      <c r="H59">
        <v>1129688</v>
      </c>
      <c r="J59" s="10">
        <f t="shared" si="0"/>
        <v>43055</v>
      </c>
      <c r="K59" s="20">
        <v>0</v>
      </c>
      <c r="L59" s="20">
        <v>0</v>
      </c>
      <c r="N59" s="10">
        <f t="shared" si="1"/>
        <v>43055</v>
      </c>
      <c r="O59" s="42">
        <f>((G59-MIN(F46:F59))/(MAX(E46:E59)-MIN(F46:F59))*100)</f>
        <v>69.405885619100545</v>
      </c>
      <c r="P59" s="40">
        <f t="shared" si="17"/>
        <v>57.604710475135143</v>
      </c>
      <c r="Q59" s="2"/>
      <c r="R59" s="10">
        <f t="shared" si="2"/>
        <v>43055</v>
      </c>
      <c r="S59" s="11">
        <f t="shared" si="10"/>
        <v>0.25</v>
      </c>
      <c r="T59" s="40">
        <f>(G59*S59)+(T58*(1-S59))</f>
        <v>1027.2703338426368</v>
      </c>
      <c r="U59" s="3"/>
      <c r="V59" s="10">
        <f t="shared" si="3"/>
        <v>43055</v>
      </c>
      <c r="W59" s="23">
        <f t="shared" si="14"/>
        <v>0.15384615384615385</v>
      </c>
      <c r="X59" s="46">
        <f>((G59 -X58)*W59)+X58</f>
        <v>1023.6648026946335</v>
      </c>
      <c r="Y59" s="23">
        <f t="shared" si="24"/>
        <v>7.407407407407407E-2</v>
      </c>
      <c r="Z59" s="47">
        <f>((G59 -Z58)*Y59)+Z58</f>
        <v>1008.3325762458408</v>
      </c>
      <c r="AA59" s="46">
        <f t="shared" si="25"/>
        <v>15.332226448792767</v>
      </c>
      <c r="AB59" s="45">
        <f t="shared" si="26"/>
        <v>0.2</v>
      </c>
      <c r="AC59" s="48">
        <f t="shared" si="29"/>
        <v>17.083999729864708</v>
      </c>
      <c r="AD59" s="46">
        <f t="shared" si="27"/>
        <v>-1.7517732810719409</v>
      </c>
      <c r="AF59" s="10">
        <f t="shared" si="4"/>
        <v>43055</v>
      </c>
      <c r="AG59" s="15">
        <f>AVERAGE(G53:G59)</f>
        <v>1029.1914285714286</v>
      </c>
      <c r="AH59" s="16">
        <f>AVERAGE(G46:G59)</f>
        <v>1027.2057142857143</v>
      </c>
      <c r="AS59" s="26">
        <f>AVERAGE(E59,F59,G59)</f>
        <v>1030.3133333333333</v>
      </c>
      <c r="AT59" s="26">
        <f t="shared" si="11"/>
        <v>1027.5747619047618</v>
      </c>
      <c r="AU59" s="26">
        <f t="shared" si="12"/>
        <v>3.8945578231292433</v>
      </c>
      <c r="AV59" s="27">
        <f t="shared" si="13"/>
        <v>46.878602620088735</v>
      </c>
      <c r="AW59" s="10">
        <f t="shared" si="5"/>
        <v>43055</v>
      </c>
      <c r="AY59" s="20">
        <f>AVERAGE(E59,F59,G59)</f>
        <v>1030.3133333333333</v>
      </c>
      <c r="AZ59" s="21">
        <f t="shared" si="21"/>
        <v>1013.1991666666665</v>
      </c>
      <c r="BA59" s="21">
        <f t="shared" si="22"/>
        <v>18.801583333333383</v>
      </c>
      <c r="BB59" s="22">
        <f t="shared" si="23"/>
        <v>60.6834235296378</v>
      </c>
      <c r="BC59" s="10">
        <f t="shared" si="6"/>
        <v>43055</v>
      </c>
      <c r="BE59" s="20">
        <f>G59-G58</f>
        <v>11.590000000000032</v>
      </c>
      <c r="BF59" s="23">
        <f t="shared" si="8"/>
        <v>11.590000000000032</v>
      </c>
      <c r="BG59" s="23">
        <f t="shared" si="15"/>
        <v>0</v>
      </c>
      <c r="BH59" s="33">
        <f t="shared" si="18"/>
        <v>4.2081017553347291</v>
      </c>
      <c r="BI59" s="33">
        <f t="shared" si="19"/>
        <v>2.2455074001211259</v>
      </c>
      <c r="BJ59" s="23">
        <f t="shared" si="20"/>
        <v>1.8740093019099995</v>
      </c>
      <c r="BK59" s="30">
        <f t="shared" si="16"/>
        <v>65.205401411351602</v>
      </c>
      <c r="BL59" s="10">
        <f t="shared" si="7"/>
        <v>43055</v>
      </c>
    </row>
    <row r="60" spans="1:64" x14ac:dyDescent="0.25">
      <c r="A60">
        <v>1063</v>
      </c>
      <c r="B60">
        <v>3</v>
      </c>
      <c r="C60" s="1">
        <v>43056</v>
      </c>
      <c r="D60" s="52">
        <v>1034.01</v>
      </c>
      <c r="E60" s="52">
        <v>1034.42</v>
      </c>
      <c r="F60" s="52">
        <v>1017.75</v>
      </c>
      <c r="G60">
        <v>1019.09</v>
      </c>
      <c r="H60">
        <v>1397064</v>
      </c>
      <c r="J60" s="10">
        <f t="shared" si="0"/>
        <v>43056</v>
      </c>
      <c r="K60" s="20">
        <v>0</v>
      </c>
      <c r="L60" s="20">
        <v>0</v>
      </c>
      <c r="N60" s="10">
        <f t="shared" si="1"/>
        <v>43056</v>
      </c>
      <c r="O60" s="42">
        <f>((G60-MIN(F47:F60))/(MAX(E47:E60)-MIN(F47:F60))*100)</f>
        <v>26.193353474320443</v>
      </c>
      <c r="P60" s="40">
        <f t="shared" si="17"/>
        <v>42.798181189614233</v>
      </c>
      <c r="Q60" s="2"/>
      <c r="R60" s="10">
        <f t="shared" si="2"/>
        <v>43056</v>
      </c>
      <c r="S60" s="11">
        <f t="shared" si="10"/>
        <v>0.25</v>
      </c>
      <c r="T60" s="40">
        <f>(G60*S60)+(T59*(1-S60))</f>
        <v>1025.2252503819775</v>
      </c>
      <c r="U60" s="3"/>
      <c r="V60" s="10">
        <f t="shared" si="3"/>
        <v>43056</v>
      </c>
      <c r="W60" s="23">
        <f t="shared" si="14"/>
        <v>0.15384615384615385</v>
      </c>
      <c r="X60" s="46">
        <f>((G60 -X59)*W60)+X59</f>
        <v>1022.9609868954591</v>
      </c>
      <c r="Y60" s="23">
        <f t="shared" si="24"/>
        <v>7.407407407407407E-2</v>
      </c>
      <c r="Z60" s="47">
        <f>((G60 -Z59)*Y60)+Z59</f>
        <v>1009.1294224498525</v>
      </c>
      <c r="AA60" s="46">
        <f t="shared" si="25"/>
        <v>13.831564445606546</v>
      </c>
      <c r="AB60" s="45">
        <f t="shared" si="26"/>
        <v>0.2</v>
      </c>
      <c r="AC60" s="48">
        <f t="shared" si="29"/>
        <v>16.433512673013077</v>
      </c>
      <c r="AD60" s="46">
        <f t="shared" si="27"/>
        <v>-2.6019482274065311</v>
      </c>
      <c r="AF60" s="10">
        <f t="shared" si="4"/>
        <v>43056</v>
      </c>
      <c r="AG60" s="15">
        <f>AVERAGE(G54:G60)</f>
        <v>1026.2257142857143</v>
      </c>
      <c r="AH60" s="16">
        <f>AVERAGE(G47:G60)</f>
        <v>1027.3471428571429</v>
      </c>
      <c r="AS60" s="26">
        <f>AVERAGE(E60,F60,G60)</f>
        <v>1023.7533333333334</v>
      </c>
      <c r="AT60" s="26">
        <f t="shared" si="11"/>
        <v>1025.6433333333332</v>
      </c>
      <c r="AU60" s="26">
        <f t="shared" si="12"/>
        <v>3.0619047619047706</v>
      </c>
      <c r="AV60" s="27">
        <f t="shared" si="13"/>
        <v>-41.150855365468978</v>
      </c>
      <c r="AW60" s="10">
        <f t="shared" si="5"/>
        <v>43056</v>
      </c>
      <c r="AY60" s="20">
        <f>AVERAGE(E60,F60,G60)</f>
        <v>1023.7533333333334</v>
      </c>
      <c r="AZ60" s="21">
        <f t="shared" si="21"/>
        <v>1014.9904999999999</v>
      </c>
      <c r="BA60" s="21">
        <f t="shared" si="22"/>
        <v>16.990866666666726</v>
      </c>
      <c r="BB60" s="22">
        <f t="shared" si="23"/>
        <v>34.382524467394362</v>
      </c>
      <c r="BC60" s="10">
        <f t="shared" si="6"/>
        <v>43056</v>
      </c>
      <c r="BE60" s="20">
        <f>G60-G59</f>
        <v>-13.409999999999968</v>
      </c>
      <c r="BF60" s="23">
        <f t="shared" si="8"/>
        <v>0</v>
      </c>
      <c r="BG60" s="23">
        <f t="shared" si="15"/>
        <v>13.409999999999968</v>
      </c>
      <c r="BH60" s="33">
        <f t="shared" si="18"/>
        <v>3.9075230585251055</v>
      </c>
      <c r="BI60" s="33">
        <f t="shared" si="19"/>
        <v>3.0429711572553293</v>
      </c>
      <c r="BJ60" s="23">
        <f t="shared" si="20"/>
        <v>1.2841143923459257</v>
      </c>
      <c r="BK60" s="30">
        <f t="shared" si="16"/>
        <v>56.219355591339777</v>
      </c>
      <c r="BL60" s="10">
        <f t="shared" si="7"/>
        <v>43056</v>
      </c>
    </row>
    <row r="61" spans="1:64" x14ac:dyDescent="0.25">
      <c r="A61">
        <v>1064</v>
      </c>
      <c r="B61">
        <v>3</v>
      </c>
      <c r="C61" s="1">
        <v>43059</v>
      </c>
      <c r="D61" s="52">
        <v>1020.26</v>
      </c>
      <c r="E61" s="52">
        <v>1022.61</v>
      </c>
      <c r="F61" s="52">
        <v>1017.5</v>
      </c>
      <c r="G61">
        <v>1018.38</v>
      </c>
      <c r="H61">
        <v>953470</v>
      </c>
      <c r="J61" s="10">
        <f t="shared" si="0"/>
        <v>43059</v>
      </c>
      <c r="K61" s="20">
        <v>0</v>
      </c>
      <c r="L61" s="20">
        <v>0</v>
      </c>
      <c r="N61" s="10">
        <f t="shared" si="1"/>
        <v>43059</v>
      </c>
      <c r="O61" s="42">
        <f>((G61-MIN(F48:F61))/(MAX(E48:E61)-MIN(F48:F61))*100)</f>
        <v>17.600786627335321</v>
      </c>
      <c r="P61" s="40">
        <f t="shared" si="17"/>
        <v>37.733341906918774</v>
      </c>
      <c r="Q61" s="2"/>
      <c r="R61" s="10">
        <f t="shared" si="2"/>
        <v>43059</v>
      </c>
      <c r="S61" s="11">
        <f t="shared" si="10"/>
        <v>0.25</v>
      </c>
      <c r="T61" s="40">
        <f>(G61*S61)+(T60*(1-S61))</f>
        <v>1023.5139377864832</v>
      </c>
      <c r="U61" s="3"/>
      <c r="V61" s="10">
        <f t="shared" si="3"/>
        <v>43059</v>
      </c>
      <c r="W61" s="23">
        <f t="shared" si="14"/>
        <v>0.15384615384615385</v>
      </c>
      <c r="X61" s="46">
        <f>((G61 -X60)*W61)+X60</f>
        <v>1022.256219680773</v>
      </c>
      <c r="Y61" s="23">
        <f t="shared" si="24"/>
        <v>7.407407407407407E-2</v>
      </c>
      <c r="Z61" s="47">
        <f>((G61 -Z60)*Y61)+Z60</f>
        <v>1009.8146504165302</v>
      </c>
      <c r="AA61" s="46">
        <f t="shared" si="25"/>
        <v>12.441569264242844</v>
      </c>
      <c r="AB61" s="45">
        <f t="shared" si="26"/>
        <v>0.2</v>
      </c>
      <c r="AC61" s="48">
        <f t="shared" si="29"/>
        <v>15.635123991259031</v>
      </c>
      <c r="AD61" s="46">
        <f t="shared" si="27"/>
        <v>-3.1935547270161866</v>
      </c>
      <c r="AF61" s="10">
        <f t="shared" si="4"/>
        <v>43059</v>
      </c>
      <c r="AG61" s="15">
        <f>AVERAGE(G55:G61)</f>
        <v>1024.3857142857144</v>
      </c>
      <c r="AH61" s="16">
        <f>AVERAGE(G48:G61)</f>
        <v>1027.4714285714285</v>
      </c>
      <c r="AS61" s="26">
        <f>AVERAGE(E61,F61,G61)</f>
        <v>1019.4966666666668</v>
      </c>
      <c r="AT61" s="26">
        <f t="shared" si="11"/>
        <v>1024.3847619047619</v>
      </c>
      <c r="AU61" s="26">
        <f t="shared" si="12"/>
        <v>3.379727891156449</v>
      </c>
      <c r="AV61" s="27">
        <f t="shared" si="13"/>
        <v>-96.419897212939844</v>
      </c>
      <c r="AW61" s="10">
        <f t="shared" si="5"/>
        <v>43059</v>
      </c>
      <c r="AY61" s="20">
        <f>AVERAGE(E61,F61,G61)</f>
        <v>1019.4966666666668</v>
      </c>
      <c r="AZ61" s="21">
        <f t="shared" si="21"/>
        <v>1017.2304999999999</v>
      </c>
      <c r="BA61" s="21">
        <f t="shared" si="22"/>
        <v>13.724916666666724</v>
      </c>
      <c r="BB61" s="22">
        <f t="shared" si="23"/>
        <v>11.007555196652712</v>
      </c>
      <c r="BC61" s="10">
        <f t="shared" si="6"/>
        <v>43059</v>
      </c>
      <c r="BE61" s="20">
        <f>G61-G60</f>
        <v>-0.71000000000003638</v>
      </c>
      <c r="BF61" s="23">
        <f t="shared" si="8"/>
        <v>0</v>
      </c>
      <c r="BG61" s="23">
        <f t="shared" si="15"/>
        <v>0.71000000000003638</v>
      </c>
      <c r="BH61" s="33">
        <f t="shared" si="18"/>
        <v>3.628414268630455</v>
      </c>
      <c r="BI61" s="33">
        <f t="shared" si="19"/>
        <v>2.8763303603085224</v>
      </c>
      <c r="BJ61" s="23">
        <f t="shared" si="20"/>
        <v>1.2614734102522431</v>
      </c>
      <c r="BK61" s="30">
        <f t="shared" si="16"/>
        <v>55.781041003331516</v>
      </c>
      <c r="BL61" s="10">
        <f t="shared" si="7"/>
        <v>43059</v>
      </c>
    </row>
    <row r="62" spans="1:64" x14ac:dyDescent="0.25">
      <c r="A62">
        <v>1065</v>
      </c>
      <c r="B62">
        <v>3</v>
      </c>
      <c r="C62" s="1">
        <v>43060</v>
      </c>
      <c r="D62" s="52">
        <v>1023.31</v>
      </c>
      <c r="E62" s="52">
        <v>1035.1099999999999</v>
      </c>
      <c r="F62" s="52">
        <v>1022.66</v>
      </c>
      <c r="G62">
        <v>1034.49</v>
      </c>
      <c r="H62">
        <v>1096999</v>
      </c>
      <c r="J62" s="10">
        <f t="shared" si="0"/>
        <v>43060</v>
      </c>
      <c r="K62" s="20">
        <v>0</v>
      </c>
      <c r="L62" s="20">
        <v>0</v>
      </c>
      <c r="N62" s="10">
        <f t="shared" si="1"/>
        <v>43060</v>
      </c>
      <c r="O62" s="42">
        <f>((G62-MIN(F49:F62))/(MAX(E49:E62)-MIN(F49:F62))*100)</f>
        <v>70.403146509341283</v>
      </c>
      <c r="P62" s="40">
        <f t="shared" si="17"/>
        <v>38.065762203665685</v>
      </c>
      <c r="Q62" s="2"/>
      <c r="R62" s="10">
        <f t="shared" si="2"/>
        <v>43060</v>
      </c>
      <c r="S62" s="11">
        <f t="shared" si="10"/>
        <v>0.25</v>
      </c>
      <c r="T62" s="40">
        <f>(G62*S62)+(T61*(1-S62))</f>
        <v>1026.2579533398623</v>
      </c>
      <c r="U62" s="3"/>
      <c r="V62" s="10">
        <f t="shared" si="3"/>
        <v>43060</v>
      </c>
      <c r="W62" s="23">
        <f t="shared" si="14"/>
        <v>0.15384615384615385</v>
      </c>
      <c r="X62" s="46">
        <f>((G62 -X61)*W62)+X61</f>
        <v>1024.1383397298848</v>
      </c>
      <c r="Y62" s="23">
        <f t="shared" si="24"/>
        <v>7.407407407407407E-2</v>
      </c>
      <c r="Z62" s="47">
        <f>((G62 -Z61)*Y62)+Z61</f>
        <v>1011.6424540893798</v>
      </c>
      <c r="AA62" s="46">
        <f t="shared" si="25"/>
        <v>12.49588564050498</v>
      </c>
      <c r="AB62" s="45">
        <f t="shared" si="26"/>
        <v>0.2</v>
      </c>
      <c r="AC62" s="48">
        <f t="shared" si="29"/>
        <v>15.00727632110822</v>
      </c>
      <c r="AD62" s="46">
        <f t="shared" si="27"/>
        <v>-2.51139068060324</v>
      </c>
      <c r="AF62" s="10">
        <f t="shared" si="4"/>
        <v>43060</v>
      </c>
      <c r="AG62" s="15">
        <f>AVERAGE(G56:G62)</f>
        <v>1025.3028571428572</v>
      </c>
      <c r="AH62" s="16">
        <f>AVERAGE(G49:G62)</f>
        <v>1028.1135714285713</v>
      </c>
      <c r="AS62" s="26">
        <f>AVERAGE(E62,F62,G62)</f>
        <v>1030.7533333333333</v>
      </c>
      <c r="AT62" s="26">
        <f t="shared" si="11"/>
        <v>1024.7728571428572</v>
      </c>
      <c r="AU62" s="26">
        <f t="shared" si="12"/>
        <v>3.8232653061224449</v>
      </c>
      <c r="AV62" s="27">
        <f t="shared" si="13"/>
        <v>104.28217263916933</v>
      </c>
      <c r="AW62" s="10">
        <f t="shared" si="5"/>
        <v>43060</v>
      </c>
      <c r="AY62" s="20">
        <f>AVERAGE(E62,F62,G62)</f>
        <v>1030.7533333333333</v>
      </c>
      <c r="AZ62" s="21">
        <f t="shared" si="21"/>
        <v>1020.372</v>
      </c>
      <c r="BA62" s="21">
        <f t="shared" si="22"/>
        <v>10.161533333333352</v>
      </c>
      <c r="BB62" s="22">
        <f t="shared" si="23"/>
        <v>68.108706253868206</v>
      </c>
      <c r="BC62" s="10">
        <f t="shared" si="6"/>
        <v>43060</v>
      </c>
      <c r="BE62" s="20">
        <f>G62-G61</f>
        <v>16.110000000000014</v>
      </c>
      <c r="BF62" s="23">
        <f t="shared" si="8"/>
        <v>16.110000000000014</v>
      </c>
      <c r="BG62" s="23">
        <f t="shared" si="15"/>
        <v>0</v>
      </c>
      <c r="BH62" s="33">
        <f t="shared" si="18"/>
        <v>4.5199561065854237</v>
      </c>
      <c r="BI62" s="33">
        <f t="shared" si="19"/>
        <v>2.6708781917150568</v>
      </c>
      <c r="BJ62" s="23">
        <f t="shared" si="20"/>
        <v>1.6923108364155741</v>
      </c>
      <c r="BK62" s="30">
        <f t="shared" si="16"/>
        <v>62.857186232947875</v>
      </c>
      <c r="BL62" s="10">
        <f t="shared" si="7"/>
        <v>43060</v>
      </c>
    </row>
    <row r="63" spans="1:64" x14ac:dyDescent="0.25">
      <c r="A63">
        <v>1066</v>
      </c>
      <c r="B63">
        <v>3</v>
      </c>
      <c r="C63" s="1">
        <v>43061</v>
      </c>
      <c r="D63" s="52">
        <v>1035</v>
      </c>
      <c r="E63" s="52">
        <v>1039.71</v>
      </c>
      <c r="F63" s="52">
        <v>1031.43</v>
      </c>
      <c r="G63">
        <v>1035.96</v>
      </c>
      <c r="H63">
        <v>746878</v>
      </c>
      <c r="J63" s="10">
        <f t="shared" si="0"/>
        <v>43061</v>
      </c>
      <c r="K63" s="20">
        <v>0</v>
      </c>
      <c r="L63" s="20">
        <v>0</v>
      </c>
      <c r="N63" s="10">
        <f t="shared" si="1"/>
        <v>43061</v>
      </c>
      <c r="O63" s="42">
        <f>((G63-MIN(F50:F63))/(MAX(E50:E63)-MIN(F50:F63))*100)</f>
        <v>74.259448416751965</v>
      </c>
      <c r="P63" s="40">
        <f t="shared" si="17"/>
        <v>54.087793851142862</v>
      </c>
      <c r="Q63" s="2"/>
      <c r="R63" s="10">
        <f t="shared" si="2"/>
        <v>43061</v>
      </c>
      <c r="S63" s="11">
        <f t="shared" si="10"/>
        <v>0.25</v>
      </c>
      <c r="T63" s="40">
        <f>(G63*S63)+(T62*(1-S63))</f>
        <v>1028.6834650048968</v>
      </c>
      <c r="U63" s="3"/>
      <c r="V63" s="10">
        <f t="shared" si="3"/>
        <v>43061</v>
      </c>
      <c r="W63" s="23">
        <f t="shared" si="14"/>
        <v>0.15384615384615385</v>
      </c>
      <c r="X63" s="46">
        <f>((G63 -X62)*W63)+X62</f>
        <v>1025.9570566945179</v>
      </c>
      <c r="Y63" s="23">
        <f t="shared" si="24"/>
        <v>7.407407407407407E-2</v>
      </c>
      <c r="Z63" s="47">
        <f>((G63 -Z62)*Y63)+Z62</f>
        <v>1013.4437537864628</v>
      </c>
      <c r="AA63" s="46">
        <f t="shared" si="25"/>
        <v>12.513302908055039</v>
      </c>
      <c r="AB63" s="45">
        <f t="shared" si="26"/>
        <v>0.2</v>
      </c>
      <c r="AC63" s="48">
        <f t="shared" si="29"/>
        <v>14.508481638497583</v>
      </c>
      <c r="AD63" s="46">
        <f t="shared" si="27"/>
        <v>-1.9951787304425448</v>
      </c>
      <c r="AF63" s="10">
        <f t="shared" si="4"/>
        <v>43061</v>
      </c>
      <c r="AG63" s="15">
        <f>AVERAGE(G57:G63)</f>
        <v>1026.7614285714285</v>
      </c>
      <c r="AH63" s="16">
        <f>AVERAGE(G50:G63)</f>
        <v>1028.8549999999998</v>
      </c>
      <c r="AS63" s="26">
        <f>AVERAGE(E63,F63,G63)</f>
        <v>1035.7</v>
      </c>
      <c r="AT63" s="26">
        <f t="shared" si="11"/>
        <v>1026.0680952380951</v>
      </c>
      <c r="AU63" s="26">
        <f t="shared" si="12"/>
        <v>5.3035374149659447</v>
      </c>
      <c r="AV63" s="27">
        <f t="shared" si="13"/>
        <v>121.0752246821132</v>
      </c>
      <c r="AW63" s="10">
        <f t="shared" si="5"/>
        <v>43061</v>
      </c>
      <c r="AY63" s="20">
        <f>AVERAGE(E63,F63,G63)</f>
        <v>1035.7</v>
      </c>
      <c r="AZ63" s="21">
        <f t="shared" si="21"/>
        <v>1023.658</v>
      </c>
      <c r="BA63" s="21">
        <f t="shared" si="22"/>
        <v>7.0422666666666718</v>
      </c>
      <c r="BB63" s="22">
        <f t="shared" si="23"/>
        <v>113.99738720487743</v>
      </c>
      <c r="BC63" s="10">
        <f t="shared" si="6"/>
        <v>43061</v>
      </c>
      <c r="BE63" s="20">
        <f>G63-G62</f>
        <v>1.4700000000000273</v>
      </c>
      <c r="BF63" s="23">
        <f t="shared" si="8"/>
        <v>1.4700000000000273</v>
      </c>
      <c r="BG63" s="23">
        <f t="shared" si="15"/>
        <v>0</v>
      </c>
      <c r="BH63" s="33">
        <f t="shared" si="18"/>
        <v>4.3021020989721812</v>
      </c>
      <c r="BI63" s="33">
        <f t="shared" si="19"/>
        <v>2.480101178021124</v>
      </c>
      <c r="BJ63" s="23">
        <f t="shared" si="20"/>
        <v>1.7346478188461787</v>
      </c>
      <c r="BK63" s="30">
        <f t="shared" si="16"/>
        <v>63.432219933098118</v>
      </c>
      <c r="BL63" s="10">
        <f t="shared" si="7"/>
        <v>43061</v>
      </c>
    </row>
    <row r="64" spans="1:64" x14ac:dyDescent="0.25">
      <c r="A64">
        <v>1067</v>
      </c>
      <c r="B64">
        <v>3</v>
      </c>
      <c r="C64" s="1">
        <v>43063</v>
      </c>
      <c r="D64" s="52">
        <v>1035.8699999999999</v>
      </c>
      <c r="E64" s="52">
        <v>1043.18</v>
      </c>
      <c r="F64" s="52">
        <v>1035</v>
      </c>
      <c r="G64">
        <v>1040.6099999999999</v>
      </c>
      <c r="H64">
        <v>536996</v>
      </c>
      <c r="J64" s="10">
        <f t="shared" si="0"/>
        <v>43063</v>
      </c>
      <c r="K64" s="20">
        <v>0</v>
      </c>
      <c r="L64" s="20">
        <v>1</v>
      </c>
      <c r="N64" s="10">
        <f t="shared" si="1"/>
        <v>43063</v>
      </c>
      <c r="O64" s="42">
        <f>((G64-MIN(F51:F64))/(MAX(E51:E64)-MIN(F51:F64))*100)</f>
        <v>90.09193054136847</v>
      </c>
      <c r="P64" s="40">
        <f t="shared" si="17"/>
        <v>78.251508489153906</v>
      </c>
      <c r="Q64" s="2"/>
      <c r="R64" s="10">
        <f t="shared" si="2"/>
        <v>43063</v>
      </c>
      <c r="S64" s="11">
        <f t="shared" si="10"/>
        <v>0.25</v>
      </c>
      <c r="T64" s="40">
        <f>(G64*S64)+(T63*(1-S64))</f>
        <v>1031.6650987536725</v>
      </c>
      <c r="U64" s="3"/>
      <c r="V64" s="10">
        <f t="shared" si="3"/>
        <v>43063</v>
      </c>
      <c r="W64" s="23">
        <f t="shared" si="14"/>
        <v>0.15384615384615385</v>
      </c>
      <c r="X64" s="46">
        <f>((G64 -X63)*W64)+X63</f>
        <v>1028.211355664592</v>
      </c>
      <c r="Y64" s="23">
        <f t="shared" si="24"/>
        <v>7.407407407407407E-2</v>
      </c>
      <c r="Z64" s="47">
        <f>((G64 -Z63)*Y64)+Z63</f>
        <v>1015.4560683207989</v>
      </c>
      <c r="AA64" s="46">
        <f t="shared" si="25"/>
        <v>12.755287343793157</v>
      </c>
      <c r="AB64" s="45">
        <f t="shared" si="26"/>
        <v>0.2</v>
      </c>
      <c r="AC64" s="48">
        <f t="shared" si="29"/>
        <v>14.157842779556699</v>
      </c>
      <c r="AD64" s="46">
        <f t="shared" si="27"/>
        <v>-1.4025554357635421</v>
      </c>
      <c r="AF64" s="10">
        <f t="shared" si="4"/>
        <v>43063</v>
      </c>
      <c r="AG64" s="15">
        <f>AVERAGE(G58:G64)</f>
        <v>1028.8485714285714</v>
      </c>
      <c r="AH64" s="16">
        <f>AVERAGE(G51:G64)</f>
        <v>1029.4357142857141</v>
      </c>
      <c r="AS64" s="26">
        <f>AVERAGE(E64,F64,G64)</f>
        <v>1039.5966666666666</v>
      </c>
      <c r="AT64" s="26">
        <f t="shared" si="11"/>
        <v>1028.5361904761905</v>
      </c>
      <c r="AU64" s="26">
        <f t="shared" si="12"/>
        <v>6.3481632653060842</v>
      </c>
      <c r="AV64" s="27">
        <f t="shared" si="13"/>
        <v>116.15408245640266</v>
      </c>
      <c r="AW64" s="10">
        <f t="shared" si="5"/>
        <v>43063</v>
      </c>
      <c r="AY64" s="20">
        <f>AVERAGE(E64,F64,G64)</f>
        <v>1039.5966666666666</v>
      </c>
      <c r="AZ64" s="21">
        <f t="shared" si="21"/>
        <v>1026.7651666666666</v>
      </c>
      <c r="BA64" s="21">
        <f t="shared" si="22"/>
        <v>5.0208333333333259</v>
      </c>
      <c r="BB64" s="22">
        <f t="shared" si="23"/>
        <v>170.37676348547751</v>
      </c>
      <c r="BC64" s="10">
        <f t="shared" si="6"/>
        <v>43063</v>
      </c>
      <c r="BE64" s="20">
        <f>G64-G63</f>
        <v>4.6499999999998636</v>
      </c>
      <c r="BF64" s="23">
        <f t="shared" si="8"/>
        <v>4.6499999999998636</v>
      </c>
      <c r="BG64" s="23">
        <f t="shared" si="15"/>
        <v>0</v>
      </c>
      <c r="BH64" s="33">
        <f t="shared" si="18"/>
        <v>4.3269519490455872</v>
      </c>
      <c r="BI64" s="33">
        <f t="shared" si="19"/>
        <v>2.3029510938767577</v>
      </c>
      <c r="BJ64" s="23">
        <f t="shared" si="20"/>
        <v>1.8788727040493305</v>
      </c>
      <c r="BK64" s="30">
        <f t="shared" si="16"/>
        <v>65.264181407068406</v>
      </c>
      <c r="BL64" s="10">
        <f t="shared" si="7"/>
        <v>43063</v>
      </c>
    </row>
    <row r="65" spans="1:64" x14ac:dyDescent="0.25">
      <c r="A65">
        <v>1068</v>
      </c>
      <c r="B65">
        <v>3</v>
      </c>
      <c r="C65" s="1">
        <v>43066</v>
      </c>
      <c r="D65" s="52">
        <v>1040</v>
      </c>
      <c r="E65" s="52">
        <v>1055.46</v>
      </c>
      <c r="F65" s="52">
        <v>1038.44</v>
      </c>
      <c r="G65">
        <v>1054.21</v>
      </c>
      <c r="H65">
        <v>1307881</v>
      </c>
      <c r="J65" s="10">
        <f t="shared" si="0"/>
        <v>43066</v>
      </c>
      <c r="K65" s="20">
        <v>0</v>
      </c>
      <c r="L65" s="20">
        <v>1</v>
      </c>
      <c r="N65" s="10">
        <f t="shared" si="1"/>
        <v>43066</v>
      </c>
      <c r="O65" s="42">
        <f>((G65-MIN(F52:F65))/(MAX(E52:E65)-MIN(F52:F65))*100)</f>
        <v>96.974098281287823</v>
      </c>
      <c r="P65" s="40">
        <f t="shared" si="17"/>
        <v>87.108492413136091</v>
      </c>
      <c r="Q65" s="2"/>
      <c r="R65" s="10">
        <f t="shared" si="2"/>
        <v>43066</v>
      </c>
      <c r="S65" s="11">
        <f t="shared" si="10"/>
        <v>0.25</v>
      </c>
      <c r="T65" s="40">
        <f>(G65*S65)+(T64*(1-S65))</f>
        <v>1037.3013240652544</v>
      </c>
      <c r="U65" s="3"/>
      <c r="V65" s="10">
        <f t="shared" si="3"/>
        <v>43066</v>
      </c>
      <c r="W65" s="23">
        <f t="shared" si="14"/>
        <v>0.15384615384615385</v>
      </c>
      <c r="X65" s="46">
        <f>((G65 -X64)*W65)+X64</f>
        <v>1032.2111471008086</v>
      </c>
      <c r="Y65" s="23">
        <f t="shared" si="24"/>
        <v>7.407407407407407E-2</v>
      </c>
      <c r="Z65" s="47">
        <f>((G65 -Z64)*Y65)+Z64</f>
        <v>1018.3267299266656</v>
      </c>
      <c r="AA65" s="46">
        <f t="shared" si="25"/>
        <v>13.884417174142982</v>
      </c>
      <c r="AB65" s="45">
        <f t="shared" si="26"/>
        <v>0.2</v>
      </c>
      <c r="AC65" s="48">
        <f t="shared" si="29"/>
        <v>14.103157658473956</v>
      </c>
      <c r="AD65" s="46">
        <f t="shared" si="27"/>
        <v>-0.21874048433097393</v>
      </c>
      <c r="AF65" s="10">
        <f t="shared" si="4"/>
        <v>43066</v>
      </c>
      <c r="AG65" s="15">
        <f>AVERAGE(G59:G65)</f>
        <v>1033.6057142857142</v>
      </c>
      <c r="AH65" s="16">
        <f>AVERAGE(G52:G65)</f>
        <v>1031.4578571428569</v>
      </c>
      <c r="AS65" s="26">
        <f>AVERAGE(E65,F65,G65)</f>
        <v>1049.3700000000001</v>
      </c>
      <c r="AT65" s="26">
        <f t="shared" si="11"/>
        <v>1032.7119047619046</v>
      </c>
      <c r="AU65" s="26">
        <f t="shared" si="12"/>
        <v>7.5802721088435066</v>
      </c>
      <c r="AV65" s="27">
        <f t="shared" si="13"/>
        <v>146.50393371025433</v>
      </c>
      <c r="AW65" s="10">
        <f t="shared" si="5"/>
        <v>43066</v>
      </c>
      <c r="AY65" s="20">
        <f>AVERAGE(E65,F65,G65)</f>
        <v>1049.3700000000001</v>
      </c>
      <c r="AZ65" s="21">
        <f t="shared" si="21"/>
        <v>1027.9693333333335</v>
      </c>
      <c r="BA65" s="21">
        <f t="shared" si="22"/>
        <v>5.9567333333333181</v>
      </c>
      <c r="BB65" s="22">
        <f t="shared" si="23"/>
        <v>239.51233524713459</v>
      </c>
      <c r="BC65" s="10">
        <f t="shared" si="6"/>
        <v>43066</v>
      </c>
      <c r="BE65" s="20">
        <f>G65-G64</f>
        <v>13.600000000000136</v>
      </c>
      <c r="BF65" s="23">
        <f t="shared" si="8"/>
        <v>13.600000000000136</v>
      </c>
      <c r="BG65" s="23">
        <f t="shared" si="15"/>
        <v>0</v>
      </c>
      <c r="BH65" s="33">
        <f t="shared" si="18"/>
        <v>4.9893125241137692</v>
      </c>
      <c r="BI65" s="33">
        <f t="shared" si="19"/>
        <v>2.138454587171275</v>
      </c>
      <c r="BJ65" s="23">
        <f t="shared" si="20"/>
        <v>2.3331393399911189</v>
      </c>
      <c r="BK65" s="30">
        <f t="shared" si="16"/>
        <v>69.998253958303934</v>
      </c>
      <c r="BL65" s="10">
        <f t="shared" si="7"/>
        <v>43066</v>
      </c>
    </row>
    <row r="66" spans="1:64" x14ac:dyDescent="0.25">
      <c r="A66">
        <v>1069</v>
      </c>
      <c r="B66">
        <v>3</v>
      </c>
      <c r="C66" s="1">
        <v>43067</v>
      </c>
      <c r="D66" s="52">
        <v>1055.0899999999999</v>
      </c>
      <c r="E66" s="52">
        <v>1062.3800000000001</v>
      </c>
      <c r="F66" s="52">
        <v>1040</v>
      </c>
      <c r="G66">
        <v>1047.4100000000001</v>
      </c>
      <c r="H66">
        <v>1424394</v>
      </c>
      <c r="J66" s="10">
        <f t="shared" si="0"/>
        <v>43067</v>
      </c>
      <c r="K66" s="20">
        <v>0</v>
      </c>
      <c r="L66" s="20">
        <v>1</v>
      </c>
      <c r="N66" s="10">
        <f t="shared" si="1"/>
        <v>43067</v>
      </c>
      <c r="O66" s="42">
        <f>((G66-MIN(F53:F66))/(MAX(E53:E66)-MIN(F53:F66))*100)</f>
        <v>68.961227451793519</v>
      </c>
      <c r="P66" s="40">
        <f t="shared" si="17"/>
        <v>85.342418758149918</v>
      </c>
      <c r="Q66" s="2"/>
      <c r="R66" s="10">
        <f t="shared" si="2"/>
        <v>43067</v>
      </c>
      <c r="S66" s="11">
        <f t="shared" si="10"/>
        <v>0.25</v>
      </c>
      <c r="T66" s="40">
        <f>(G66*S66)+(T65*(1-S66))</f>
        <v>1039.8284930489408</v>
      </c>
      <c r="U66" s="3"/>
      <c r="V66" s="10">
        <f t="shared" si="3"/>
        <v>43067</v>
      </c>
      <c r="W66" s="23">
        <f t="shared" si="14"/>
        <v>0.15384615384615385</v>
      </c>
      <c r="X66" s="46">
        <f>((G66 -X65)*W66)+X65</f>
        <v>1034.5494321622227</v>
      </c>
      <c r="Y66" s="23">
        <f t="shared" si="24"/>
        <v>7.407407407407407E-2</v>
      </c>
      <c r="Z66" s="47">
        <f>((G66 -Z65)*Y66)+Z65</f>
        <v>1020.4810462283941</v>
      </c>
      <c r="AA66" s="46">
        <f t="shared" si="25"/>
        <v>14.068385933828608</v>
      </c>
      <c r="AB66" s="45">
        <f t="shared" si="26"/>
        <v>0.2</v>
      </c>
      <c r="AC66" s="48">
        <f t="shared" si="29"/>
        <v>14.096203313544887</v>
      </c>
      <c r="AD66" s="46">
        <f t="shared" si="27"/>
        <v>-2.7817379716278623E-2</v>
      </c>
      <c r="AF66" s="10">
        <f t="shared" si="4"/>
        <v>43067</v>
      </c>
      <c r="AG66" s="15">
        <f>AVERAGE(G60:G66)</f>
        <v>1035.7357142857143</v>
      </c>
      <c r="AH66" s="16">
        <f>AVERAGE(G53:G66)</f>
        <v>1032.4635714285712</v>
      </c>
      <c r="AS66" s="26">
        <f>AVERAGE(E66,F66,G66)</f>
        <v>1049.93</v>
      </c>
      <c r="AT66" s="26">
        <f t="shared" si="11"/>
        <v>1035.5142857142857</v>
      </c>
      <c r="AU66" s="26">
        <f t="shared" si="12"/>
        <v>9.2970068027210733</v>
      </c>
      <c r="AV66" s="27">
        <f t="shared" si="13"/>
        <v>103.37172376450665</v>
      </c>
      <c r="AW66" s="10">
        <f t="shared" si="5"/>
        <v>43067</v>
      </c>
      <c r="AY66" s="20">
        <f>AVERAGE(E66,F66,G66)</f>
        <v>1049.93</v>
      </c>
      <c r="AZ66" s="21">
        <f t="shared" si="21"/>
        <v>1029.6395</v>
      </c>
      <c r="BA66" s="21">
        <f t="shared" si="22"/>
        <v>6.6630666666666798</v>
      </c>
      <c r="BB66" s="22">
        <f t="shared" si="23"/>
        <v>203.01462789906577</v>
      </c>
      <c r="BC66" s="10">
        <f t="shared" si="6"/>
        <v>43067</v>
      </c>
      <c r="BE66" s="20">
        <f>G66-G65</f>
        <v>-6.7999999999999545</v>
      </c>
      <c r="BF66" s="23">
        <f t="shared" si="8"/>
        <v>0</v>
      </c>
      <c r="BG66" s="23">
        <f t="shared" si="15"/>
        <v>6.7999999999999545</v>
      </c>
      <c r="BH66" s="33">
        <f t="shared" si="18"/>
        <v>4.6329330581056425</v>
      </c>
      <c r="BI66" s="33">
        <f t="shared" si="19"/>
        <v>2.471422116659038</v>
      </c>
      <c r="BJ66" s="23">
        <f t="shared" si="20"/>
        <v>1.8746020871451199</v>
      </c>
      <c r="BK66" s="30">
        <f t="shared" si="16"/>
        <v>65.212576569401321</v>
      </c>
      <c r="BL66" s="10">
        <f t="shared" si="7"/>
        <v>43067</v>
      </c>
    </row>
    <row r="67" spans="1:64" x14ac:dyDescent="0.25">
      <c r="A67">
        <v>1070</v>
      </c>
      <c r="B67">
        <v>3</v>
      </c>
      <c r="C67" s="1">
        <v>43068</v>
      </c>
      <c r="D67" s="52">
        <v>1042.68</v>
      </c>
      <c r="E67" s="52">
        <v>1044.08</v>
      </c>
      <c r="F67" s="52">
        <v>1015.65</v>
      </c>
      <c r="G67">
        <v>1021.66</v>
      </c>
      <c r="H67">
        <v>2459426</v>
      </c>
      <c r="J67" s="10">
        <f t="shared" ref="J67:J130" si="30">$C67</f>
        <v>43068</v>
      </c>
      <c r="K67" s="20">
        <v>0</v>
      </c>
      <c r="L67" s="20">
        <v>1</v>
      </c>
      <c r="N67" s="10">
        <f t="shared" ref="N67:N130" si="31">$C67</f>
        <v>43068</v>
      </c>
      <c r="O67" s="42">
        <f>((G67-MIN(F54:F67))/(MAX(E54:E67)-MIN(F54:F67))*100)</f>
        <v>15.571221231598528</v>
      </c>
      <c r="P67" s="40">
        <f t="shared" si="17"/>
        <v>60.502182321559964</v>
      </c>
      <c r="Q67" s="2"/>
      <c r="R67" s="10">
        <f t="shared" ref="R67:R130" si="32">$C67</f>
        <v>43068</v>
      </c>
      <c r="S67" s="11">
        <f t="shared" si="10"/>
        <v>0.25</v>
      </c>
      <c r="T67" s="40">
        <f>(G67*S67)+(T66*(1-S67))</f>
        <v>1035.2863697867056</v>
      </c>
      <c r="U67" s="3"/>
      <c r="V67" s="10">
        <f t="shared" ref="V67:V130" si="33">$C67</f>
        <v>43068</v>
      </c>
      <c r="W67" s="23">
        <f t="shared" si="14"/>
        <v>0.15384615384615385</v>
      </c>
      <c r="X67" s="46">
        <f>((G67 -X66)*W67)+X66</f>
        <v>1032.5664425988039</v>
      </c>
      <c r="Y67" s="23">
        <f t="shared" si="24"/>
        <v>7.407407407407407E-2</v>
      </c>
      <c r="Z67" s="47">
        <f>((G67 -Z66)*Y67)+Z66</f>
        <v>1020.568376137402</v>
      </c>
      <c r="AA67" s="46">
        <f t="shared" si="25"/>
        <v>11.998066461401891</v>
      </c>
      <c r="AB67" s="45">
        <f t="shared" si="26"/>
        <v>0.2</v>
      </c>
      <c r="AC67" s="48">
        <f t="shared" si="29"/>
        <v>13.676575943116287</v>
      </c>
      <c r="AD67" s="46">
        <f t="shared" si="27"/>
        <v>-1.6785094817143964</v>
      </c>
      <c r="AF67" s="10">
        <f t="shared" ref="AF67:AF130" si="34">$C67</f>
        <v>43068</v>
      </c>
      <c r="AG67" s="15">
        <f>AVERAGE(G61:G67)</f>
        <v>1036.1028571428571</v>
      </c>
      <c r="AH67" s="16">
        <f>AVERAGE(G54:G67)</f>
        <v>1031.1642857142856</v>
      </c>
      <c r="AS67" s="26">
        <f>AVERAGE(E67,F67,G67)</f>
        <v>1027.1299999999999</v>
      </c>
      <c r="AT67" s="26">
        <f t="shared" si="11"/>
        <v>1035.9966666666667</v>
      </c>
      <c r="AU67" s="26">
        <f t="shared" si="12"/>
        <v>8.8304761904761992</v>
      </c>
      <c r="AV67" s="27">
        <f t="shared" si="13"/>
        <v>-66.939890710383352</v>
      </c>
      <c r="AW67" s="10">
        <f t="shared" ref="AW67:AW130" si="35">$C67</f>
        <v>43068</v>
      </c>
      <c r="AY67" s="20">
        <f>AVERAGE(E67,F67,G67)</f>
        <v>1027.1299999999999</v>
      </c>
      <c r="AZ67" s="21">
        <f t="shared" si="21"/>
        <v>1030.145</v>
      </c>
      <c r="BA67" s="21">
        <f t="shared" si="22"/>
        <v>6.2586666666666817</v>
      </c>
      <c r="BB67" s="22">
        <f t="shared" si="23"/>
        <v>-32.115466553047433</v>
      </c>
      <c r="BC67" s="10">
        <f t="shared" ref="BC67:BC130" si="36">$C67</f>
        <v>43068</v>
      </c>
      <c r="BE67" s="20">
        <f>G67-G66</f>
        <v>-25.750000000000114</v>
      </c>
      <c r="BF67" s="23">
        <f t="shared" si="8"/>
        <v>0</v>
      </c>
      <c r="BG67" s="23">
        <f t="shared" si="15"/>
        <v>25.750000000000114</v>
      </c>
      <c r="BH67" s="33">
        <f t="shared" si="18"/>
        <v>4.3020092682409539</v>
      </c>
      <c r="BI67" s="33">
        <f t="shared" si="19"/>
        <v>4.1341776797548295</v>
      </c>
      <c r="BJ67" s="23">
        <f t="shared" si="20"/>
        <v>1.0405961237002463</v>
      </c>
      <c r="BK67" s="30">
        <f t="shared" si="16"/>
        <v>50.994712359509748</v>
      </c>
      <c r="BL67" s="10">
        <f t="shared" ref="BL67:BL130" si="37">$C67</f>
        <v>43068</v>
      </c>
    </row>
    <row r="68" spans="1:64" x14ac:dyDescent="0.25">
      <c r="A68">
        <v>1071</v>
      </c>
      <c r="B68">
        <v>3</v>
      </c>
      <c r="C68" s="1">
        <v>43069</v>
      </c>
      <c r="D68" s="52">
        <v>1022.37</v>
      </c>
      <c r="E68" s="52">
        <v>1028.49</v>
      </c>
      <c r="F68" s="52">
        <v>1015</v>
      </c>
      <c r="G68">
        <v>1021.41</v>
      </c>
      <c r="H68">
        <v>1724031</v>
      </c>
      <c r="J68" s="10">
        <f t="shared" si="30"/>
        <v>43069</v>
      </c>
      <c r="K68" s="20">
        <v>0</v>
      </c>
      <c r="L68" s="20">
        <v>1</v>
      </c>
      <c r="N68" s="10">
        <f t="shared" si="31"/>
        <v>43069</v>
      </c>
      <c r="O68" s="42">
        <f>((G68-MIN(F55:F68))/(MAX(E55:E68)-MIN(F55:F68))*100)</f>
        <v>15.052871656645181</v>
      </c>
      <c r="P68" s="40">
        <f t="shared" si="17"/>
        <v>33.195106780012409</v>
      </c>
      <c r="Q68" s="2"/>
      <c r="R68" s="10">
        <f t="shared" si="32"/>
        <v>43069</v>
      </c>
      <c r="S68" s="11">
        <f t="shared" si="10"/>
        <v>0.25</v>
      </c>
      <c r="T68" s="40">
        <f>(G68*S68)+(T67*(1-S68))</f>
        <v>1031.8172773400292</v>
      </c>
      <c r="U68" s="3"/>
      <c r="V68" s="10">
        <f t="shared" si="33"/>
        <v>43069</v>
      </c>
      <c r="W68" s="23">
        <f t="shared" si="14"/>
        <v>0.15384615384615385</v>
      </c>
      <c r="X68" s="46">
        <f>((G68 -X67)*W68)+X67</f>
        <v>1030.8500668143724</v>
      </c>
      <c r="Y68" s="23">
        <f t="shared" si="24"/>
        <v>7.407407407407407E-2</v>
      </c>
      <c r="Z68" s="47">
        <f>((G68 -Z67)*Y68)+Z67</f>
        <v>1020.6307186457426</v>
      </c>
      <c r="AA68" s="46">
        <f t="shared" si="25"/>
        <v>10.219348168629836</v>
      </c>
      <c r="AB68" s="45">
        <f t="shared" si="26"/>
        <v>0.2</v>
      </c>
      <c r="AC68" s="48">
        <f t="shared" si="29"/>
        <v>12.985130388218996</v>
      </c>
      <c r="AD68" s="46">
        <f t="shared" si="27"/>
        <v>-2.7657822195891608</v>
      </c>
      <c r="AF68" s="10">
        <f t="shared" si="34"/>
        <v>43069</v>
      </c>
      <c r="AG68" s="15">
        <f>AVERAGE(G62:G68)</f>
        <v>1036.5357142857142</v>
      </c>
      <c r="AH68" s="16">
        <f>AVERAGE(G55:G68)</f>
        <v>1030.4607142857144</v>
      </c>
      <c r="AS68" s="26">
        <f>AVERAGE(E68,F68,G68)</f>
        <v>1021.6333333333333</v>
      </c>
      <c r="AT68" s="26">
        <f t="shared" si="11"/>
        <v>1036.3019047619048</v>
      </c>
      <c r="AU68" s="26">
        <f t="shared" si="12"/>
        <v>8.5688435374149936</v>
      </c>
      <c r="AV68" s="27">
        <f t="shared" si="13"/>
        <v>-114.12330702910384</v>
      </c>
      <c r="AW68" s="10">
        <f t="shared" si="35"/>
        <v>43069</v>
      </c>
      <c r="AY68" s="20">
        <f>AVERAGE(E68,F68,G68)</f>
        <v>1021.6333333333333</v>
      </c>
      <c r="AZ68" s="21">
        <f t="shared" si="21"/>
        <v>1030.0246666666667</v>
      </c>
      <c r="BA68" s="21">
        <f t="shared" si="22"/>
        <v>6.3549333333333546</v>
      </c>
      <c r="BB68" s="22">
        <f t="shared" si="23"/>
        <v>-88.029597303232521</v>
      </c>
      <c r="BC68" s="10">
        <f t="shared" si="36"/>
        <v>43069</v>
      </c>
      <c r="BE68" s="20">
        <f>G68-G67</f>
        <v>-0.25</v>
      </c>
      <c r="BF68" s="23">
        <f t="shared" ref="BF68:BF131" si="38">IF(BE68&gt;0,BE68,0)</f>
        <v>0</v>
      </c>
      <c r="BG68" s="23">
        <f t="shared" si="15"/>
        <v>0.25</v>
      </c>
      <c r="BH68" s="33">
        <f t="shared" si="18"/>
        <v>3.9947228919380287</v>
      </c>
      <c r="BI68" s="33">
        <f t="shared" si="19"/>
        <v>3.8567364169151985</v>
      </c>
      <c r="BJ68" s="23">
        <f t="shared" si="20"/>
        <v>1.0357780413558046</v>
      </c>
      <c r="BK68" s="30">
        <f t="shared" si="16"/>
        <v>50.878731389891037</v>
      </c>
      <c r="BL68" s="10">
        <f t="shared" si="37"/>
        <v>43069</v>
      </c>
    </row>
    <row r="69" spans="1:64" x14ac:dyDescent="0.25">
      <c r="A69">
        <v>1072</v>
      </c>
      <c r="B69">
        <v>3</v>
      </c>
      <c r="C69" s="1">
        <v>43070</v>
      </c>
      <c r="D69" s="52">
        <v>1015.8</v>
      </c>
      <c r="E69" s="52">
        <v>1022.49</v>
      </c>
      <c r="F69" s="52">
        <v>1002.02</v>
      </c>
      <c r="G69">
        <v>1010.17</v>
      </c>
      <c r="H69">
        <v>1909566</v>
      </c>
      <c r="J69" s="10">
        <f t="shared" si="30"/>
        <v>43070</v>
      </c>
      <c r="K69" s="20">
        <v>0</v>
      </c>
      <c r="L69" s="20">
        <v>0</v>
      </c>
      <c r="N69" s="10">
        <f t="shared" si="31"/>
        <v>43070</v>
      </c>
      <c r="O69" s="42">
        <f>((G69-MIN(F56:F69))/(MAX(E56:E69)-MIN(F56:F69))*100)</f>
        <v>13.502319416832274</v>
      </c>
      <c r="P69" s="40">
        <f t="shared" si="17"/>
        <v>14.708804101691994</v>
      </c>
      <c r="Q69" s="2"/>
      <c r="R69" s="10">
        <f t="shared" si="32"/>
        <v>43070</v>
      </c>
      <c r="S69" s="11">
        <f t="shared" si="10"/>
        <v>0.25</v>
      </c>
      <c r="T69" s="40">
        <f>(G69*S69)+(T68*(1-S69))</f>
        <v>1026.405458005022</v>
      </c>
      <c r="U69" s="3"/>
      <c r="V69" s="10">
        <f t="shared" si="33"/>
        <v>43070</v>
      </c>
      <c r="W69" s="23">
        <f t="shared" si="14"/>
        <v>0.15384615384615385</v>
      </c>
      <c r="X69" s="46">
        <f>((G69 -X68)*W69)+X68</f>
        <v>1027.6685180736997</v>
      </c>
      <c r="Y69" s="23">
        <f t="shared" si="24"/>
        <v>7.407407407407407E-2</v>
      </c>
      <c r="Z69" s="47">
        <f>((G69 -Z68)*Y69)+Z68</f>
        <v>1019.8558505979098</v>
      </c>
      <c r="AA69" s="46">
        <f t="shared" si="25"/>
        <v>7.8126674757899082</v>
      </c>
      <c r="AB69" s="45">
        <f t="shared" si="26"/>
        <v>0.2</v>
      </c>
      <c r="AC69" s="48">
        <f t="shared" si="29"/>
        <v>11.950637805733178</v>
      </c>
      <c r="AD69" s="46">
        <f t="shared" si="27"/>
        <v>-4.1379703299432702</v>
      </c>
      <c r="AF69" s="10">
        <f t="shared" si="34"/>
        <v>43070</v>
      </c>
      <c r="AG69" s="15">
        <f>AVERAGE(G63:G69)</f>
        <v>1033.0614285714285</v>
      </c>
      <c r="AH69" s="16">
        <f>AVERAGE(G56:G69)</f>
        <v>1029.1821428571429</v>
      </c>
      <c r="AS69" s="26">
        <f>AVERAGE(E69,F69,G69)</f>
        <v>1011.56</v>
      </c>
      <c r="AT69" s="26">
        <f t="shared" si="11"/>
        <v>1033.56</v>
      </c>
      <c r="AU69" s="26">
        <f t="shared" si="12"/>
        <v>11.530476190476245</v>
      </c>
      <c r="AV69" s="27">
        <f t="shared" si="13"/>
        <v>-127.19914099281348</v>
      </c>
      <c r="AW69" s="10">
        <f t="shared" si="35"/>
        <v>43070</v>
      </c>
      <c r="AY69" s="20">
        <f>AVERAGE(E69,F69,G69)</f>
        <v>1011.56</v>
      </c>
      <c r="AZ69" s="21">
        <f t="shared" si="21"/>
        <v>1029.4913333333336</v>
      </c>
      <c r="BA69" s="21">
        <f t="shared" si="22"/>
        <v>6.7816000000000711</v>
      </c>
      <c r="BB69" s="22">
        <f t="shared" si="23"/>
        <v>-176.2743633098726</v>
      </c>
      <c r="BC69" s="10">
        <f t="shared" si="36"/>
        <v>43070</v>
      </c>
      <c r="BE69" s="20">
        <f>G69-G68</f>
        <v>-11.240000000000009</v>
      </c>
      <c r="BF69" s="23">
        <f t="shared" si="38"/>
        <v>0</v>
      </c>
      <c r="BG69" s="23">
        <f t="shared" si="15"/>
        <v>11.240000000000009</v>
      </c>
      <c r="BH69" s="33">
        <f t="shared" si="18"/>
        <v>3.7093855425138833</v>
      </c>
      <c r="BI69" s="33">
        <f t="shared" si="19"/>
        <v>4.3841123871355423</v>
      </c>
      <c r="BJ69" s="23">
        <f t="shared" si="20"/>
        <v>0.84609727464981643</v>
      </c>
      <c r="BK69" s="30">
        <f t="shared" si="16"/>
        <v>45.831673458827431</v>
      </c>
      <c r="BL69" s="10">
        <f t="shared" si="37"/>
        <v>43070</v>
      </c>
    </row>
    <row r="70" spans="1:64" x14ac:dyDescent="0.25">
      <c r="A70">
        <v>1073</v>
      </c>
      <c r="B70">
        <v>3</v>
      </c>
      <c r="C70" s="1">
        <v>43073</v>
      </c>
      <c r="D70" s="52">
        <v>1012.66</v>
      </c>
      <c r="E70" s="52">
        <v>1016.1</v>
      </c>
      <c r="F70" s="52">
        <v>995.57</v>
      </c>
      <c r="G70">
        <v>998.68</v>
      </c>
      <c r="H70">
        <v>1906439</v>
      </c>
      <c r="J70" s="10">
        <f t="shared" si="30"/>
        <v>43073</v>
      </c>
      <c r="K70" s="20">
        <v>1</v>
      </c>
      <c r="L70" s="20">
        <v>0</v>
      </c>
      <c r="N70" s="10">
        <f t="shared" si="31"/>
        <v>43073</v>
      </c>
      <c r="O70" s="42">
        <f>((G70-MIN(F57:F70))/(MAX(E57:E70)-MIN(F57:F70))*100)</f>
        <v>4.6549917676992925</v>
      </c>
      <c r="P70" s="40">
        <f t="shared" si="17"/>
        <v>11.070060947058915</v>
      </c>
      <c r="Q70" s="2"/>
      <c r="R70" s="10">
        <f t="shared" si="32"/>
        <v>43073</v>
      </c>
      <c r="S70" s="11">
        <f t="shared" si="10"/>
        <v>0.25</v>
      </c>
      <c r="T70" s="40">
        <f>(G70*S70)+(T69*(1-S70))</f>
        <v>1019.4740935037664</v>
      </c>
      <c r="U70" s="3"/>
      <c r="V70" s="10">
        <f t="shared" si="33"/>
        <v>43073</v>
      </c>
      <c r="W70" s="23">
        <f t="shared" si="14"/>
        <v>0.15384615384615385</v>
      </c>
      <c r="X70" s="46">
        <f>((G70 -X69)*W70)+X69</f>
        <v>1023.2087460623613</v>
      </c>
      <c r="Y70" s="23">
        <f t="shared" si="24"/>
        <v>7.407407407407407E-2</v>
      </c>
      <c r="Z70" s="47">
        <f>((G70 -Z69)*Y70)+Z69</f>
        <v>1018.2872690721387</v>
      </c>
      <c r="AA70" s="46">
        <f t="shared" si="25"/>
        <v>4.9214769902226863</v>
      </c>
      <c r="AB70" s="45">
        <f t="shared" si="26"/>
        <v>0.2</v>
      </c>
      <c r="AC70" s="48">
        <f t="shared" si="29"/>
        <v>10.544805642631079</v>
      </c>
      <c r="AD70" s="46">
        <f t="shared" si="27"/>
        <v>-5.623328652408393</v>
      </c>
      <c r="AF70" s="10">
        <f t="shared" si="34"/>
        <v>43073</v>
      </c>
      <c r="AG70" s="15">
        <f>AVERAGE(G64:G70)</f>
        <v>1027.7357142857143</v>
      </c>
      <c r="AH70" s="16">
        <f>AVERAGE(G57:G70)</f>
        <v>1027.2485714285715</v>
      </c>
      <c r="AS70" s="26">
        <f>AVERAGE(E70,F70,G70)</f>
        <v>1003.4499999999999</v>
      </c>
      <c r="AT70" s="26">
        <f t="shared" si="11"/>
        <v>1028.9528571428571</v>
      </c>
      <c r="AU70" s="26">
        <f t="shared" si="12"/>
        <v>14.86802721088439</v>
      </c>
      <c r="AV70" s="27">
        <f t="shared" si="13"/>
        <v>-114.35212298682248</v>
      </c>
      <c r="AW70" s="10">
        <f t="shared" si="35"/>
        <v>43073</v>
      </c>
      <c r="AY70" s="20">
        <f>AVERAGE(E70,F70,G70)</f>
        <v>1003.4499999999999</v>
      </c>
      <c r="AZ70" s="21">
        <f t="shared" si="21"/>
        <v>1028.2398333333335</v>
      </c>
      <c r="BA70" s="21">
        <f t="shared" si="22"/>
        <v>7.8245000000000058</v>
      </c>
      <c r="BB70" s="22">
        <f t="shared" si="23"/>
        <v>-211.21548412749345</v>
      </c>
      <c r="BC70" s="10">
        <f t="shared" si="36"/>
        <v>43073</v>
      </c>
      <c r="BE70" s="20">
        <f>G70-G69</f>
        <v>-11.490000000000009</v>
      </c>
      <c r="BF70" s="23">
        <f t="shared" si="38"/>
        <v>0</v>
      </c>
      <c r="BG70" s="23">
        <f t="shared" si="15"/>
        <v>11.490000000000009</v>
      </c>
      <c r="BH70" s="33">
        <f t="shared" si="18"/>
        <v>3.4444294323343203</v>
      </c>
      <c r="BI70" s="33">
        <f t="shared" si="19"/>
        <v>4.8916757880544326</v>
      </c>
      <c r="BJ70" s="23">
        <f t="shared" si="20"/>
        <v>0.70414099003570185</v>
      </c>
      <c r="BK70" s="30">
        <f t="shared" si="16"/>
        <v>41.31940925973209</v>
      </c>
      <c r="BL70" s="10">
        <f t="shared" si="37"/>
        <v>43073</v>
      </c>
    </row>
    <row r="71" spans="1:64" x14ac:dyDescent="0.25">
      <c r="A71">
        <v>1074</v>
      </c>
      <c r="B71">
        <v>3</v>
      </c>
      <c r="C71" s="1">
        <v>43074</v>
      </c>
      <c r="D71" s="52">
        <v>995.94</v>
      </c>
      <c r="E71" s="52">
        <v>1020.61</v>
      </c>
      <c r="F71" s="52">
        <v>988.28</v>
      </c>
      <c r="G71">
        <v>1005.15</v>
      </c>
      <c r="H71">
        <v>2067318</v>
      </c>
      <c r="J71" s="10">
        <f t="shared" si="30"/>
        <v>43074</v>
      </c>
      <c r="K71" s="20">
        <v>0</v>
      </c>
      <c r="L71" s="20">
        <v>0</v>
      </c>
      <c r="N71" s="10">
        <f t="shared" si="31"/>
        <v>43074</v>
      </c>
      <c r="O71" s="42">
        <f>((G71-MIN(F58:F71))/(MAX(E58:E71)-MIN(F58:F71))*100)</f>
        <v>22.766531713900097</v>
      </c>
      <c r="P71" s="40">
        <f t="shared" si="17"/>
        <v>13.641280966143887</v>
      </c>
      <c r="Q71" s="2"/>
      <c r="R71" s="10">
        <f t="shared" si="32"/>
        <v>43074</v>
      </c>
      <c r="S71" s="11">
        <f t="shared" si="10"/>
        <v>0.25</v>
      </c>
      <c r="T71" s="40">
        <f>(G71*S71)+(T70*(1-S71))</f>
        <v>1015.8930701278249</v>
      </c>
      <c r="U71" s="3"/>
      <c r="V71" s="10">
        <f t="shared" si="33"/>
        <v>43074</v>
      </c>
      <c r="W71" s="23">
        <f t="shared" si="14"/>
        <v>0.15384615384615385</v>
      </c>
      <c r="X71" s="46">
        <f>((G71 -X70)*W71)+X70</f>
        <v>1020.4304774373827</v>
      </c>
      <c r="Y71" s="23">
        <f t="shared" si="24"/>
        <v>7.407407407407407E-2</v>
      </c>
      <c r="Z71" s="47">
        <f>((G71 -Z70)*Y71)+Z70</f>
        <v>1017.3141380297581</v>
      </c>
      <c r="AA71" s="46">
        <f t="shared" si="25"/>
        <v>3.1163394076246504</v>
      </c>
      <c r="AB71" s="45">
        <f t="shared" si="26"/>
        <v>0.2</v>
      </c>
      <c r="AC71" s="48">
        <f t="shared" si="29"/>
        <v>9.0591123956297928</v>
      </c>
      <c r="AD71" s="46">
        <f t="shared" si="27"/>
        <v>-5.9427729880051423</v>
      </c>
      <c r="AF71" s="10">
        <f t="shared" si="34"/>
        <v>43074</v>
      </c>
      <c r="AG71" s="15">
        <f>AVERAGE(G65:G71)</f>
        <v>1022.67</v>
      </c>
      <c r="AH71" s="16">
        <f>AVERAGE(G58:G71)</f>
        <v>1025.7592857142856</v>
      </c>
      <c r="AS71" s="26">
        <f>AVERAGE(E71,F71,G71)</f>
        <v>1004.68</v>
      </c>
      <c r="AT71" s="26">
        <f t="shared" si="11"/>
        <v>1023.9647619047619</v>
      </c>
      <c r="AU71" s="26">
        <f t="shared" si="12"/>
        <v>15.581632653061254</v>
      </c>
      <c r="AV71" s="27">
        <f t="shared" si="13"/>
        <v>-82.510659972349472</v>
      </c>
      <c r="AW71" s="10">
        <f t="shared" si="35"/>
        <v>43074</v>
      </c>
      <c r="AY71" s="20">
        <f>AVERAGE(E71,F71,G71)</f>
        <v>1004.68</v>
      </c>
      <c r="AZ71" s="21">
        <f t="shared" si="21"/>
        <v>1027.0443333333337</v>
      </c>
      <c r="BA71" s="21">
        <f t="shared" si="22"/>
        <v>8.9732333333332921</v>
      </c>
      <c r="BB71" s="22">
        <f t="shared" si="23"/>
        <v>-166.15588831475745</v>
      </c>
      <c r="BC71" s="10">
        <f t="shared" si="36"/>
        <v>43074</v>
      </c>
      <c r="BE71" s="20">
        <f>G71-G70</f>
        <v>6.4700000000000273</v>
      </c>
      <c r="BF71" s="23">
        <f t="shared" si="38"/>
        <v>6.4700000000000273</v>
      </c>
      <c r="BG71" s="23">
        <f t="shared" si="15"/>
        <v>0</v>
      </c>
      <c r="BH71" s="33">
        <f t="shared" si="18"/>
        <v>3.6605416157390138</v>
      </c>
      <c r="BI71" s="33">
        <f t="shared" si="19"/>
        <v>4.5422703746219728</v>
      </c>
      <c r="BJ71" s="23">
        <f t="shared" si="20"/>
        <v>0.80588369115822611</v>
      </c>
      <c r="BK71" s="30">
        <f t="shared" si="16"/>
        <v>44.625448200452077</v>
      </c>
      <c r="BL71" s="10">
        <f t="shared" si="37"/>
        <v>43074</v>
      </c>
    </row>
    <row r="72" spans="1:64" x14ac:dyDescent="0.25">
      <c r="A72">
        <v>1075</v>
      </c>
      <c r="B72">
        <v>3</v>
      </c>
      <c r="C72" s="1">
        <v>43075</v>
      </c>
      <c r="D72" s="52">
        <v>1001.5</v>
      </c>
      <c r="E72" s="52">
        <v>1024.97</v>
      </c>
      <c r="F72" s="52">
        <v>1001.14</v>
      </c>
      <c r="G72">
        <v>1018.38</v>
      </c>
      <c r="H72">
        <v>1271964</v>
      </c>
      <c r="J72" s="10">
        <f t="shared" si="30"/>
        <v>43075</v>
      </c>
      <c r="K72" s="20">
        <v>0</v>
      </c>
      <c r="L72" s="20">
        <v>0</v>
      </c>
      <c r="N72" s="10">
        <f t="shared" si="31"/>
        <v>43075</v>
      </c>
      <c r="O72" s="42">
        <f>((G72-MIN(F59:F72))/(MAX(E59:E72)-MIN(F59:F72))*100)</f>
        <v>40.620782726045839</v>
      </c>
      <c r="P72" s="40">
        <f t="shared" si="17"/>
        <v>22.680768735881742</v>
      </c>
      <c r="Q72" s="2"/>
      <c r="R72" s="10">
        <f t="shared" si="32"/>
        <v>43075</v>
      </c>
      <c r="S72" s="11">
        <f t="shared" si="10"/>
        <v>0.25</v>
      </c>
      <c r="T72" s="40">
        <f>(G72*S72)+(T71*(1-S72))</f>
        <v>1016.5148025958687</v>
      </c>
      <c r="U72" s="3"/>
      <c r="V72" s="10">
        <f t="shared" si="33"/>
        <v>43075</v>
      </c>
      <c r="W72" s="23">
        <f t="shared" si="14"/>
        <v>0.15384615384615385</v>
      </c>
      <c r="X72" s="46">
        <f>((G72 -X71)*W72)+X71</f>
        <v>1020.115019370093</v>
      </c>
      <c r="Y72" s="23">
        <f t="shared" si="24"/>
        <v>7.407407407407407E-2</v>
      </c>
      <c r="Z72" s="47">
        <f>((G72 -Z71)*Y72)+Z71</f>
        <v>1017.3930907682945</v>
      </c>
      <c r="AA72" s="46">
        <f t="shared" si="25"/>
        <v>2.7219286017984814</v>
      </c>
      <c r="AB72" s="45">
        <f t="shared" si="26"/>
        <v>0.2</v>
      </c>
      <c r="AC72" s="48">
        <f t="shared" si="29"/>
        <v>7.7916756368635305</v>
      </c>
      <c r="AD72" s="46">
        <f t="shared" si="27"/>
        <v>-5.0697470350650491</v>
      </c>
      <c r="AF72" s="10">
        <f t="shared" si="34"/>
        <v>43075</v>
      </c>
      <c r="AG72" s="15">
        <f>AVERAGE(G66:G72)</f>
        <v>1017.5514285714286</v>
      </c>
      <c r="AH72" s="16">
        <f>AVERAGE(G59:G72)</f>
        <v>1025.5785714285714</v>
      </c>
      <c r="AS72" s="26">
        <f>AVERAGE(E72,F72,G72)</f>
        <v>1014.83</v>
      </c>
      <c r="AT72" s="26">
        <f t="shared" si="11"/>
        <v>1019.0304761904762</v>
      </c>
      <c r="AU72" s="26">
        <f t="shared" si="12"/>
        <v>11.886258503401368</v>
      </c>
      <c r="AV72" s="27">
        <f t="shared" si="13"/>
        <v>-23.559284526043982</v>
      </c>
      <c r="AW72" s="10">
        <f t="shared" si="35"/>
        <v>43075</v>
      </c>
      <c r="AY72" s="20">
        <f>AVERAGE(E72,F72,G72)</f>
        <v>1014.83</v>
      </c>
      <c r="AZ72" s="21">
        <f t="shared" si="21"/>
        <v>1026.2453333333337</v>
      </c>
      <c r="BA72" s="21">
        <f t="shared" si="22"/>
        <v>9.4344666666666228</v>
      </c>
      <c r="BB72" s="22">
        <f t="shared" si="23"/>
        <v>-80.664042718074569</v>
      </c>
      <c r="BC72" s="10">
        <f t="shared" si="36"/>
        <v>43075</v>
      </c>
      <c r="BE72" s="20">
        <f>G72-G71</f>
        <v>13.230000000000018</v>
      </c>
      <c r="BF72" s="23">
        <f t="shared" si="38"/>
        <v>13.230000000000018</v>
      </c>
      <c r="BG72" s="23">
        <f t="shared" si="15"/>
        <v>0</v>
      </c>
      <c r="BH72" s="33">
        <f t="shared" si="18"/>
        <v>4.3440743574719427</v>
      </c>
      <c r="BI72" s="33">
        <f t="shared" si="19"/>
        <v>4.2178224907204029</v>
      </c>
      <c r="BJ72" s="23">
        <f t="shared" si="20"/>
        <v>1.0299329492953546</v>
      </c>
      <c r="BK72" s="30">
        <f t="shared" si="16"/>
        <v>50.7372891135578</v>
      </c>
      <c r="BL72" s="10">
        <f t="shared" si="37"/>
        <v>43075</v>
      </c>
    </row>
    <row r="73" spans="1:64" x14ac:dyDescent="0.25">
      <c r="A73">
        <v>1076</v>
      </c>
      <c r="B73">
        <v>3</v>
      </c>
      <c r="C73" s="1">
        <v>43076</v>
      </c>
      <c r="D73" s="52">
        <v>1020.43</v>
      </c>
      <c r="E73" s="52">
        <v>1034.24</v>
      </c>
      <c r="F73" s="52">
        <v>1018.07</v>
      </c>
      <c r="G73">
        <v>1030.93</v>
      </c>
      <c r="H73">
        <v>1458242</v>
      </c>
      <c r="J73" s="10">
        <f t="shared" si="30"/>
        <v>43076</v>
      </c>
      <c r="K73" s="20">
        <v>0</v>
      </c>
      <c r="L73" s="20">
        <v>0</v>
      </c>
      <c r="N73" s="10">
        <f t="shared" si="31"/>
        <v>43076</v>
      </c>
      <c r="O73" s="42">
        <f>((G73-MIN(F60:F73))/(MAX(E60:E73)-MIN(F60:F73))*100)</f>
        <v>57.557354925775996</v>
      </c>
      <c r="P73" s="40">
        <f t="shared" si="17"/>
        <v>40.314889788573979</v>
      </c>
      <c r="Q73" s="2"/>
      <c r="R73" s="10">
        <f t="shared" si="32"/>
        <v>43076</v>
      </c>
      <c r="S73" s="11">
        <f t="shared" ref="S73:S136" si="39">2/(7+1)</f>
        <v>0.25</v>
      </c>
      <c r="T73" s="40">
        <f>(G73*S73)+(T72*(1-S73))</f>
        <v>1020.1186019469014</v>
      </c>
      <c r="U73" s="3"/>
      <c r="V73" s="10">
        <f t="shared" si="33"/>
        <v>43076</v>
      </c>
      <c r="W73" s="23">
        <f t="shared" ref="W73:W136" si="40">2/(12+1)</f>
        <v>0.15384615384615385</v>
      </c>
      <c r="X73" s="46">
        <f>((G73 -X72)*W73)+X72</f>
        <v>1021.7788625439249</v>
      </c>
      <c r="Y73" s="23">
        <f t="shared" si="24"/>
        <v>7.407407407407407E-2</v>
      </c>
      <c r="Z73" s="47">
        <f>((G73 -Z72)*Y73)+Z72</f>
        <v>1018.3958247854579</v>
      </c>
      <c r="AA73" s="46">
        <f t="shared" si="25"/>
        <v>3.3830377584670259</v>
      </c>
      <c r="AB73" s="45">
        <f t="shared" si="26"/>
        <v>0.2</v>
      </c>
      <c r="AC73" s="48">
        <f t="shared" si="29"/>
        <v>6.9099480611842292</v>
      </c>
      <c r="AD73" s="46">
        <f t="shared" si="27"/>
        <v>-3.5269103027172033</v>
      </c>
      <c r="AF73" s="10">
        <f t="shared" si="34"/>
        <v>43076</v>
      </c>
      <c r="AG73" s="15">
        <f>AVERAGE(G67:G73)</f>
        <v>1015.1971428571429</v>
      </c>
      <c r="AH73" s="16">
        <f>AVERAGE(G60:G73)</f>
        <v>1025.4664285714284</v>
      </c>
      <c r="AS73" s="26">
        <f>AVERAGE(E73,F73,G73)</f>
        <v>1027.7466666666667</v>
      </c>
      <c r="AT73" s="26">
        <f t="shared" ref="AT73:AT136" si="41">AVERAGE(AS67:AS73)</f>
        <v>1015.8614285714285</v>
      </c>
      <c r="AU73" s="26">
        <f t="shared" ref="AU73:AU136" si="42">(ABS(AT73-AS67)+ABS(AT73-AS68)+ABS(AT73-AS69)+ABS(AT73-AS70)+ABS(AT73-AS71)+ABS(AT73-AS72)+ABS(AT73-AS73))/7</f>
        <v>8.2644897959183616</v>
      </c>
      <c r="AV73" s="27">
        <f t="shared" ref="AV73:AV136" si="43">(AS73-AT73)/(AU73*0.015)</f>
        <v>95.873940910488244</v>
      </c>
      <c r="AW73" s="10">
        <f t="shared" si="35"/>
        <v>43076</v>
      </c>
      <c r="AY73" s="20">
        <f>AVERAGE(E73,F73,G73)</f>
        <v>1027.7466666666667</v>
      </c>
      <c r="AZ73" s="21">
        <f t="shared" si="21"/>
        <v>1025.7690000000002</v>
      </c>
      <c r="BA73" s="21">
        <f t="shared" si="22"/>
        <v>9.0057666666666414</v>
      </c>
      <c r="BB73" s="22">
        <f t="shared" si="23"/>
        <v>14.640002270148702</v>
      </c>
      <c r="BC73" s="10">
        <f t="shared" si="36"/>
        <v>43076</v>
      </c>
      <c r="BE73" s="20">
        <f>G73-G72</f>
        <v>12.550000000000068</v>
      </c>
      <c r="BF73" s="23">
        <f t="shared" si="38"/>
        <v>12.550000000000068</v>
      </c>
      <c r="BG73" s="23">
        <f t="shared" si="15"/>
        <v>0</v>
      </c>
      <c r="BH73" s="33">
        <f t="shared" si="18"/>
        <v>4.9302119033668088</v>
      </c>
      <c r="BI73" s="33">
        <f t="shared" si="19"/>
        <v>3.9165494556689455</v>
      </c>
      <c r="BJ73" s="23">
        <f t="shared" si="20"/>
        <v>1.2588151788127313</v>
      </c>
      <c r="BK73" s="30">
        <f t="shared" si="16"/>
        <v>55.729003002113004</v>
      </c>
      <c r="BL73" s="10">
        <f t="shared" si="37"/>
        <v>43076</v>
      </c>
    </row>
    <row r="74" spans="1:64" x14ac:dyDescent="0.25">
      <c r="A74">
        <v>1077</v>
      </c>
      <c r="B74">
        <v>3</v>
      </c>
      <c r="C74" s="1">
        <v>43077</v>
      </c>
      <c r="D74" s="52">
        <v>1037.49</v>
      </c>
      <c r="E74" s="52">
        <v>1042.05</v>
      </c>
      <c r="F74" s="52">
        <v>1032.52</v>
      </c>
      <c r="G74">
        <v>1037.05</v>
      </c>
      <c r="H74">
        <v>1290774</v>
      </c>
      <c r="J74" s="10">
        <f t="shared" si="30"/>
        <v>43077</v>
      </c>
      <c r="K74" s="20">
        <v>0</v>
      </c>
      <c r="L74" s="20">
        <v>0</v>
      </c>
      <c r="N74" s="10">
        <f t="shared" si="31"/>
        <v>43077</v>
      </c>
      <c r="O74" s="42">
        <f>((G74-MIN(F61:F74))/(MAX(E61:E74)-MIN(F61:F74))*100)</f>
        <v>65.816464237516726</v>
      </c>
      <c r="P74" s="40">
        <f t="shared" si="17"/>
        <v>54.664867296446182</v>
      </c>
      <c r="Q74" s="2"/>
      <c r="R74" s="10">
        <f t="shared" si="32"/>
        <v>43077</v>
      </c>
      <c r="S74" s="11">
        <f t="shared" si="39"/>
        <v>0.25</v>
      </c>
      <c r="T74" s="40">
        <f>(G74*S74)+(T73*(1-S74))</f>
        <v>1024.3514514601761</v>
      </c>
      <c r="U74" s="3"/>
      <c r="V74" s="10">
        <f t="shared" si="33"/>
        <v>43077</v>
      </c>
      <c r="W74" s="23">
        <f t="shared" si="40"/>
        <v>0.15384615384615385</v>
      </c>
      <c r="X74" s="46">
        <f>((G74 -X73)*W74)+X73</f>
        <v>1024.128268306398</v>
      </c>
      <c r="Y74" s="23">
        <f t="shared" si="24"/>
        <v>7.407407407407407E-2</v>
      </c>
      <c r="Z74" s="47">
        <f>((G74 -Z73)*Y74)+Z73</f>
        <v>1019.7776155420906</v>
      </c>
      <c r="AA74" s="46">
        <f t="shared" si="25"/>
        <v>4.3506527643073696</v>
      </c>
      <c r="AB74" s="45">
        <f t="shared" si="26"/>
        <v>0.2</v>
      </c>
      <c r="AC74" s="48">
        <f t="shared" si="29"/>
        <v>6.3980890018088576</v>
      </c>
      <c r="AD74" s="46">
        <f t="shared" si="27"/>
        <v>-2.0474362375014881</v>
      </c>
      <c r="AF74" s="10">
        <f t="shared" si="34"/>
        <v>43077</v>
      </c>
      <c r="AG74" s="15">
        <f>AVERAGE(G68:G74)</f>
        <v>1017.3957142857143</v>
      </c>
      <c r="AH74" s="16">
        <f>AVERAGE(G61:G74)</f>
        <v>1026.7492857142856</v>
      </c>
      <c r="AS74" s="26">
        <f>AVERAGE(E74,F74,G74)</f>
        <v>1037.2066666666667</v>
      </c>
      <c r="AT74" s="26">
        <f t="shared" si="41"/>
        <v>1017.3009523809524</v>
      </c>
      <c r="AU74" s="26">
        <f t="shared" si="42"/>
        <v>9.9096598639456008</v>
      </c>
      <c r="AV74" s="27">
        <f t="shared" si="43"/>
        <v>133.91454775111214</v>
      </c>
      <c r="AW74" s="10">
        <f t="shared" si="35"/>
        <v>43077</v>
      </c>
      <c r="AY74" s="20">
        <f>AVERAGE(E74,F74,G74)</f>
        <v>1037.2066666666667</v>
      </c>
      <c r="AZ74" s="21">
        <f t="shared" si="21"/>
        <v>1026.2139999999999</v>
      </c>
      <c r="BA74" s="21">
        <f t="shared" si="22"/>
        <v>9.4062666666666761</v>
      </c>
      <c r="BB74" s="22">
        <f t="shared" si="23"/>
        <v>77.910234784376044</v>
      </c>
      <c r="BC74" s="10">
        <f t="shared" si="36"/>
        <v>43077</v>
      </c>
      <c r="BE74" s="20">
        <f>G74-G73</f>
        <v>6.1199999999998909</v>
      </c>
      <c r="BF74" s="23">
        <f t="shared" si="38"/>
        <v>6.1199999999998909</v>
      </c>
      <c r="BG74" s="23">
        <f t="shared" si="15"/>
        <v>0</v>
      </c>
      <c r="BH74" s="33">
        <f t="shared" si="18"/>
        <v>5.0151967674120286</v>
      </c>
      <c r="BI74" s="33">
        <f t="shared" si="19"/>
        <v>3.6367959231211637</v>
      </c>
      <c r="BJ74" s="23">
        <f t="shared" si="20"/>
        <v>1.3790151752886635</v>
      </c>
      <c r="BK74" s="30">
        <f t="shared" si="16"/>
        <v>57.965799865960811</v>
      </c>
      <c r="BL74" s="10">
        <f t="shared" si="37"/>
        <v>43077</v>
      </c>
    </row>
    <row r="75" spans="1:64" x14ac:dyDescent="0.25">
      <c r="A75">
        <v>1078</v>
      </c>
      <c r="B75">
        <v>3</v>
      </c>
      <c r="C75" s="1">
        <v>43080</v>
      </c>
      <c r="D75" s="52">
        <v>1035.5</v>
      </c>
      <c r="E75" s="52">
        <v>1043.8</v>
      </c>
      <c r="F75" s="52">
        <v>1032.05</v>
      </c>
      <c r="G75">
        <v>1041.0999999999999</v>
      </c>
      <c r="H75">
        <v>1192838</v>
      </c>
      <c r="J75" s="10">
        <f t="shared" si="30"/>
        <v>43080</v>
      </c>
      <c r="K75" s="20">
        <v>0</v>
      </c>
      <c r="L75" s="20">
        <v>0</v>
      </c>
      <c r="N75" s="10">
        <f t="shared" si="31"/>
        <v>43080</v>
      </c>
      <c r="O75" s="42">
        <f>((G75-MIN(F62:F75))/(MAX(E62:E75)-MIN(F62:F75))*100)</f>
        <v>71.282051282051057</v>
      </c>
      <c r="P75" s="40">
        <f t="shared" si="17"/>
        <v>64.885290148447936</v>
      </c>
      <c r="Q75" s="2"/>
      <c r="R75" s="10">
        <f t="shared" si="32"/>
        <v>43080</v>
      </c>
      <c r="S75" s="11">
        <f t="shared" si="39"/>
        <v>0.25</v>
      </c>
      <c r="T75" s="40">
        <f>(G75*S75)+(T74*(1-S75))</f>
        <v>1028.5385885951321</v>
      </c>
      <c r="U75" s="3"/>
      <c r="V75" s="10">
        <f t="shared" si="33"/>
        <v>43080</v>
      </c>
      <c r="W75" s="23">
        <f t="shared" si="40"/>
        <v>0.15384615384615385</v>
      </c>
      <c r="X75" s="46">
        <f>((G75 -X74)*W75)+X74</f>
        <v>1026.7393039515675</v>
      </c>
      <c r="Y75" s="23">
        <f t="shared" si="24"/>
        <v>7.407407407407407E-2</v>
      </c>
      <c r="Z75" s="47">
        <f>((G75 -Z74)*Y75)+Z74</f>
        <v>1021.3570514278617</v>
      </c>
      <c r="AA75" s="46">
        <f t="shared" si="25"/>
        <v>5.3822525237058017</v>
      </c>
      <c r="AB75" s="45">
        <f t="shared" si="26"/>
        <v>0.2</v>
      </c>
      <c r="AC75" s="48">
        <f t="shared" si="29"/>
        <v>6.1949217061882464</v>
      </c>
      <c r="AD75" s="46">
        <f t="shared" si="27"/>
        <v>-0.8126691824824448</v>
      </c>
      <c r="AF75" s="10">
        <f t="shared" si="34"/>
        <v>43080</v>
      </c>
      <c r="AG75" s="15">
        <f>AVERAGE(G69:G75)</f>
        <v>1020.2085714285715</v>
      </c>
      <c r="AH75" s="16">
        <f>AVERAGE(G62:G75)</f>
        <v>1028.3721428571428</v>
      </c>
      <c r="AS75" s="26">
        <f>AVERAGE(E75,F75,G75)</f>
        <v>1038.9833333333333</v>
      </c>
      <c r="AT75" s="26">
        <f t="shared" si="41"/>
        <v>1019.7795238095239</v>
      </c>
      <c r="AU75" s="26">
        <f t="shared" si="42"/>
        <v>12.742312925170106</v>
      </c>
      <c r="AV75" s="27">
        <f t="shared" si="43"/>
        <v>100.47265168987157</v>
      </c>
      <c r="AW75" s="10">
        <f t="shared" si="35"/>
        <v>43080</v>
      </c>
      <c r="AY75" s="20">
        <f>AVERAGE(E75,F75,G75)</f>
        <v>1038.9833333333333</v>
      </c>
      <c r="AZ75" s="21">
        <f t="shared" si="21"/>
        <v>1026.7613333333334</v>
      </c>
      <c r="BA75" s="21">
        <f t="shared" si="22"/>
        <v>9.9116666666666617</v>
      </c>
      <c r="BB75" s="22">
        <f t="shared" si="23"/>
        <v>82.206154363544556</v>
      </c>
      <c r="BC75" s="10">
        <f t="shared" si="36"/>
        <v>43080</v>
      </c>
      <c r="BE75" s="20">
        <f>G75-G74</f>
        <v>4.0499999999999545</v>
      </c>
      <c r="BF75" s="23">
        <f t="shared" si="38"/>
        <v>4.0499999999999545</v>
      </c>
      <c r="BG75" s="23">
        <f t="shared" si="15"/>
        <v>0</v>
      </c>
      <c r="BH75" s="33">
        <f t="shared" si="18"/>
        <v>4.9462541411683087</v>
      </c>
      <c r="BI75" s="33">
        <f t="shared" si="19"/>
        <v>3.3770247857553666</v>
      </c>
      <c r="BJ75" s="23">
        <f t="shared" si="20"/>
        <v>1.4646780687047696</v>
      </c>
      <c r="BK75" s="30">
        <f t="shared" si="16"/>
        <v>59.426749777283611</v>
      </c>
      <c r="BL75" s="10">
        <f t="shared" si="37"/>
        <v>43080</v>
      </c>
    </row>
    <row r="76" spans="1:64" x14ac:dyDescent="0.25">
      <c r="A76">
        <v>1079</v>
      </c>
      <c r="B76">
        <v>3</v>
      </c>
      <c r="C76" s="1">
        <v>43081</v>
      </c>
      <c r="D76" s="52">
        <v>1039.6300000000001</v>
      </c>
      <c r="E76" s="52">
        <v>1050.31</v>
      </c>
      <c r="F76" s="52">
        <v>1033.69</v>
      </c>
      <c r="G76">
        <v>1040.48</v>
      </c>
      <c r="H76">
        <v>1279659</v>
      </c>
      <c r="J76" s="10">
        <f t="shared" si="30"/>
        <v>43081</v>
      </c>
      <c r="K76" s="20">
        <v>0</v>
      </c>
      <c r="L76" s="20">
        <v>0</v>
      </c>
      <c r="N76" s="10">
        <f t="shared" si="31"/>
        <v>43081</v>
      </c>
      <c r="O76" s="42">
        <f>((G76-MIN(F63:F76))/(MAX(E63:E76)-MIN(F63:F76))*100)</f>
        <v>70.445344129554584</v>
      </c>
      <c r="P76" s="40">
        <f t="shared" si="17"/>
        <v>69.181286549707465</v>
      </c>
      <c r="Q76" s="2"/>
      <c r="R76" s="10">
        <f t="shared" si="32"/>
        <v>43081</v>
      </c>
      <c r="S76" s="11">
        <f t="shared" si="39"/>
        <v>0.25</v>
      </c>
      <c r="T76" s="40">
        <f>(G76*S76)+(T75*(1-S76))</f>
        <v>1031.523941446349</v>
      </c>
      <c r="U76" s="3"/>
      <c r="V76" s="10">
        <f t="shared" si="33"/>
        <v>43081</v>
      </c>
      <c r="W76" s="23">
        <f t="shared" si="40"/>
        <v>0.15384615384615385</v>
      </c>
      <c r="X76" s="46">
        <f>((G76 -X75)*W76)+X75</f>
        <v>1028.8532571897879</v>
      </c>
      <c r="Y76" s="23">
        <f t="shared" si="24"/>
        <v>7.407407407407407E-2</v>
      </c>
      <c r="Z76" s="47">
        <f>((G76 -Z75)*Y76)+Z75</f>
        <v>1022.773566136909</v>
      </c>
      <c r="AA76" s="46">
        <f t="shared" si="25"/>
        <v>6.079691052878843</v>
      </c>
      <c r="AB76" s="45">
        <f t="shared" si="26"/>
        <v>0.2</v>
      </c>
      <c r="AC76" s="48">
        <f t="shared" si="29"/>
        <v>6.1718755755263661</v>
      </c>
      <c r="AD76" s="46">
        <f t="shared" si="27"/>
        <v>-9.2184522647523082E-2</v>
      </c>
      <c r="AF76" s="10">
        <f t="shared" si="34"/>
        <v>43081</v>
      </c>
      <c r="AG76" s="15">
        <f>AVERAGE(G70:G76)</f>
        <v>1024.5385714285715</v>
      </c>
      <c r="AH76" s="16">
        <f>AVERAGE(G63:G76)</f>
        <v>1028.7999999999997</v>
      </c>
      <c r="AS76" s="26">
        <f>AVERAGE(E76,F76,G76)</f>
        <v>1041.4933333333333</v>
      </c>
      <c r="AT76" s="26">
        <f t="shared" si="41"/>
        <v>1024.0557142857144</v>
      </c>
      <c r="AU76" s="26">
        <f t="shared" si="42"/>
        <v>14.059183673469388</v>
      </c>
      <c r="AV76" s="27">
        <f t="shared" si="43"/>
        <v>82.686730859179036</v>
      </c>
      <c r="AW76" s="10">
        <f t="shared" si="35"/>
        <v>43081</v>
      </c>
      <c r="AY76" s="20">
        <f>AVERAGE(E76,F76,G76)</f>
        <v>1041.4933333333333</v>
      </c>
      <c r="AZ76" s="21">
        <f t="shared" si="21"/>
        <v>1027.5043333333333</v>
      </c>
      <c r="BA76" s="21">
        <f t="shared" si="22"/>
        <v>10.605000000000013</v>
      </c>
      <c r="BB76" s="22">
        <f t="shared" si="23"/>
        <v>87.939651107968047</v>
      </c>
      <c r="BC76" s="10">
        <f t="shared" si="36"/>
        <v>43081</v>
      </c>
      <c r="BE76" s="20">
        <f>G76-G75</f>
        <v>-0.61999999999989086</v>
      </c>
      <c r="BF76" s="23">
        <f t="shared" si="38"/>
        <v>0</v>
      </c>
      <c r="BG76" s="23">
        <f t="shared" si="15"/>
        <v>0.61999999999989086</v>
      </c>
      <c r="BH76" s="33">
        <f t="shared" si="18"/>
        <v>4.5929502739420007</v>
      </c>
      <c r="BI76" s="33">
        <f t="shared" si="19"/>
        <v>3.1800944439156895</v>
      </c>
      <c r="BJ76" s="23">
        <f t="shared" si="20"/>
        <v>1.4442810913145852</v>
      </c>
      <c r="BK76" s="30">
        <f t="shared" si="16"/>
        <v>59.088175105827162</v>
      </c>
      <c r="BL76" s="10">
        <f t="shared" si="37"/>
        <v>43081</v>
      </c>
    </row>
    <row r="77" spans="1:64" x14ac:dyDescent="0.25">
      <c r="A77">
        <v>1080</v>
      </c>
      <c r="B77">
        <v>3</v>
      </c>
      <c r="C77" s="1">
        <v>43082</v>
      </c>
      <c r="D77" s="52">
        <v>1046.1199999999999</v>
      </c>
      <c r="E77" s="52">
        <v>1046.67</v>
      </c>
      <c r="F77" s="52">
        <v>1038.3800000000001</v>
      </c>
      <c r="G77">
        <v>1040.6099999999999</v>
      </c>
      <c r="H77">
        <v>1282677</v>
      </c>
      <c r="J77" s="10">
        <f t="shared" si="30"/>
        <v>43082</v>
      </c>
      <c r="K77" s="20">
        <v>0</v>
      </c>
      <c r="L77" s="20">
        <v>0</v>
      </c>
      <c r="N77" s="10">
        <f t="shared" si="31"/>
        <v>43082</v>
      </c>
      <c r="O77" s="42">
        <f>((G77-MIN(F64:F77))/(MAX(E64:E77)-MIN(F64:F77))*100)</f>
        <v>70.620782726045661</v>
      </c>
      <c r="P77" s="40">
        <f t="shared" si="17"/>
        <v>70.782726045883763</v>
      </c>
      <c r="Q77" s="2"/>
      <c r="R77" s="10">
        <f t="shared" si="32"/>
        <v>43082</v>
      </c>
      <c r="S77" s="11">
        <f t="shared" si="39"/>
        <v>0.25</v>
      </c>
      <c r="T77" s="40">
        <f>(G77*S77)+(T76*(1-S77))</f>
        <v>1033.7954560847618</v>
      </c>
      <c r="U77" s="3"/>
      <c r="V77" s="10">
        <f t="shared" si="33"/>
        <v>43082</v>
      </c>
      <c r="W77" s="23">
        <f t="shared" si="40"/>
        <v>0.15384615384615385</v>
      </c>
      <c r="X77" s="46">
        <f>((G77 -X76)*W77)+X76</f>
        <v>1030.6619868528974</v>
      </c>
      <c r="Y77" s="23">
        <f t="shared" si="24"/>
        <v>7.407407407407407E-2</v>
      </c>
      <c r="Z77" s="47">
        <f>((G77 -Z76)*Y77)+Z76</f>
        <v>1024.0947834601009</v>
      </c>
      <c r="AA77" s="46">
        <f t="shared" si="25"/>
        <v>6.5672033927965003</v>
      </c>
      <c r="AB77" s="45">
        <f t="shared" si="26"/>
        <v>0.2</v>
      </c>
      <c r="AC77" s="48">
        <f t="shared" si="29"/>
        <v>6.2509411389803926</v>
      </c>
      <c r="AD77" s="46">
        <f t="shared" si="27"/>
        <v>0.31626225381610773</v>
      </c>
      <c r="AF77" s="10">
        <f t="shared" si="34"/>
        <v>43082</v>
      </c>
      <c r="AG77" s="15">
        <f>AVERAGE(G71:G77)</f>
        <v>1030.5285714285715</v>
      </c>
      <c r="AH77" s="16">
        <f>AVERAGE(G64:G77)</f>
        <v>1029.1321428571428</v>
      </c>
      <c r="AS77" s="26">
        <f>AVERAGE(E77,F77,G77)</f>
        <v>1041.8866666666665</v>
      </c>
      <c r="AT77" s="26">
        <f t="shared" si="41"/>
        <v>1029.5466666666666</v>
      </c>
      <c r="AU77" s="26">
        <f t="shared" si="42"/>
        <v>11.823809523809521</v>
      </c>
      <c r="AV77" s="27">
        <f t="shared" si="43"/>
        <v>69.577124446233952</v>
      </c>
      <c r="AW77" s="10">
        <f t="shared" si="35"/>
        <v>43082</v>
      </c>
      <c r="AY77" s="20">
        <f>AVERAGE(E77,F77,G77)</f>
        <v>1041.8866666666665</v>
      </c>
      <c r="AZ77" s="21">
        <f t="shared" si="21"/>
        <v>1028.4826666666663</v>
      </c>
      <c r="BA77" s="21">
        <f t="shared" si="22"/>
        <v>11.040666666666676</v>
      </c>
      <c r="BB77" s="22">
        <f t="shared" si="23"/>
        <v>80.937141476965252</v>
      </c>
      <c r="BC77" s="10">
        <f t="shared" si="36"/>
        <v>43082</v>
      </c>
      <c r="BE77" s="20">
        <f>G77-G76</f>
        <v>0.12999999999988177</v>
      </c>
      <c r="BF77" s="23">
        <f t="shared" si="38"/>
        <v>0.12999999999988177</v>
      </c>
      <c r="BG77" s="23">
        <f t="shared" si="15"/>
        <v>0</v>
      </c>
      <c r="BH77" s="33">
        <f t="shared" si="18"/>
        <v>4.2741681115175636</v>
      </c>
      <c r="BI77" s="33">
        <f t="shared" si="19"/>
        <v>2.9529448407788546</v>
      </c>
      <c r="BJ77" s="23">
        <f t="shared" si="20"/>
        <v>1.447425652011241</v>
      </c>
      <c r="BK77" s="30">
        <f t="shared" si="16"/>
        <v>59.140740427468273</v>
      </c>
      <c r="BL77" s="10">
        <f t="shared" si="37"/>
        <v>43082</v>
      </c>
    </row>
    <row r="78" spans="1:64" x14ac:dyDescent="0.25">
      <c r="A78">
        <v>1081</v>
      </c>
      <c r="B78">
        <v>3</v>
      </c>
      <c r="C78" s="1">
        <v>43083</v>
      </c>
      <c r="D78" s="52">
        <v>1045</v>
      </c>
      <c r="E78" s="52">
        <v>1058.5</v>
      </c>
      <c r="F78" s="52">
        <v>1043.1099999999999</v>
      </c>
      <c r="G78">
        <v>1049.1500000000001</v>
      </c>
      <c r="H78">
        <v>1558835</v>
      </c>
      <c r="J78" s="10">
        <f t="shared" si="30"/>
        <v>43083</v>
      </c>
      <c r="K78" s="20">
        <v>0</v>
      </c>
      <c r="L78" s="20">
        <v>0</v>
      </c>
      <c r="N78" s="10">
        <f t="shared" si="31"/>
        <v>43083</v>
      </c>
      <c r="O78" s="42">
        <f>((G78-MIN(F65:F78))/(MAX(E65:E78)-MIN(F65:F78))*100)</f>
        <v>82.145748987854262</v>
      </c>
      <c r="P78" s="40">
        <f t="shared" si="17"/>
        <v>74.403958614484836</v>
      </c>
      <c r="Q78" s="2"/>
      <c r="R78" s="10">
        <f t="shared" si="32"/>
        <v>43083</v>
      </c>
      <c r="S78" s="11">
        <f t="shared" si="39"/>
        <v>0.25</v>
      </c>
      <c r="T78" s="40">
        <f>(G78*S78)+(T77*(1-S78))</f>
        <v>1037.6340920635712</v>
      </c>
      <c r="U78" s="3"/>
      <c r="V78" s="10">
        <f t="shared" si="33"/>
        <v>43083</v>
      </c>
      <c r="W78" s="23">
        <f t="shared" si="40"/>
        <v>0.15384615384615385</v>
      </c>
      <c r="X78" s="46">
        <f>((G78 -X77)*W78)+X77</f>
        <v>1033.5062965678362</v>
      </c>
      <c r="Y78" s="23">
        <f t="shared" si="24"/>
        <v>7.407407407407407E-2</v>
      </c>
      <c r="Z78" s="47">
        <f>((G78 -Z77)*Y78)+Z77</f>
        <v>1025.9507254260193</v>
      </c>
      <c r="AA78" s="46">
        <f t="shared" si="25"/>
        <v>7.5555711418169267</v>
      </c>
      <c r="AB78" s="45">
        <f t="shared" si="26"/>
        <v>0.2</v>
      </c>
      <c r="AC78" s="48">
        <f t="shared" si="29"/>
        <v>6.5118671395476992</v>
      </c>
      <c r="AD78" s="46">
        <f t="shared" si="27"/>
        <v>1.0437040022692274</v>
      </c>
      <c r="AF78" s="10">
        <f t="shared" si="34"/>
        <v>43083</v>
      </c>
      <c r="AG78" s="15">
        <f>AVERAGE(G72:G78)</f>
        <v>1036.8142857142855</v>
      </c>
      <c r="AH78" s="16">
        <f>AVERAGE(G65:G78)</f>
        <v>1029.7421428571429</v>
      </c>
      <c r="AS78" s="26">
        <f>AVERAGE(E78,F78,G78)</f>
        <v>1050.2533333333333</v>
      </c>
      <c r="AT78" s="26">
        <f t="shared" si="41"/>
        <v>1036.0571428571427</v>
      </c>
      <c r="AU78" s="26">
        <f t="shared" si="42"/>
        <v>8.4393197278912044</v>
      </c>
      <c r="AV78" s="27">
        <f t="shared" si="43"/>
        <v>112.1432448263452</v>
      </c>
      <c r="AW78" s="10">
        <f t="shared" si="35"/>
        <v>43083</v>
      </c>
      <c r="AY78" s="20">
        <f>AVERAGE(E78,F78,G78)</f>
        <v>1050.2533333333333</v>
      </c>
      <c r="AZ78" s="21">
        <f t="shared" si="21"/>
        <v>1029.9883333333332</v>
      </c>
      <c r="BA78" s="21">
        <f t="shared" si="22"/>
        <v>11.561500000000013</v>
      </c>
      <c r="BB78" s="22">
        <f t="shared" si="23"/>
        <v>116.85334947887429</v>
      </c>
      <c r="BC78" s="10">
        <f t="shared" si="36"/>
        <v>43083</v>
      </c>
      <c r="BE78" s="20">
        <f>G78-G77</f>
        <v>8.540000000000191</v>
      </c>
      <c r="BF78" s="23">
        <f t="shared" si="38"/>
        <v>8.540000000000191</v>
      </c>
      <c r="BG78" s="23">
        <f t="shared" si="15"/>
        <v>0</v>
      </c>
      <c r="BH78" s="33">
        <f t="shared" si="18"/>
        <v>4.5788703892663225</v>
      </c>
      <c r="BI78" s="33">
        <f t="shared" si="19"/>
        <v>2.7420202092946506</v>
      </c>
      <c r="BJ78" s="23">
        <f t="shared" si="20"/>
        <v>1.6698893661488285</v>
      </c>
      <c r="BK78" s="30">
        <f t="shared" si="16"/>
        <v>62.545264508752055</v>
      </c>
      <c r="BL78" s="10">
        <f t="shared" si="37"/>
        <v>43083</v>
      </c>
    </row>
    <row r="79" spans="1:64" x14ac:dyDescent="0.25">
      <c r="A79">
        <v>1082</v>
      </c>
      <c r="B79">
        <v>3</v>
      </c>
      <c r="C79" s="1">
        <v>43084</v>
      </c>
      <c r="D79" s="52">
        <v>1054.6099999999999</v>
      </c>
      <c r="E79" s="52">
        <v>1067.6199999999999</v>
      </c>
      <c r="F79" s="52">
        <v>1049.5</v>
      </c>
      <c r="G79">
        <v>1064.19</v>
      </c>
      <c r="H79">
        <v>3275931</v>
      </c>
      <c r="J79" s="10">
        <f t="shared" si="30"/>
        <v>43084</v>
      </c>
      <c r="K79" s="20">
        <v>0</v>
      </c>
      <c r="L79" s="20">
        <v>0</v>
      </c>
      <c r="N79" s="10">
        <f t="shared" si="31"/>
        <v>43084</v>
      </c>
      <c r="O79" s="42">
        <f>((G79-MIN(F66:F79))/(MAX(E66:E79)-MIN(F66:F79))*100)</f>
        <v>95.676833879506134</v>
      </c>
      <c r="P79" s="40">
        <f t="shared" si="17"/>
        <v>82.814455197802019</v>
      </c>
      <c r="Q79" s="2"/>
      <c r="R79" s="10">
        <f t="shared" si="32"/>
        <v>43084</v>
      </c>
      <c r="S79" s="11">
        <f t="shared" si="39"/>
        <v>0.25</v>
      </c>
      <c r="T79" s="40">
        <f>(G79*S79)+(T78*(1-S79))</f>
        <v>1044.2730690476783</v>
      </c>
      <c r="U79" s="3"/>
      <c r="V79" s="10">
        <f t="shared" si="33"/>
        <v>43084</v>
      </c>
      <c r="W79" s="23">
        <f t="shared" si="40"/>
        <v>0.15384615384615385</v>
      </c>
      <c r="X79" s="46">
        <f>((G79 -X78)*W79)+X78</f>
        <v>1038.2268663266307</v>
      </c>
      <c r="Y79" s="23">
        <f t="shared" si="24"/>
        <v>7.407407407407407E-2</v>
      </c>
      <c r="Z79" s="47">
        <f>((G79 -Z78)*Y79)+Z78</f>
        <v>1028.7832642833512</v>
      </c>
      <c r="AA79" s="46">
        <f t="shared" si="25"/>
        <v>9.4436020432794976</v>
      </c>
      <c r="AB79" s="45">
        <f t="shared" si="26"/>
        <v>0.2</v>
      </c>
      <c r="AC79" s="48">
        <f t="shared" si="29"/>
        <v>7.0982141202940587</v>
      </c>
      <c r="AD79" s="46">
        <f t="shared" si="27"/>
        <v>2.3453879229854389</v>
      </c>
      <c r="AF79" s="10">
        <f t="shared" si="34"/>
        <v>43084</v>
      </c>
      <c r="AG79" s="15">
        <f>AVERAGE(G73:G79)</f>
        <v>1043.3585714285714</v>
      </c>
      <c r="AH79" s="16">
        <f>AVERAGE(G66:G79)</f>
        <v>1030.4550000000002</v>
      </c>
      <c r="AS79" s="26">
        <f>AVERAGE(E79,F79,G79)</f>
        <v>1060.4366666666667</v>
      </c>
      <c r="AT79" s="26">
        <f t="shared" si="41"/>
        <v>1042.5723809523809</v>
      </c>
      <c r="AU79" s="26">
        <f t="shared" si="42"/>
        <v>7.2986394557822871</v>
      </c>
      <c r="AV79" s="27">
        <f t="shared" si="43"/>
        <v>163.17457358561109</v>
      </c>
      <c r="AW79" s="10">
        <f t="shared" si="35"/>
        <v>43084</v>
      </c>
      <c r="AY79" s="20">
        <f>AVERAGE(E79,F79,G79)</f>
        <v>1060.4366666666667</v>
      </c>
      <c r="AZ79" s="21">
        <f t="shared" si="21"/>
        <v>1031.4945</v>
      </c>
      <c r="BA79" s="21">
        <f t="shared" si="22"/>
        <v>12.991166666666675</v>
      </c>
      <c r="BB79" s="22">
        <f t="shared" si="23"/>
        <v>148.52228651091991</v>
      </c>
      <c r="BC79" s="10">
        <f t="shared" si="36"/>
        <v>43084</v>
      </c>
      <c r="BE79" s="20">
        <f>G79-G78</f>
        <v>15.039999999999964</v>
      </c>
      <c r="BF79" s="23">
        <f t="shared" si="38"/>
        <v>15.039999999999964</v>
      </c>
      <c r="BG79" s="23">
        <f t="shared" si="15"/>
        <v>0</v>
      </c>
      <c r="BH79" s="33">
        <f t="shared" si="18"/>
        <v>5.3260939328901538</v>
      </c>
      <c r="BI79" s="33">
        <f t="shared" si="19"/>
        <v>2.5461616229164612</v>
      </c>
      <c r="BJ79" s="23">
        <f t="shared" si="20"/>
        <v>2.0918129803517589</v>
      </c>
      <c r="BK79" s="30">
        <f t="shared" si="16"/>
        <v>67.656517184094724</v>
      </c>
      <c r="BL79" s="10">
        <f t="shared" si="37"/>
        <v>43084</v>
      </c>
    </row>
    <row r="80" spans="1:64" x14ac:dyDescent="0.25">
      <c r="A80">
        <v>1083</v>
      </c>
      <c r="B80">
        <v>3</v>
      </c>
      <c r="C80" s="1">
        <v>43087</v>
      </c>
      <c r="D80" s="52">
        <v>1066.08</v>
      </c>
      <c r="E80" s="52">
        <v>1078.49</v>
      </c>
      <c r="F80" s="52">
        <v>1062</v>
      </c>
      <c r="G80">
        <v>1077.1400000000001</v>
      </c>
      <c r="H80">
        <v>1554552</v>
      </c>
      <c r="J80" s="10">
        <f t="shared" si="30"/>
        <v>43087</v>
      </c>
      <c r="K80" s="20">
        <v>0</v>
      </c>
      <c r="L80" s="20">
        <v>0</v>
      </c>
      <c r="N80" s="10">
        <f t="shared" si="31"/>
        <v>43087</v>
      </c>
      <c r="O80" s="42">
        <f>((G80-MIN(F67:F80))/(MAX(E67:E80)-MIN(F67:F80))*100)</f>
        <v>98.503491852344624</v>
      </c>
      <c r="P80" s="40">
        <f t="shared" si="17"/>
        <v>92.108691573234992</v>
      </c>
      <c r="Q80" s="2"/>
      <c r="R80" s="10">
        <f t="shared" si="32"/>
        <v>43087</v>
      </c>
      <c r="S80" s="11">
        <f t="shared" si="39"/>
        <v>0.25</v>
      </c>
      <c r="T80" s="40">
        <f>(G80*S80)+(T79*(1-S80))</f>
        <v>1052.4898017857588</v>
      </c>
      <c r="U80" s="3"/>
      <c r="V80" s="10">
        <f t="shared" si="33"/>
        <v>43087</v>
      </c>
      <c r="W80" s="23">
        <f t="shared" si="40"/>
        <v>0.15384615384615385</v>
      </c>
      <c r="X80" s="46">
        <f>((G80 -X79)*W80)+X79</f>
        <v>1044.2135022763798</v>
      </c>
      <c r="Y80" s="23">
        <f t="shared" si="24"/>
        <v>7.407407407407407E-2</v>
      </c>
      <c r="Z80" s="47">
        <f>((G80 -Z79)*Y80)+Z79</f>
        <v>1032.3652447068066</v>
      </c>
      <c r="AA80" s="46">
        <f t="shared" si="25"/>
        <v>11.848257569573207</v>
      </c>
      <c r="AB80" s="45">
        <f t="shared" si="26"/>
        <v>0.2</v>
      </c>
      <c r="AC80" s="48">
        <f t="shared" si="29"/>
        <v>8.0482228101498876</v>
      </c>
      <c r="AD80" s="46">
        <f t="shared" si="27"/>
        <v>3.800034759423319</v>
      </c>
      <c r="AF80" s="10">
        <f t="shared" si="34"/>
        <v>43087</v>
      </c>
      <c r="AG80" s="15">
        <f>AVERAGE(G74:G80)</f>
        <v>1049.96</v>
      </c>
      <c r="AH80" s="16">
        <f>AVERAGE(G67:G80)</f>
        <v>1032.5785714285714</v>
      </c>
      <c r="AS80" s="26">
        <f>AVERAGE(E80,F80,G80)</f>
        <v>1072.5433333333333</v>
      </c>
      <c r="AT80" s="26">
        <f t="shared" si="41"/>
        <v>1048.9719047619046</v>
      </c>
      <c r="AU80" s="26">
        <f t="shared" si="42"/>
        <v>10.376462585034005</v>
      </c>
      <c r="AV80" s="27">
        <f t="shared" si="43"/>
        <v>151.44164579700339</v>
      </c>
      <c r="AW80" s="10">
        <f t="shared" si="35"/>
        <v>43087</v>
      </c>
      <c r="AY80" s="20">
        <f>AVERAGE(E80,F80,G80)</f>
        <v>1072.5433333333333</v>
      </c>
      <c r="AZ80" s="21">
        <f t="shared" si="21"/>
        <v>1033.9340000000002</v>
      </c>
      <c r="BA80" s="21">
        <f t="shared" si="22"/>
        <v>14.412599999999992</v>
      </c>
      <c r="BB80" s="22">
        <f t="shared" si="23"/>
        <v>178.59064676432715</v>
      </c>
      <c r="BC80" s="10">
        <f t="shared" si="36"/>
        <v>43087</v>
      </c>
      <c r="BE80" s="20">
        <f>G80-G79</f>
        <v>12.950000000000045</v>
      </c>
      <c r="BF80" s="23">
        <f t="shared" si="38"/>
        <v>12.950000000000045</v>
      </c>
      <c r="BG80" s="23">
        <f t="shared" si="15"/>
        <v>0</v>
      </c>
      <c r="BH80" s="33">
        <f t="shared" si="18"/>
        <v>5.870658651969431</v>
      </c>
      <c r="BI80" s="33">
        <f t="shared" si="19"/>
        <v>2.3642929355652851</v>
      </c>
      <c r="BJ80" s="23">
        <f t="shared" si="20"/>
        <v>2.4830504560830993</v>
      </c>
      <c r="BK80" s="30">
        <f t="shared" si="16"/>
        <v>71.2895344868314</v>
      </c>
      <c r="BL80" s="10">
        <f t="shared" si="37"/>
        <v>43087</v>
      </c>
    </row>
    <row r="81" spans="1:96" x14ac:dyDescent="0.25">
      <c r="A81">
        <v>1084</v>
      </c>
      <c r="B81">
        <v>3</v>
      </c>
      <c r="C81" s="1">
        <v>43088</v>
      </c>
      <c r="D81" s="52">
        <v>1075.2</v>
      </c>
      <c r="E81" s="52">
        <v>1076.8399999999999</v>
      </c>
      <c r="F81" s="52">
        <v>1063.55</v>
      </c>
      <c r="G81">
        <v>1070.68</v>
      </c>
      <c r="H81">
        <v>1338725</v>
      </c>
      <c r="J81" s="10">
        <f t="shared" si="30"/>
        <v>43088</v>
      </c>
      <c r="K81" s="20">
        <v>0</v>
      </c>
      <c r="L81" s="20">
        <v>0</v>
      </c>
      <c r="N81" s="10">
        <f t="shared" si="31"/>
        <v>43088</v>
      </c>
      <c r="O81" s="42">
        <f>((G81-MIN(F68:F81))/(MAX(E68:E81)-MIN(F68:F81))*100)</f>
        <v>91.342423234674712</v>
      </c>
      <c r="P81" s="40">
        <f t="shared" si="17"/>
        <v>95.17424965550849</v>
      </c>
      <c r="Q81" s="2"/>
      <c r="R81" s="10">
        <f t="shared" si="32"/>
        <v>43088</v>
      </c>
      <c r="S81" s="11">
        <f t="shared" si="39"/>
        <v>0.25</v>
      </c>
      <c r="T81" s="40">
        <f>(G81*S81)+(T80*(1-S81))</f>
        <v>1057.0373513393192</v>
      </c>
      <c r="U81" s="3"/>
      <c r="V81" s="10">
        <f t="shared" si="33"/>
        <v>43088</v>
      </c>
      <c r="W81" s="23">
        <f t="shared" si="40"/>
        <v>0.15384615384615385</v>
      </c>
      <c r="X81" s="46">
        <f>((G81 -X80)*W81)+X80</f>
        <v>1048.2852711569367</v>
      </c>
      <c r="Y81" s="23">
        <f t="shared" si="24"/>
        <v>7.407407407407407E-2</v>
      </c>
      <c r="Z81" s="47">
        <f>((G81 -Z80)*Y81)+Z80</f>
        <v>1035.2033747285248</v>
      </c>
      <c r="AA81" s="46">
        <f t="shared" si="25"/>
        <v>13.081896428411937</v>
      </c>
      <c r="AB81" s="45">
        <f t="shared" si="26"/>
        <v>0.2</v>
      </c>
      <c r="AC81" s="48">
        <f t="shared" si="29"/>
        <v>9.0549575338022983</v>
      </c>
      <c r="AD81" s="46">
        <f t="shared" si="27"/>
        <v>4.0269388946096392</v>
      </c>
      <c r="AF81" s="10">
        <f t="shared" si="34"/>
        <v>43088</v>
      </c>
      <c r="AG81" s="15">
        <f>AVERAGE(G75:G81)</f>
        <v>1054.764285714286</v>
      </c>
      <c r="AH81" s="16">
        <f>AVERAGE(G68:G81)</f>
        <v>1036.0800000000002</v>
      </c>
      <c r="AS81" s="26">
        <f>AVERAGE(E81,F81,G81)</f>
        <v>1070.3566666666666</v>
      </c>
      <c r="AT81" s="26">
        <f t="shared" si="41"/>
        <v>1053.7076190476189</v>
      </c>
      <c r="AU81" s="26">
        <f t="shared" si="42"/>
        <v>12.061088435374131</v>
      </c>
      <c r="AV81" s="27">
        <f t="shared" si="43"/>
        <v>92.02623079034592</v>
      </c>
      <c r="AW81" s="10">
        <f t="shared" si="35"/>
        <v>43088</v>
      </c>
      <c r="AY81" s="20">
        <f>AVERAGE(E81,F81,G81)</f>
        <v>1070.3566666666666</v>
      </c>
      <c r="AZ81" s="21">
        <f t="shared" si="21"/>
        <v>1036.4770000000003</v>
      </c>
      <c r="BA81" s="21">
        <f t="shared" si="22"/>
        <v>15.080966666666644</v>
      </c>
      <c r="BB81" s="22">
        <f t="shared" si="23"/>
        <v>149.76788254805197</v>
      </c>
      <c r="BC81" s="10">
        <f t="shared" si="36"/>
        <v>43088</v>
      </c>
      <c r="BE81" s="20">
        <f>G81-G80</f>
        <v>-6.4600000000000364</v>
      </c>
      <c r="BF81" s="23">
        <f t="shared" si="38"/>
        <v>0</v>
      </c>
      <c r="BG81" s="23">
        <f t="shared" ref="BG81:BG144" si="44">IF(BE81&lt;0,-BE81,0)</f>
        <v>6.4600000000000364</v>
      </c>
      <c r="BH81" s="33">
        <f t="shared" si="18"/>
        <v>5.4513258911144717</v>
      </c>
      <c r="BI81" s="33">
        <f t="shared" si="19"/>
        <v>2.656843440167767</v>
      </c>
      <c r="BJ81" s="23">
        <f t="shared" ref="BJ81:BJ144" si="45">BH81/BI81</f>
        <v>2.0518054653496054</v>
      </c>
      <c r="BK81" s="30">
        <f t="shared" ref="BK81:BK144" si="46">IF(BI81=0,100,100-(100/(1+BJ81)))</f>
        <v>67.232511660587022</v>
      </c>
      <c r="BL81" s="10">
        <f t="shared" si="37"/>
        <v>43088</v>
      </c>
    </row>
    <row r="82" spans="1:96" x14ac:dyDescent="0.25">
      <c r="A82">
        <v>1085</v>
      </c>
      <c r="B82">
        <v>3</v>
      </c>
      <c r="C82" s="1">
        <v>43089</v>
      </c>
      <c r="D82" s="52">
        <v>1071.78</v>
      </c>
      <c r="E82" s="52">
        <v>1073.3800000000001</v>
      </c>
      <c r="F82" s="52">
        <v>1061.52</v>
      </c>
      <c r="G82">
        <v>1064.95</v>
      </c>
      <c r="H82">
        <v>1268582</v>
      </c>
      <c r="J82" s="10">
        <f t="shared" si="30"/>
        <v>43089</v>
      </c>
      <c r="K82" s="20">
        <v>0</v>
      </c>
      <c r="L82" s="20">
        <v>0</v>
      </c>
      <c r="N82" s="10">
        <f t="shared" si="31"/>
        <v>43089</v>
      </c>
      <c r="O82" s="42">
        <f>((G82-MIN(F69:F82))/(MAX(E69:E82)-MIN(F69:F82))*100)</f>
        <v>84.990577541292595</v>
      </c>
      <c r="P82" s="40">
        <f t="shared" ref="P82:P145" si="47">AVERAGE(O80:O82)</f>
        <v>91.61216420943731</v>
      </c>
      <c r="Q82" s="2"/>
      <c r="R82" s="10">
        <f t="shared" si="32"/>
        <v>43089</v>
      </c>
      <c r="S82" s="11">
        <f t="shared" si="39"/>
        <v>0.25</v>
      </c>
      <c r="T82" s="40">
        <f>(G82*S82)+(T81*(1-S82))</f>
        <v>1059.0155135044895</v>
      </c>
      <c r="U82" s="3"/>
      <c r="V82" s="10">
        <f t="shared" si="33"/>
        <v>43089</v>
      </c>
      <c r="W82" s="23">
        <f t="shared" si="40"/>
        <v>0.15384615384615385</v>
      </c>
      <c r="X82" s="46">
        <f>((G82 -X81)*W82)+X81</f>
        <v>1050.849075594331</v>
      </c>
      <c r="Y82" s="23">
        <f t="shared" si="24"/>
        <v>7.407407407407407E-2</v>
      </c>
      <c r="Z82" s="47">
        <f>((G82 -Z81)*Y82)+Z81</f>
        <v>1037.4068284523378</v>
      </c>
      <c r="AA82" s="46">
        <f t="shared" si="25"/>
        <v>13.442247141993221</v>
      </c>
      <c r="AB82" s="45">
        <f t="shared" si="26"/>
        <v>0.2</v>
      </c>
      <c r="AC82" s="48">
        <f t="shared" si="29"/>
        <v>9.9324154554404824</v>
      </c>
      <c r="AD82" s="46">
        <f t="shared" si="27"/>
        <v>3.5098316865527384</v>
      </c>
      <c r="AF82" s="10">
        <f t="shared" si="34"/>
        <v>43089</v>
      </c>
      <c r="AG82" s="15">
        <f>AVERAGE(G76:G82)</f>
        <v>1058.1714285714286</v>
      </c>
      <c r="AH82" s="16">
        <f>AVERAGE(G69:G82)</f>
        <v>1039.19</v>
      </c>
      <c r="AS82" s="26">
        <f>AVERAGE(E82,F82,G82)</f>
        <v>1066.6166666666668</v>
      </c>
      <c r="AT82" s="26">
        <f t="shared" si="41"/>
        <v>1057.655238095238</v>
      </c>
      <c r="AU82" s="26">
        <f t="shared" si="42"/>
        <v>11.237823129251735</v>
      </c>
      <c r="AV82" s="27">
        <f t="shared" si="43"/>
        <v>53.162304172014863</v>
      </c>
      <c r="AW82" s="10">
        <f t="shared" si="35"/>
        <v>43089</v>
      </c>
      <c r="AY82" s="20">
        <f>AVERAGE(E82,F82,G82)</f>
        <v>1066.6166666666668</v>
      </c>
      <c r="AZ82" s="21">
        <f t="shared" si="21"/>
        <v>1038.2701666666667</v>
      </c>
      <c r="BA82" s="21">
        <f t="shared" si="22"/>
        <v>16.049483333333342</v>
      </c>
      <c r="BB82" s="22">
        <f t="shared" si="23"/>
        <v>117.7462618215128</v>
      </c>
      <c r="BC82" s="10">
        <f t="shared" si="36"/>
        <v>43089</v>
      </c>
      <c r="BE82" s="20">
        <f>G82-G81</f>
        <v>-5.7300000000000182</v>
      </c>
      <c r="BF82" s="23">
        <f t="shared" si="38"/>
        <v>0</v>
      </c>
      <c r="BG82" s="23">
        <f t="shared" si="44"/>
        <v>5.7300000000000182</v>
      </c>
      <c r="BH82" s="33">
        <f t="shared" ref="BH82:BH145" si="48">((BH81*13)+BF82)/14</f>
        <v>5.0619454703205804</v>
      </c>
      <c r="BI82" s="33">
        <f t="shared" ref="BI82:BI145" si="49">((BI81*13)+BG82)/14</f>
        <v>2.876354623012928</v>
      </c>
      <c r="BJ82" s="23">
        <f t="shared" si="45"/>
        <v>1.7598474923159115</v>
      </c>
      <c r="BK82" s="30">
        <f t="shared" si="46"/>
        <v>63.766113787655151</v>
      </c>
      <c r="BL82" s="10">
        <f t="shared" si="37"/>
        <v>43089</v>
      </c>
    </row>
    <row r="83" spans="1:96" x14ac:dyDescent="0.25">
      <c r="A83">
        <v>1086</v>
      </c>
      <c r="B83">
        <v>3</v>
      </c>
      <c r="C83" s="1">
        <v>43090</v>
      </c>
      <c r="D83" s="52">
        <v>1064.95</v>
      </c>
      <c r="E83" s="52">
        <v>1069.33</v>
      </c>
      <c r="F83" s="52">
        <v>1061.79</v>
      </c>
      <c r="G83">
        <v>1063.6300000000001</v>
      </c>
      <c r="H83">
        <v>995703</v>
      </c>
      <c r="J83" s="10">
        <f t="shared" si="30"/>
        <v>43090</v>
      </c>
      <c r="K83" s="20">
        <v>0</v>
      </c>
      <c r="L83" s="20">
        <v>0</v>
      </c>
      <c r="N83" s="10">
        <f t="shared" si="31"/>
        <v>43090</v>
      </c>
      <c r="O83" s="42">
        <f>((G83-MIN(F70:F83))/(MAX(E70:E83)-MIN(F70:F83))*100)</f>
        <v>83.527325130251754</v>
      </c>
      <c r="P83" s="40">
        <f t="shared" si="47"/>
        <v>86.620108635406368</v>
      </c>
      <c r="Q83" s="2"/>
      <c r="R83" s="10">
        <f t="shared" si="32"/>
        <v>43090</v>
      </c>
      <c r="S83" s="11">
        <f t="shared" si="39"/>
        <v>0.25</v>
      </c>
      <c r="T83" s="40">
        <f>(G83*S83)+(T82*(1-S83))</f>
        <v>1060.1691351283671</v>
      </c>
      <c r="U83" s="3"/>
      <c r="V83" s="10">
        <f t="shared" si="33"/>
        <v>43090</v>
      </c>
      <c r="W83" s="23">
        <f t="shared" si="40"/>
        <v>0.15384615384615385</v>
      </c>
      <c r="X83" s="46">
        <f>((G83 -X82)*W83)+X82</f>
        <v>1052.8153716567417</v>
      </c>
      <c r="Y83" s="23">
        <f t="shared" si="24"/>
        <v>7.407407407407407E-2</v>
      </c>
      <c r="Z83" s="47">
        <f>((G83 -Z82)*Y83)+Z82</f>
        <v>1039.3492856040164</v>
      </c>
      <c r="AA83" s="46">
        <f t="shared" si="25"/>
        <v>13.466086052725359</v>
      </c>
      <c r="AB83" s="45">
        <f t="shared" si="26"/>
        <v>0.2</v>
      </c>
      <c r="AC83" s="48">
        <f t="shared" si="29"/>
        <v>10.639149574897457</v>
      </c>
      <c r="AD83" s="46">
        <f t="shared" si="27"/>
        <v>2.8269364778279016</v>
      </c>
      <c r="AF83" s="10">
        <f t="shared" si="34"/>
        <v>43090</v>
      </c>
      <c r="AG83" s="15">
        <f>AVERAGE(G77:G83)</f>
        <v>1061.4785714285715</v>
      </c>
      <c r="AH83" s="16">
        <f>AVERAGE(G70:G83)</f>
        <v>1043.0085714285717</v>
      </c>
      <c r="AS83" s="26">
        <f>AVERAGE(E83,F83,G83)</f>
        <v>1064.9166666666667</v>
      </c>
      <c r="AT83" s="26">
        <f t="shared" si="41"/>
        <v>1061.0014285714285</v>
      </c>
      <c r="AU83" s="26">
        <f t="shared" si="42"/>
        <v>8.6936054421768993</v>
      </c>
      <c r="AV83" s="27">
        <f t="shared" si="43"/>
        <v>30.023892244933016</v>
      </c>
      <c r="AW83" s="10">
        <f t="shared" si="35"/>
        <v>43090</v>
      </c>
      <c r="AY83" s="20">
        <f>AVERAGE(E83,F83,G83)</f>
        <v>1064.9166666666667</v>
      </c>
      <c r="AZ83" s="21">
        <f t="shared" si="21"/>
        <v>1039.7310000000002</v>
      </c>
      <c r="BA83" s="21">
        <f t="shared" si="22"/>
        <v>17.049333333333358</v>
      </c>
      <c r="BB83" s="22">
        <f t="shared" si="23"/>
        <v>98.481530721304779</v>
      </c>
      <c r="BC83" s="10">
        <f t="shared" si="36"/>
        <v>43090</v>
      </c>
      <c r="BE83" s="20">
        <f>G83-G82</f>
        <v>-1.3199999999999363</v>
      </c>
      <c r="BF83" s="23">
        <f t="shared" si="38"/>
        <v>0</v>
      </c>
      <c r="BG83" s="23">
        <f t="shared" si="44"/>
        <v>1.3199999999999363</v>
      </c>
      <c r="BH83" s="33">
        <f t="shared" si="48"/>
        <v>4.7003779367262535</v>
      </c>
      <c r="BI83" s="33">
        <f t="shared" si="49"/>
        <v>2.7651864356548574</v>
      </c>
      <c r="BJ83" s="23">
        <f t="shared" si="45"/>
        <v>1.6998412389554123</v>
      </c>
      <c r="BK83" s="30">
        <f t="shared" si="46"/>
        <v>62.960785042793582</v>
      </c>
      <c r="BL83" s="10">
        <f t="shared" si="37"/>
        <v>43090</v>
      </c>
    </row>
    <row r="84" spans="1:96" x14ac:dyDescent="0.25">
      <c r="A84">
        <v>1087</v>
      </c>
      <c r="B84">
        <v>3</v>
      </c>
      <c r="C84" s="1">
        <v>43091</v>
      </c>
      <c r="D84" s="52">
        <v>1061.1099999999999</v>
      </c>
      <c r="E84" s="52">
        <v>1064.2</v>
      </c>
      <c r="F84" s="52">
        <v>1059.44</v>
      </c>
      <c r="G84">
        <v>1060.1199999999999</v>
      </c>
      <c r="H84">
        <v>755095</v>
      </c>
      <c r="J84" s="10">
        <f t="shared" si="30"/>
        <v>43091</v>
      </c>
      <c r="K84" s="20">
        <v>0</v>
      </c>
      <c r="L84" s="20">
        <v>0</v>
      </c>
      <c r="N84" s="10">
        <f t="shared" si="31"/>
        <v>43091</v>
      </c>
      <c r="O84" s="42">
        <f>((G84-MIN(F71:F84))/(MAX(E71:E84)-MIN(F71:F84))*100)</f>
        <v>79.636403946347286</v>
      </c>
      <c r="P84" s="40">
        <f t="shared" si="47"/>
        <v>82.718102205963874</v>
      </c>
      <c r="Q84" s="2"/>
      <c r="R84" s="10">
        <f t="shared" si="32"/>
        <v>43091</v>
      </c>
      <c r="S84" s="11">
        <f t="shared" si="39"/>
        <v>0.25</v>
      </c>
      <c r="T84" s="40">
        <f>(G84*S84)+(T83*(1-S84))</f>
        <v>1060.1568513462753</v>
      </c>
      <c r="U84" s="3"/>
      <c r="V84" s="10">
        <f t="shared" si="33"/>
        <v>43091</v>
      </c>
      <c r="W84" s="23">
        <f t="shared" si="40"/>
        <v>0.15384615384615385</v>
      </c>
      <c r="X84" s="46">
        <f>((G84 -X83)*W84)+X83</f>
        <v>1053.9391606326276</v>
      </c>
      <c r="Y84" s="23">
        <f t="shared" si="24"/>
        <v>7.407407407407407E-2</v>
      </c>
      <c r="Z84" s="47">
        <f>((G84 -Z83)*Y84)+Z83</f>
        <v>1040.887857040756</v>
      </c>
      <c r="AA84" s="46">
        <f t="shared" si="25"/>
        <v>13.051303591871601</v>
      </c>
      <c r="AB84" s="45">
        <f t="shared" si="26"/>
        <v>0.2</v>
      </c>
      <c r="AC84" s="48">
        <f t="shared" si="29"/>
        <v>11.121580378292286</v>
      </c>
      <c r="AD84" s="46">
        <f t="shared" si="27"/>
        <v>1.9297232135793152</v>
      </c>
      <c r="AF84" s="10">
        <f t="shared" si="34"/>
        <v>43091</v>
      </c>
      <c r="AG84" s="15">
        <f>AVERAGE(G78:G84)</f>
        <v>1064.2657142857145</v>
      </c>
      <c r="AH84" s="16">
        <f>AVERAGE(G71:G84)</f>
        <v>1047.3971428571429</v>
      </c>
      <c r="AS84" s="26">
        <f>AVERAGE(E84,F84,G84)</f>
        <v>1061.2533333333333</v>
      </c>
      <c r="AT84" s="26">
        <f t="shared" si="41"/>
        <v>1063.7680952380954</v>
      </c>
      <c r="AU84" s="26">
        <f t="shared" si="42"/>
        <v>5.5317006802720892</v>
      </c>
      <c r="AV84" s="27">
        <f t="shared" si="43"/>
        <v>-30.307278600359357</v>
      </c>
      <c r="AW84" s="10">
        <f t="shared" si="35"/>
        <v>43091</v>
      </c>
      <c r="AY84" s="20">
        <f>AVERAGE(E84,F84,G84)</f>
        <v>1061.2533333333333</v>
      </c>
      <c r="AZ84" s="21">
        <f t="shared" si="21"/>
        <v>1040.8138333333334</v>
      </c>
      <c r="BA84" s="21">
        <f t="shared" si="22"/>
        <v>18.010450000000013</v>
      </c>
      <c r="BB84" s="22">
        <f t="shared" si="23"/>
        <v>75.657928221300935</v>
      </c>
      <c r="BC84" s="10">
        <f t="shared" si="36"/>
        <v>43091</v>
      </c>
      <c r="BE84" s="20">
        <f>G84-G83</f>
        <v>-3.5100000000002183</v>
      </c>
      <c r="BF84" s="23">
        <f t="shared" si="38"/>
        <v>0</v>
      </c>
      <c r="BG84" s="23">
        <f t="shared" si="44"/>
        <v>3.5100000000002183</v>
      </c>
      <c r="BH84" s="33">
        <f t="shared" si="48"/>
        <v>4.3646366555315215</v>
      </c>
      <c r="BI84" s="33">
        <f t="shared" si="49"/>
        <v>2.818387404536669</v>
      </c>
      <c r="BJ84" s="23">
        <f t="shared" si="45"/>
        <v>1.5486290665739932</v>
      </c>
      <c r="BK84" s="30">
        <f t="shared" si="46"/>
        <v>60.763219210073018</v>
      </c>
      <c r="BL84" s="10">
        <f t="shared" si="37"/>
        <v>43091</v>
      </c>
    </row>
    <row r="85" spans="1:96" x14ac:dyDescent="0.25">
      <c r="A85">
        <v>1088</v>
      </c>
      <c r="B85">
        <v>3</v>
      </c>
      <c r="C85" s="1">
        <v>43095</v>
      </c>
      <c r="D85" s="52">
        <v>1058.07</v>
      </c>
      <c r="E85" s="52">
        <v>1060.1199999999999</v>
      </c>
      <c r="F85" s="52">
        <v>1050.2</v>
      </c>
      <c r="G85">
        <v>1056.74</v>
      </c>
      <c r="H85">
        <v>761237</v>
      </c>
      <c r="J85" s="10">
        <f t="shared" si="30"/>
        <v>43095</v>
      </c>
      <c r="K85" s="20">
        <v>0</v>
      </c>
      <c r="L85" s="20">
        <v>0</v>
      </c>
      <c r="N85" s="10">
        <f t="shared" si="31"/>
        <v>43095</v>
      </c>
      <c r="O85" s="42">
        <f>((G85-MIN(F72:F85))/(MAX(E72:E85)-MIN(F72:F85))*100)</f>
        <v>71.881060116354249</v>
      </c>
      <c r="P85" s="40">
        <f t="shared" si="47"/>
        <v>78.348263064317777</v>
      </c>
      <c r="Q85" s="2"/>
      <c r="R85" s="10">
        <f t="shared" si="32"/>
        <v>43095</v>
      </c>
      <c r="S85" s="11">
        <f t="shared" si="39"/>
        <v>0.25</v>
      </c>
      <c r="T85" s="40">
        <f>(G85*S85)+(T84*(1-S85))</f>
        <v>1059.3026385097064</v>
      </c>
      <c r="U85" s="3"/>
      <c r="V85" s="10">
        <f t="shared" si="33"/>
        <v>43095</v>
      </c>
      <c r="W85" s="23">
        <f t="shared" si="40"/>
        <v>0.15384615384615385</v>
      </c>
      <c r="X85" s="46">
        <f>((G85 -X84)*W85)+X84</f>
        <v>1054.3700589968387</v>
      </c>
      <c r="Y85" s="23">
        <f t="shared" si="24"/>
        <v>7.407407407407407E-2</v>
      </c>
      <c r="Z85" s="47">
        <f>((G85 -Z84)*Y85)+Z84</f>
        <v>1042.0620898525519</v>
      </c>
      <c r="AA85" s="46">
        <f t="shared" si="25"/>
        <v>12.307969144286744</v>
      </c>
      <c r="AB85" s="45">
        <f t="shared" si="26"/>
        <v>0.2</v>
      </c>
      <c r="AC85" s="48">
        <f t="shared" si="29"/>
        <v>11.358858131491179</v>
      </c>
      <c r="AD85" s="46">
        <f t="shared" si="27"/>
        <v>0.94911101279556576</v>
      </c>
      <c r="AF85" s="10">
        <f t="shared" si="34"/>
        <v>43095</v>
      </c>
      <c r="AG85" s="15">
        <f>AVERAGE(G79:G85)</f>
        <v>1065.3499999999999</v>
      </c>
      <c r="AH85" s="16">
        <f>AVERAGE(G72:G85)</f>
        <v>1051.0821428571428</v>
      </c>
      <c r="AS85" s="26">
        <f>AVERAGE(E85,F85,G85)</f>
        <v>1055.6866666666665</v>
      </c>
      <c r="AT85" s="26">
        <f t="shared" si="41"/>
        <v>1064.5442857142857</v>
      </c>
      <c r="AU85" s="26">
        <f t="shared" si="42"/>
        <v>4.6446258503401623</v>
      </c>
      <c r="AV85" s="27">
        <f t="shared" si="43"/>
        <v>-127.13789130392489</v>
      </c>
      <c r="AW85" s="10">
        <f t="shared" si="35"/>
        <v>43095</v>
      </c>
      <c r="AY85" s="20">
        <f>AVERAGE(E85,F85,G85)</f>
        <v>1055.6866666666665</v>
      </c>
      <c r="AZ85" s="21">
        <f t="shared" si="21"/>
        <v>1041.1296666666669</v>
      </c>
      <c r="BA85" s="21">
        <f t="shared" si="22"/>
        <v>18.294699999999978</v>
      </c>
      <c r="BB85" s="22">
        <f t="shared" si="23"/>
        <v>53.046328535949677</v>
      </c>
      <c r="BC85" s="10">
        <f t="shared" si="36"/>
        <v>43095</v>
      </c>
      <c r="BE85" s="20">
        <f>G85-G84</f>
        <v>-3.3799999999998818</v>
      </c>
      <c r="BF85" s="23">
        <f t="shared" si="38"/>
        <v>0</v>
      </c>
      <c r="BG85" s="23">
        <f t="shared" si="44"/>
        <v>3.3799999999998818</v>
      </c>
      <c r="BH85" s="33">
        <f t="shared" si="48"/>
        <v>4.052876894422127</v>
      </c>
      <c r="BI85" s="33">
        <f t="shared" si="49"/>
        <v>2.8585025899268985</v>
      </c>
      <c r="BJ85" s="23">
        <f t="shared" si="45"/>
        <v>1.417832157544336</v>
      </c>
      <c r="BK85" s="30">
        <f t="shared" si="46"/>
        <v>58.640636121919769</v>
      </c>
      <c r="BL85" s="10">
        <f t="shared" si="37"/>
        <v>43095</v>
      </c>
    </row>
    <row r="86" spans="1:96" x14ac:dyDescent="0.25">
      <c r="A86">
        <v>1089</v>
      </c>
      <c r="B86">
        <v>3</v>
      </c>
      <c r="C86" s="1">
        <v>43096</v>
      </c>
      <c r="D86" s="52">
        <v>1057.3900000000001</v>
      </c>
      <c r="E86" s="52">
        <v>1058.3699999999999</v>
      </c>
      <c r="F86" s="52">
        <v>1048.05</v>
      </c>
      <c r="G86">
        <v>1049.3699999999999</v>
      </c>
      <c r="H86">
        <v>1271911</v>
      </c>
      <c r="J86" s="10">
        <f t="shared" si="30"/>
        <v>43096</v>
      </c>
      <c r="K86" s="20">
        <v>0</v>
      </c>
      <c r="L86" s="20">
        <v>0</v>
      </c>
      <c r="N86" s="10">
        <f t="shared" si="31"/>
        <v>43096</v>
      </c>
      <c r="O86" s="42">
        <f>((G86-MIN(F73:F86))/(MAX(E73:E86)-MIN(F73:F86))*100)</f>
        <v>51.804038397881271</v>
      </c>
      <c r="P86" s="40">
        <f t="shared" si="47"/>
        <v>67.773834153527602</v>
      </c>
      <c r="Q86" s="2"/>
      <c r="R86" s="10">
        <f t="shared" si="32"/>
        <v>43096</v>
      </c>
      <c r="S86" s="11">
        <f t="shared" si="39"/>
        <v>0.25</v>
      </c>
      <c r="T86" s="40">
        <f>(G86*S86)+(T85*(1-S86))</f>
        <v>1056.8194788822798</v>
      </c>
      <c r="U86" s="3"/>
      <c r="V86" s="10">
        <f t="shared" si="33"/>
        <v>43096</v>
      </c>
      <c r="W86" s="23">
        <f t="shared" si="40"/>
        <v>0.15384615384615385</v>
      </c>
      <c r="X86" s="46">
        <f>((G86 -X85)*W86)+X85</f>
        <v>1053.6008191511712</v>
      </c>
      <c r="Y86" s="23">
        <f t="shared" si="24"/>
        <v>7.407407407407407E-2</v>
      </c>
      <c r="Z86" s="47">
        <f>((G86 -Z85)*Y86)+Z85</f>
        <v>1042.6034165301407</v>
      </c>
      <c r="AA86" s="46">
        <f t="shared" si="25"/>
        <v>10.99740262103046</v>
      </c>
      <c r="AB86" s="45">
        <f t="shared" si="26"/>
        <v>0.2</v>
      </c>
      <c r="AC86" s="48">
        <f t="shared" si="29"/>
        <v>11.286567029399034</v>
      </c>
      <c r="AD86" s="46">
        <f t="shared" si="27"/>
        <v>-0.28916440836857404</v>
      </c>
      <c r="AF86" s="10">
        <f t="shared" si="34"/>
        <v>43096</v>
      </c>
      <c r="AG86" s="15">
        <f>AVERAGE(G80:G86)</f>
        <v>1063.2328571428573</v>
      </c>
      <c r="AH86" s="16">
        <f>AVERAGE(G73:G86)</f>
        <v>1053.2957142857142</v>
      </c>
      <c r="AS86" s="26">
        <f>AVERAGE(E86,F86,G86)</f>
        <v>1051.93</v>
      </c>
      <c r="AT86" s="26">
        <f t="shared" si="41"/>
        <v>1063.3290476190475</v>
      </c>
      <c r="AU86" s="26">
        <f t="shared" si="42"/>
        <v>6.0334693877551411</v>
      </c>
      <c r="AV86" s="27">
        <f t="shared" si="43"/>
        <v>-125.95348697364396</v>
      </c>
      <c r="AW86" s="10">
        <f t="shared" si="35"/>
        <v>43096</v>
      </c>
      <c r="AY86" s="20">
        <f>AVERAGE(E86,F86,G86)</f>
        <v>1051.93</v>
      </c>
      <c r="AZ86" s="21">
        <f t="shared" ref="AZ86:AZ149" si="50">AVERAGE(AY67:AY86)</f>
        <v>1041.2296666666668</v>
      </c>
      <c r="BA86" s="21">
        <f t="shared" ref="BA86:BA149" si="51">(ABS(AY67-AZ86)+ABS(AY68-AZ86)+ABS(AY69-AZ86)+ABS(AY70-AZ86)+ABS(AY71-AZ86)+ABS(AY72-AZ86)+ABS(AY73-AZ86)+ABS(AY74-AZ86)+ABS(AY75-AZ86)+ABS(AY76-AZ86)+ABS(AY77-AZ86)+ABS(AY78-AZ86)+ABS(AY79-AZ86)+ABS(AY80-AZ86)+ABS(AY81-AZ86)+ABS(AY82-AZ86)+ABS(AY83-AZ86)+ABS(AY84-AZ86)+ABS(AY85-AZ86)+ABS(AY86-AZ86))/20</f>
        <v>18.384699999999988</v>
      </c>
      <c r="BB86" s="22">
        <f t="shared" ref="BB86:BB149" si="52">(AY86-AZ86)/(BA86*0.015)</f>
        <v>38.801588035461471</v>
      </c>
      <c r="BC86" s="10">
        <f t="shared" si="36"/>
        <v>43096</v>
      </c>
      <c r="BE86" s="20">
        <f>G86-G85</f>
        <v>-7.3700000000001182</v>
      </c>
      <c r="BF86" s="23">
        <f t="shared" si="38"/>
        <v>0</v>
      </c>
      <c r="BG86" s="23">
        <f t="shared" si="44"/>
        <v>7.3700000000001182</v>
      </c>
      <c r="BH86" s="33">
        <f t="shared" si="48"/>
        <v>3.7633856876776894</v>
      </c>
      <c r="BI86" s="33">
        <f t="shared" si="49"/>
        <v>3.1807524049321287</v>
      </c>
      <c r="BJ86" s="23">
        <f t="shared" si="45"/>
        <v>1.1831746733389621</v>
      </c>
      <c r="BK86" s="30">
        <f t="shared" si="46"/>
        <v>54.195144703167827</v>
      </c>
      <c r="BL86" s="10">
        <f t="shared" si="37"/>
        <v>43096</v>
      </c>
    </row>
    <row r="87" spans="1:96" x14ac:dyDescent="0.25">
      <c r="A87">
        <v>1090</v>
      </c>
      <c r="B87">
        <v>3</v>
      </c>
      <c r="C87" s="1">
        <v>43097</v>
      </c>
      <c r="D87" s="52">
        <v>1051.5999999999999</v>
      </c>
      <c r="E87" s="52">
        <v>1054.75</v>
      </c>
      <c r="F87" s="52">
        <v>1044.77</v>
      </c>
      <c r="G87">
        <v>1048.1400000000001</v>
      </c>
      <c r="H87">
        <v>837121</v>
      </c>
      <c r="J87" s="10">
        <f t="shared" si="30"/>
        <v>43097</v>
      </c>
      <c r="K87" s="20">
        <v>1</v>
      </c>
      <c r="L87" s="20">
        <v>0</v>
      </c>
      <c r="N87" s="10">
        <f t="shared" si="31"/>
        <v>43097</v>
      </c>
      <c r="O87" s="42">
        <f>((G87-MIN(F74:F87))/(MAX(E74:E87)-MIN(F74:F87))*100)</f>
        <v>34.64685615848434</v>
      </c>
      <c r="P87" s="40">
        <f t="shared" si="47"/>
        <v>52.777318224239956</v>
      </c>
      <c r="Q87" s="2"/>
      <c r="R87" s="10">
        <f t="shared" si="32"/>
        <v>43097</v>
      </c>
      <c r="S87" s="11">
        <f t="shared" si="39"/>
        <v>0.25</v>
      </c>
      <c r="T87" s="40">
        <f>(G87*S87)+(T86*(1-S87))</f>
        <v>1054.6496091617098</v>
      </c>
      <c r="U87" s="3"/>
      <c r="V87" s="10">
        <f t="shared" si="33"/>
        <v>43097</v>
      </c>
      <c r="W87" s="23">
        <f t="shared" si="40"/>
        <v>0.15384615384615385</v>
      </c>
      <c r="X87" s="46">
        <f>((G87 -X86)*W87)+X86</f>
        <v>1052.760693127914</v>
      </c>
      <c r="Y87" s="23">
        <f t="shared" si="24"/>
        <v>7.407407407407407E-2</v>
      </c>
      <c r="Z87" s="47">
        <f>((G87 -Z86)*Y87)+Z86</f>
        <v>1043.0135338242044</v>
      </c>
      <c r="AA87" s="46">
        <f t="shared" si="25"/>
        <v>9.7471593037096227</v>
      </c>
      <c r="AB87" s="45">
        <f t="shared" si="26"/>
        <v>0.2</v>
      </c>
      <c r="AC87" s="48">
        <f t="shared" si="29"/>
        <v>10.978685484261153</v>
      </c>
      <c r="AD87" s="46">
        <f t="shared" si="27"/>
        <v>-1.2315261805515298</v>
      </c>
      <c r="AF87" s="10">
        <f t="shared" si="34"/>
        <v>43097</v>
      </c>
      <c r="AG87" s="15">
        <f>AVERAGE(G81:G87)</f>
        <v>1059.0899999999999</v>
      </c>
      <c r="AH87" s="16">
        <f>AVERAGE(G74:G87)</f>
        <v>1054.5249999999999</v>
      </c>
      <c r="AS87" s="26">
        <f>AVERAGE(E87,F87,G87)</f>
        <v>1049.22</v>
      </c>
      <c r="AT87" s="26">
        <f t="shared" si="41"/>
        <v>1059.997142857143</v>
      </c>
      <c r="AU87" s="26">
        <f t="shared" si="42"/>
        <v>6.6156462585034079</v>
      </c>
      <c r="AV87" s="27">
        <f t="shared" si="43"/>
        <v>-108.60257069408836</v>
      </c>
      <c r="AW87" s="10">
        <f t="shared" si="35"/>
        <v>43097</v>
      </c>
      <c r="AY87" s="20">
        <f>AVERAGE(E87,F87,G87)</f>
        <v>1049.22</v>
      </c>
      <c r="AZ87" s="21">
        <f t="shared" si="50"/>
        <v>1042.3341666666668</v>
      </c>
      <c r="BA87" s="21">
        <f t="shared" si="51"/>
        <v>17.987166666666678</v>
      </c>
      <c r="BB87" s="22">
        <f t="shared" si="52"/>
        <v>25.521282148692173</v>
      </c>
      <c r="BC87" s="10">
        <f t="shared" si="36"/>
        <v>43097</v>
      </c>
      <c r="BE87" s="20">
        <f>G87-G86</f>
        <v>-1.2299999999997908</v>
      </c>
      <c r="BF87" s="23">
        <f t="shared" si="38"/>
        <v>0</v>
      </c>
      <c r="BG87" s="23">
        <f t="shared" si="44"/>
        <v>1.2299999999997908</v>
      </c>
      <c r="BH87" s="33">
        <f t="shared" si="48"/>
        <v>3.4945724242721399</v>
      </c>
      <c r="BI87" s="33">
        <f t="shared" si="49"/>
        <v>3.0414129474369616</v>
      </c>
      <c r="BJ87" s="23">
        <f t="shared" si="45"/>
        <v>1.1489963660531732</v>
      </c>
      <c r="BK87" s="30">
        <f t="shared" si="46"/>
        <v>53.466650023397165</v>
      </c>
      <c r="BL87" s="10">
        <f t="shared" si="37"/>
        <v>43097</v>
      </c>
    </row>
    <row r="88" spans="1:96" x14ac:dyDescent="0.25">
      <c r="A88">
        <v>1091</v>
      </c>
      <c r="B88">
        <v>3</v>
      </c>
      <c r="C88" s="1">
        <v>43098</v>
      </c>
      <c r="D88" s="52">
        <v>1046.72</v>
      </c>
      <c r="E88" s="52">
        <v>1049.7</v>
      </c>
      <c r="F88" s="52">
        <v>1044.9000000000001</v>
      </c>
      <c r="G88">
        <v>1046.4000000000001</v>
      </c>
      <c r="H88">
        <v>887511</v>
      </c>
      <c r="J88" s="10">
        <f t="shared" si="30"/>
        <v>43098</v>
      </c>
      <c r="K88" s="20">
        <v>1</v>
      </c>
      <c r="L88" s="20">
        <v>0</v>
      </c>
      <c r="N88" s="10">
        <f t="shared" si="31"/>
        <v>43098</v>
      </c>
      <c r="O88" s="42">
        <f>((G88-MIN(F75:F88))/(MAX(E75:E88)-MIN(F75:F88))*100)</f>
        <v>30.900086132644528</v>
      </c>
      <c r="P88" s="40">
        <f t="shared" si="47"/>
        <v>39.116993563003383</v>
      </c>
      <c r="Q88" s="2"/>
      <c r="R88" s="10">
        <f t="shared" si="32"/>
        <v>43098</v>
      </c>
      <c r="S88" s="11">
        <f t="shared" si="39"/>
        <v>0.25</v>
      </c>
      <c r="T88" s="40">
        <f>(G88*S88)+(T87*(1-S88))</f>
        <v>1052.5872068712824</v>
      </c>
      <c r="U88" s="3"/>
      <c r="V88" s="10">
        <f t="shared" si="33"/>
        <v>43098</v>
      </c>
      <c r="W88" s="23">
        <f t="shared" si="40"/>
        <v>0.15384615384615385</v>
      </c>
      <c r="X88" s="46">
        <f>((G88 -X87)*W88)+X87</f>
        <v>1051.7821249543888</v>
      </c>
      <c r="Y88" s="23">
        <f t="shared" si="24"/>
        <v>7.407407407407407E-2</v>
      </c>
      <c r="Z88" s="47">
        <f>((G88 -Z87)*Y88)+Z87</f>
        <v>1043.2643831705595</v>
      </c>
      <c r="AA88" s="46">
        <f t="shared" si="25"/>
        <v>8.5177417838292513</v>
      </c>
      <c r="AB88" s="45">
        <f t="shared" si="26"/>
        <v>0.2</v>
      </c>
      <c r="AC88" s="48">
        <f t="shared" si="29"/>
        <v>10.486496744174772</v>
      </c>
      <c r="AD88" s="46">
        <f t="shared" si="27"/>
        <v>-1.968754960345521</v>
      </c>
      <c r="AF88" s="10">
        <f t="shared" si="34"/>
        <v>43098</v>
      </c>
      <c r="AG88" s="15">
        <f>AVERAGE(G82:G88)</f>
        <v>1055.6214285714286</v>
      </c>
      <c r="AH88" s="16">
        <f>AVERAGE(G75:G88)</f>
        <v>1055.1928571428571</v>
      </c>
      <c r="AS88" s="26">
        <f>AVERAGE(E88,F88,G88)</f>
        <v>1047.0000000000002</v>
      </c>
      <c r="AT88" s="26">
        <f t="shared" si="41"/>
        <v>1056.6604761904762</v>
      </c>
      <c r="AU88" s="26">
        <f t="shared" si="42"/>
        <v>6.5157823129251744</v>
      </c>
      <c r="AV88" s="27">
        <f t="shared" si="43"/>
        <v>-98.841814397970623</v>
      </c>
      <c r="AW88" s="10">
        <f t="shared" si="35"/>
        <v>43098</v>
      </c>
      <c r="AY88" s="20">
        <f>AVERAGE(E88,F88,G88)</f>
        <v>1047.0000000000002</v>
      </c>
      <c r="AZ88" s="21">
        <f t="shared" si="50"/>
        <v>1043.6025000000002</v>
      </c>
      <c r="BA88" s="21">
        <f t="shared" si="51"/>
        <v>17.058583333333338</v>
      </c>
      <c r="BB88" s="22">
        <f t="shared" si="52"/>
        <v>13.277773164047565</v>
      </c>
      <c r="BC88" s="10">
        <f t="shared" si="36"/>
        <v>43098</v>
      </c>
      <c r="BE88" s="20">
        <f>G88-G87</f>
        <v>-1.7400000000000091</v>
      </c>
      <c r="BF88" s="23">
        <f t="shared" si="38"/>
        <v>0</v>
      </c>
      <c r="BG88" s="23">
        <f t="shared" si="44"/>
        <v>1.7400000000000091</v>
      </c>
      <c r="BH88" s="33">
        <f t="shared" si="48"/>
        <v>3.2449601082527013</v>
      </c>
      <c r="BI88" s="33">
        <f t="shared" si="49"/>
        <v>2.9484548797628931</v>
      </c>
      <c r="BJ88" s="23">
        <f t="shared" si="45"/>
        <v>1.1005629187425965</v>
      </c>
      <c r="BK88" s="30">
        <f t="shared" si="46"/>
        <v>52.393713557573271</v>
      </c>
      <c r="BL88" s="10">
        <f t="shared" si="37"/>
        <v>43098</v>
      </c>
    </row>
    <row r="89" spans="1:96" s="4" customFormat="1" x14ac:dyDescent="0.25">
      <c r="A89" s="34">
        <v>1092</v>
      </c>
      <c r="B89" s="34">
        <v>3</v>
      </c>
      <c r="C89" s="55">
        <v>43102</v>
      </c>
      <c r="D89" s="52">
        <v>1048.3399999999999</v>
      </c>
      <c r="E89" s="52">
        <v>1066.94</v>
      </c>
      <c r="F89" s="52">
        <v>1045.23</v>
      </c>
      <c r="G89" s="34">
        <v>1065</v>
      </c>
      <c r="H89" s="34">
        <v>1237564</v>
      </c>
      <c r="I89" s="50"/>
      <c r="J89" s="10">
        <f t="shared" si="30"/>
        <v>43102</v>
      </c>
      <c r="K89" s="57">
        <v>0</v>
      </c>
      <c r="L89" s="57">
        <v>0</v>
      </c>
      <c r="M89" s="50"/>
      <c r="N89" s="10">
        <f t="shared" si="31"/>
        <v>43102</v>
      </c>
      <c r="O89" s="42">
        <f>((G89-MIN(F76:F89))/(MAX(E76:E89)-MIN(F76:F89))*100)</f>
        <v>69.888392857142804</v>
      </c>
      <c r="P89" s="40">
        <f t="shared" si="47"/>
        <v>45.145111716090561</v>
      </c>
      <c r="Q89" s="35"/>
      <c r="R89" s="10">
        <f t="shared" si="32"/>
        <v>43102</v>
      </c>
      <c r="S89" s="11">
        <f t="shared" si="39"/>
        <v>0.25</v>
      </c>
      <c r="T89" s="40">
        <f>(G89*S89)+(T88*(1-S89))</f>
        <v>1055.6904051534618</v>
      </c>
      <c r="U89" s="50"/>
      <c r="V89" s="10">
        <f t="shared" si="33"/>
        <v>43102</v>
      </c>
      <c r="W89" s="23">
        <f t="shared" si="40"/>
        <v>0.15384615384615385</v>
      </c>
      <c r="X89" s="46">
        <f>((G89 -X88)*W89)+X88</f>
        <v>1053.8156441921751</v>
      </c>
      <c r="Y89" s="23">
        <f t="shared" si="24"/>
        <v>7.407407407407407E-2</v>
      </c>
      <c r="Z89" s="47">
        <f>((G89 -Z88)*Y89)+Z88</f>
        <v>1044.8744288616292</v>
      </c>
      <c r="AA89" s="46">
        <f t="shared" si="25"/>
        <v>8.9412153305459015</v>
      </c>
      <c r="AB89" s="45">
        <f t="shared" si="26"/>
        <v>0.2</v>
      </c>
      <c r="AC89" s="48">
        <f t="shared" si="29"/>
        <v>10.177440461448999</v>
      </c>
      <c r="AD89" s="46">
        <f t="shared" si="27"/>
        <v>-1.2362251309030974</v>
      </c>
      <c r="AE89" s="59"/>
      <c r="AF89" s="10">
        <f t="shared" si="34"/>
        <v>43102</v>
      </c>
      <c r="AG89" s="15">
        <f>AVERAGE(G83:G89)</f>
        <v>1055.6285714285714</v>
      </c>
      <c r="AH89" s="16">
        <f>AVERAGE(G76:G89)</f>
        <v>1056.9000000000001</v>
      </c>
      <c r="AJ89" s="50"/>
      <c r="AK89" s="36"/>
      <c r="AL89" s="36"/>
      <c r="AM89" s="36"/>
      <c r="AN89" s="36"/>
      <c r="AO89" s="36"/>
      <c r="AP89" s="36"/>
      <c r="AQ89" s="36"/>
      <c r="AS89" s="37">
        <f>AVERAGE(E89,F89,G89)</f>
        <v>1059.0566666666666</v>
      </c>
      <c r="AT89" s="26">
        <f>AVERAGE(AS83:AS89)</f>
        <v>1055.5804761904762</v>
      </c>
      <c r="AU89" s="26">
        <f>(ABS(AT89-AS83)+ABS(AT89-AS84)+ABS(AT89-AS85)+ABS(AT89-AS86)+ABS(AT89-AS87)+ABS(AT89-AS88)+ABS(AT89-AS89))/7</f>
        <v>5.3118367346938031</v>
      </c>
      <c r="AV89" s="27">
        <f t="shared" si="43"/>
        <v>43.628229428136471</v>
      </c>
      <c r="AW89" s="10">
        <f t="shared" si="35"/>
        <v>43102</v>
      </c>
      <c r="AX89" s="34"/>
      <c r="AY89" s="20">
        <f>AVERAGE(E89,F89,G89)</f>
        <v>1059.0566666666666</v>
      </c>
      <c r="AZ89" s="21">
        <f t="shared" si="50"/>
        <v>1045.9773333333337</v>
      </c>
      <c r="BA89" s="21">
        <f t="shared" si="51"/>
        <v>15.75419999999994</v>
      </c>
      <c r="BB89" s="22">
        <f t="shared" si="52"/>
        <v>55.347498162745794</v>
      </c>
      <c r="BC89" s="10">
        <f t="shared" si="36"/>
        <v>43102</v>
      </c>
      <c r="BD89" s="34"/>
      <c r="BE89" s="20">
        <f>G89-G88</f>
        <v>18.599999999999909</v>
      </c>
      <c r="BF89" s="23">
        <f t="shared" si="38"/>
        <v>18.599999999999909</v>
      </c>
      <c r="BG89" s="23">
        <f t="shared" si="44"/>
        <v>0</v>
      </c>
      <c r="BH89" s="33">
        <f t="shared" si="48"/>
        <v>4.3417486719489302</v>
      </c>
      <c r="BI89" s="33">
        <f t="shared" si="49"/>
        <v>2.7378509597798293</v>
      </c>
      <c r="BJ89" s="23">
        <f t="shared" si="45"/>
        <v>1.5858236024279722</v>
      </c>
      <c r="BK89" s="30">
        <f>IF(BI89=0,100,100-(100/(1+BJ89)))</f>
        <v>61.327601810848776</v>
      </c>
      <c r="BL89" s="10">
        <f t="shared" si="37"/>
        <v>43102</v>
      </c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</row>
    <row r="90" spans="1:96" s="4" customFormat="1" x14ac:dyDescent="0.25">
      <c r="A90" s="34">
        <v>1093</v>
      </c>
      <c r="B90" s="34">
        <v>3</v>
      </c>
      <c r="C90" s="55">
        <v>43103</v>
      </c>
      <c r="D90" s="52">
        <v>1064.31</v>
      </c>
      <c r="E90" s="52">
        <v>1086.29</v>
      </c>
      <c r="F90" s="52">
        <v>1063.21</v>
      </c>
      <c r="G90" s="34">
        <v>1082.48</v>
      </c>
      <c r="H90" s="34">
        <v>1430170</v>
      </c>
      <c r="I90" s="50"/>
      <c r="J90" s="10">
        <f t="shared" si="30"/>
        <v>43103</v>
      </c>
      <c r="K90" s="57">
        <v>0</v>
      </c>
      <c r="L90" s="57">
        <v>0</v>
      </c>
      <c r="M90" s="50"/>
      <c r="N90" s="10">
        <f t="shared" si="31"/>
        <v>43103</v>
      </c>
      <c r="O90" s="42">
        <f>((G90-MIN(F77:F90))/(MAX(E77:E90)-MIN(F77:F90))*100)</f>
        <v>92.047589229805965</v>
      </c>
      <c r="P90" s="40">
        <f t="shared" si="47"/>
        <v>64.2786894065311</v>
      </c>
      <c r="Q90" s="35"/>
      <c r="R90" s="10">
        <f t="shared" si="32"/>
        <v>43103</v>
      </c>
      <c r="S90" s="11">
        <f t="shared" si="39"/>
        <v>0.25</v>
      </c>
      <c r="T90" s="40">
        <f>(G90*S90)+(T89*(1-S90))</f>
        <v>1062.3878038650964</v>
      </c>
      <c r="U90" s="50"/>
      <c r="V90" s="10">
        <f t="shared" si="33"/>
        <v>43103</v>
      </c>
      <c r="W90" s="23">
        <f t="shared" si="40"/>
        <v>0.15384615384615385</v>
      </c>
      <c r="X90" s="46">
        <f>((G90 -X89)*W90)+X89</f>
        <v>1058.2255450856867</v>
      </c>
      <c r="Y90" s="23">
        <f t="shared" si="24"/>
        <v>7.407407407407407E-2</v>
      </c>
      <c r="Z90" s="47">
        <f>((G90 -Z89)*Y90)+Z89</f>
        <v>1047.6600267237307</v>
      </c>
      <c r="AA90" s="46">
        <f t="shared" si="25"/>
        <v>10.565518361956038</v>
      </c>
      <c r="AB90" s="45">
        <f t="shared" si="26"/>
        <v>0.2</v>
      </c>
      <c r="AC90" s="48">
        <f t="shared" si="29"/>
        <v>10.255056041550407</v>
      </c>
      <c r="AD90" s="46">
        <f t="shared" si="27"/>
        <v>0.31046232040563027</v>
      </c>
      <c r="AE90" s="59"/>
      <c r="AF90" s="10">
        <f t="shared" si="34"/>
        <v>43103</v>
      </c>
      <c r="AG90" s="15">
        <f>AVERAGE(G84:G90)</f>
        <v>1058.3214285714287</v>
      </c>
      <c r="AH90" s="16">
        <f>AVERAGE(G77:G90)</f>
        <v>1059.9000000000001</v>
      </c>
      <c r="AJ90" s="50"/>
      <c r="AK90" s="36"/>
      <c r="AL90" s="36"/>
      <c r="AM90" s="36"/>
      <c r="AN90" s="36"/>
      <c r="AO90" s="36"/>
      <c r="AP90" s="36"/>
      <c r="AQ90" s="36"/>
      <c r="AS90" s="37">
        <f>AVERAGE(E90,F90,G90)</f>
        <v>1077.3266666666666</v>
      </c>
      <c r="AT90" s="26">
        <f t="shared" si="41"/>
        <v>1057.3533333333332</v>
      </c>
      <c r="AU90" s="26">
        <f t="shared" si="42"/>
        <v>7.3076190476189948</v>
      </c>
      <c r="AV90" s="27">
        <f t="shared" si="43"/>
        <v>182.21469221078394</v>
      </c>
      <c r="AW90" s="10">
        <f t="shared" si="35"/>
        <v>43103</v>
      </c>
      <c r="AX90" s="34"/>
      <c r="AY90" s="20">
        <f>AVERAGE(E90,F90,G90)</f>
        <v>1077.3266666666666</v>
      </c>
      <c r="AZ90" s="21">
        <f t="shared" si="50"/>
        <v>1049.6711666666667</v>
      </c>
      <c r="BA90" s="21">
        <f t="shared" si="51"/>
        <v>14.39938333333331</v>
      </c>
      <c r="BB90" s="22">
        <f t="shared" si="52"/>
        <v>128.04020542546331</v>
      </c>
      <c r="BC90" s="10">
        <f t="shared" si="36"/>
        <v>43103</v>
      </c>
      <c r="BD90" s="34"/>
      <c r="BE90" s="20">
        <f>G90-G89</f>
        <v>17.480000000000018</v>
      </c>
      <c r="BF90" s="23">
        <f t="shared" si="38"/>
        <v>17.480000000000018</v>
      </c>
      <c r="BG90" s="23">
        <f t="shared" si="44"/>
        <v>0</v>
      </c>
      <c r="BH90" s="33">
        <f t="shared" si="48"/>
        <v>5.2801951953811512</v>
      </c>
      <c r="BI90" s="33">
        <f t="shared" si="49"/>
        <v>2.5422901769384127</v>
      </c>
      <c r="BJ90" s="23">
        <f t="shared" si="45"/>
        <v>2.0769443406888737</v>
      </c>
      <c r="BK90" s="30">
        <f t="shared" si="46"/>
        <v>67.500224596974107</v>
      </c>
      <c r="BL90" s="10">
        <f t="shared" si="37"/>
        <v>43103</v>
      </c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</row>
    <row r="91" spans="1:96" s="4" customFormat="1" x14ac:dyDescent="0.25">
      <c r="A91" s="34">
        <v>1094</v>
      </c>
      <c r="B91" s="34">
        <v>3</v>
      </c>
      <c r="C91" s="55">
        <v>43104</v>
      </c>
      <c r="D91" s="52">
        <v>1088</v>
      </c>
      <c r="E91" s="52">
        <v>1093.57</v>
      </c>
      <c r="F91" s="52">
        <v>1084</v>
      </c>
      <c r="G91" s="34">
        <v>1086.4000000000001</v>
      </c>
      <c r="H91" s="34">
        <v>1004605</v>
      </c>
      <c r="I91" s="50"/>
      <c r="J91" s="10">
        <f t="shared" si="30"/>
        <v>43104</v>
      </c>
      <c r="K91" s="57">
        <v>0</v>
      </c>
      <c r="L91" s="57">
        <v>0</v>
      </c>
      <c r="M91" s="50"/>
      <c r="N91" s="10">
        <f t="shared" si="31"/>
        <v>43104</v>
      </c>
      <c r="O91" s="42">
        <f>((G91-MIN(F78:F91))/(MAX(E78:E91)-MIN(F78:F91))*100)</f>
        <v>85.790725326991989</v>
      </c>
      <c r="P91" s="40">
        <f t="shared" si="47"/>
        <v>82.575569137980253</v>
      </c>
      <c r="Q91" s="35"/>
      <c r="R91" s="10">
        <f t="shared" si="32"/>
        <v>43104</v>
      </c>
      <c r="S91" s="11">
        <f t="shared" si="39"/>
        <v>0.25</v>
      </c>
      <c r="T91" s="40">
        <f>(G91*S91)+(T90*(1-S91))</f>
        <v>1068.3908528988222</v>
      </c>
      <c r="U91" s="50"/>
      <c r="V91" s="10">
        <f t="shared" si="33"/>
        <v>43104</v>
      </c>
      <c r="W91" s="23">
        <f t="shared" si="40"/>
        <v>0.15384615384615385</v>
      </c>
      <c r="X91" s="46">
        <f>((G91 -X90)*W91)+X90</f>
        <v>1062.5600766109658</v>
      </c>
      <c r="Y91" s="23">
        <f t="shared" si="24"/>
        <v>7.407407407407407E-2</v>
      </c>
      <c r="Z91" s="47">
        <f>((G91 -Z90)*Y91)+Z90</f>
        <v>1050.5296543738248</v>
      </c>
      <c r="AA91" s="46">
        <f t="shared" si="25"/>
        <v>12.030422237141011</v>
      </c>
      <c r="AB91" s="45">
        <f t="shared" si="26"/>
        <v>0.2</v>
      </c>
      <c r="AC91" s="48">
        <f t="shared" si="29"/>
        <v>10.610129280668527</v>
      </c>
      <c r="AD91" s="46">
        <f t="shared" si="27"/>
        <v>1.4202929564724833</v>
      </c>
      <c r="AE91" s="59"/>
      <c r="AF91" s="10">
        <f t="shared" si="34"/>
        <v>43104</v>
      </c>
      <c r="AG91" s="15">
        <f>AVERAGE(G85:G91)</f>
        <v>1062.0757142857142</v>
      </c>
      <c r="AH91" s="16">
        <f>AVERAGE(G78:G91)</f>
        <v>1063.1707142857142</v>
      </c>
      <c r="AJ91" s="50"/>
      <c r="AK91" s="36"/>
      <c r="AL91" s="36"/>
      <c r="AM91" s="36"/>
      <c r="AN91" s="36"/>
      <c r="AO91" s="36"/>
      <c r="AP91" s="36"/>
      <c r="AQ91" s="36"/>
      <c r="AS91" s="37">
        <f>AVERAGE(E91,F91,G91)</f>
        <v>1087.99</v>
      </c>
      <c r="AT91" s="26">
        <f t="shared" si="41"/>
        <v>1061.1728571428571</v>
      </c>
      <c r="AU91" s="26">
        <f t="shared" si="42"/>
        <v>12.277414965986347</v>
      </c>
      <c r="AV91" s="27">
        <f t="shared" si="43"/>
        <v>145.61774842363153</v>
      </c>
      <c r="AW91" s="10">
        <f t="shared" si="35"/>
        <v>43104</v>
      </c>
      <c r="AX91" s="34"/>
      <c r="AY91" s="20">
        <f>AVERAGE(E91,F91,G91)</f>
        <v>1087.99</v>
      </c>
      <c r="AZ91" s="21">
        <f t="shared" si="50"/>
        <v>1053.8366666666668</v>
      </c>
      <c r="BA91" s="21">
        <f t="shared" si="51"/>
        <v>13.781666666666643</v>
      </c>
      <c r="BB91" s="22">
        <f t="shared" si="52"/>
        <v>165.21143225702386</v>
      </c>
      <c r="BC91" s="10">
        <f t="shared" si="36"/>
        <v>43104</v>
      </c>
      <c r="BD91" s="34"/>
      <c r="BE91" s="20">
        <f>G91-G90</f>
        <v>3.9200000000000728</v>
      </c>
      <c r="BF91" s="23">
        <f t="shared" si="38"/>
        <v>3.9200000000000728</v>
      </c>
      <c r="BG91" s="23">
        <f t="shared" si="44"/>
        <v>0</v>
      </c>
      <c r="BH91" s="33">
        <f t="shared" si="48"/>
        <v>5.1830383957110744</v>
      </c>
      <c r="BI91" s="33">
        <f t="shared" si="49"/>
        <v>2.3606980214428117</v>
      </c>
      <c r="BJ91" s="23">
        <f t="shared" si="45"/>
        <v>2.1955533272922829</v>
      </c>
      <c r="BK91" s="30">
        <f t="shared" si="46"/>
        <v>68.70651503577507</v>
      </c>
      <c r="BL91" s="10">
        <f t="shared" si="37"/>
        <v>43104</v>
      </c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</row>
    <row r="92" spans="1:96" s="4" customFormat="1" x14ac:dyDescent="0.25">
      <c r="A92" s="34">
        <v>1095</v>
      </c>
      <c r="B92" s="34">
        <v>3</v>
      </c>
      <c r="C92" s="55">
        <v>43105</v>
      </c>
      <c r="D92" s="52">
        <v>1094</v>
      </c>
      <c r="E92" s="52">
        <v>1104.25</v>
      </c>
      <c r="F92" s="52">
        <v>1092</v>
      </c>
      <c r="G92" s="34">
        <v>1102.23</v>
      </c>
      <c r="H92" s="34">
        <v>1279123</v>
      </c>
      <c r="I92" s="50"/>
      <c r="J92" s="10">
        <f t="shared" si="30"/>
        <v>43105</v>
      </c>
      <c r="K92" s="57">
        <v>0</v>
      </c>
      <c r="L92" s="57">
        <v>0</v>
      </c>
      <c r="M92" s="50"/>
      <c r="N92" s="10">
        <f t="shared" si="31"/>
        <v>43105</v>
      </c>
      <c r="O92" s="42">
        <f>((G92-MIN(F79:F92))/(MAX(E79:E92)-MIN(F79:F92))*100)</f>
        <v>96.60390047074651</v>
      </c>
      <c r="P92" s="40">
        <f t="shared" si="47"/>
        <v>91.480738342514826</v>
      </c>
      <c r="Q92" s="35"/>
      <c r="R92" s="10">
        <f t="shared" si="32"/>
        <v>43105</v>
      </c>
      <c r="S92" s="11">
        <f t="shared" si="39"/>
        <v>0.25</v>
      </c>
      <c r="T92" s="40">
        <f>(G92*S92)+(T91*(1-S92))</f>
        <v>1076.8506396741168</v>
      </c>
      <c r="U92" s="50"/>
      <c r="V92" s="10">
        <f t="shared" si="33"/>
        <v>43105</v>
      </c>
      <c r="W92" s="23">
        <f t="shared" si="40"/>
        <v>0.15384615384615385</v>
      </c>
      <c r="X92" s="46">
        <f>((G92 -X91)*W92)+X91</f>
        <v>1068.6631417477404</v>
      </c>
      <c r="Y92" s="23">
        <f t="shared" ref="Y92:Y155" si="53">2/(26+1)</f>
        <v>7.407407407407407E-2</v>
      </c>
      <c r="Z92" s="47">
        <f>((G92 -Z91)*Y92)+Z91</f>
        <v>1054.3593096053933</v>
      </c>
      <c r="AA92" s="46">
        <f t="shared" ref="AA92:AA155" si="54">X92-Z92</f>
        <v>14.303832142347119</v>
      </c>
      <c r="AB92" s="45">
        <f t="shared" ref="AB92:AB155" si="55">2/(9+1)</f>
        <v>0.2</v>
      </c>
      <c r="AC92" s="48">
        <f t="shared" si="29"/>
        <v>11.348869853004246</v>
      </c>
      <c r="AD92" s="46">
        <f t="shared" si="27"/>
        <v>2.9549622893428733</v>
      </c>
      <c r="AE92" s="59"/>
      <c r="AF92" s="10">
        <f t="shared" si="34"/>
        <v>43105</v>
      </c>
      <c r="AG92" s="15">
        <f>AVERAGE(G86:G92)</f>
        <v>1068.5742857142855</v>
      </c>
      <c r="AH92" s="16">
        <f>AVERAGE(G79:G92)</f>
        <v>1066.9621428571427</v>
      </c>
      <c r="AJ92" s="50"/>
      <c r="AK92" s="36"/>
      <c r="AL92" s="36"/>
      <c r="AM92" s="36"/>
      <c r="AN92" s="36"/>
      <c r="AO92" s="36"/>
      <c r="AP92" s="36"/>
      <c r="AQ92" s="36"/>
      <c r="AS92" s="37">
        <f>AVERAGE(E92,F92,G92)</f>
        <v>1099.4933333333333</v>
      </c>
      <c r="AT92" s="26">
        <f t="shared" si="41"/>
        <v>1067.4309523809522</v>
      </c>
      <c r="AU92" s="26">
        <f t="shared" si="42"/>
        <v>17.862040816326466</v>
      </c>
      <c r="AV92" s="27">
        <f t="shared" si="43"/>
        <v>119.66673268030705</v>
      </c>
      <c r="AW92" s="10">
        <f t="shared" si="35"/>
        <v>43105</v>
      </c>
      <c r="AX92" s="34"/>
      <c r="AY92" s="20">
        <f>AVERAGE(E92,F92,G92)</f>
        <v>1099.4933333333333</v>
      </c>
      <c r="AZ92" s="21">
        <f t="shared" si="50"/>
        <v>1058.0698333333335</v>
      </c>
      <c r="BA92" s="21">
        <f t="shared" si="51"/>
        <v>13.929166666666664</v>
      </c>
      <c r="BB92" s="22">
        <f t="shared" si="52"/>
        <v>198.25785222853671</v>
      </c>
      <c r="BC92" s="10">
        <f t="shared" si="36"/>
        <v>43105</v>
      </c>
      <c r="BD92" s="34"/>
      <c r="BE92" s="20">
        <f>G92-G91</f>
        <v>15.829999999999927</v>
      </c>
      <c r="BF92" s="23">
        <f t="shared" si="38"/>
        <v>15.829999999999927</v>
      </c>
      <c r="BG92" s="23">
        <f t="shared" si="44"/>
        <v>0</v>
      </c>
      <c r="BH92" s="33">
        <f t="shared" si="48"/>
        <v>5.9435356531602777</v>
      </c>
      <c r="BI92" s="33">
        <f t="shared" si="49"/>
        <v>2.1920767341968967</v>
      </c>
      <c r="BJ92" s="23">
        <f t="shared" si="45"/>
        <v>2.7113720794713827</v>
      </c>
      <c r="BK92" s="30">
        <f t="shared" si="46"/>
        <v>73.055786954607044</v>
      </c>
      <c r="BL92" s="10">
        <f t="shared" si="37"/>
        <v>43105</v>
      </c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</row>
    <row r="93" spans="1:96" s="4" customFormat="1" x14ac:dyDescent="0.25">
      <c r="A93" s="34">
        <v>1096</v>
      </c>
      <c r="B93" s="34">
        <v>3</v>
      </c>
      <c r="C93" s="55">
        <v>43108</v>
      </c>
      <c r="D93" s="52">
        <v>1102.23</v>
      </c>
      <c r="E93" s="52">
        <v>1111.27</v>
      </c>
      <c r="F93" s="52">
        <v>1101.6199999999999</v>
      </c>
      <c r="G93" s="34">
        <v>1106.94</v>
      </c>
      <c r="H93" s="34">
        <v>1047603</v>
      </c>
      <c r="I93" s="50"/>
      <c r="J93" s="10">
        <f t="shared" si="30"/>
        <v>43108</v>
      </c>
      <c r="K93" s="57">
        <v>0</v>
      </c>
      <c r="L93" s="57">
        <v>0</v>
      </c>
      <c r="M93" s="50"/>
      <c r="N93" s="10">
        <f t="shared" si="31"/>
        <v>43108</v>
      </c>
      <c r="O93" s="42">
        <f>((G93-MIN(F80:F93))/(MAX(E80:E93)-MIN(F80:F93))*100)</f>
        <v>93.488721804511385</v>
      </c>
      <c r="P93" s="40">
        <f t="shared" si="47"/>
        <v>91.961115867416638</v>
      </c>
      <c r="Q93" s="35"/>
      <c r="R93" s="10">
        <f t="shared" si="32"/>
        <v>43108</v>
      </c>
      <c r="S93" s="11">
        <f t="shared" si="39"/>
        <v>0.25</v>
      </c>
      <c r="T93" s="40">
        <f>(G93*S93)+(T92*(1-S93))</f>
        <v>1084.3729797555875</v>
      </c>
      <c r="U93" s="50"/>
      <c r="V93" s="10">
        <f t="shared" si="33"/>
        <v>43108</v>
      </c>
      <c r="W93" s="23">
        <f t="shared" si="40"/>
        <v>0.15384615384615385</v>
      </c>
      <c r="X93" s="46">
        <f>((G93 -X92)*W93)+X92</f>
        <v>1074.5518891711649</v>
      </c>
      <c r="Y93" s="23">
        <f t="shared" si="53"/>
        <v>7.407407407407407E-2</v>
      </c>
      <c r="Z93" s="47">
        <f>((G93 -Z92)*Y93)+Z92</f>
        <v>1058.2541755605494</v>
      </c>
      <c r="AA93" s="46">
        <f t="shared" si="54"/>
        <v>16.297713610615574</v>
      </c>
      <c r="AB93" s="45">
        <f t="shared" si="55"/>
        <v>0.2</v>
      </c>
      <c r="AC93" s="48">
        <f t="shared" si="29"/>
        <v>12.338638604526512</v>
      </c>
      <c r="AD93" s="46">
        <f t="shared" si="27"/>
        <v>3.959075006089062</v>
      </c>
      <c r="AE93" s="59"/>
      <c r="AF93" s="10">
        <f t="shared" si="34"/>
        <v>43108</v>
      </c>
      <c r="AG93" s="15">
        <f>AVERAGE(G87:G93)</f>
        <v>1076.7985714285714</v>
      </c>
      <c r="AH93" s="16">
        <f>AVERAGE(G80:G93)</f>
        <v>1070.0157142857142</v>
      </c>
      <c r="AJ93" s="50"/>
      <c r="AK93" s="36"/>
      <c r="AL93" s="36"/>
      <c r="AM93" s="36"/>
      <c r="AN93" s="36"/>
      <c r="AO93" s="36"/>
      <c r="AP93" s="36"/>
      <c r="AQ93" s="36"/>
      <c r="AS93" s="37">
        <f>AVERAGE(E93,F93,G93)</f>
        <v>1106.6099999999999</v>
      </c>
      <c r="AT93" s="26">
        <f t="shared" si="41"/>
        <v>1075.2423809523809</v>
      </c>
      <c r="AU93" s="26">
        <f t="shared" si="42"/>
        <v>20.12870748299315</v>
      </c>
      <c r="AV93" s="27">
        <f t="shared" si="43"/>
        <v>103.89015812075577</v>
      </c>
      <c r="AW93" s="10">
        <f t="shared" si="35"/>
        <v>43108</v>
      </c>
      <c r="AX93" s="34"/>
      <c r="AY93" s="20">
        <f>AVERAGE(E93,F93,G93)</f>
        <v>1106.6099999999999</v>
      </c>
      <c r="AZ93" s="21">
        <f t="shared" si="50"/>
        <v>1062.0130000000001</v>
      </c>
      <c r="BA93" s="21">
        <f t="shared" si="51"/>
        <v>14.974933333333354</v>
      </c>
      <c r="BB93" s="22">
        <f t="shared" si="52"/>
        <v>198.54067241256362</v>
      </c>
      <c r="BC93" s="10">
        <f t="shared" si="36"/>
        <v>43108</v>
      </c>
      <c r="BD93" s="34"/>
      <c r="BE93" s="20">
        <f>G93-G92</f>
        <v>4.7100000000000364</v>
      </c>
      <c r="BF93" s="23">
        <f t="shared" si="38"/>
        <v>4.7100000000000364</v>
      </c>
      <c r="BG93" s="23">
        <f t="shared" si="44"/>
        <v>0</v>
      </c>
      <c r="BH93" s="33">
        <f t="shared" si="48"/>
        <v>5.8554259636488322</v>
      </c>
      <c r="BI93" s="33">
        <f t="shared" si="49"/>
        <v>2.0354998246114042</v>
      </c>
      <c r="BJ93" s="23">
        <f t="shared" si="45"/>
        <v>2.8766526495607474</v>
      </c>
      <c r="BK93" s="30">
        <f t="shared" si="46"/>
        <v>74.204549894009531</v>
      </c>
      <c r="BL93" s="10">
        <f t="shared" si="37"/>
        <v>43108</v>
      </c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</row>
    <row r="94" spans="1:96" s="4" customFormat="1" x14ac:dyDescent="0.25">
      <c r="A94" s="34">
        <v>1097</v>
      </c>
      <c r="B94" s="34">
        <v>3</v>
      </c>
      <c r="C94" s="55">
        <v>43109</v>
      </c>
      <c r="D94" s="52">
        <v>1109.4000000000001</v>
      </c>
      <c r="E94" s="52">
        <v>1110.57</v>
      </c>
      <c r="F94" s="52">
        <v>1101.23</v>
      </c>
      <c r="G94" s="34">
        <v>1106.26</v>
      </c>
      <c r="H94" s="34">
        <v>902541</v>
      </c>
      <c r="I94" s="50"/>
      <c r="J94" s="10">
        <f t="shared" si="30"/>
        <v>43109</v>
      </c>
      <c r="K94" s="57">
        <v>0</v>
      </c>
      <c r="L94" s="57">
        <v>0</v>
      </c>
      <c r="M94" s="50"/>
      <c r="N94" s="10">
        <f t="shared" si="31"/>
        <v>43109</v>
      </c>
      <c r="O94" s="42">
        <f>((G94-MIN(F81:F94))/(MAX(E81:E94)-MIN(F81:F94))*100)</f>
        <v>92.466165413533858</v>
      </c>
      <c r="P94" s="40">
        <f t="shared" si="47"/>
        <v>94.186262562930594</v>
      </c>
      <c r="Q94" s="35"/>
      <c r="R94" s="10">
        <f t="shared" si="32"/>
        <v>43109</v>
      </c>
      <c r="S94" s="11">
        <f t="shared" si="39"/>
        <v>0.25</v>
      </c>
      <c r="T94" s="40">
        <f>(G94*S94)+(T93*(1-S94))</f>
        <v>1089.8447348166906</v>
      </c>
      <c r="U94" s="50"/>
      <c r="V94" s="10">
        <f t="shared" si="33"/>
        <v>43109</v>
      </c>
      <c r="W94" s="23">
        <f t="shared" si="40"/>
        <v>0.15384615384615385</v>
      </c>
      <c r="X94" s="46">
        <f>((G94 -X93)*W94)+X93</f>
        <v>1079.4300600679087</v>
      </c>
      <c r="Y94" s="23">
        <f t="shared" si="53"/>
        <v>7.407407407407407E-2</v>
      </c>
      <c r="Z94" s="47">
        <f>((G94 -Z93)*Y94)+Z93</f>
        <v>1061.8101625560641</v>
      </c>
      <c r="AA94" s="46">
        <f t="shared" si="54"/>
        <v>17.619897511844556</v>
      </c>
      <c r="AB94" s="45">
        <f t="shared" si="55"/>
        <v>0.2</v>
      </c>
      <c r="AC94" s="48">
        <f t="shared" si="29"/>
        <v>13.39489038599012</v>
      </c>
      <c r="AD94" s="46">
        <f t="shared" si="27"/>
        <v>4.2250071258544359</v>
      </c>
      <c r="AE94" s="59"/>
      <c r="AF94" s="10">
        <f t="shared" si="34"/>
        <v>43109</v>
      </c>
      <c r="AG94" s="15">
        <f>AVERAGE(G88:G94)</f>
        <v>1085.1014285714286</v>
      </c>
      <c r="AH94" s="16">
        <f>AVERAGE(G81:G94)</f>
        <v>1072.0957142857144</v>
      </c>
      <c r="AJ94" s="50"/>
      <c r="AK94" s="36"/>
      <c r="AL94" s="36"/>
      <c r="AM94" s="36"/>
      <c r="AN94" s="36"/>
      <c r="AO94" s="36"/>
      <c r="AP94" s="36"/>
      <c r="AQ94" s="36"/>
      <c r="AS94" s="37">
        <f>AVERAGE(E94,F94,G94)</f>
        <v>1106.0200000000002</v>
      </c>
      <c r="AT94" s="26">
        <f t="shared" si="41"/>
        <v>1083.3566666666668</v>
      </c>
      <c r="AU94" s="26">
        <f t="shared" si="42"/>
        <v>19.053333333333317</v>
      </c>
      <c r="AV94" s="27">
        <f t="shared" si="43"/>
        <v>79.297877303475971</v>
      </c>
      <c r="AW94" s="10">
        <f t="shared" si="35"/>
        <v>43109</v>
      </c>
      <c r="AX94" s="34"/>
      <c r="AY94" s="20">
        <f>AVERAGE(E94,F94,G94)</f>
        <v>1106.0200000000002</v>
      </c>
      <c r="AZ94" s="21">
        <f t="shared" si="50"/>
        <v>1065.4536666666668</v>
      </c>
      <c r="BA94" s="21">
        <f t="shared" si="51"/>
        <v>16.332733333333351</v>
      </c>
      <c r="BB94" s="22">
        <f t="shared" si="52"/>
        <v>165.58295338740356</v>
      </c>
      <c r="BC94" s="10">
        <f t="shared" si="36"/>
        <v>43109</v>
      </c>
      <c r="BD94" s="34"/>
      <c r="BE94" s="20">
        <f>G94-G93</f>
        <v>-0.68000000000006366</v>
      </c>
      <c r="BF94" s="23">
        <f t="shared" si="38"/>
        <v>0</v>
      </c>
      <c r="BG94" s="23">
        <f t="shared" si="44"/>
        <v>0.68000000000006366</v>
      </c>
      <c r="BH94" s="33">
        <f t="shared" si="48"/>
        <v>5.4371812519596299</v>
      </c>
      <c r="BI94" s="33">
        <f t="shared" si="49"/>
        <v>1.9386784085677371</v>
      </c>
      <c r="BJ94" s="23">
        <f t="shared" si="45"/>
        <v>2.804581320930132</v>
      </c>
      <c r="BK94" s="30">
        <f t="shared" si="46"/>
        <v>73.715898921684158</v>
      </c>
      <c r="BL94" s="10">
        <f t="shared" si="37"/>
        <v>43109</v>
      </c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</row>
    <row r="95" spans="1:96" s="4" customFormat="1" x14ac:dyDescent="0.25">
      <c r="A95" s="34">
        <v>1098</v>
      </c>
      <c r="B95" s="34">
        <v>3</v>
      </c>
      <c r="C95" s="55">
        <v>43110</v>
      </c>
      <c r="D95" s="52">
        <v>1097.0999999999999</v>
      </c>
      <c r="E95" s="52">
        <v>1104.5999999999999</v>
      </c>
      <c r="F95" s="52">
        <v>1096.1099999999999</v>
      </c>
      <c r="G95" s="34">
        <v>1102.6099999999999</v>
      </c>
      <c r="H95" s="34">
        <v>1042793</v>
      </c>
      <c r="I95" s="50"/>
      <c r="J95" s="10">
        <f t="shared" si="30"/>
        <v>43110</v>
      </c>
      <c r="K95" s="57">
        <v>0</v>
      </c>
      <c r="L95" s="57">
        <v>0</v>
      </c>
      <c r="M95" s="50"/>
      <c r="N95" s="10">
        <f t="shared" si="31"/>
        <v>43110</v>
      </c>
      <c r="O95" s="42">
        <f>((G95-MIN(F82:F95))/(MAX(E82:E95)-MIN(F82:F95))*100)</f>
        <v>86.97744360902243</v>
      </c>
      <c r="P95" s="40">
        <f t="shared" si="47"/>
        <v>90.977443609022558</v>
      </c>
      <c r="Q95" s="35"/>
      <c r="R95" s="10">
        <f t="shared" si="32"/>
        <v>43110</v>
      </c>
      <c r="S95" s="11">
        <f t="shared" si="39"/>
        <v>0.25</v>
      </c>
      <c r="T95" s="40">
        <f>(G95*S95)+(T94*(1-S95))</f>
        <v>1093.036051112518</v>
      </c>
      <c r="U95" s="50"/>
      <c r="V95" s="10">
        <f t="shared" si="33"/>
        <v>43110</v>
      </c>
      <c r="W95" s="23">
        <f t="shared" si="40"/>
        <v>0.15384615384615385</v>
      </c>
      <c r="X95" s="46">
        <f>((G95 -X94)*W95)+X94</f>
        <v>1082.9962046728458</v>
      </c>
      <c r="Y95" s="23">
        <f t="shared" si="53"/>
        <v>7.407407407407407E-2</v>
      </c>
      <c r="Z95" s="47">
        <f>((G95 -Z94)*Y95)+Z94</f>
        <v>1064.8323727370964</v>
      </c>
      <c r="AA95" s="46">
        <f t="shared" si="54"/>
        <v>18.163831935749386</v>
      </c>
      <c r="AB95" s="45">
        <f t="shared" si="55"/>
        <v>0.2</v>
      </c>
      <c r="AC95" s="48">
        <f t="shared" si="29"/>
        <v>14.348678695941974</v>
      </c>
      <c r="AD95" s="46">
        <f t="shared" si="27"/>
        <v>3.8151532398074117</v>
      </c>
      <c r="AE95" s="59"/>
      <c r="AF95" s="10">
        <f t="shared" si="34"/>
        <v>43110</v>
      </c>
      <c r="AG95" s="15">
        <f>AVERAGE(G89:G95)</f>
        <v>1093.1314285714286</v>
      </c>
      <c r="AH95" s="16">
        <f>AVERAGE(G82:G95)</f>
        <v>1074.3764285714285</v>
      </c>
      <c r="AJ95" s="50"/>
      <c r="AK95" s="36"/>
      <c r="AL95" s="36"/>
      <c r="AM95" s="36"/>
      <c r="AN95" s="36"/>
      <c r="AO95" s="36"/>
      <c r="AP95" s="36"/>
      <c r="AQ95" s="36"/>
      <c r="AS95" s="37">
        <f>AVERAGE(E95,F95,G95)</f>
        <v>1101.1066666666666</v>
      </c>
      <c r="AT95" s="26">
        <f t="shared" si="41"/>
        <v>1091.0861904761905</v>
      </c>
      <c r="AU95" s="26">
        <f t="shared" si="42"/>
        <v>13.967210884353758</v>
      </c>
      <c r="AV95" s="27">
        <f t="shared" si="43"/>
        <v>47.828571614113436</v>
      </c>
      <c r="AW95" s="10">
        <f t="shared" si="35"/>
        <v>43110</v>
      </c>
      <c r="AX95" s="34"/>
      <c r="AY95" s="20">
        <f>AVERAGE(E95,F95,G95)</f>
        <v>1101.1066666666666</v>
      </c>
      <c r="AZ95" s="21">
        <f t="shared" si="50"/>
        <v>1068.5598333333332</v>
      </c>
      <c r="BA95" s="21">
        <f t="shared" si="51"/>
        <v>17.296799999999962</v>
      </c>
      <c r="BB95" s="22">
        <f t="shared" si="52"/>
        <v>125.44452666903088</v>
      </c>
      <c r="BC95" s="10">
        <f t="shared" si="36"/>
        <v>43110</v>
      </c>
      <c r="BD95" s="34"/>
      <c r="BE95" s="20">
        <f>G95-G94</f>
        <v>-3.6500000000000909</v>
      </c>
      <c r="BF95" s="23">
        <f t="shared" si="38"/>
        <v>0</v>
      </c>
      <c r="BG95" s="23">
        <f t="shared" si="44"/>
        <v>3.6500000000000909</v>
      </c>
      <c r="BH95" s="33">
        <f t="shared" si="48"/>
        <v>5.0488111625339425</v>
      </c>
      <c r="BI95" s="33">
        <f t="shared" si="49"/>
        <v>2.0609156650986198</v>
      </c>
      <c r="BJ95" s="23">
        <f t="shared" si="45"/>
        <v>2.4497902791632886</v>
      </c>
      <c r="BK95" s="30">
        <f t="shared" si="46"/>
        <v>71.012730656701251</v>
      </c>
      <c r="BL95" s="10">
        <f t="shared" si="37"/>
        <v>43110</v>
      </c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</row>
    <row r="96" spans="1:96" s="4" customFormat="1" x14ac:dyDescent="0.25">
      <c r="A96" s="34">
        <v>1099</v>
      </c>
      <c r="B96" s="34">
        <v>3</v>
      </c>
      <c r="C96" s="55">
        <v>43111</v>
      </c>
      <c r="D96" s="52">
        <v>1106.3</v>
      </c>
      <c r="E96" s="52">
        <v>1106.53</v>
      </c>
      <c r="F96" s="52">
        <v>1099.5899999999999</v>
      </c>
      <c r="G96" s="34">
        <v>1105.52</v>
      </c>
      <c r="H96" s="34">
        <v>978292</v>
      </c>
      <c r="I96" s="50"/>
      <c r="J96" s="10">
        <f t="shared" si="30"/>
        <v>43111</v>
      </c>
      <c r="K96" s="57">
        <v>0</v>
      </c>
      <c r="L96" s="57">
        <v>0</v>
      </c>
      <c r="M96" s="50"/>
      <c r="N96" s="10">
        <f t="shared" si="31"/>
        <v>43111</v>
      </c>
      <c r="O96" s="42">
        <f>((G96-MIN(F83:F96))/(MAX(E83:E96)-MIN(F83:F96))*100)</f>
        <v>91.353383458646618</v>
      </c>
      <c r="P96" s="40">
        <f t="shared" si="47"/>
        <v>90.265664160400959</v>
      </c>
      <c r="Q96" s="35"/>
      <c r="R96" s="10">
        <f t="shared" si="32"/>
        <v>43111</v>
      </c>
      <c r="S96" s="11">
        <f t="shared" si="39"/>
        <v>0.25</v>
      </c>
      <c r="T96" s="40">
        <f>(G96*S96)+(T95*(1-S96))</f>
        <v>1096.1570383343883</v>
      </c>
      <c r="U96" s="50"/>
      <c r="V96" s="10">
        <f t="shared" si="33"/>
        <v>43111</v>
      </c>
      <c r="W96" s="23">
        <f t="shared" si="40"/>
        <v>0.15384615384615385</v>
      </c>
      <c r="X96" s="46">
        <f>((G96 -X95)*W96)+X95</f>
        <v>1086.4614039539465</v>
      </c>
      <c r="Y96" s="23">
        <f t="shared" si="53"/>
        <v>7.407407407407407E-2</v>
      </c>
      <c r="Z96" s="47">
        <f>((G96 -Z95)*Y96)+Z95</f>
        <v>1067.846271052867</v>
      </c>
      <c r="AA96" s="46">
        <f t="shared" si="54"/>
        <v>18.615132901079505</v>
      </c>
      <c r="AB96" s="45">
        <f t="shared" si="55"/>
        <v>0.2</v>
      </c>
      <c r="AC96" s="48">
        <f t="shared" si="29"/>
        <v>15.201969536969481</v>
      </c>
      <c r="AD96" s="46">
        <f t="shared" si="27"/>
        <v>3.4131633641100247</v>
      </c>
      <c r="AE96" s="59"/>
      <c r="AF96" s="10">
        <f t="shared" si="34"/>
        <v>43111</v>
      </c>
      <c r="AG96" s="15">
        <f>AVERAGE(G90:G96)</f>
        <v>1098.92</v>
      </c>
      <c r="AH96" s="16">
        <f>AVERAGE(G83:G96)</f>
        <v>1077.2742857142857</v>
      </c>
      <c r="AJ96" s="50"/>
      <c r="AK96" s="36"/>
      <c r="AL96" s="36"/>
      <c r="AM96" s="36"/>
      <c r="AN96" s="36"/>
      <c r="AO96" s="36"/>
      <c r="AP96" s="36"/>
      <c r="AQ96" s="36"/>
      <c r="AS96" s="37">
        <f>AVERAGE(E96,F96,G96)</f>
        <v>1103.8799999999999</v>
      </c>
      <c r="AT96" s="26">
        <f t="shared" si="41"/>
        <v>1097.4895238095239</v>
      </c>
      <c r="AU96" s="26">
        <f t="shared" si="42"/>
        <v>8.4749659863945066</v>
      </c>
      <c r="AV96" s="27">
        <f t="shared" si="43"/>
        <v>50.269434321703649</v>
      </c>
      <c r="AW96" s="10">
        <f t="shared" si="35"/>
        <v>43111</v>
      </c>
      <c r="AX96" s="34"/>
      <c r="AY96" s="20">
        <f>AVERAGE(E96,F96,G96)</f>
        <v>1103.8799999999999</v>
      </c>
      <c r="AZ96" s="21">
        <f t="shared" si="50"/>
        <v>1071.6791666666668</v>
      </c>
      <c r="BA96" s="21">
        <f t="shared" si="51"/>
        <v>18.153666666666673</v>
      </c>
      <c r="BB96" s="22">
        <f t="shared" si="52"/>
        <v>118.25281700054381</v>
      </c>
      <c r="BC96" s="10">
        <f t="shared" si="36"/>
        <v>43111</v>
      </c>
      <c r="BD96" s="34"/>
      <c r="BE96" s="20">
        <f>G96-G95</f>
        <v>2.9100000000000819</v>
      </c>
      <c r="BF96" s="23">
        <f t="shared" si="38"/>
        <v>2.9100000000000819</v>
      </c>
      <c r="BG96" s="23">
        <f t="shared" si="44"/>
        <v>0</v>
      </c>
      <c r="BH96" s="33">
        <f t="shared" si="48"/>
        <v>4.896038936638667</v>
      </c>
      <c r="BI96" s="33">
        <f t="shared" si="49"/>
        <v>1.9137074033058614</v>
      </c>
      <c r="BJ96" s="23">
        <f t="shared" si="45"/>
        <v>2.5584051815763131</v>
      </c>
      <c r="BK96" s="30">
        <f t="shared" si="46"/>
        <v>71.897522935906437</v>
      </c>
      <c r="BL96" s="10">
        <f t="shared" si="37"/>
        <v>43111</v>
      </c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</row>
    <row r="97" spans="1:96" s="4" customFormat="1" x14ac:dyDescent="0.25">
      <c r="A97" s="34">
        <v>1100</v>
      </c>
      <c r="B97" s="34">
        <v>3</v>
      </c>
      <c r="C97" s="55">
        <v>43112</v>
      </c>
      <c r="D97" s="52">
        <v>1102.4100000000001</v>
      </c>
      <c r="E97" s="52">
        <v>1124.29</v>
      </c>
      <c r="F97" s="52">
        <v>1101.1500000000001</v>
      </c>
      <c r="G97" s="34">
        <v>1122.26</v>
      </c>
      <c r="H97" s="34">
        <v>1720533</v>
      </c>
      <c r="I97" s="50"/>
      <c r="J97" s="10">
        <f t="shared" si="30"/>
        <v>43112</v>
      </c>
      <c r="K97" s="57">
        <v>0</v>
      </c>
      <c r="L97" s="57">
        <v>0</v>
      </c>
      <c r="M97" s="50"/>
      <c r="N97" s="10">
        <f t="shared" si="31"/>
        <v>43112</v>
      </c>
      <c r="O97" s="42">
        <f>((G97-MIN(F84:F97))/(MAX(E84:E97)-MIN(F84:F97))*100)</f>
        <v>97.44718309859158</v>
      </c>
      <c r="P97" s="40">
        <f t="shared" si="47"/>
        <v>91.926003388753543</v>
      </c>
      <c r="Q97" s="35"/>
      <c r="R97" s="10">
        <f t="shared" si="32"/>
        <v>43112</v>
      </c>
      <c r="S97" s="11">
        <f t="shared" si="39"/>
        <v>0.25</v>
      </c>
      <c r="T97" s="40">
        <f>(G97*S97)+(T96*(1-S97))</f>
        <v>1102.6827787507912</v>
      </c>
      <c r="U97" s="50"/>
      <c r="V97" s="10">
        <f t="shared" si="33"/>
        <v>43112</v>
      </c>
      <c r="W97" s="23">
        <f t="shared" si="40"/>
        <v>0.15384615384615385</v>
      </c>
      <c r="X97" s="46">
        <f>((G97 -X96)*W97)+X96</f>
        <v>1091.968880268724</v>
      </c>
      <c r="Y97" s="23">
        <f t="shared" si="53"/>
        <v>7.407407407407407E-2</v>
      </c>
      <c r="Z97" s="47">
        <f>((G97 -Z96)*Y97)+Z96</f>
        <v>1071.8769176415435</v>
      </c>
      <c r="AA97" s="46">
        <f t="shared" si="54"/>
        <v>20.091962627180465</v>
      </c>
      <c r="AB97" s="45">
        <f t="shared" si="55"/>
        <v>0.2</v>
      </c>
      <c r="AC97" s="48">
        <f t="shared" si="29"/>
        <v>16.179968155011679</v>
      </c>
      <c r="AD97" s="46">
        <f t="shared" si="27"/>
        <v>3.9119944721687858</v>
      </c>
      <c r="AE97" s="59"/>
      <c r="AF97" s="10">
        <f t="shared" si="34"/>
        <v>43112</v>
      </c>
      <c r="AG97" s="15">
        <f>AVERAGE(G91:G97)</f>
        <v>1104.6028571428571</v>
      </c>
      <c r="AH97" s="16">
        <f>AVERAGE(G84:G97)</f>
        <v>1081.4621428571429</v>
      </c>
      <c r="AJ97" s="50"/>
      <c r="AK97" s="36"/>
      <c r="AL97" s="36"/>
      <c r="AM97" s="36"/>
      <c r="AN97" s="36"/>
      <c r="AO97" s="36"/>
      <c r="AP97" s="36"/>
      <c r="AQ97" s="36"/>
      <c r="AS97" s="37">
        <f>AVERAGE(E97,F97,G97)</f>
        <v>1115.8999999999999</v>
      </c>
      <c r="AT97" s="26">
        <f t="shared" si="41"/>
        <v>1103</v>
      </c>
      <c r="AU97" s="26">
        <f t="shared" si="42"/>
        <v>5.8314285714285621</v>
      </c>
      <c r="AV97" s="27">
        <f t="shared" si="43"/>
        <v>147.47672709456018</v>
      </c>
      <c r="AW97" s="10">
        <f t="shared" si="35"/>
        <v>43112</v>
      </c>
      <c r="AX97" s="34"/>
      <c r="AY97" s="20">
        <f>AVERAGE(E97,F97,G97)</f>
        <v>1115.8999999999999</v>
      </c>
      <c r="AZ97" s="21">
        <f t="shared" si="50"/>
        <v>1075.3798333333334</v>
      </c>
      <c r="BA97" s="21">
        <f t="shared" si="51"/>
        <v>19.52879999999999</v>
      </c>
      <c r="BB97" s="22">
        <f t="shared" si="52"/>
        <v>138.32618719247631</v>
      </c>
      <c r="BC97" s="10">
        <f t="shared" si="36"/>
        <v>43112</v>
      </c>
      <c r="BD97" s="34"/>
      <c r="BE97" s="20">
        <f>G97-G96</f>
        <v>16.740000000000009</v>
      </c>
      <c r="BF97" s="23">
        <f t="shared" si="38"/>
        <v>16.740000000000009</v>
      </c>
      <c r="BG97" s="23">
        <f t="shared" si="44"/>
        <v>0</v>
      </c>
      <c r="BH97" s="33">
        <f t="shared" si="48"/>
        <v>5.742036155450192</v>
      </c>
      <c r="BI97" s="33">
        <f t="shared" si="49"/>
        <v>1.7770140173554427</v>
      </c>
      <c r="BJ97" s="23">
        <f t="shared" si="45"/>
        <v>3.231283546089021</v>
      </c>
      <c r="BK97" s="30">
        <f t="shared" si="46"/>
        <v>76.366509379304034</v>
      </c>
      <c r="BL97" s="10">
        <f t="shared" si="37"/>
        <v>43112</v>
      </c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</row>
    <row r="98" spans="1:96" s="4" customFormat="1" x14ac:dyDescent="0.25">
      <c r="A98" s="34">
        <v>1101</v>
      </c>
      <c r="B98" s="34">
        <v>3</v>
      </c>
      <c r="C98" s="55">
        <v>43116</v>
      </c>
      <c r="D98" s="52">
        <v>1132.51</v>
      </c>
      <c r="E98" s="52">
        <v>1139.9100000000001</v>
      </c>
      <c r="F98" s="52">
        <v>1117.83</v>
      </c>
      <c r="G98" s="34">
        <v>1121.76</v>
      </c>
      <c r="H98" s="34">
        <v>1575261</v>
      </c>
      <c r="I98" s="50"/>
      <c r="J98" s="10">
        <f t="shared" si="30"/>
        <v>43116</v>
      </c>
      <c r="K98" s="57">
        <v>1</v>
      </c>
      <c r="L98" s="57">
        <v>0</v>
      </c>
      <c r="M98" s="50"/>
      <c r="N98" s="10">
        <f t="shared" si="31"/>
        <v>43116</v>
      </c>
      <c r="O98" s="42">
        <f>((G98-MIN(F85:F98))/(MAX(E85:E98)-MIN(F85:F98))*100)</f>
        <v>80.922850536052067</v>
      </c>
      <c r="P98" s="40">
        <f t="shared" si="47"/>
        <v>89.907805697763422</v>
      </c>
      <c r="Q98" s="35"/>
      <c r="R98" s="10">
        <f t="shared" si="32"/>
        <v>43116</v>
      </c>
      <c r="S98" s="11">
        <f t="shared" si="39"/>
        <v>0.25</v>
      </c>
      <c r="T98" s="40">
        <f>(G98*S98)+(T97*(1-S98))</f>
        <v>1107.4520840630935</v>
      </c>
      <c r="U98" s="50"/>
      <c r="V98" s="10">
        <f t="shared" si="33"/>
        <v>43116</v>
      </c>
      <c r="W98" s="23">
        <f t="shared" si="40"/>
        <v>0.15384615384615385</v>
      </c>
      <c r="X98" s="46">
        <f>((G98 -X97)*W98)+X97</f>
        <v>1096.5521294581511</v>
      </c>
      <c r="Y98" s="23">
        <f t="shared" si="53"/>
        <v>7.407407407407407E-2</v>
      </c>
      <c r="Z98" s="47">
        <f>((G98 -Z97)*Y98)+Z97</f>
        <v>1075.5719607792068</v>
      </c>
      <c r="AA98" s="46">
        <f t="shared" si="54"/>
        <v>20.98016867894421</v>
      </c>
      <c r="AB98" s="45">
        <f t="shared" si="55"/>
        <v>0.2</v>
      </c>
      <c r="AC98" s="48">
        <f t="shared" si="29"/>
        <v>17.140008259798186</v>
      </c>
      <c r="AD98" s="46">
        <f t="shared" si="27"/>
        <v>3.8401604191460237</v>
      </c>
      <c r="AE98" s="59"/>
      <c r="AF98" s="10">
        <f t="shared" si="34"/>
        <v>43116</v>
      </c>
      <c r="AG98" s="15">
        <f>AVERAGE(G92:G98)</f>
        <v>1109.6542857142856</v>
      </c>
      <c r="AH98" s="16">
        <f>AVERAGE(G85:G98)</f>
        <v>1085.865</v>
      </c>
      <c r="AJ98" s="50"/>
      <c r="AK98" s="36"/>
      <c r="AL98" s="36"/>
      <c r="AM98" s="36"/>
      <c r="AN98" s="36"/>
      <c r="AO98" s="36"/>
      <c r="AP98" s="36"/>
      <c r="AQ98" s="36"/>
      <c r="AS98" s="37">
        <f>AVERAGE(E98,F98,G98)</f>
        <v>1126.5</v>
      </c>
      <c r="AT98" s="26">
        <f t="shared" si="41"/>
        <v>1108.5014285714285</v>
      </c>
      <c r="AU98" s="26">
        <f t="shared" si="42"/>
        <v>7.2563265306122116</v>
      </c>
      <c r="AV98" s="27">
        <f t="shared" si="43"/>
        <v>165.35980800240134</v>
      </c>
      <c r="AW98" s="10">
        <f t="shared" si="35"/>
        <v>43116</v>
      </c>
      <c r="AX98" s="34"/>
      <c r="AY98" s="20">
        <f>AVERAGE(E98,F98,G98)</f>
        <v>1126.5</v>
      </c>
      <c r="AZ98" s="21">
        <f t="shared" si="50"/>
        <v>1079.1921666666667</v>
      </c>
      <c r="BA98" s="21">
        <f t="shared" si="51"/>
        <v>21.396266666666655</v>
      </c>
      <c r="BB98" s="22">
        <f t="shared" si="52"/>
        <v>147.40214284527306</v>
      </c>
      <c r="BC98" s="10">
        <f t="shared" si="36"/>
        <v>43116</v>
      </c>
      <c r="BD98" s="34"/>
      <c r="BE98" s="20">
        <f>G98-G97</f>
        <v>-0.5</v>
      </c>
      <c r="BF98" s="23">
        <f t="shared" si="38"/>
        <v>0</v>
      </c>
      <c r="BG98" s="23">
        <f t="shared" si="44"/>
        <v>0.5</v>
      </c>
      <c r="BH98" s="33">
        <f t="shared" si="48"/>
        <v>5.3318907157751783</v>
      </c>
      <c r="BI98" s="33">
        <f t="shared" si="49"/>
        <v>1.6857987304014823</v>
      </c>
      <c r="BJ98" s="23">
        <f t="shared" si="45"/>
        <v>3.1628275781803197</v>
      </c>
      <c r="BK98" s="30">
        <f t="shared" si="46"/>
        <v>75.977866456887313</v>
      </c>
      <c r="BL98" s="10">
        <f t="shared" si="37"/>
        <v>43116</v>
      </c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</row>
    <row r="99" spans="1:96" s="4" customFormat="1" x14ac:dyDescent="0.25">
      <c r="A99" s="34">
        <v>1102</v>
      </c>
      <c r="B99" s="34">
        <v>3</v>
      </c>
      <c r="C99" s="55">
        <v>43117</v>
      </c>
      <c r="D99" s="52">
        <v>1126.22</v>
      </c>
      <c r="E99" s="52">
        <v>1132.5999999999999</v>
      </c>
      <c r="F99" s="52">
        <v>1117.01</v>
      </c>
      <c r="G99" s="34">
        <v>1131.98</v>
      </c>
      <c r="H99" s="34">
        <v>1202639</v>
      </c>
      <c r="I99" s="50"/>
      <c r="J99" s="10">
        <f t="shared" si="30"/>
        <v>43117</v>
      </c>
      <c r="K99" s="57">
        <v>0</v>
      </c>
      <c r="L99" s="57">
        <v>0</v>
      </c>
      <c r="M99" s="50"/>
      <c r="N99" s="10">
        <f t="shared" si="31"/>
        <v>43117</v>
      </c>
      <c r="O99" s="42">
        <f>((G99-MIN(F86:F99))/(MAX(E86:E99)-MIN(F86:F99))*100)</f>
        <v>91.664914862308123</v>
      </c>
      <c r="P99" s="40">
        <f t="shared" si="47"/>
        <v>90.011649498983914</v>
      </c>
      <c r="Q99" s="35"/>
      <c r="R99" s="10">
        <f t="shared" si="32"/>
        <v>43117</v>
      </c>
      <c r="S99" s="11">
        <f t="shared" si="39"/>
        <v>0.25</v>
      </c>
      <c r="T99" s="40">
        <f>(G99*S99)+(T98*(1-S99))</f>
        <v>1113.5840630473201</v>
      </c>
      <c r="U99" s="50"/>
      <c r="V99" s="10">
        <f t="shared" si="33"/>
        <v>43117</v>
      </c>
      <c r="W99" s="23">
        <f t="shared" si="40"/>
        <v>0.15384615384615385</v>
      </c>
      <c r="X99" s="46">
        <f>((G99 -X98)*W99)+X98</f>
        <v>1102.0025710799739</v>
      </c>
      <c r="Y99" s="23">
        <f t="shared" si="53"/>
        <v>7.407407407407407E-2</v>
      </c>
      <c r="Z99" s="47">
        <f>((G99 -Z98)*Y99)+Z98</f>
        <v>1079.7503340548212</v>
      </c>
      <c r="AA99" s="46">
        <f t="shared" si="54"/>
        <v>22.252237025152681</v>
      </c>
      <c r="AB99" s="45">
        <f t="shared" si="55"/>
        <v>0.2</v>
      </c>
      <c r="AC99" s="48">
        <f t="shared" si="29"/>
        <v>18.162454012869084</v>
      </c>
      <c r="AD99" s="46">
        <f t="shared" si="27"/>
        <v>4.089783012283597</v>
      </c>
      <c r="AE99" s="59"/>
      <c r="AF99" s="10">
        <f t="shared" si="34"/>
        <v>43117</v>
      </c>
      <c r="AG99" s="15">
        <f>AVERAGE(G93:G99)</f>
        <v>1113.9042857142856</v>
      </c>
      <c r="AH99" s="16">
        <f>AVERAGE(G86:G99)</f>
        <v>1091.2392857142856</v>
      </c>
      <c r="AJ99" s="50"/>
      <c r="AK99" s="36"/>
      <c r="AL99" s="36"/>
      <c r="AM99" s="36"/>
      <c r="AN99" s="36"/>
      <c r="AO99" s="36"/>
      <c r="AP99" s="36"/>
      <c r="AQ99" s="36"/>
      <c r="AS99" s="37">
        <f>AVERAGE(E99,F99,G99)</f>
        <v>1127.1966666666665</v>
      </c>
      <c r="AT99" s="26">
        <f t="shared" si="41"/>
        <v>1112.4590476190476</v>
      </c>
      <c r="AU99" s="26">
        <f t="shared" si="42"/>
        <v>9.2055782312924883</v>
      </c>
      <c r="AV99" s="27">
        <f t="shared" si="43"/>
        <v>106.72962760428113</v>
      </c>
      <c r="AW99" s="10">
        <f t="shared" si="35"/>
        <v>43117</v>
      </c>
      <c r="AX99" s="34"/>
      <c r="AY99" s="20">
        <f>AVERAGE(E99,F99,G99)</f>
        <v>1127.1966666666665</v>
      </c>
      <c r="AZ99" s="21">
        <f t="shared" si="50"/>
        <v>1082.5301666666669</v>
      </c>
      <c r="BA99" s="21">
        <f t="shared" si="51"/>
        <v>23.192516666666666</v>
      </c>
      <c r="BB99" s="22">
        <f t="shared" si="52"/>
        <v>128.39342575298954</v>
      </c>
      <c r="BC99" s="10">
        <f t="shared" si="36"/>
        <v>43117</v>
      </c>
      <c r="BD99" s="34"/>
      <c r="BE99" s="20">
        <f>G99-G98</f>
        <v>10.220000000000027</v>
      </c>
      <c r="BF99" s="23">
        <f t="shared" si="38"/>
        <v>10.220000000000027</v>
      </c>
      <c r="BG99" s="23">
        <f t="shared" si="44"/>
        <v>0</v>
      </c>
      <c r="BH99" s="33">
        <f t="shared" si="48"/>
        <v>5.6810413789340961</v>
      </c>
      <c r="BI99" s="33">
        <f t="shared" si="49"/>
        <v>1.5653845353728051</v>
      </c>
      <c r="BJ99" s="23">
        <f t="shared" si="45"/>
        <v>3.6291666683554684</v>
      </c>
      <c r="BK99" s="30">
        <f t="shared" si="46"/>
        <v>78.397839791859241</v>
      </c>
      <c r="BL99" s="10">
        <f t="shared" si="37"/>
        <v>43117</v>
      </c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</row>
    <row r="100" spans="1:96" s="4" customFormat="1" x14ac:dyDescent="0.25">
      <c r="A100" s="34">
        <v>1103</v>
      </c>
      <c r="B100" s="34">
        <v>3</v>
      </c>
      <c r="C100" s="55">
        <v>43118</v>
      </c>
      <c r="D100" s="52">
        <v>1131.4100000000001</v>
      </c>
      <c r="E100" s="52">
        <v>1132.51</v>
      </c>
      <c r="F100" s="52">
        <v>1117.5</v>
      </c>
      <c r="G100" s="34">
        <v>1129.79</v>
      </c>
      <c r="H100" s="34">
        <v>1198234</v>
      </c>
      <c r="I100" s="50"/>
      <c r="J100" s="10">
        <f t="shared" si="30"/>
        <v>43118</v>
      </c>
      <c r="K100" s="57">
        <v>0</v>
      </c>
      <c r="L100" s="57">
        <v>0</v>
      </c>
      <c r="M100" s="50"/>
      <c r="N100" s="10">
        <f t="shared" si="31"/>
        <v>43118</v>
      </c>
      <c r="O100" s="42">
        <f>((G100-MIN(F87:F100))/(MAX(E87:E100)-MIN(F87:F100))*100)</f>
        <v>89.363043935253188</v>
      </c>
      <c r="P100" s="40">
        <f t="shared" si="47"/>
        <v>87.316936444537802</v>
      </c>
      <c r="Q100" s="35"/>
      <c r="R100" s="10">
        <f t="shared" si="32"/>
        <v>43118</v>
      </c>
      <c r="S100" s="11">
        <f t="shared" si="39"/>
        <v>0.25</v>
      </c>
      <c r="T100" s="40">
        <f>(G100*S100)+(T99*(1-S100))</f>
        <v>1117.63554728549</v>
      </c>
      <c r="U100" s="50"/>
      <c r="V100" s="10">
        <f t="shared" si="33"/>
        <v>43118</v>
      </c>
      <c r="W100" s="23">
        <f t="shared" si="40"/>
        <v>0.15384615384615385</v>
      </c>
      <c r="X100" s="46">
        <f>((G100 -X99)*W100)+X99</f>
        <v>1106.2775601445933</v>
      </c>
      <c r="Y100" s="23">
        <f t="shared" si="53"/>
        <v>7.407407407407407E-2</v>
      </c>
      <c r="Z100" s="47">
        <f>((G100 -Z99)*Y100)+Z99</f>
        <v>1083.4569759766864</v>
      </c>
      <c r="AA100" s="46">
        <f t="shared" si="54"/>
        <v>22.820584167906873</v>
      </c>
      <c r="AB100" s="45">
        <f t="shared" si="55"/>
        <v>0.2</v>
      </c>
      <c r="AC100" s="48">
        <f t="shared" si="29"/>
        <v>19.094080043876641</v>
      </c>
      <c r="AD100" s="46">
        <f t="shared" ref="AD100:AD163" si="56">AA100-AC100</f>
        <v>3.7265041240302317</v>
      </c>
      <c r="AE100" s="59"/>
      <c r="AF100" s="10">
        <f t="shared" si="34"/>
        <v>43118</v>
      </c>
      <c r="AG100" s="15">
        <f>AVERAGE(G94:G100)</f>
        <v>1117.1685714285713</v>
      </c>
      <c r="AH100" s="16">
        <f>AVERAGE(G87:G100)</f>
        <v>1096.9835714285714</v>
      </c>
      <c r="AJ100" s="50"/>
      <c r="AK100" s="36"/>
      <c r="AL100" s="36"/>
      <c r="AM100" s="36"/>
      <c r="AN100" s="36"/>
      <c r="AO100" s="36"/>
      <c r="AP100" s="36"/>
      <c r="AQ100" s="36"/>
      <c r="AS100" s="37">
        <f>AVERAGE(E100,F100,G100)</f>
        <v>1126.6000000000001</v>
      </c>
      <c r="AT100" s="26">
        <f t="shared" si="41"/>
        <v>1115.314761904762</v>
      </c>
      <c r="AU100" s="26">
        <f t="shared" si="42"/>
        <v>9.9821768707482601</v>
      </c>
      <c r="AV100" s="27">
        <f t="shared" si="43"/>
        <v>75.369252227326314</v>
      </c>
      <c r="AW100" s="10">
        <f t="shared" si="35"/>
        <v>43118</v>
      </c>
      <c r="AX100" s="34"/>
      <c r="AY100" s="20">
        <f>AVERAGE(E100,F100,G100)</f>
        <v>1126.6000000000001</v>
      </c>
      <c r="AZ100" s="21">
        <f t="shared" si="50"/>
        <v>1085.2330000000002</v>
      </c>
      <c r="BA100" s="21">
        <f t="shared" si="51"/>
        <v>24.896666666666647</v>
      </c>
      <c r="BB100" s="22">
        <f t="shared" si="52"/>
        <v>110.76984870799303</v>
      </c>
      <c r="BC100" s="10">
        <f t="shared" si="36"/>
        <v>43118</v>
      </c>
      <c r="BD100" s="34"/>
      <c r="BE100" s="20">
        <f>G100-G99</f>
        <v>-2.1900000000000546</v>
      </c>
      <c r="BF100" s="23">
        <f t="shared" si="38"/>
        <v>0</v>
      </c>
      <c r="BG100" s="23">
        <f t="shared" si="44"/>
        <v>2.1900000000000546</v>
      </c>
      <c r="BH100" s="33">
        <f t="shared" si="48"/>
        <v>5.2752527090102319</v>
      </c>
      <c r="BI100" s="33">
        <f t="shared" si="49"/>
        <v>1.6099999257033228</v>
      </c>
      <c r="BJ100" s="23">
        <f t="shared" si="45"/>
        <v>3.2765546288492877</v>
      </c>
      <c r="BK100" s="30">
        <f t="shared" si="46"/>
        <v>76.616690612249357</v>
      </c>
      <c r="BL100" s="10">
        <f t="shared" si="37"/>
        <v>43118</v>
      </c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</row>
    <row r="101" spans="1:96" s="4" customFormat="1" x14ac:dyDescent="0.25">
      <c r="A101" s="34">
        <v>1104</v>
      </c>
      <c r="B101" s="34">
        <v>3</v>
      </c>
      <c r="C101" s="55">
        <v>43119</v>
      </c>
      <c r="D101" s="52">
        <v>1131.83</v>
      </c>
      <c r="E101" s="52">
        <v>1137.8599999999999</v>
      </c>
      <c r="F101" s="52">
        <v>1128.3</v>
      </c>
      <c r="G101" s="34">
        <v>1137.51</v>
      </c>
      <c r="H101" s="34">
        <v>1778229</v>
      </c>
      <c r="I101" s="50"/>
      <c r="J101" s="10">
        <f t="shared" si="30"/>
        <v>43119</v>
      </c>
      <c r="K101" s="57">
        <v>0</v>
      </c>
      <c r="L101" s="57">
        <v>0</v>
      </c>
      <c r="M101" s="50"/>
      <c r="N101" s="10">
        <f t="shared" si="31"/>
        <v>43119</v>
      </c>
      <c r="O101" s="42">
        <f>((G101-MIN(F88:F101))/(MAX(E88:E101)-MIN(F88:F101))*100)</f>
        <v>97.473950110514579</v>
      </c>
      <c r="P101" s="40">
        <f t="shared" si="47"/>
        <v>92.833969636025301</v>
      </c>
      <c r="Q101" s="35"/>
      <c r="R101" s="10">
        <f t="shared" si="32"/>
        <v>43119</v>
      </c>
      <c r="S101" s="11">
        <f t="shared" si="39"/>
        <v>0.25</v>
      </c>
      <c r="T101" s="40">
        <f>(G101*S101)+(T100*(1-S101))</f>
        <v>1122.6041604641175</v>
      </c>
      <c r="U101" s="50"/>
      <c r="V101" s="10">
        <f t="shared" si="33"/>
        <v>43119</v>
      </c>
      <c r="W101" s="23">
        <f t="shared" si="40"/>
        <v>0.15384615384615385</v>
      </c>
      <c r="X101" s="46">
        <f>((G101 -X100)*W101)+X100</f>
        <v>1111.0825508915789</v>
      </c>
      <c r="Y101" s="23">
        <f t="shared" si="53"/>
        <v>7.407407407407407E-2</v>
      </c>
      <c r="Z101" s="47">
        <f>((G101 -Z100)*Y101)+Z100</f>
        <v>1087.4609036821171</v>
      </c>
      <c r="AA101" s="46">
        <f t="shared" si="54"/>
        <v>23.621647209461798</v>
      </c>
      <c r="AB101" s="45">
        <f t="shared" si="55"/>
        <v>0.2</v>
      </c>
      <c r="AC101" s="48">
        <f t="shared" si="29"/>
        <v>19.999593476993674</v>
      </c>
      <c r="AD101" s="46">
        <f t="shared" si="56"/>
        <v>3.6220537324681246</v>
      </c>
      <c r="AE101" s="59"/>
      <c r="AF101" s="10">
        <f t="shared" si="34"/>
        <v>43119</v>
      </c>
      <c r="AG101" s="15">
        <f>AVERAGE(G95:G101)</f>
        <v>1121.6328571428573</v>
      </c>
      <c r="AH101" s="16">
        <f>AVERAGE(G88:G101)</f>
        <v>1103.3671428571429</v>
      </c>
      <c r="AJ101" s="50"/>
      <c r="AK101" s="36"/>
      <c r="AL101" s="36"/>
      <c r="AM101" s="36"/>
      <c r="AN101" s="36"/>
      <c r="AO101" s="36"/>
      <c r="AP101" s="36"/>
      <c r="AQ101" s="36"/>
      <c r="AS101" s="37">
        <f>AVERAGE(E101,F101,G101)</f>
        <v>1134.5566666666666</v>
      </c>
      <c r="AT101" s="26">
        <f t="shared" si="41"/>
        <v>1119.3914285714286</v>
      </c>
      <c r="AU101" s="26">
        <f t="shared" si="42"/>
        <v>10.653605442176902</v>
      </c>
      <c r="AV101" s="27">
        <f t="shared" si="43"/>
        <v>94.898940879988288</v>
      </c>
      <c r="AW101" s="10">
        <f t="shared" si="35"/>
        <v>43119</v>
      </c>
      <c r="AX101" s="34"/>
      <c r="AY101" s="20">
        <f>AVERAGE(E101,F101,G101)</f>
        <v>1134.5566666666666</v>
      </c>
      <c r="AZ101" s="21">
        <f t="shared" si="50"/>
        <v>1088.443</v>
      </c>
      <c r="BA101" s="21">
        <f t="shared" si="51"/>
        <v>26.343333333333305</v>
      </c>
      <c r="BB101" s="22">
        <f t="shared" si="52"/>
        <v>116.69914378506057</v>
      </c>
      <c r="BC101" s="10">
        <f t="shared" si="36"/>
        <v>43119</v>
      </c>
      <c r="BD101" s="34"/>
      <c r="BE101" s="20">
        <f>G101-G100</f>
        <v>7.7200000000000273</v>
      </c>
      <c r="BF101" s="23">
        <f t="shared" si="38"/>
        <v>7.7200000000000273</v>
      </c>
      <c r="BG101" s="23">
        <f t="shared" si="44"/>
        <v>0</v>
      </c>
      <c r="BH101" s="33">
        <f t="shared" si="48"/>
        <v>5.4498775155095034</v>
      </c>
      <c r="BI101" s="33">
        <f t="shared" si="49"/>
        <v>1.4949999310102284</v>
      </c>
      <c r="BJ101" s="23">
        <f t="shared" si="45"/>
        <v>3.6454031886321316</v>
      </c>
      <c r="BK101" s="30">
        <f t="shared" si="46"/>
        <v>78.4733432299887</v>
      </c>
      <c r="BL101" s="10">
        <f t="shared" si="37"/>
        <v>43119</v>
      </c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</row>
    <row r="102" spans="1:96" s="4" customFormat="1" x14ac:dyDescent="0.25">
      <c r="A102" s="34">
        <v>1105</v>
      </c>
      <c r="B102" s="34">
        <v>3</v>
      </c>
      <c r="C102" s="55">
        <v>43122</v>
      </c>
      <c r="D102" s="52">
        <v>1137.49</v>
      </c>
      <c r="E102" s="52">
        <v>1159.8800000000001</v>
      </c>
      <c r="F102" s="52">
        <v>1135.1099999999999</v>
      </c>
      <c r="G102" s="34">
        <v>1155.81</v>
      </c>
      <c r="H102" s="34">
        <v>1617975</v>
      </c>
      <c r="I102" s="50"/>
      <c r="J102" s="10">
        <f t="shared" si="30"/>
        <v>43122</v>
      </c>
      <c r="K102" s="57">
        <v>0</v>
      </c>
      <c r="L102" s="57">
        <v>0</v>
      </c>
      <c r="M102" s="50"/>
      <c r="N102" s="10">
        <f t="shared" si="31"/>
        <v>43122</v>
      </c>
      <c r="O102" s="42">
        <f>((G102-MIN(F89:F102))/(MAX(E89:E102)-MIN(F89:F102))*100)</f>
        <v>96.450065416484804</v>
      </c>
      <c r="P102" s="40">
        <f t="shared" si="47"/>
        <v>94.429019820750852</v>
      </c>
      <c r="Q102" s="35"/>
      <c r="R102" s="10">
        <f t="shared" si="32"/>
        <v>43122</v>
      </c>
      <c r="S102" s="11">
        <f t="shared" si="39"/>
        <v>0.25</v>
      </c>
      <c r="T102" s="40">
        <f>(G102*S102)+(T101*(1-S102))</f>
        <v>1130.9056203480882</v>
      </c>
      <c r="U102" s="50"/>
      <c r="V102" s="10">
        <f t="shared" si="33"/>
        <v>43122</v>
      </c>
      <c r="W102" s="23">
        <f t="shared" si="40"/>
        <v>0.15384615384615385</v>
      </c>
      <c r="X102" s="46">
        <f>((G102 -X101)*W102)+X101</f>
        <v>1117.963696908259</v>
      </c>
      <c r="Y102" s="23">
        <f t="shared" si="53"/>
        <v>7.407407407407407E-2</v>
      </c>
      <c r="Z102" s="47">
        <f>((G102 -Z101)*Y102)+Z101</f>
        <v>1092.523799705664</v>
      </c>
      <c r="AA102" s="46">
        <f t="shared" si="54"/>
        <v>25.439897202594921</v>
      </c>
      <c r="AB102" s="45">
        <f t="shared" si="55"/>
        <v>0.2</v>
      </c>
      <c r="AC102" s="48">
        <f t="shared" si="29"/>
        <v>21.087654222113922</v>
      </c>
      <c r="AD102" s="46">
        <f t="shared" si="56"/>
        <v>4.3522429804809981</v>
      </c>
      <c r="AE102" s="59"/>
      <c r="AF102" s="10">
        <f t="shared" si="34"/>
        <v>43122</v>
      </c>
      <c r="AG102" s="15">
        <f>AVERAGE(G96:G102)</f>
        <v>1129.2328571428573</v>
      </c>
      <c r="AH102" s="16">
        <f>AVERAGE(G89:G102)</f>
        <v>1111.1821428571427</v>
      </c>
      <c r="AJ102" s="50"/>
      <c r="AK102" s="36"/>
      <c r="AL102" s="36"/>
      <c r="AM102" s="36"/>
      <c r="AN102" s="36"/>
      <c r="AO102" s="36"/>
      <c r="AP102" s="36"/>
      <c r="AQ102" s="36"/>
      <c r="AS102" s="37">
        <f>AVERAGE(E102,F102,G102)</f>
        <v>1150.2666666666667</v>
      </c>
      <c r="AT102" s="26">
        <f t="shared" si="41"/>
        <v>1126.4142857142856</v>
      </c>
      <c r="AU102" s="26">
        <f t="shared" si="42"/>
        <v>9.4424489795919069</v>
      </c>
      <c r="AV102" s="27">
        <f t="shared" si="43"/>
        <v>168.40532933729042</v>
      </c>
      <c r="AW102" s="10">
        <f t="shared" si="35"/>
        <v>43122</v>
      </c>
      <c r="AX102" s="34"/>
      <c r="AY102" s="20">
        <f>AVERAGE(E102,F102,G102)</f>
        <v>1150.2666666666667</v>
      </c>
      <c r="AZ102" s="21">
        <f t="shared" si="50"/>
        <v>1092.6254999999999</v>
      </c>
      <c r="BA102" s="21">
        <f t="shared" si="51"/>
        <v>27.924949999999988</v>
      </c>
      <c r="BB102" s="22">
        <f t="shared" si="52"/>
        <v>137.6097162016209</v>
      </c>
      <c r="BC102" s="10">
        <f t="shared" si="36"/>
        <v>43122</v>
      </c>
      <c r="BD102" s="34"/>
      <c r="BE102" s="20">
        <f>G102-G101</f>
        <v>18.299999999999955</v>
      </c>
      <c r="BF102" s="23">
        <f t="shared" si="38"/>
        <v>18.299999999999955</v>
      </c>
      <c r="BG102" s="23">
        <f t="shared" si="44"/>
        <v>0</v>
      </c>
      <c r="BH102" s="33">
        <f t="shared" si="48"/>
        <v>6.3677434072588213</v>
      </c>
      <c r="BI102" s="33">
        <f t="shared" si="49"/>
        <v>1.388214221652355</v>
      </c>
      <c r="BJ102" s="23">
        <f t="shared" si="45"/>
        <v>4.5870034378984128</v>
      </c>
      <c r="BK102" s="30">
        <f t="shared" si="46"/>
        <v>82.101317618373315</v>
      </c>
      <c r="BL102" s="10">
        <f t="shared" si="37"/>
        <v>43122</v>
      </c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</row>
    <row r="103" spans="1:96" s="4" customFormat="1" x14ac:dyDescent="0.25">
      <c r="A103" s="34">
        <v>1106</v>
      </c>
      <c r="B103" s="34">
        <v>3</v>
      </c>
      <c r="C103" s="55">
        <v>43123</v>
      </c>
      <c r="D103" s="52">
        <v>1159.8499999999999</v>
      </c>
      <c r="E103" s="52">
        <v>1171.6300000000001</v>
      </c>
      <c r="F103" s="52">
        <v>1158.75</v>
      </c>
      <c r="G103" s="34">
        <v>1169.97</v>
      </c>
      <c r="H103" s="34">
        <v>1333056</v>
      </c>
      <c r="I103" s="50"/>
      <c r="J103" s="10">
        <f t="shared" si="30"/>
        <v>43123</v>
      </c>
      <c r="K103" s="57">
        <v>0</v>
      </c>
      <c r="L103" s="57">
        <v>0</v>
      </c>
      <c r="M103" s="50"/>
      <c r="N103" s="10">
        <f t="shared" si="31"/>
        <v>43123</v>
      </c>
      <c r="O103" s="42">
        <f>((G103-MIN(F90:F103))/(MAX(E90:E103)-MIN(F90:F103))*100)</f>
        <v>98.468917173953074</v>
      </c>
      <c r="P103" s="40">
        <f t="shared" si="47"/>
        <v>97.464310900317471</v>
      </c>
      <c r="Q103" s="35"/>
      <c r="R103" s="10">
        <f t="shared" si="32"/>
        <v>43123</v>
      </c>
      <c r="S103" s="11">
        <f t="shared" si="39"/>
        <v>0.25</v>
      </c>
      <c r="T103" s="40">
        <f>(G103*S103)+(T102*(1-S103))</f>
        <v>1140.6717152610661</v>
      </c>
      <c r="U103" s="50"/>
      <c r="V103" s="10">
        <f t="shared" si="33"/>
        <v>43123</v>
      </c>
      <c r="W103" s="23">
        <f t="shared" si="40"/>
        <v>0.15384615384615385</v>
      </c>
      <c r="X103" s="46">
        <f>((G103 -X102)*W103)+X102</f>
        <v>1125.9646666146807</v>
      </c>
      <c r="Y103" s="23">
        <f t="shared" si="53"/>
        <v>7.407407407407407E-2</v>
      </c>
      <c r="Z103" s="47">
        <f>((G103 -Z102)*Y103)+Z102</f>
        <v>1098.2605552830223</v>
      </c>
      <c r="AA103" s="46">
        <f t="shared" si="54"/>
        <v>27.704111331658396</v>
      </c>
      <c r="AB103" s="45">
        <f t="shared" si="55"/>
        <v>0.2</v>
      </c>
      <c r="AC103" s="48">
        <f t="shared" si="29"/>
        <v>22.410945644022817</v>
      </c>
      <c r="AD103" s="46">
        <f t="shared" si="56"/>
        <v>5.2931656876355788</v>
      </c>
      <c r="AE103" s="59"/>
      <c r="AF103" s="10">
        <f t="shared" si="34"/>
        <v>43123</v>
      </c>
      <c r="AG103" s="15">
        <f>AVERAGE(G97:G103)</f>
        <v>1138.44</v>
      </c>
      <c r="AH103" s="16">
        <f>AVERAGE(G90:G103)</f>
        <v>1118.6799999999998</v>
      </c>
      <c r="AJ103" s="50"/>
      <c r="AK103" s="36"/>
      <c r="AL103" s="36"/>
      <c r="AM103" s="36"/>
      <c r="AN103" s="36"/>
      <c r="AO103" s="36"/>
      <c r="AP103" s="36"/>
      <c r="AQ103" s="36"/>
      <c r="AS103" s="37">
        <f>AVERAGE(E103,F103,G103)</f>
        <v>1166.7833333333335</v>
      </c>
      <c r="AT103" s="26">
        <f t="shared" si="41"/>
        <v>1135.4004761904762</v>
      </c>
      <c r="AU103" s="26">
        <f t="shared" si="42"/>
        <v>13.214013605442233</v>
      </c>
      <c r="AV103" s="27">
        <f t="shared" si="43"/>
        <v>158.33118828701785</v>
      </c>
      <c r="AW103" s="10">
        <f t="shared" si="35"/>
        <v>43123</v>
      </c>
      <c r="AX103" s="34"/>
      <c r="AY103" s="20">
        <f>AVERAGE(E103,F103,G103)</f>
        <v>1166.7833333333335</v>
      </c>
      <c r="AZ103" s="21">
        <f t="shared" si="50"/>
        <v>1097.7188333333331</v>
      </c>
      <c r="BA103" s="21">
        <f t="shared" si="51"/>
        <v>29.228733333333366</v>
      </c>
      <c r="BB103" s="22">
        <f t="shared" si="52"/>
        <v>157.5264978981877</v>
      </c>
      <c r="BC103" s="10">
        <f t="shared" si="36"/>
        <v>43123</v>
      </c>
      <c r="BD103" s="34"/>
      <c r="BE103" s="20">
        <f>G103-G102</f>
        <v>14.160000000000082</v>
      </c>
      <c r="BF103" s="23">
        <f t="shared" si="38"/>
        <v>14.160000000000082</v>
      </c>
      <c r="BG103" s="23">
        <f t="shared" si="44"/>
        <v>0</v>
      </c>
      <c r="BH103" s="33">
        <f t="shared" si="48"/>
        <v>6.9243331638831966</v>
      </c>
      <c r="BI103" s="33">
        <f t="shared" si="49"/>
        <v>1.2890560629629011</v>
      </c>
      <c r="BJ103" s="23">
        <f t="shared" si="45"/>
        <v>5.371630732621191</v>
      </c>
      <c r="BK103" s="30">
        <f t="shared" si="46"/>
        <v>84.30543071367515</v>
      </c>
      <c r="BL103" s="10">
        <f t="shared" si="37"/>
        <v>43123</v>
      </c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</row>
    <row r="104" spans="1:96" s="4" customFormat="1" x14ac:dyDescent="0.25">
      <c r="A104" s="34">
        <v>1107</v>
      </c>
      <c r="B104" s="34">
        <v>3</v>
      </c>
      <c r="C104" s="55">
        <v>43124</v>
      </c>
      <c r="D104" s="52">
        <v>1177.33</v>
      </c>
      <c r="E104" s="52">
        <v>1179.8599999999999</v>
      </c>
      <c r="F104" s="52">
        <v>1161.05</v>
      </c>
      <c r="G104" s="34">
        <v>1164.24</v>
      </c>
      <c r="H104" s="34">
        <v>1416625</v>
      </c>
      <c r="I104" s="50"/>
      <c r="J104" s="10">
        <f t="shared" si="30"/>
        <v>43124</v>
      </c>
      <c r="K104" s="57">
        <v>0</v>
      </c>
      <c r="L104" s="57">
        <v>0</v>
      </c>
      <c r="M104" s="50"/>
      <c r="N104" s="10">
        <f t="shared" si="31"/>
        <v>43124</v>
      </c>
      <c r="O104" s="42">
        <f>((G104-MIN(F91:F104))/(MAX(E91:E104)-MIN(F91:F104))*100)</f>
        <v>83.70540371374932</v>
      </c>
      <c r="P104" s="40">
        <f t="shared" si="47"/>
        <v>92.874795434729052</v>
      </c>
      <c r="Q104" s="35"/>
      <c r="R104" s="10">
        <f t="shared" si="32"/>
        <v>43124</v>
      </c>
      <c r="S104" s="11">
        <f t="shared" si="39"/>
        <v>0.25</v>
      </c>
      <c r="T104" s="40">
        <f>(G104*S104)+(T103*(1-S104))</f>
        <v>1146.5637864457995</v>
      </c>
      <c r="U104" s="50"/>
      <c r="V104" s="10">
        <f t="shared" si="33"/>
        <v>43124</v>
      </c>
      <c r="W104" s="23">
        <f t="shared" si="40"/>
        <v>0.15384615384615385</v>
      </c>
      <c r="X104" s="46">
        <f>((G104 -X103)*W104)+X103</f>
        <v>1131.8531794431913</v>
      </c>
      <c r="Y104" s="23">
        <f t="shared" si="53"/>
        <v>7.407407407407407E-2</v>
      </c>
      <c r="Z104" s="47">
        <f>((G104 -Z103)*Y104)+Z103</f>
        <v>1103.147921558354</v>
      </c>
      <c r="AA104" s="46">
        <f t="shared" si="54"/>
        <v>28.705257884837238</v>
      </c>
      <c r="AB104" s="45">
        <f t="shared" si="55"/>
        <v>0.2</v>
      </c>
      <c r="AC104" s="48">
        <f t="shared" si="29"/>
        <v>23.669808092185701</v>
      </c>
      <c r="AD104" s="46">
        <f t="shared" si="56"/>
        <v>5.0354497926515371</v>
      </c>
      <c r="AE104" s="59"/>
      <c r="AF104" s="10">
        <f t="shared" si="34"/>
        <v>43124</v>
      </c>
      <c r="AG104" s="15">
        <f>AVERAGE(G98:G104)</f>
        <v>1144.4371428571428</v>
      </c>
      <c r="AH104" s="16">
        <f>AVERAGE(G91:G104)</f>
        <v>1124.52</v>
      </c>
      <c r="AJ104" s="50"/>
      <c r="AK104" s="36"/>
      <c r="AL104" s="36"/>
      <c r="AM104" s="36"/>
      <c r="AN104" s="36"/>
      <c r="AO104" s="36"/>
      <c r="AP104" s="36"/>
      <c r="AQ104" s="36"/>
      <c r="AS104" s="37">
        <f>AVERAGE(E104,F104,G104)</f>
        <v>1168.3833333333332</v>
      </c>
      <c r="AT104" s="26">
        <f t="shared" si="41"/>
        <v>1142.8980952380953</v>
      </c>
      <c r="AU104" s="26">
        <f t="shared" si="42"/>
        <v>16.211156462585059</v>
      </c>
      <c r="AV104" s="27">
        <f t="shared" si="43"/>
        <v>104.80534667203719</v>
      </c>
      <c r="AW104" s="10">
        <f t="shared" si="35"/>
        <v>43124</v>
      </c>
      <c r="AX104" s="34"/>
      <c r="AY104" s="20">
        <f>AVERAGE(E104,F104,G104)</f>
        <v>1168.3833333333332</v>
      </c>
      <c r="AZ104" s="21">
        <f t="shared" si="50"/>
        <v>1103.0753333333334</v>
      </c>
      <c r="BA104" s="21">
        <f t="shared" si="51"/>
        <v>29.886799999999983</v>
      </c>
      <c r="BB104" s="22">
        <f t="shared" si="52"/>
        <v>145.67858274109818</v>
      </c>
      <c r="BC104" s="10">
        <f t="shared" si="36"/>
        <v>43124</v>
      </c>
      <c r="BD104" s="34"/>
      <c r="BE104" s="20">
        <f>G104-G103</f>
        <v>-5.7300000000000182</v>
      </c>
      <c r="BF104" s="23">
        <f t="shared" si="38"/>
        <v>0</v>
      </c>
      <c r="BG104" s="23">
        <f t="shared" si="44"/>
        <v>5.7300000000000182</v>
      </c>
      <c r="BH104" s="33">
        <f t="shared" si="48"/>
        <v>6.4297379378915398</v>
      </c>
      <c r="BI104" s="33">
        <f t="shared" si="49"/>
        <v>1.6062663441798379</v>
      </c>
      <c r="BJ104" s="23">
        <f t="shared" si="45"/>
        <v>4.0029089579004866</v>
      </c>
      <c r="BK104" s="30">
        <f t="shared" si="46"/>
        <v>80.011629065909318</v>
      </c>
      <c r="BL104" s="10">
        <f t="shared" si="37"/>
        <v>43124</v>
      </c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</row>
    <row r="105" spans="1:96" s="4" customFormat="1" x14ac:dyDescent="0.25">
      <c r="A105" s="34">
        <v>1108</v>
      </c>
      <c r="B105" s="34">
        <v>3</v>
      </c>
      <c r="C105" s="55">
        <v>43125</v>
      </c>
      <c r="D105" s="52">
        <v>1172.53</v>
      </c>
      <c r="E105" s="52">
        <v>1175.94</v>
      </c>
      <c r="F105" s="52">
        <v>1162.76</v>
      </c>
      <c r="G105" s="34">
        <v>1170.3699999999999</v>
      </c>
      <c r="H105" s="34">
        <v>1480540</v>
      </c>
      <c r="I105" s="50"/>
      <c r="J105" s="10">
        <f t="shared" si="30"/>
        <v>43125</v>
      </c>
      <c r="K105" s="57">
        <v>0</v>
      </c>
      <c r="L105" s="57">
        <v>0</v>
      </c>
      <c r="M105" s="50"/>
      <c r="N105" s="10">
        <f t="shared" si="31"/>
        <v>43125</v>
      </c>
      <c r="O105" s="42">
        <f>((G105-MIN(F92:F105))/(MAX(E92:E105)-MIN(F92:F105))*100)</f>
        <v>89.198725244707461</v>
      </c>
      <c r="P105" s="40">
        <f t="shared" si="47"/>
        <v>90.457682044136618</v>
      </c>
      <c r="Q105" s="35"/>
      <c r="R105" s="10">
        <f t="shared" si="32"/>
        <v>43125</v>
      </c>
      <c r="S105" s="11">
        <f t="shared" si="39"/>
        <v>0.25</v>
      </c>
      <c r="T105" s="40">
        <f>(G105*S105)+(T104*(1-S105))</f>
        <v>1152.5153398343496</v>
      </c>
      <c r="U105" s="50"/>
      <c r="V105" s="10">
        <f t="shared" si="33"/>
        <v>43125</v>
      </c>
      <c r="W105" s="23">
        <f t="shared" si="40"/>
        <v>0.15384615384615385</v>
      </c>
      <c r="X105" s="46">
        <f>((G105 -X104)*W105)+X104</f>
        <v>1137.7788441442387</v>
      </c>
      <c r="Y105" s="23">
        <f t="shared" si="53"/>
        <v>7.407407407407407E-2</v>
      </c>
      <c r="Z105" s="47">
        <f>((G105 -Z104)*Y105)+Z104</f>
        <v>1108.1273347762537</v>
      </c>
      <c r="AA105" s="46">
        <f t="shared" si="54"/>
        <v>29.651509367985</v>
      </c>
      <c r="AB105" s="45">
        <f t="shared" si="55"/>
        <v>0.2</v>
      </c>
      <c r="AC105" s="48">
        <f t="shared" si="29"/>
        <v>24.866148347345561</v>
      </c>
      <c r="AD105" s="46">
        <f t="shared" si="56"/>
        <v>4.7853610206394386</v>
      </c>
      <c r="AE105" s="59"/>
      <c r="AF105" s="10">
        <f t="shared" si="34"/>
        <v>43125</v>
      </c>
      <c r="AG105" s="15">
        <f>AVERAGE(G99:G105)</f>
        <v>1151.3814285714286</v>
      </c>
      <c r="AH105" s="16">
        <f>AVERAGE(G92:G105)</f>
        <v>1130.5178571428569</v>
      </c>
      <c r="AJ105" s="50"/>
      <c r="AK105" s="36"/>
      <c r="AL105" s="36"/>
      <c r="AM105" s="36"/>
      <c r="AN105" s="36"/>
      <c r="AO105" s="36"/>
      <c r="AP105" s="36"/>
      <c r="AQ105" s="36"/>
      <c r="AS105" s="37">
        <f>AVERAGE(E105,F105,G105)</f>
        <v>1169.6899999999998</v>
      </c>
      <c r="AT105" s="26">
        <f t="shared" si="41"/>
        <v>1149.0680952380951</v>
      </c>
      <c r="AU105" s="26">
        <f t="shared" si="42"/>
        <v>16.814557823129267</v>
      </c>
      <c r="AV105" s="27">
        <f t="shared" si="43"/>
        <v>81.762105507321181</v>
      </c>
      <c r="AW105" s="10">
        <f t="shared" si="35"/>
        <v>43125</v>
      </c>
      <c r="AX105" s="34"/>
      <c r="AY105" s="20">
        <f>AVERAGE(E105,F105,G105)</f>
        <v>1169.6899999999998</v>
      </c>
      <c r="AZ105" s="21">
        <f t="shared" si="50"/>
        <v>1108.7755</v>
      </c>
      <c r="BA105" s="21">
        <f t="shared" si="51"/>
        <v>30.689716666666641</v>
      </c>
      <c r="BB105" s="22">
        <f t="shared" si="52"/>
        <v>132.32336781647254</v>
      </c>
      <c r="BC105" s="10">
        <f t="shared" si="36"/>
        <v>43125</v>
      </c>
      <c r="BD105" s="34"/>
      <c r="BE105" s="20">
        <f>G105-G104</f>
        <v>6.1299999999998818</v>
      </c>
      <c r="BF105" s="23">
        <f t="shared" si="38"/>
        <v>6.1299999999998818</v>
      </c>
      <c r="BG105" s="23">
        <f t="shared" si="44"/>
        <v>0</v>
      </c>
      <c r="BH105" s="33">
        <f t="shared" si="48"/>
        <v>6.4083280851849924</v>
      </c>
      <c r="BI105" s="33">
        <f t="shared" si="49"/>
        <v>1.4915330338812782</v>
      </c>
      <c r="BJ105" s="23">
        <f t="shared" si="45"/>
        <v>4.296470771759707</v>
      </c>
      <c r="BK105" s="30">
        <f t="shared" si="46"/>
        <v>81.119503097573812</v>
      </c>
      <c r="BL105" s="10">
        <f t="shared" si="37"/>
        <v>43125</v>
      </c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</row>
    <row r="106" spans="1:96" s="4" customFormat="1" x14ac:dyDescent="0.25">
      <c r="A106" s="34">
        <v>1109</v>
      </c>
      <c r="B106" s="34">
        <v>3</v>
      </c>
      <c r="C106" s="55">
        <v>43126</v>
      </c>
      <c r="D106" s="52">
        <v>1175.08</v>
      </c>
      <c r="E106" s="52">
        <v>1175.8399999999999</v>
      </c>
      <c r="F106" s="52">
        <v>1158.1099999999999</v>
      </c>
      <c r="G106" s="34">
        <v>1175.8399999999999</v>
      </c>
      <c r="H106" s="34">
        <v>2018755</v>
      </c>
      <c r="I106" s="50"/>
      <c r="J106" s="10">
        <f t="shared" si="30"/>
        <v>43126</v>
      </c>
      <c r="K106" s="57">
        <v>0</v>
      </c>
      <c r="L106" s="57">
        <v>1</v>
      </c>
      <c r="M106" s="50"/>
      <c r="N106" s="10">
        <f t="shared" si="31"/>
        <v>43126</v>
      </c>
      <c r="O106" s="42">
        <f>((G106-MIN(F93:F106))/(MAX(E93:E106)-MIN(F93:F106))*100)</f>
        <v>95.200000000000017</v>
      </c>
      <c r="P106" s="40">
        <f t="shared" si="47"/>
        <v>89.368042986152275</v>
      </c>
      <c r="Q106" s="35"/>
      <c r="R106" s="10">
        <f t="shared" si="32"/>
        <v>43126</v>
      </c>
      <c r="S106" s="11">
        <f t="shared" si="39"/>
        <v>0.25</v>
      </c>
      <c r="T106" s="40">
        <f>(G106*S106)+(T105*(1-S106))</f>
        <v>1158.3465048757621</v>
      </c>
      <c r="U106" s="50"/>
      <c r="V106" s="10">
        <f t="shared" si="33"/>
        <v>43126</v>
      </c>
      <c r="W106" s="23">
        <f t="shared" si="40"/>
        <v>0.15384615384615385</v>
      </c>
      <c r="X106" s="46">
        <f>((G106 -X105)*W106)+X105</f>
        <v>1143.6344065835867</v>
      </c>
      <c r="Y106" s="23">
        <f t="shared" si="53"/>
        <v>7.407407407407407E-2</v>
      </c>
      <c r="Z106" s="47">
        <f>((G106 -Z105)*Y106)+Z105</f>
        <v>1113.1430877557905</v>
      </c>
      <c r="AA106" s="46">
        <f t="shared" si="54"/>
        <v>30.491318827796249</v>
      </c>
      <c r="AB106" s="45">
        <f t="shared" si="55"/>
        <v>0.2</v>
      </c>
      <c r="AC106" s="48">
        <f t="shared" si="29"/>
        <v>25.991182443435697</v>
      </c>
      <c r="AD106" s="46">
        <f t="shared" si="56"/>
        <v>4.5001363843605517</v>
      </c>
      <c r="AE106" s="59"/>
      <c r="AF106" s="10">
        <f t="shared" si="34"/>
        <v>43126</v>
      </c>
      <c r="AG106" s="15">
        <f>AVERAGE(G100:G106)</f>
        <v>1157.6471428571429</v>
      </c>
      <c r="AH106" s="16">
        <f>AVERAGE(G93:G106)</f>
        <v>1135.775714285714</v>
      </c>
      <c r="AJ106" s="50"/>
      <c r="AK106" s="36"/>
      <c r="AL106" s="36"/>
      <c r="AM106" s="36"/>
      <c r="AN106" s="36"/>
      <c r="AO106" s="36"/>
      <c r="AP106" s="36"/>
      <c r="AQ106" s="36"/>
      <c r="AS106" s="37">
        <f>AVERAGE(E106,F106,G106)</f>
        <v>1169.93</v>
      </c>
      <c r="AT106" s="26">
        <f t="shared" si="41"/>
        <v>1155.1728571428571</v>
      </c>
      <c r="AU106" s="26">
        <f t="shared" si="42"/>
        <v>15.455782312925164</v>
      </c>
      <c r="AV106" s="27">
        <f t="shared" si="43"/>
        <v>63.653169014085066</v>
      </c>
      <c r="AW106" s="10">
        <f t="shared" si="35"/>
        <v>43126</v>
      </c>
      <c r="AX106" s="34"/>
      <c r="AY106" s="20">
        <f>AVERAGE(E106,F106,G106)</f>
        <v>1169.93</v>
      </c>
      <c r="AZ106" s="21">
        <f t="shared" si="50"/>
        <v>1114.6754999999998</v>
      </c>
      <c r="BA106" s="21">
        <f t="shared" si="51"/>
        <v>30.905166666666652</v>
      </c>
      <c r="BB106" s="22">
        <f t="shared" si="52"/>
        <v>119.19150519600339</v>
      </c>
      <c r="BC106" s="10">
        <f t="shared" si="36"/>
        <v>43126</v>
      </c>
      <c r="BD106" s="34"/>
      <c r="BE106" s="20">
        <f>G106-G105</f>
        <v>5.4700000000000273</v>
      </c>
      <c r="BF106" s="23">
        <f t="shared" si="38"/>
        <v>5.4700000000000273</v>
      </c>
      <c r="BG106" s="23">
        <f t="shared" si="44"/>
        <v>0</v>
      </c>
      <c r="BH106" s="33">
        <f t="shared" si="48"/>
        <v>6.3413046505289241</v>
      </c>
      <c r="BI106" s="33">
        <f t="shared" si="49"/>
        <v>1.3849949600326155</v>
      </c>
      <c r="BJ106" s="23">
        <f t="shared" si="45"/>
        <v>4.5785759757418845</v>
      </c>
      <c r="BK106" s="30">
        <f t="shared" si="46"/>
        <v>82.074278375907355</v>
      </c>
      <c r="BL106" s="10">
        <f t="shared" si="37"/>
        <v>43126</v>
      </c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</row>
    <row r="107" spans="1:96" s="4" customFormat="1" x14ac:dyDescent="0.25">
      <c r="A107" s="34">
        <v>1110</v>
      </c>
      <c r="B107" s="34">
        <v>3</v>
      </c>
      <c r="C107" s="55">
        <v>43129</v>
      </c>
      <c r="D107" s="52">
        <v>1176.48</v>
      </c>
      <c r="E107" s="52">
        <v>1186.8900000000001</v>
      </c>
      <c r="F107" s="52">
        <v>1171.98</v>
      </c>
      <c r="G107" s="34">
        <v>1175.58</v>
      </c>
      <c r="H107" s="34">
        <v>1378913</v>
      </c>
      <c r="I107" s="50"/>
      <c r="J107" s="10">
        <f t="shared" si="30"/>
        <v>43129</v>
      </c>
      <c r="K107" s="57">
        <v>0</v>
      </c>
      <c r="L107" s="57">
        <v>1</v>
      </c>
      <c r="M107" s="50"/>
      <c r="N107" s="10">
        <f t="shared" si="31"/>
        <v>43129</v>
      </c>
      <c r="O107" s="42">
        <f>((G107-MIN(F94:F107))/(MAX(E94:E107)-MIN(F94:F107))*100)</f>
        <v>87.541308658294611</v>
      </c>
      <c r="P107" s="40">
        <f t="shared" si="47"/>
        <v>90.646677967667358</v>
      </c>
      <c r="Q107" s="35"/>
      <c r="R107" s="10">
        <f t="shared" si="32"/>
        <v>43129</v>
      </c>
      <c r="S107" s="11">
        <f t="shared" si="39"/>
        <v>0.25</v>
      </c>
      <c r="T107" s="40">
        <f>(G107*S107)+(T106*(1-S107))</f>
        <v>1162.6548786568214</v>
      </c>
      <c r="U107" s="50"/>
      <c r="V107" s="10">
        <f t="shared" si="33"/>
        <v>43129</v>
      </c>
      <c r="W107" s="23">
        <f t="shared" si="40"/>
        <v>0.15384615384615385</v>
      </c>
      <c r="X107" s="46">
        <f>((G107 -X106)*W107)+X106</f>
        <v>1148.549113263035</v>
      </c>
      <c r="Y107" s="23">
        <f t="shared" si="53"/>
        <v>7.407407407407407E-2</v>
      </c>
      <c r="Z107" s="47">
        <f>((G107 -Z106)*Y107)+Z106</f>
        <v>1117.7680442183246</v>
      </c>
      <c r="AA107" s="46">
        <f t="shared" si="54"/>
        <v>30.781069044710421</v>
      </c>
      <c r="AB107" s="45">
        <f t="shared" si="55"/>
        <v>0.2</v>
      </c>
      <c r="AC107" s="48">
        <f t="shared" si="29"/>
        <v>26.949159763690641</v>
      </c>
      <c r="AD107" s="46">
        <f t="shared" si="56"/>
        <v>3.8319092810197795</v>
      </c>
      <c r="AE107" s="59"/>
      <c r="AF107" s="10">
        <f t="shared" si="34"/>
        <v>43129</v>
      </c>
      <c r="AG107" s="15">
        <f>AVERAGE(G101:G107)</f>
        <v>1164.1885714285713</v>
      </c>
      <c r="AH107" s="16">
        <f>AVERAGE(G94:G107)</f>
        <v>1140.6785714285713</v>
      </c>
      <c r="AJ107" s="50"/>
      <c r="AK107" s="36"/>
      <c r="AL107" s="36"/>
      <c r="AM107" s="36"/>
      <c r="AN107" s="36"/>
      <c r="AO107" s="36"/>
      <c r="AP107" s="36"/>
      <c r="AQ107" s="36"/>
      <c r="AS107" s="37">
        <f>AVERAGE(E107,F107,G107)</f>
        <v>1178.1499999999999</v>
      </c>
      <c r="AT107" s="26">
        <f t="shared" si="41"/>
        <v>1162.5371428571427</v>
      </c>
      <c r="AU107" s="26">
        <f t="shared" si="42"/>
        <v>11.500272108843578</v>
      </c>
      <c r="AV107" s="27">
        <f t="shared" si="43"/>
        <v>90.507175222118022</v>
      </c>
      <c r="AW107" s="10">
        <f t="shared" si="35"/>
        <v>43129</v>
      </c>
      <c r="AX107" s="34"/>
      <c r="AY107" s="20">
        <f>AVERAGE(E107,F107,G107)</f>
        <v>1178.1499999999999</v>
      </c>
      <c r="AZ107" s="21">
        <f t="shared" si="50"/>
        <v>1121.1219999999998</v>
      </c>
      <c r="BA107" s="21">
        <f t="shared" si="51"/>
        <v>30.68366666666666</v>
      </c>
      <c r="BB107" s="22">
        <f t="shared" si="52"/>
        <v>123.90522645055466</v>
      </c>
      <c r="BC107" s="10">
        <f t="shared" si="36"/>
        <v>43129</v>
      </c>
      <c r="BD107" s="34"/>
      <c r="BE107" s="20">
        <f>G107-G106</f>
        <v>-0.25999999999999091</v>
      </c>
      <c r="BF107" s="23">
        <f t="shared" si="38"/>
        <v>0</v>
      </c>
      <c r="BG107" s="23">
        <f t="shared" si="44"/>
        <v>0.25999999999999091</v>
      </c>
      <c r="BH107" s="33">
        <f t="shared" si="48"/>
        <v>5.888354318348286</v>
      </c>
      <c r="BI107" s="33">
        <f t="shared" si="49"/>
        <v>1.3046381771731423</v>
      </c>
      <c r="BJ107" s="23">
        <f t="shared" si="45"/>
        <v>4.513400283216475</v>
      </c>
      <c r="BK107" s="30">
        <f t="shared" si="46"/>
        <v>81.862372607986885</v>
      </c>
      <c r="BL107" s="10">
        <f t="shared" si="37"/>
        <v>43129</v>
      </c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</row>
    <row r="108" spans="1:96" s="4" customFormat="1" x14ac:dyDescent="0.25">
      <c r="A108" s="34">
        <v>1111</v>
      </c>
      <c r="B108" s="34">
        <v>3</v>
      </c>
      <c r="C108" s="55">
        <v>43130</v>
      </c>
      <c r="D108" s="52">
        <v>1167.83</v>
      </c>
      <c r="E108" s="52">
        <v>1176.52</v>
      </c>
      <c r="F108" s="52">
        <v>1163.52</v>
      </c>
      <c r="G108" s="34">
        <v>1163.69</v>
      </c>
      <c r="H108" s="34">
        <v>1556346</v>
      </c>
      <c r="I108" s="50"/>
      <c r="J108" s="10">
        <f t="shared" si="30"/>
        <v>43130</v>
      </c>
      <c r="K108" s="57">
        <v>0</v>
      </c>
      <c r="L108" s="57">
        <v>1</v>
      </c>
      <c r="M108" s="50"/>
      <c r="N108" s="10">
        <f t="shared" si="31"/>
        <v>43130</v>
      </c>
      <c r="O108" s="42">
        <f>((G108-MIN(F95:F108))/(MAX(E95:E108)-MIN(F95:F108))*100)</f>
        <v>74.44371006829698</v>
      </c>
      <c r="P108" s="40">
        <f t="shared" si="47"/>
        <v>85.728339575530526</v>
      </c>
      <c r="Q108" s="35"/>
      <c r="R108" s="10">
        <f t="shared" si="32"/>
        <v>43130</v>
      </c>
      <c r="S108" s="11">
        <f t="shared" si="39"/>
        <v>0.25</v>
      </c>
      <c r="T108" s="40">
        <f>(G108*S108)+(T107*(1-S108))</f>
        <v>1162.9136589926161</v>
      </c>
      <c r="U108" s="50"/>
      <c r="V108" s="10">
        <f t="shared" si="33"/>
        <v>43130</v>
      </c>
      <c r="W108" s="23">
        <f t="shared" si="40"/>
        <v>0.15384615384615385</v>
      </c>
      <c r="X108" s="46">
        <f>((G108 -X107)*W108)+X107</f>
        <v>1150.8784804533373</v>
      </c>
      <c r="Y108" s="23">
        <f t="shared" si="53"/>
        <v>7.407407407407407E-2</v>
      </c>
      <c r="Z108" s="47">
        <f>((G108 -Z107)*Y108)+Z107</f>
        <v>1121.1696705725228</v>
      </c>
      <c r="AA108" s="46">
        <f t="shared" si="54"/>
        <v>29.708809880814442</v>
      </c>
      <c r="AB108" s="45">
        <f t="shared" si="55"/>
        <v>0.2</v>
      </c>
      <c r="AC108" s="48">
        <f t="shared" si="29"/>
        <v>27.501089787115401</v>
      </c>
      <c r="AD108" s="46">
        <f t="shared" si="56"/>
        <v>2.2077200936990415</v>
      </c>
      <c r="AE108" s="59"/>
      <c r="AF108" s="10">
        <f t="shared" si="34"/>
        <v>43130</v>
      </c>
      <c r="AG108" s="15">
        <f>AVERAGE(G102:G108)</f>
        <v>1167.9285714285713</v>
      </c>
      <c r="AH108" s="16">
        <f>AVERAGE(G95:G108)</f>
        <v>1144.7807142857143</v>
      </c>
      <c r="AJ108" s="50"/>
      <c r="AK108" s="36"/>
      <c r="AL108" s="36"/>
      <c r="AM108" s="36"/>
      <c r="AN108" s="36"/>
      <c r="AO108" s="36"/>
      <c r="AP108" s="36"/>
      <c r="AQ108" s="36"/>
      <c r="AS108" s="37">
        <f>AVERAGE(E108,F108,G108)</f>
        <v>1167.9100000000001</v>
      </c>
      <c r="AT108" s="26">
        <f t="shared" si="41"/>
        <v>1167.3019047619048</v>
      </c>
      <c r="AU108" s="26">
        <f t="shared" si="42"/>
        <v>5.0153741496597899</v>
      </c>
      <c r="AV108" s="27">
        <f t="shared" si="43"/>
        <v>8.0830824042183895</v>
      </c>
      <c r="AW108" s="10">
        <f t="shared" si="35"/>
        <v>43130</v>
      </c>
      <c r="AX108" s="34"/>
      <c r="AY108" s="20">
        <f>AVERAGE(E108,F108,G108)</f>
        <v>1167.9100000000001</v>
      </c>
      <c r="AZ108" s="21">
        <f t="shared" si="50"/>
        <v>1127.1675</v>
      </c>
      <c r="BA108" s="21">
        <f t="shared" si="51"/>
        <v>28.835916666666662</v>
      </c>
      <c r="BB108" s="22">
        <f t="shared" si="52"/>
        <v>94.193872803303918</v>
      </c>
      <c r="BC108" s="10">
        <f t="shared" si="36"/>
        <v>43130</v>
      </c>
      <c r="BD108" s="34"/>
      <c r="BE108" s="20">
        <f>G108-G107</f>
        <v>-11.889999999999873</v>
      </c>
      <c r="BF108" s="23">
        <f t="shared" si="38"/>
        <v>0</v>
      </c>
      <c r="BG108" s="23">
        <f t="shared" si="44"/>
        <v>11.889999999999873</v>
      </c>
      <c r="BH108" s="33">
        <f t="shared" si="48"/>
        <v>5.4677575813234087</v>
      </c>
      <c r="BI108" s="33">
        <f t="shared" si="49"/>
        <v>2.0607354502321944</v>
      </c>
      <c r="BJ108" s="23">
        <f t="shared" si="45"/>
        <v>2.6533039846076925</v>
      </c>
      <c r="BK108" s="30">
        <f t="shared" si="46"/>
        <v>72.627517331893088</v>
      </c>
      <c r="BL108" s="10">
        <f t="shared" si="37"/>
        <v>43130</v>
      </c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</row>
    <row r="109" spans="1:96" s="4" customFormat="1" x14ac:dyDescent="0.25">
      <c r="A109" s="34">
        <v>1112</v>
      </c>
      <c r="B109" s="34">
        <v>3</v>
      </c>
      <c r="C109" s="55">
        <v>43131</v>
      </c>
      <c r="D109" s="52">
        <v>1170.57</v>
      </c>
      <c r="E109" s="52">
        <v>1173</v>
      </c>
      <c r="F109" s="52">
        <v>1159.1300000000001</v>
      </c>
      <c r="G109" s="34">
        <v>1169.94</v>
      </c>
      <c r="H109" s="34">
        <v>1538688</v>
      </c>
      <c r="I109" s="50"/>
      <c r="J109" s="10">
        <f t="shared" si="30"/>
        <v>43131</v>
      </c>
      <c r="K109" s="57">
        <v>0</v>
      </c>
      <c r="L109" s="57">
        <v>1</v>
      </c>
      <c r="M109" s="50"/>
      <c r="N109" s="10">
        <f t="shared" si="31"/>
        <v>43131</v>
      </c>
      <c r="O109" s="42">
        <f>((G109-MIN(F96:F109))/(MAX(E96:E109)-MIN(F96:F109))*100)</f>
        <v>80.584192439862534</v>
      </c>
      <c r="P109" s="40">
        <f t="shared" si="47"/>
        <v>80.85640372215137</v>
      </c>
      <c r="Q109" s="35"/>
      <c r="R109" s="10">
        <f t="shared" si="32"/>
        <v>43131</v>
      </c>
      <c r="S109" s="11">
        <f t="shared" si="39"/>
        <v>0.25</v>
      </c>
      <c r="T109" s="40">
        <f>(G109*S109)+(T108*(1-S109))</f>
        <v>1164.6702442444621</v>
      </c>
      <c r="U109" s="50"/>
      <c r="V109" s="10">
        <f t="shared" si="33"/>
        <v>43131</v>
      </c>
      <c r="W109" s="23">
        <f t="shared" si="40"/>
        <v>0.15384615384615385</v>
      </c>
      <c r="X109" s="46">
        <f>((G109 -X108)*W109)+X108</f>
        <v>1153.8110219220546</v>
      </c>
      <c r="Y109" s="23">
        <f t="shared" si="53"/>
        <v>7.407407407407407E-2</v>
      </c>
      <c r="Z109" s="47">
        <f>((G109 -Z108)*Y109)+Z108</f>
        <v>1124.7822875671507</v>
      </c>
      <c r="AA109" s="46">
        <f t="shared" si="54"/>
        <v>29.028734354903918</v>
      </c>
      <c r="AB109" s="45">
        <f t="shared" si="55"/>
        <v>0.2</v>
      </c>
      <c r="AC109" s="48">
        <f t="shared" si="29"/>
        <v>27.806618700673106</v>
      </c>
      <c r="AD109" s="46">
        <f t="shared" si="56"/>
        <v>1.2221156542308123</v>
      </c>
      <c r="AE109" s="59"/>
      <c r="AF109" s="10">
        <f t="shared" si="34"/>
        <v>43131</v>
      </c>
      <c r="AG109" s="15">
        <f>AVERAGE(G103:G109)</f>
        <v>1169.947142857143</v>
      </c>
      <c r="AH109" s="16">
        <f>AVERAGE(G96:G109)</f>
        <v>1149.5899999999999</v>
      </c>
      <c r="AJ109" s="50"/>
      <c r="AK109" s="36"/>
      <c r="AL109" s="36"/>
      <c r="AM109" s="36"/>
      <c r="AN109" s="36"/>
      <c r="AO109" s="36"/>
      <c r="AP109" s="36"/>
      <c r="AQ109" s="36"/>
      <c r="AS109" s="37">
        <f>AVERAGE(E109,F109,G109)</f>
        <v>1167.3566666666668</v>
      </c>
      <c r="AT109" s="26">
        <f t="shared" si="41"/>
        <v>1169.7433333333333</v>
      </c>
      <c r="AU109" s="26">
        <f t="shared" si="42"/>
        <v>2.4552380952380708</v>
      </c>
      <c r="AV109" s="27">
        <f t="shared" si="43"/>
        <v>-64.804758210496374</v>
      </c>
      <c r="AW109" s="10">
        <f t="shared" si="35"/>
        <v>43131</v>
      </c>
      <c r="AX109" s="34"/>
      <c r="AY109" s="20">
        <f>AVERAGE(E109,F109,G109)</f>
        <v>1167.3566666666668</v>
      </c>
      <c r="AZ109" s="21">
        <f t="shared" si="50"/>
        <v>1132.5825</v>
      </c>
      <c r="BA109" s="21">
        <f t="shared" si="51"/>
        <v>27.978416666666682</v>
      </c>
      <c r="BB109" s="22">
        <f t="shared" si="52"/>
        <v>82.85950578968145</v>
      </c>
      <c r="BC109" s="10">
        <f t="shared" si="36"/>
        <v>43131</v>
      </c>
      <c r="BD109" s="34"/>
      <c r="BE109" s="20">
        <f>G109-G108</f>
        <v>6.25</v>
      </c>
      <c r="BF109" s="23">
        <f t="shared" si="38"/>
        <v>6.25</v>
      </c>
      <c r="BG109" s="23">
        <f t="shared" si="44"/>
        <v>0</v>
      </c>
      <c r="BH109" s="33">
        <f t="shared" si="48"/>
        <v>5.5236320398003089</v>
      </c>
      <c r="BI109" s="33">
        <f t="shared" si="49"/>
        <v>1.9135400609298949</v>
      </c>
      <c r="BJ109" s="23">
        <f t="shared" si="45"/>
        <v>2.8866038148770561</v>
      </c>
      <c r="BK109" s="30">
        <f t="shared" si="46"/>
        <v>74.270595933338456</v>
      </c>
      <c r="BL109" s="10">
        <f t="shared" si="37"/>
        <v>43131</v>
      </c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</row>
    <row r="110" spans="1:96" s="4" customFormat="1" x14ac:dyDescent="0.25">
      <c r="A110" s="34">
        <v>1113</v>
      </c>
      <c r="B110" s="34">
        <v>3</v>
      </c>
      <c r="C110" s="55">
        <v>43132</v>
      </c>
      <c r="D110" s="52">
        <v>1162.6099999999999</v>
      </c>
      <c r="E110" s="52">
        <v>1174</v>
      </c>
      <c r="F110" s="52">
        <v>1157.52</v>
      </c>
      <c r="G110" s="34">
        <v>1167.7</v>
      </c>
      <c r="H110" s="34">
        <v>2412114</v>
      </c>
      <c r="I110" s="50"/>
      <c r="J110" s="10">
        <f t="shared" si="30"/>
        <v>43132</v>
      </c>
      <c r="K110" s="57">
        <v>0</v>
      </c>
      <c r="L110" s="57">
        <v>1</v>
      </c>
      <c r="M110" s="50"/>
      <c r="N110" s="10">
        <f t="shared" si="31"/>
        <v>43132</v>
      </c>
      <c r="O110" s="42">
        <f>((G110-MIN(F97:F110))/(MAX(E97:E110)-MIN(F97:F110))*100)</f>
        <v>77.618381152320922</v>
      </c>
      <c r="P110" s="40">
        <f t="shared" si="47"/>
        <v>77.548761220160145</v>
      </c>
      <c r="Q110" s="35"/>
      <c r="R110" s="10">
        <f t="shared" si="32"/>
        <v>43132</v>
      </c>
      <c r="S110" s="11">
        <f t="shared" si="39"/>
        <v>0.25</v>
      </c>
      <c r="T110" s="40">
        <f>(G110*S110)+(T109*(1-S110))</f>
        <v>1165.4276831833465</v>
      </c>
      <c r="U110" s="50"/>
      <c r="V110" s="10">
        <f t="shared" si="33"/>
        <v>43132</v>
      </c>
      <c r="W110" s="23">
        <f t="shared" si="40"/>
        <v>0.15384615384615385</v>
      </c>
      <c r="X110" s="46">
        <f>((G110 -X109)*W110)+X109</f>
        <v>1155.9477877802001</v>
      </c>
      <c r="Y110" s="23">
        <f t="shared" si="53"/>
        <v>7.407407407407407E-2</v>
      </c>
      <c r="Z110" s="47">
        <f>((G110 -Z109)*Y110)+Z109</f>
        <v>1127.9613773769913</v>
      </c>
      <c r="AA110" s="46">
        <f t="shared" si="54"/>
        <v>27.986410403208765</v>
      </c>
      <c r="AB110" s="45">
        <f t="shared" si="55"/>
        <v>0.2</v>
      </c>
      <c r="AC110" s="48">
        <f t="shared" si="29"/>
        <v>27.842577041180238</v>
      </c>
      <c r="AD110" s="46">
        <f t="shared" si="56"/>
        <v>0.14383336202852703</v>
      </c>
      <c r="AE110" s="59"/>
      <c r="AF110" s="10">
        <f t="shared" si="34"/>
        <v>43132</v>
      </c>
      <c r="AG110" s="15">
        <f>AVERAGE(G104:G110)</f>
        <v>1169.6228571428571</v>
      </c>
      <c r="AH110" s="16">
        <f>AVERAGE(G97:G110)</f>
        <v>1154.0314285714289</v>
      </c>
      <c r="AJ110" s="50"/>
      <c r="AK110" s="36"/>
      <c r="AL110" s="36"/>
      <c r="AM110" s="36"/>
      <c r="AN110" s="36"/>
      <c r="AO110" s="36"/>
      <c r="AP110" s="36"/>
      <c r="AQ110" s="36"/>
      <c r="AS110" s="37">
        <f>AVERAGE(E110,F110,G110)</f>
        <v>1166.4066666666668</v>
      </c>
      <c r="AT110" s="26">
        <f t="shared" si="41"/>
        <v>1169.6895238095237</v>
      </c>
      <c r="AU110" s="26">
        <f t="shared" si="42"/>
        <v>2.4861224489795211</v>
      </c>
      <c r="AV110" s="27">
        <f t="shared" si="43"/>
        <v>-88.031521917581543</v>
      </c>
      <c r="AW110" s="10">
        <f t="shared" si="35"/>
        <v>43132</v>
      </c>
      <c r="AX110" s="34"/>
      <c r="AY110" s="20">
        <f>AVERAGE(E110,F110,G110)</f>
        <v>1166.4066666666668</v>
      </c>
      <c r="AZ110" s="21">
        <f t="shared" si="50"/>
        <v>1137.0364999999999</v>
      </c>
      <c r="BA110" s="21">
        <f t="shared" si="51"/>
        <v>27.154816666666683</v>
      </c>
      <c r="BB110" s="22">
        <f t="shared" si="52"/>
        <v>72.105480775152358</v>
      </c>
      <c r="BC110" s="10">
        <f t="shared" si="36"/>
        <v>43132</v>
      </c>
      <c r="BD110" s="34"/>
      <c r="BE110" s="20">
        <f>G110-G109</f>
        <v>-2.2400000000000091</v>
      </c>
      <c r="BF110" s="23">
        <f t="shared" si="38"/>
        <v>0</v>
      </c>
      <c r="BG110" s="23">
        <f t="shared" si="44"/>
        <v>2.2400000000000091</v>
      </c>
      <c r="BH110" s="33">
        <f t="shared" si="48"/>
        <v>5.1290868941002872</v>
      </c>
      <c r="BI110" s="33">
        <f t="shared" si="49"/>
        <v>1.9368586280063318</v>
      </c>
      <c r="BJ110" s="23">
        <f t="shared" si="45"/>
        <v>2.6481472730819875</v>
      </c>
      <c r="BK110" s="30">
        <f t="shared" si="46"/>
        <v>72.58882591230504</v>
      </c>
      <c r="BL110" s="10">
        <f t="shared" si="37"/>
        <v>43132</v>
      </c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</row>
    <row r="111" spans="1:96" s="4" customFormat="1" x14ac:dyDescent="0.25">
      <c r="A111" s="34">
        <v>1114</v>
      </c>
      <c r="B111" s="34">
        <v>3</v>
      </c>
      <c r="C111" s="55">
        <v>43133</v>
      </c>
      <c r="D111" s="52">
        <v>1122</v>
      </c>
      <c r="E111" s="52">
        <v>1123.07</v>
      </c>
      <c r="F111" s="52">
        <v>1107.28</v>
      </c>
      <c r="G111" s="34">
        <v>1111.9000000000001</v>
      </c>
      <c r="H111" s="34">
        <v>4857943</v>
      </c>
      <c r="I111" s="50"/>
      <c r="J111" s="10">
        <f t="shared" si="30"/>
        <v>43133</v>
      </c>
      <c r="K111" s="57">
        <v>0</v>
      </c>
      <c r="L111" s="57">
        <v>1</v>
      </c>
      <c r="M111" s="50"/>
      <c r="N111" s="10">
        <f t="shared" si="31"/>
        <v>43133</v>
      </c>
      <c r="O111" s="42">
        <f>((G111-MIN(F98:F111))/(MAX(E98:E111)-MIN(F98:F111))*100)</f>
        <v>5.8032910438388523</v>
      </c>
      <c r="P111" s="40">
        <f t="shared" si="47"/>
        <v>54.668621545340763</v>
      </c>
      <c r="Q111" s="35"/>
      <c r="R111" s="10">
        <f t="shared" si="32"/>
        <v>43133</v>
      </c>
      <c r="S111" s="11">
        <f t="shared" si="39"/>
        <v>0.25</v>
      </c>
      <c r="T111" s="40">
        <f>(G111*S111)+(T110*(1-S111))</f>
        <v>1152.04576238751</v>
      </c>
      <c r="U111" s="50"/>
      <c r="V111" s="10">
        <f t="shared" si="33"/>
        <v>43133</v>
      </c>
      <c r="W111" s="23">
        <f t="shared" si="40"/>
        <v>0.15384615384615385</v>
      </c>
      <c r="X111" s="46">
        <f>((G111 -X110)*W111)+X110</f>
        <v>1149.1712050447848</v>
      </c>
      <c r="Y111" s="23">
        <f t="shared" si="53"/>
        <v>7.407407407407407E-2</v>
      </c>
      <c r="Z111" s="47">
        <f>((G111 -Z110)*Y111)+Z110</f>
        <v>1126.7716457194365</v>
      </c>
      <c r="AA111" s="46">
        <f t="shared" si="54"/>
        <v>22.399559325348264</v>
      </c>
      <c r="AB111" s="45">
        <f t="shared" si="55"/>
        <v>0.2</v>
      </c>
      <c r="AC111" s="48">
        <f t="shared" si="29"/>
        <v>26.753973498013842</v>
      </c>
      <c r="AD111" s="46">
        <f t="shared" si="56"/>
        <v>-4.3544141726655781</v>
      </c>
      <c r="AE111" s="59"/>
      <c r="AF111" s="10">
        <f t="shared" si="34"/>
        <v>43133</v>
      </c>
      <c r="AG111" s="15">
        <f>AVERAGE(G105:G111)</f>
        <v>1162.1457142857143</v>
      </c>
      <c r="AH111" s="16">
        <f>AVERAGE(G98:G111)</f>
        <v>1153.2914285714287</v>
      </c>
      <c r="AJ111" s="50"/>
      <c r="AK111" s="36"/>
      <c r="AL111" s="36"/>
      <c r="AM111" s="36"/>
      <c r="AN111" s="36"/>
      <c r="AO111" s="36"/>
      <c r="AP111" s="36"/>
      <c r="AQ111" s="36"/>
      <c r="AS111" s="37">
        <f>AVERAGE(E111,F111,G111)</f>
        <v>1114.0833333333333</v>
      </c>
      <c r="AT111" s="26">
        <f t="shared" si="41"/>
        <v>1161.9323809523808</v>
      </c>
      <c r="AU111" s="26">
        <f t="shared" si="42"/>
        <v>13.671156462585193</v>
      </c>
      <c r="AV111" s="27">
        <f t="shared" si="43"/>
        <v>-233.33333333333002</v>
      </c>
      <c r="AW111" s="10">
        <f t="shared" si="35"/>
        <v>43133</v>
      </c>
      <c r="AX111" s="34"/>
      <c r="AY111" s="20">
        <f>AVERAGE(E111,F111,G111)</f>
        <v>1114.0833333333333</v>
      </c>
      <c r="AZ111" s="21">
        <f t="shared" si="50"/>
        <v>1138.3411666666666</v>
      </c>
      <c r="BA111" s="21">
        <f t="shared" si="51"/>
        <v>25.980616666666684</v>
      </c>
      <c r="BB111" s="22">
        <f t="shared" si="52"/>
        <v>-62.245977824065818</v>
      </c>
      <c r="BC111" s="10">
        <f t="shared" si="36"/>
        <v>43133</v>
      </c>
      <c r="BD111" s="34"/>
      <c r="BE111" s="20">
        <f>G111-G110</f>
        <v>-55.799999999999955</v>
      </c>
      <c r="BF111" s="23">
        <f t="shared" si="38"/>
        <v>0</v>
      </c>
      <c r="BG111" s="23">
        <f t="shared" si="44"/>
        <v>55.799999999999955</v>
      </c>
      <c r="BH111" s="33">
        <f t="shared" si="48"/>
        <v>4.7627235445216956</v>
      </c>
      <c r="BI111" s="33">
        <f t="shared" si="49"/>
        <v>5.784225868863019</v>
      </c>
      <c r="BJ111" s="23">
        <f t="shared" si="45"/>
        <v>0.82339861072159071</v>
      </c>
      <c r="BK111" s="30">
        <f t="shared" si="46"/>
        <v>45.157356481462898</v>
      </c>
      <c r="BL111" s="10">
        <f t="shared" si="37"/>
        <v>43133</v>
      </c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</row>
    <row r="112" spans="1:96" s="4" customFormat="1" x14ac:dyDescent="0.25">
      <c r="A112" s="34">
        <v>1115</v>
      </c>
      <c r="B112" s="34">
        <v>3</v>
      </c>
      <c r="C112" s="55">
        <v>43136</v>
      </c>
      <c r="D112" s="52">
        <v>1090.5999999999999</v>
      </c>
      <c r="E112" s="52">
        <v>1110</v>
      </c>
      <c r="F112" s="52">
        <v>1052.03</v>
      </c>
      <c r="G112" s="34">
        <v>1055.8</v>
      </c>
      <c r="H112" s="34">
        <v>3798301</v>
      </c>
      <c r="I112" s="50"/>
      <c r="J112" s="10">
        <f t="shared" si="30"/>
        <v>43136</v>
      </c>
      <c r="K112" s="57">
        <v>0</v>
      </c>
      <c r="L112" s="57">
        <v>1</v>
      </c>
      <c r="M112" s="50"/>
      <c r="N112" s="10">
        <f t="shared" si="31"/>
        <v>43136</v>
      </c>
      <c r="O112" s="42">
        <f>((G112-MIN(F99:F112))/(MAX(E99:E112)-MIN(F99:F112))*100)</f>
        <v>2.7954916209402181</v>
      </c>
      <c r="P112" s="40">
        <f t="shared" si="47"/>
        <v>28.739054605699994</v>
      </c>
      <c r="Q112" s="35"/>
      <c r="R112" s="10">
        <f t="shared" si="32"/>
        <v>43136</v>
      </c>
      <c r="S112" s="11">
        <f t="shared" si="39"/>
        <v>0.25</v>
      </c>
      <c r="T112" s="40">
        <f>(G112*S112)+(T111*(1-S112))</f>
        <v>1127.9843217906325</v>
      </c>
      <c r="U112" s="50"/>
      <c r="V112" s="10">
        <f t="shared" si="33"/>
        <v>43136</v>
      </c>
      <c r="W112" s="23">
        <f t="shared" si="40"/>
        <v>0.15384615384615385</v>
      </c>
      <c r="X112" s="46">
        <f>((G112 -X111)*W112)+X111</f>
        <v>1134.806404268664</v>
      </c>
      <c r="Y112" s="23">
        <f t="shared" si="53"/>
        <v>7.407407407407407E-2</v>
      </c>
      <c r="Z112" s="47">
        <f>((G112 -Z111)*Y112)+Z111</f>
        <v>1121.514486777256</v>
      </c>
      <c r="AA112" s="46">
        <f t="shared" si="54"/>
        <v>13.291917491407958</v>
      </c>
      <c r="AB112" s="45">
        <f t="shared" si="55"/>
        <v>0.2</v>
      </c>
      <c r="AC112" s="48">
        <f t="shared" si="29"/>
        <v>24.061562296692664</v>
      </c>
      <c r="AD112" s="46">
        <f t="shared" si="56"/>
        <v>-10.769644805284706</v>
      </c>
      <c r="AE112" s="59"/>
      <c r="AF112" s="10">
        <f t="shared" si="34"/>
        <v>43136</v>
      </c>
      <c r="AG112" s="15">
        <f>AVERAGE(G106:G112)</f>
        <v>1145.7785714285715</v>
      </c>
      <c r="AH112" s="16">
        <f>AVERAGE(G99:G112)</f>
        <v>1148.5800000000002</v>
      </c>
      <c r="AJ112" s="50"/>
      <c r="AK112" s="36"/>
      <c r="AL112" s="36"/>
      <c r="AM112" s="36"/>
      <c r="AN112" s="36"/>
      <c r="AO112" s="36"/>
      <c r="AP112" s="36"/>
      <c r="AQ112" s="36"/>
      <c r="AS112" s="37">
        <f>AVERAGE(E112,F112,G112)</f>
        <v>1072.6099999999999</v>
      </c>
      <c r="AT112" s="26">
        <f t="shared" si="41"/>
        <v>1148.0638095238094</v>
      </c>
      <c r="AU112" s="26">
        <f t="shared" si="42"/>
        <v>31.266938775510329</v>
      </c>
      <c r="AV112" s="27">
        <f t="shared" si="43"/>
        <v>-160.88092295731508</v>
      </c>
      <c r="AW112" s="10">
        <f t="shared" si="35"/>
        <v>43136</v>
      </c>
      <c r="AX112" s="34"/>
      <c r="AY112" s="20">
        <f>AVERAGE(E112,F112,G112)</f>
        <v>1072.6099999999999</v>
      </c>
      <c r="AZ112" s="21">
        <f t="shared" si="50"/>
        <v>1136.9969999999998</v>
      </c>
      <c r="BA112" s="21">
        <f t="shared" si="51"/>
        <v>27.190366666666684</v>
      </c>
      <c r="BB112" s="22">
        <f t="shared" si="52"/>
        <v>-157.8671858047762</v>
      </c>
      <c r="BC112" s="10">
        <f t="shared" si="36"/>
        <v>43136</v>
      </c>
      <c r="BD112" s="34"/>
      <c r="BE112" s="20">
        <f>G112-G111</f>
        <v>-56.100000000000136</v>
      </c>
      <c r="BF112" s="23">
        <f t="shared" si="38"/>
        <v>0</v>
      </c>
      <c r="BG112" s="23">
        <f t="shared" si="44"/>
        <v>56.100000000000136</v>
      </c>
      <c r="BH112" s="33">
        <f t="shared" si="48"/>
        <v>4.4225290056272888</v>
      </c>
      <c r="BI112" s="33">
        <f t="shared" si="49"/>
        <v>9.3782097353728116</v>
      </c>
      <c r="BJ112" s="23">
        <f t="shared" si="45"/>
        <v>0.47157497330715009</v>
      </c>
      <c r="BK112" s="30">
        <f t="shared" si="46"/>
        <v>32.045596171519151</v>
      </c>
      <c r="BL112" s="10">
        <f t="shared" si="37"/>
        <v>43136</v>
      </c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  <c r="CP112" s="34"/>
      <c r="CQ112" s="34"/>
      <c r="CR112" s="34"/>
    </row>
    <row r="113" spans="1:96" s="4" customFormat="1" x14ac:dyDescent="0.25">
      <c r="A113" s="34">
        <v>1116</v>
      </c>
      <c r="B113" s="34">
        <v>3</v>
      </c>
      <c r="C113" s="55">
        <v>43137</v>
      </c>
      <c r="D113" s="52">
        <v>1027.18</v>
      </c>
      <c r="E113" s="52">
        <v>1081.71</v>
      </c>
      <c r="F113" s="52">
        <v>1023.14</v>
      </c>
      <c r="G113" s="34">
        <v>1080.5999999999999</v>
      </c>
      <c r="H113" s="34">
        <v>3447956</v>
      </c>
      <c r="I113" s="50"/>
      <c r="J113" s="10">
        <f t="shared" si="30"/>
        <v>43137</v>
      </c>
      <c r="K113" s="57">
        <v>0</v>
      </c>
      <c r="L113" s="57">
        <v>1</v>
      </c>
      <c r="M113" s="50"/>
      <c r="N113" s="10">
        <f t="shared" si="31"/>
        <v>43137</v>
      </c>
      <c r="O113" s="42">
        <f>((G113-MIN(F100:F113))/(MAX(E100:E113)-MIN(F100:F113))*100)</f>
        <v>35.090076335877789</v>
      </c>
      <c r="P113" s="40">
        <f t="shared" si="47"/>
        <v>14.562953000218954</v>
      </c>
      <c r="Q113" s="35"/>
      <c r="R113" s="10">
        <f t="shared" si="32"/>
        <v>43137</v>
      </c>
      <c r="S113" s="11">
        <f t="shared" si="39"/>
        <v>0.25</v>
      </c>
      <c r="T113" s="40">
        <f>(G113*S113)+(T112*(1-S113))</f>
        <v>1116.1382413429742</v>
      </c>
      <c r="U113" s="50"/>
      <c r="V113" s="10">
        <f t="shared" si="33"/>
        <v>43137</v>
      </c>
      <c r="W113" s="23">
        <f t="shared" si="40"/>
        <v>0.15384615384615385</v>
      </c>
      <c r="X113" s="46">
        <f>((G113 -X112)*W113)+X112</f>
        <v>1126.4669574581003</v>
      </c>
      <c r="Y113" s="23">
        <f t="shared" si="53"/>
        <v>7.407407407407407E-2</v>
      </c>
      <c r="Z113" s="47">
        <f>((G113 -Z112)*Y113)+Z112</f>
        <v>1118.4837840530149</v>
      </c>
      <c r="AA113" s="46">
        <f t="shared" si="54"/>
        <v>7.9831734050853811</v>
      </c>
      <c r="AB113" s="45">
        <f t="shared" si="55"/>
        <v>0.2</v>
      </c>
      <c r="AC113" s="48">
        <f t="shared" si="29"/>
        <v>20.845884518371207</v>
      </c>
      <c r="AD113" s="46">
        <f t="shared" si="56"/>
        <v>-12.862711113285826</v>
      </c>
      <c r="AE113" s="59"/>
      <c r="AF113" s="10">
        <f t="shared" si="34"/>
        <v>43137</v>
      </c>
      <c r="AG113" s="15">
        <f>AVERAGE(G107:G113)</f>
        <v>1132.1728571428571</v>
      </c>
      <c r="AH113" s="16">
        <f>AVERAGE(G100:G113)</f>
        <v>1144.9100000000001</v>
      </c>
      <c r="AJ113" s="50"/>
      <c r="AK113" s="36"/>
      <c r="AL113" s="36"/>
      <c r="AM113" s="36"/>
      <c r="AN113" s="36"/>
      <c r="AO113" s="36"/>
      <c r="AP113" s="36"/>
      <c r="AQ113" s="36"/>
      <c r="AS113" s="37">
        <f>AVERAGE(E113,F113,G113)</f>
        <v>1061.8166666666666</v>
      </c>
      <c r="AT113" s="26">
        <f t="shared" si="41"/>
        <v>1132.6190476190475</v>
      </c>
      <c r="AU113" s="26">
        <f t="shared" si="42"/>
        <v>42.670612244898038</v>
      </c>
      <c r="AV113" s="27">
        <f t="shared" si="43"/>
        <v>-110.61849084959159</v>
      </c>
      <c r="AW113" s="10">
        <f t="shared" si="35"/>
        <v>43137</v>
      </c>
      <c r="AX113" s="34"/>
      <c r="AY113" s="20">
        <f>AVERAGE(E113,F113,G113)</f>
        <v>1061.8166666666666</v>
      </c>
      <c r="AZ113" s="21">
        <f t="shared" si="50"/>
        <v>1134.7573333333332</v>
      </c>
      <c r="BA113" s="21">
        <f t="shared" si="51"/>
        <v>29.206066666666686</v>
      </c>
      <c r="BB113" s="22">
        <f t="shared" si="52"/>
        <v>-166.4966106737335</v>
      </c>
      <c r="BC113" s="10">
        <f t="shared" si="36"/>
        <v>43137</v>
      </c>
      <c r="BD113" s="34"/>
      <c r="BE113" s="20">
        <f>G113-G112</f>
        <v>24.799999999999955</v>
      </c>
      <c r="BF113" s="23">
        <f t="shared" si="38"/>
        <v>24.799999999999955</v>
      </c>
      <c r="BG113" s="23">
        <f t="shared" si="44"/>
        <v>0</v>
      </c>
      <c r="BH113" s="33">
        <f t="shared" si="48"/>
        <v>5.8780626480824782</v>
      </c>
      <c r="BI113" s="33">
        <f t="shared" si="49"/>
        <v>8.7083376114176101</v>
      </c>
      <c r="BJ113" s="23">
        <f t="shared" si="45"/>
        <v>0.67499250837216929</v>
      </c>
      <c r="BK113" s="30">
        <f t="shared" si="46"/>
        <v>40.298240439783008</v>
      </c>
      <c r="BL113" s="10">
        <f t="shared" si="37"/>
        <v>43137</v>
      </c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4"/>
      <c r="CQ113" s="34"/>
      <c r="CR113" s="34"/>
    </row>
    <row r="114" spans="1:96" s="4" customFormat="1" x14ac:dyDescent="0.25">
      <c r="A114" s="34">
        <v>1117</v>
      </c>
      <c r="B114" s="34">
        <v>3</v>
      </c>
      <c r="C114" s="55">
        <v>43138</v>
      </c>
      <c r="D114" s="52">
        <v>1081.54</v>
      </c>
      <c r="E114" s="52">
        <v>1081.78</v>
      </c>
      <c r="F114" s="52">
        <v>1048.26</v>
      </c>
      <c r="G114" s="34">
        <v>1048.58</v>
      </c>
      <c r="H114" s="34">
        <v>2369232</v>
      </c>
      <c r="I114" s="50"/>
      <c r="J114" s="10">
        <f t="shared" si="30"/>
        <v>43138</v>
      </c>
      <c r="K114" s="57">
        <v>0</v>
      </c>
      <c r="L114" s="57">
        <v>1</v>
      </c>
      <c r="M114" s="50"/>
      <c r="N114" s="10">
        <f t="shared" si="31"/>
        <v>43138</v>
      </c>
      <c r="O114" s="42">
        <f>((G114-MIN(F101:F114))/(MAX(E101:E114)-MIN(F101:F114))*100)</f>
        <v>15.535877862595374</v>
      </c>
      <c r="P114" s="40">
        <f t="shared" si="47"/>
        <v>17.807148606471127</v>
      </c>
      <c r="Q114" s="35"/>
      <c r="R114" s="10">
        <f t="shared" si="32"/>
        <v>43138</v>
      </c>
      <c r="S114" s="11">
        <f t="shared" si="39"/>
        <v>0.25</v>
      </c>
      <c r="T114" s="40">
        <f>(G114*S114)+(T113*(1-S114))</f>
        <v>1099.2486810072305</v>
      </c>
      <c r="U114" s="50"/>
      <c r="V114" s="10">
        <f t="shared" si="33"/>
        <v>43138</v>
      </c>
      <c r="W114" s="23">
        <f t="shared" si="40"/>
        <v>0.15384615384615385</v>
      </c>
      <c r="X114" s="46">
        <f>((G114 -X113)*W114)+X113</f>
        <v>1114.4843486183925</v>
      </c>
      <c r="Y114" s="23">
        <f t="shared" si="53"/>
        <v>7.407407407407407E-2</v>
      </c>
      <c r="Z114" s="47">
        <f>((G114 -Z113)*Y114)+Z113</f>
        <v>1113.3057259750137</v>
      </c>
      <c r="AA114" s="46">
        <f t="shared" si="54"/>
        <v>1.1786226433787306</v>
      </c>
      <c r="AB114" s="45">
        <f t="shared" si="55"/>
        <v>0.2</v>
      </c>
      <c r="AC114" s="48">
        <f t="shared" si="29"/>
        <v>16.912432143372712</v>
      </c>
      <c r="AD114" s="46">
        <f t="shared" si="56"/>
        <v>-15.733809499993981</v>
      </c>
      <c r="AE114" s="59"/>
      <c r="AF114" s="10">
        <f t="shared" si="34"/>
        <v>43138</v>
      </c>
      <c r="AG114" s="15">
        <f>AVERAGE(G108:G114)</f>
        <v>1114.03</v>
      </c>
      <c r="AH114" s="16">
        <f>AVERAGE(G101:G114)</f>
        <v>1139.1092857142858</v>
      </c>
      <c r="AJ114" s="50"/>
      <c r="AK114" s="36"/>
      <c r="AL114" s="36"/>
      <c r="AM114" s="36"/>
      <c r="AN114" s="36"/>
      <c r="AO114" s="36"/>
      <c r="AP114" s="36"/>
      <c r="AQ114" s="36"/>
      <c r="AS114" s="37">
        <f>AVERAGE(E114,F114,G114)</f>
        <v>1059.54</v>
      </c>
      <c r="AT114" s="26">
        <f t="shared" si="41"/>
        <v>1115.6747619047619</v>
      </c>
      <c r="AU114" s="26">
        <f t="shared" si="42"/>
        <v>44.185442176870829</v>
      </c>
      <c r="AV114" s="27">
        <f t="shared" si="43"/>
        <v>-84.695711436750187</v>
      </c>
      <c r="AW114" s="10">
        <f t="shared" si="35"/>
        <v>43138</v>
      </c>
      <c r="AX114" s="34"/>
      <c r="AY114" s="20">
        <f>AVERAGE(E114,F114,G114)</f>
        <v>1059.54</v>
      </c>
      <c r="AZ114" s="21">
        <f t="shared" si="50"/>
        <v>1132.4333333333332</v>
      </c>
      <c r="BA114" s="21">
        <f t="shared" si="51"/>
        <v>31.510000000000037</v>
      </c>
      <c r="BB114" s="22">
        <f t="shared" si="52"/>
        <v>-154.22264536831295</v>
      </c>
      <c r="BC114" s="10">
        <f t="shared" si="36"/>
        <v>43138</v>
      </c>
      <c r="BD114" s="34"/>
      <c r="BE114" s="20">
        <f>G114-G113</f>
        <v>-32.019999999999982</v>
      </c>
      <c r="BF114" s="23">
        <f t="shared" si="38"/>
        <v>0</v>
      </c>
      <c r="BG114" s="23">
        <f t="shared" si="44"/>
        <v>32.019999999999982</v>
      </c>
      <c r="BH114" s="33">
        <f t="shared" si="48"/>
        <v>5.4582010303623019</v>
      </c>
      <c r="BI114" s="33">
        <f t="shared" si="49"/>
        <v>10.373456353459208</v>
      </c>
      <c r="BJ114" s="23">
        <f t="shared" si="45"/>
        <v>0.5261699518832188</v>
      </c>
      <c r="BK114" s="30">
        <f t="shared" si="46"/>
        <v>34.476497930912018</v>
      </c>
      <c r="BL114" s="10">
        <f t="shared" si="37"/>
        <v>43138</v>
      </c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  <c r="CP114" s="34"/>
      <c r="CQ114" s="34"/>
      <c r="CR114" s="34"/>
    </row>
    <row r="115" spans="1:96" s="4" customFormat="1" x14ac:dyDescent="0.25">
      <c r="A115" s="34">
        <v>1118</v>
      </c>
      <c r="B115" s="34">
        <v>3</v>
      </c>
      <c r="C115" s="55">
        <v>43139</v>
      </c>
      <c r="D115" s="52">
        <v>1055.4100000000001</v>
      </c>
      <c r="E115" s="52">
        <v>1058.6199999999999</v>
      </c>
      <c r="F115" s="52">
        <v>1000.66</v>
      </c>
      <c r="G115" s="34">
        <v>1001.52</v>
      </c>
      <c r="H115" s="34">
        <v>2859136</v>
      </c>
      <c r="I115" s="50"/>
      <c r="J115" s="10">
        <f t="shared" si="30"/>
        <v>43139</v>
      </c>
      <c r="K115" s="57">
        <v>1</v>
      </c>
      <c r="L115" s="57">
        <v>0</v>
      </c>
      <c r="M115" s="50"/>
      <c r="N115" s="10">
        <f t="shared" si="31"/>
        <v>43139</v>
      </c>
      <c r="O115" s="42">
        <f>((G115-MIN(F102:F115))/(MAX(E102:E115)-MIN(F102:F115))*100)</f>
        <v>0.46179455512001993</v>
      </c>
      <c r="P115" s="40">
        <f t="shared" si="47"/>
        <v>17.029249584531062</v>
      </c>
      <c r="Q115" s="35"/>
      <c r="R115" s="10">
        <f t="shared" si="32"/>
        <v>43139</v>
      </c>
      <c r="S115" s="11">
        <f t="shared" si="39"/>
        <v>0.25</v>
      </c>
      <c r="T115" s="40">
        <f>(G115*S115)+(T114*(1-S115))</f>
        <v>1074.8165107554228</v>
      </c>
      <c r="U115" s="50"/>
      <c r="V115" s="10">
        <f t="shared" si="33"/>
        <v>43139</v>
      </c>
      <c r="W115" s="23">
        <f t="shared" si="40"/>
        <v>0.15384615384615385</v>
      </c>
      <c r="X115" s="46">
        <f>((G115 -X114)*W115)+X114</f>
        <v>1097.1052180617166</v>
      </c>
      <c r="Y115" s="23">
        <f t="shared" si="53"/>
        <v>7.407407407407407E-2</v>
      </c>
      <c r="Z115" s="47">
        <f>((G115 -Z114)*Y115)+Z114</f>
        <v>1105.0253018287165</v>
      </c>
      <c r="AA115" s="46">
        <f t="shared" si="54"/>
        <v>-7.9200837669998236</v>
      </c>
      <c r="AB115" s="45">
        <f t="shared" si="55"/>
        <v>0.2</v>
      </c>
      <c r="AC115" s="48">
        <f t="shared" ref="AC115:AC178" si="57">((AA115 -AC114)*AB115)+AC114</f>
        <v>11.945928961298204</v>
      </c>
      <c r="AD115" s="46">
        <f t="shared" si="56"/>
        <v>-19.866012728298028</v>
      </c>
      <c r="AE115" s="59"/>
      <c r="AF115" s="10">
        <f t="shared" si="34"/>
        <v>43139</v>
      </c>
      <c r="AG115" s="15">
        <f>AVERAGE(G109:G115)</f>
        <v>1090.8628571428574</v>
      </c>
      <c r="AH115" s="16">
        <f>AVERAGE(G102:G115)</f>
        <v>1129.3957142857143</v>
      </c>
      <c r="AJ115" s="50"/>
      <c r="AK115" s="36"/>
      <c r="AL115" s="36"/>
      <c r="AM115" s="36"/>
      <c r="AN115" s="36"/>
      <c r="AO115" s="36"/>
      <c r="AP115" s="36"/>
      <c r="AQ115" s="36"/>
      <c r="AS115" s="37">
        <f>AVERAGE(E115,F115,G115)</f>
        <v>1020.2666666666665</v>
      </c>
      <c r="AT115" s="26">
        <f t="shared" si="41"/>
        <v>1094.5828571428569</v>
      </c>
      <c r="AU115" s="26">
        <f t="shared" si="42"/>
        <v>46.88517006802725</v>
      </c>
      <c r="AV115" s="27">
        <f t="shared" si="43"/>
        <v>-105.67121098684663</v>
      </c>
      <c r="AW115" s="10">
        <f t="shared" si="35"/>
        <v>43139</v>
      </c>
      <c r="AX115" s="34"/>
      <c r="AY115" s="20">
        <f>AVERAGE(E115,F115,G115)</f>
        <v>1020.2666666666665</v>
      </c>
      <c r="AZ115" s="21">
        <f t="shared" si="50"/>
        <v>1128.3913333333333</v>
      </c>
      <c r="BA115" s="21">
        <f t="shared" si="51"/>
        <v>35.552000000000035</v>
      </c>
      <c r="BB115" s="22">
        <f t="shared" si="52"/>
        <v>-202.75402540254015</v>
      </c>
      <c r="BC115" s="10">
        <f t="shared" si="36"/>
        <v>43139</v>
      </c>
      <c r="BD115" s="34"/>
      <c r="BE115" s="20">
        <f>G115-G114</f>
        <v>-47.059999999999945</v>
      </c>
      <c r="BF115" s="23">
        <f t="shared" si="38"/>
        <v>0</v>
      </c>
      <c r="BG115" s="23">
        <f t="shared" si="44"/>
        <v>47.059999999999945</v>
      </c>
      <c r="BH115" s="33">
        <f t="shared" si="48"/>
        <v>5.0683295281935656</v>
      </c>
      <c r="BI115" s="33">
        <f t="shared" si="49"/>
        <v>12.993923756783547</v>
      </c>
      <c r="BJ115" s="23">
        <f t="shared" si="45"/>
        <v>0.39005381461836092</v>
      </c>
      <c r="BK115" s="30">
        <f t="shared" si="46"/>
        <v>28.060339140571344</v>
      </c>
      <c r="BL115" s="10">
        <f t="shared" si="37"/>
        <v>43139</v>
      </c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4"/>
      <c r="CR115" s="34"/>
    </row>
    <row r="116" spans="1:96" s="4" customFormat="1" x14ac:dyDescent="0.25">
      <c r="A116" s="34">
        <v>1119</v>
      </c>
      <c r="B116" s="34">
        <v>3</v>
      </c>
      <c r="C116" s="55">
        <v>43140</v>
      </c>
      <c r="D116" s="52">
        <v>1017.25</v>
      </c>
      <c r="E116" s="52">
        <v>1043.97</v>
      </c>
      <c r="F116" s="52">
        <v>992.56</v>
      </c>
      <c r="G116" s="34">
        <v>1037.78</v>
      </c>
      <c r="H116" s="34">
        <v>3505862</v>
      </c>
      <c r="I116" s="50"/>
      <c r="J116" s="10">
        <f t="shared" si="30"/>
        <v>43140</v>
      </c>
      <c r="K116" s="57">
        <v>1</v>
      </c>
      <c r="L116" s="57">
        <v>0</v>
      </c>
      <c r="M116" s="50"/>
      <c r="N116" s="10">
        <f t="shared" si="31"/>
        <v>43140</v>
      </c>
      <c r="O116" s="42">
        <f>((G116-MIN(F103:F116))/(MAX(E103:E116)-MIN(F103:F116))*100)</f>
        <v>23.26969587814542</v>
      </c>
      <c r="P116" s="40">
        <f t="shared" si="47"/>
        <v>13.089122765286938</v>
      </c>
      <c r="Q116" s="35"/>
      <c r="R116" s="10">
        <f t="shared" si="32"/>
        <v>43140</v>
      </c>
      <c r="S116" s="11">
        <f t="shared" si="39"/>
        <v>0.25</v>
      </c>
      <c r="T116" s="40">
        <f>(G116*S116)+(T115*(1-S116))</f>
        <v>1065.5573830665671</v>
      </c>
      <c r="U116" s="50"/>
      <c r="V116" s="10">
        <f t="shared" si="33"/>
        <v>43140</v>
      </c>
      <c r="W116" s="23">
        <f t="shared" si="40"/>
        <v>0.15384615384615385</v>
      </c>
      <c r="X116" s="46">
        <f>((G116 -X115)*W116)+X115</f>
        <v>1087.9782614368371</v>
      </c>
      <c r="Y116" s="23">
        <f t="shared" si="53"/>
        <v>7.407407407407407E-2</v>
      </c>
      <c r="Z116" s="47">
        <f>((G116 -Z115)*Y116)+Z115</f>
        <v>1100.0441683599227</v>
      </c>
      <c r="AA116" s="46">
        <f t="shared" si="54"/>
        <v>-12.065906923085549</v>
      </c>
      <c r="AB116" s="45">
        <f t="shared" si="55"/>
        <v>0.2</v>
      </c>
      <c r="AC116" s="48">
        <f t="shared" si="57"/>
        <v>7.1435617844214532</v>
      </c>
      <c r="AD116" s="46">
        <f t="shared" si="56"/>
        <v>-19.209468707507003</v>
      </c>
      <c r="AE116" s="59"/>
      <c r="AF116" s="10">
        <f t="shared" si="34"/>
        <v>43140</v>
      </c>
      <c r="AG116" s="15">
        <f>AVERAGE(G110:G116)</f>
        <v>1071.9828571428573</v>
      </c>
      <c r="AH116" s="16">
        <f>AVERAGE(G103:G116)</f>
        <v>1120.9650000000001</v>
      </c>
      <c r="AJ116" s="50"/>
      <c r="AK116" s="36"/>
      <c r="AL116" s="36"/>
      <c r="AM116" s="36"/>
      <c r="AN116" s="36"/>
      <c r="AO116" s="36"/>
      <c r="AP116" s="36"/>
      <c r="AQ116" s="36"/>
      <c r="AS116" s="37">
        <f>AVERAGE(E116,F116,G116)</f>
        <v>1024.77</v>
      </c>
      <c r="AT116" s="26">
        <f t="shared" si="41"/>
        <v>1074.2133333333331</v>
      </c>
      <c r="AU116" s="26">
        <f t="shared" si="42"/>
        <v>37.732380952380922</v>
      </c>
      <c r="AV116" s="27">
        <f t="shared" si="43"/>
        <v>-87.357917497496757</v>
      </c>
      <c r="AW116" s="10">
        <f t="shared" si="35"/>
        <v>43140</v>
      </c>
      <c r="AX116" s="34"/>
      <c r="AY116" s="20">
        <f>AVERAGE(E116,F116,G116)</f>
        <v>1024.77</v>
      </c>
      <c r="AZ116" s="21">
        <f t="shared" si="50"/>
        <v>1124.4358333333334</v>
      </c>
      <c r="BA116" s="21">
        <f t="shared" si="51"/>
        <v>40.206416666666662</v>
      </c>
      <c r="BB116" s="22">
        <f t="shared" si="52"/>
        <v>-165.25692761865702</v>
      </c>
      <c r="BC116" s="10">
        <f t="shared" si="36"/>
        <v>43140</v>
      </c>
      <c r="BD116" s="34"/>
      <c r="BE116" s="20">
        <f>G116-G115</f>
        <v>36.259999999999991</v>
      </c>
      <c r="BF116" s="23">
        <f t="shared" si="38"/>
        <v>36.259999999999991</v>
      </c>
      <c r="BG116" s="23">
        <f t="shared" si="44"/>
        <v>0</v>
      </c>
      <c r="BH116" s="33">
        <f t="shared" si="48"/>
        <v>7.2963059904654539</v>
      </c>
      <c r="BI116" s="33">
        <f t="shared" si="49"/>
        <v>12.065786345584723</v>
      </c>
      <c r="BJ116" s="23">
        <f t="shared" si="45"/>
        <v>0.60471035881846336</v>
      </c>
      <c r="BK116" s="30">
        <f t="shared" si="46"/>
        <v>37.683458294848123</v>
      </c>
      <c r="BL116" s="10">
        <f t="shared" si="37"/>
        <v>43140</v>
      </c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  <c r="CP116" s="34"/>
      <c r="CQ116" s="34"/>
      <c r="CR116" s="34"/>
    </row>
    <row r="117" spans="1:96" s="4" customFormat="1" x14ac:dyDescent="0.25">
      <c r="A117" s="34">
        <v>1120</v>
      </c>
      <c r="B117" s="34">
        <v>3</v>
      </c>
      <c r="C117" s="55">
        <v>43143</v>
      </c>
      <c r="D117" s="52">
        <v>1048</v>
      </c>
      <c r="E117" s="52">
        <v>1061.5</v>
      </c>
      <c r="F117" s="52">
        <v>1040.93</v>
      </c>
      <c r="G117" s="34">
        <v>1051.94</v>
      </c>
      <c r="H117" s="34">
        <v>2057718</v>
      </c>
      <c r="I117" s="50"/>
      <c r="J117" s="10">
        <f t="shared" si="30"/>
        <v>43143</v>
      </c>
      <c r="K117" s="57">
        <v>1</v>
      </c>
      <c r="L117" s="57">
        <v>0</v>
      </c>
      <c r="M117" s="50"/>
      <c r="N117" s="10">
        <f t="shared" si="31"/>
        <v>43143</v>
      </c>
      <c r="O117" s="42">
        <f>((G117-MIN(F104:F117))/(MAX(E104:E117)-MIN(F104:F117))*100)</f>
        <v>30.556270261925622</v>
      </c>
      <c r="P117" s="40">
        <f t="shared" si="47"/>
        <v>18.095920231730354</v>
      </c>
      <c r="Q117" s="35"/>
      <c r="R117" s="10">
        <f t="shared" si="32"/>
        <v>43143</v>
      </c>
      <c r="S117" s="11">
        <f t="shared" si="39"/>
        <v>0.25</v>
      </c>
      <c r="T117" s="40">
        <f>(G117*S117)+(T116*(1-S117))</f>
        <v>1062.1530372999255</v>
      </c>
      <c r="U117" s="50"/>
      <c r="V117" s="10">
        <f t="shared" si="33"/>
        <v>43143</v>
      </c>
      <c r="W117" s="23">
        <f t="shared" si="40"/>
        <v>0.15384615384615385</v>
      </c>
      <c r="X117" s="46">
        <f>((G117 -X116)*W117)+X116</f>
        <v>1082.4339135234775</v>
      </c>
      <c r="Y117" s="23">
        <f t="shared" si="53"/>
        <v>7.407407407407407E-2</v>
      </c>
      <c r="Z117" s="47">
        <f>((G117 -Z116)*Y117)+Z116</f>
        <v>1096.4808966295579</v>
      </c>
      <c r="AA117" s="46">
        <f t="shared" si="54"/>
        <v>-14.046983106080461</v>
      </c>
      <c r="AB117" s="45">
        <f t="shared" si="55"/>
        <v>0.2</v>
      </c>
      <c r="AC117" s="48">
        <f t="shared" si="57"/>
        <v>2.9054528063210698</v>
      </c>
      <c r="AD117" s="46">
        <f t="shared" si="56"/>
        <v>-16.95243591240153</v>
      </c>
      <c r="AE117" s="59"/>
      <c r="AF117" s="10">
        <f t="shared" si="34"/>
        <v>43143</v>
      </c>
      <c r="AG117" s="15">
        <f>AVERAGE(G111:G117)</f>
        <v>1055.4457142857141</v>
      </c>
      <c r="AH117" s="16">
        <f>AVERAGE(G104:G117)</f>
        <v>1112.5342857142857</v>
      </c>
      <c r="AJ117" s="50"/>
      <c r="AK117" s="36"/>
      <c r="AL117" s="36"/>
      <c r="AM117" s="36"/>
      <c r="AN117" s="36"/>
      <c r="AO117" s="36"/>
      <c r="AP117" s="36"/>
      <c r="AQ117" s="36"/>
      <c r="AS117" s="37">
        <f>AVERAGE(E117,F117,G117)</f>
        <v>1051.4566666666667</v>
      </c>
      <c r="AT117" s="26">
        <f t="shared" si="41"/>
        <v>1057.7919047619048</v>
      </c>
      <c r="AU117" s="26">
        <f t="shared" si="42"/>
        <v>21.966394557823101</v>
      </c>
      <c r="AV117" s="27">
        <f t="shared" si="43"/>
        <v>-19.227060919689723</v>
      </c>
      <c r="AW117" s="10">
        <f t="shared" si="35"/>
        <v>43143</v>
      </c>
      <c r="AX117" s="34"/>
      <c r="AY117" s="20">
        <f>AVERAGE(E117,F117,G117)</f>
        <v>1051.4566666666667</v>
      </c>
      <c r="AZ117" s="21">
        <f t="shared" si="50"/>
        <v>1121.2136666666665</v>
      </c>
      <c r="BA117" s="21">
        <f t="shared" si="51"/>
        <v>44.395233333333394</v>
      </c>
      <c r="BB117" s="22">
        <f t="shared" si="52"/>
        <v>-104.75148608296497</v>
      </c>
      <c r="BC117" s="10">
        <f t="shared" si="36"/>
        <v>43143</v>
      </c>
      <c r="BD117" s="34"/>
      <c r="BE117" s="20">
        <f>G117-G116</f>
        <v>14.160000000000082</v>
      </c>
      <c r="BF117" s="23">
        <f t="shared" si="38"/>
        <v>14.160000000000082</v>
      </c>
      <c r="BG117" s="23">
        <f t="shared" si="44"/>
        <v>0</v>
      </c>
      <c r="BH117" s="33">
        <f t="shared" si="48"/>
        <v>7.7865698482893553</v>
      </c>
      <c r="BI117" s="33">
        <f t="shared" si="49"/>
        <v>11.203944463757242</v>
      </c>
      <c r="BJ117" s="23">
        <f t="shared" si="45"/>
        <v>0.69498468806923464</v>
      </c>
      <c r="BK117" s="30">
        <f t="shared" si="46"/>
        <v>41.002416892679733</v>
      </c>
      <c r="BL117" s="10">
        <f t="shared" si="37"/>
        <v>43143</v>
      </c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  <c r="CP117" s="34"/>
      <c r="CQ117" s="34"/>
      <c r="CR117" s="34"/>
    </row>
    <row r="118" spans="1:96" s="4" customFormat="1" x14ac:dyDescent="0.25">
      <c r="A118" s="34">
        <v>1121</v>
      </c>
      <c r="B118" s="34">
        <v>3</v>
      </c>
      <c r="C118" s="55">
        <v>43144</v>
      </c>
      <c r="D118" s="52">
        <v>1045</v>
      </c>
      <c r="E118" s="52">
        <v>1058.3699999999999</v>
      </c>
      <c r="F118" s="52">
        <v>1044.0899999999999</v>
      </c>
      <c r="G118" s="34">
        <v>1052.0999999999999</v>
      </c>
      <c r="H118" s="34">
        <v>1265054</v>
      </c>
      <c r="I118" s="50"/>
      <c r="J118" s="10">
        <f t="shared" si="30"/>
        <v>43144</v>
      </c>
      <c r="K118" s="57">
        <v>1</v>
      </c>
      <c r="L118" s="57">
        <v>0</v>
      </c>
      <c r="M118" s="50"/>
      <c r="N118" s="10">
        <f t="shared" si="31"/>
        <v>43144</v>
      </c>
      <c r="O118" s="42">
        <f>((G118-MIN(F105:F118))/(MAX(E105:E118)-MIN(F105:F118))*100)</f>
        <v>30.638604435753571</v>
      </c>
      <c r="P118" s="40">
        <f t="shared" si="47"/>
        <v>28.154856858608202</v>
      </c>
      <c r="Q118" s="35"/>
      <c r="R118" s="10">
        <f t="shared" si="32"/>
        <v>43144</v>
      </c>
      <c r="S118" s="11">
        <f t="shared" si="39"/>
        <v>0.25</v>
      </c>
      <c r="T118" s="40">
        <f>(G118*S118)+(T117*(1-S118))</f>
        <v>1059.6397779749441</v>
      </c>
      <c r="U118" s="50"/>
      <c r="V118" s="10">
        <f t="shared" si="33"/>
        <v>43144</v>
      </c>
      <c r="W118" s="23">
        <f t="shared" si="40"/>
        <v>0.15384615384615385</v>
      </c>
      <c r="X118" s="46">
        <f>((G118 -X117)*W118)+X117</f>
        <v>1077.7671575967886</v>
      </c>
      <c r="Y118" s="23">
        <f t="shared" si="53"/>
        <v>7.407407407407407E-2</v>
      </c>
      <c r="Z118" s="47">
        <f>((G118 -Z117)*Y118)+Z117</f>
        <v>1093.1934228051462</v>
      </c>
      <c r="AA118" s="46">
        <f t="shared" si="54"/>
        <v>-15.426265208357563</v>
      </c>
      <c r="AB118" s="45">
        <f t="shared" si="55"/>
        <v>0.2</v>
      </c>
      <c r="AC118" s="48">
        <f t="shared" si="57"/>
        <v>-0.76089079661465675</v>
      </c>
      <c r="AD118" s="46">
        <f t="shared" si="56"/>
        <v>-14.665374411742906</v>
      </c>
      <c r="AE118" s="59"/>
      <c r="AF118" s="10">
        <f t="shared" si="34"/>
        <v>43144</v>
      </c>
      <c r="AG118" s="15">
        <f>AVERAGE(G112:G118)</f>
        <v>1046.9028571428571</v>
      </c>
      <c r="AH118" s="16">
        <f>AVERAGE(G105:G118)</f>
        <v>1104.524285714286</v>
      </c>
      <c r="AJ118" s="50"/>
      <c r="AK118" s="36"/>
      <c r="AL118" s="36"/>
      <c r="AM118" s="36"/>
      <c r="AN118" s="36"/>
      <c r="AO118" s="36"/>
      <c r="AP118" s="36"/>
      <c r="AQ118" s="36"/>
      <c r="AS118" s="37">
        <f>AVERAGE(E118,F118,G118)</f>
        <v>1051.52</v>
      </c>
      <c r="AT118" s="26">
        <f t="shared" si="41"/>
        <v>1048.8542857142857</v>
      </c>
      <c r="AU118" s="26">
        <f t="shared" si="42"/>
        <v>15.049115646258526</v>
      </c>
      <c r="AV118" s="27">
        <f t="shared" si="43"/>
        <v>11.808952093372445</v>
      </c>
      <c r="AW118" s="10">
        <f t="shared" si="35"/>
        <v>43144</v>
      </c>
      <c r="AX118" s="34"/>
      <c r="AY118" s="20">
        <f>AVERAGE(E118,F118,G118)</f>
        <v>1051.52</v>
      </c>
      <c r="AZ118" s="21">
        <f t="shared" si="50"/>
        <v>1117.4646666666667</v>
      </c>
      <c r="BA118" s="21">
        <f t="shared" si="51"/>
        <v>48.365400000000008</v>
      </c>
      <c r="BB118" s="22">
        <f t="shared" si="52"/>
        <v>-90.897854894431092</v>
      </c>
      <c r="BC118" s="10">
        <f t="shared" si="36"/>
        <v>43144</v>
      </c>
      <c r="BD118" s="34"/>
      <c r="BE118" s="20">
        <f>G118-G117</f>
        <v>0.15999999999985448</v>
      </c>
      <c r="BF118" s="23">
        <f t="shared" si="38"/>
        <v>0.15999999999985448</v>
      </c>
      <c r="BG118" s="23">
        <f t="shared" si="44"/>
        <v>0</v>
      </c>
      <c r="BH118" s="33">
        <f t="shared" si="48"/>
        <v>7.2418148591258191</v>
      </c>
      <c r="BI118" s="33">
        <f t="shared" si="49"/>
        <v>10.403662716346011</v>
      </c>
      <c r="BJ118" s="23">
        <f t="shared" si="45"/>
        <v>0.69608320228871279</v>
      </c>
      <c r="BK118" s="30">
        <f t="shared" si="46"/>
        <v>41.040628275158355</v>
      </c>
      <c r="BL118" s="10">
        <f t="shared" si="37"/>
        <v>43144</v>
      </c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  <c r="CP118" s="34"/>
      <c r="CQ118" s="34"/>
      <c r="CR118" s="34"/>
    </row>
    <row r="119" spans="1:96" s="4" customFormat="1" x14ac:dyDescent="0.25">
      <c r="A119" s="34">
        <v>1122</v>
      </c>
      <c r="B119" s="34">
        <v>3</v>
      </c>
      <c r="C119" s="55">
        <v>43145</v>
      </c>
      <c r="D119" s="52">
        <v>1048.95</v>
      </c>
      <c r="E119" s="52">
        <v>1071.72</v>
      </c>
      <c r="F119" s="52">
        <v>1046.75</v>
      </c>
      <c r="G119" s="34">
        <v>1069.7</v>
      </c>
      <c r="H119" s="34">
        <v>1555787</v>
      </c>
      <c r="I119" s="50"/>
      <c r="J119" s="10">
        <f t="shared" si="30"/>
        <v>43145</v>
      </c>
      <c r="K119" s="57">
        <v>0</v>
      </c>
      <c r="L119" s="57">
        <v>0</v>
      </c>
      <c r="M119" s="50"/>
      <c r="N119" s="10">
        <f t="shared" si="31"/>
        <v>43145</v>
      </c>
      <c r="O119" s="42">
        <f>((G119-MIN(F106:F119))/(MAX(E106:E119)-MIN(F106:F119))*100)</f>
        <v>39.695363556836327</v>
      </c>
      <c r="P119" s="40">
        <f t="shared" si="47"/>
        <v>33.630079418171839</v>
      </c>
      <c r="Q119" s="35"/>
      <c r="R119" s="10">
        <f t="shared" si="32"/>
        <v>43145</v>
      </c>
      <c r="S119" s="11">
        <f t="shared" si="39"/>
        <v>0.25</v>
      </c>
      <c r="T119" s="40">
        <f>(G119*S119)+(T118*(1-S119))</f>
        <v>1062.154833481208</v>
      </c>
      <c r="U119" s="50"/>
      <c r="V119" s="10">
        <f t="shared" si="33"/>
        <v>43145</v>
      </c>
      <c r="W119" s="23">
        <f t="shared" si="40"/>
        <v>0.15384615384615385</v>
      </c>
      <c r="X119" s="46">
        <f>((G119 -X118)*W119)+X118</f>
        <v>1076.5260564280518</v>
      </c>
      <c r="Y119" s="23">
        <f t="shared" si="53"/>
        <v>7.407407407407407E-2</v>
      </c>
      <c r="Z119" s="47">
        <f>((G119 -Z118)*Y119)+Z118</f>
        <v>1091.4531692640242</v>
      </c>
      <c r="AA119" s="46">
        <f t="shared" si="54"/>
        <v>-14.927112835972366</v>
      </c>
      <c r="AB119" s="45">
        <f t="shared" si="55"/>
        <v>0.2</v>
      </c>
      <c r="AC119" s="48">
        <f t="shared" si="57"/>
        <v>-3.5941352044861987</v>
      </c>
      <c r="AD119" s="46">
        <f t="shared" si="56"/>
        <v>-11.332977631486168</v>
      </c>
      <c r="AE119" s="59"/>
      <c r="AF119" s="10">
        <f t="shared" si="34"/>
        <v>43145</v>
      </c>
      <c r="AG119" s="15">
        <f>AVERAGE(G113:G119)</f>
        <v>1048.8885714285714</v>
      </c>
      <c r="AH119" s="16">
        <f>AVERAGE(G106:G119)</f>
        <v>1097.3335714285715</v>
      </c>
      <c r="AJ119" s="50"/>
      <c r="AK119" s="36"/>
      <c r="AL119" s="36"/>
      <c r="AM119" s="36"/>
      <c r="AN119" s="36"/>
      <c r="AO119" s="36"/>
      <c r="AP119" s="36"/>
      <c r="AQ119" s="36"/>
      <c r="AS119" s="37">
        <f>AVERAGE(E119,F119,G119)</f>
        <v>1062.7233333333334</v>
      </c>
      <c r="AT119" s="26">
        <f t="shared" si="41"/>
        <v>1047.4419047619049</v>
      </c>
      <c r="AU119" s="26">
        <f t="shared" si="42"/>
        <v>14.242040816326494</v>
      </c>
      <c r="AV119" s="27">
        <f t="shared" si="43"/>
        <v>71.532016927941356</v>
      </c>
      <c r="AW119" s="10">
        <f t="shared" si="35"/>
        <v>43145</v>
      </c>
      <c r="AX119" s="34"/>
      <c r="AY119" s="20">
        <f>AVERAGE(E119,F119,G119)</f>
        <v>1062.7233333333334</v>
      </c>
      <c r="AZ119" s="21">
        <f t="shared" si="50"/>
        <v>1114.241</v>
      </c>
      <c r="BA119" s="21">
        <f t="shared" si="51"/>
        <v>50.938233333333365</v>
      </c>
      <c r="BB119" s="22">
        <f t="shared" si="52"/>
        <v>-67.4250143038158</v>
      </c>
      <c r="BC119" s="10">
        <f t="shared" si="36"/>
        <v>43145</v>
      </c>
      <c r="BD119" s="34"/>
      <c r="BE119" s="20">
        <f>G119-G118</f>
        <v>17.600000000000136</v>
      </c>
      <c r="BF119" s="23">
        <f t="shared" si="38"/>
        <v>17.600000000000136</v>
      </c>
      <c r="BG119" s="23">
        <f t="shared" si="44"/>
        <v>0</v>
      </c>
      <c r="BH119" s="33">
        <f t="shared" si="48"/>
        <v>7.9816852263311278</v>
      </c>
      <c r="BI119" s="33">
        <f t="shared" si="49"/>
        <v>9.6605439508927251</v>
      </c>
      <c r="BJ119" s="23">
        <f t="shared" si="45"/>
        <v>0.82621488675009291</v>
      </c>
      <c r="BK119" s="30">
        <f t="shared" si="46"/>
        <v>45.241931425737839</v>
      </c>
      <c r="BL119" s="10">
        <f t="shared" si="37"/>
        <v>43145</v>
      </c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  <c r="CP119" s="34"/>
      <c r="CQ119" s="34"/>
      <c r="CR119" s="34"/>
    </row>
    <row r="120" spans="1:96" s="4" customFormat="1" x14ac:dyDescent="0.25">
      <c r="A120" s="34">
        <v>1123</v>
      </c>
      <c r="B120" s="34">
        <v>3</v>
      </c>
      <c r="C120" s="55">
        <v>43146</v>
      </c>
      <c r="D120" s="52">
        <v>1079.07</v>
      </c>
      <c r="E120" s="52">
        <v>1091.48</v>
      </c>
      <c r="F120" s="52">
        <v>1064.3399999999999</v>
      </c>
      <c r="G120" s="34">
        <v>1089.52</v>
      </c>
      <c r="H120" s="34">
        <v>1843442</v>
      </c>
      <c r="I120" s="50"/>
      <c r="J120" s="10">
        <f t="shared" si="30"/>
        <v>43146</v>
      </c>
      <c r="K120" s="57">
        <v>0</v>
      </c>
      <c r="L120" s="57">
        <v>0</v>
      </c>
      <c r="M120" s="50"/>
      <c r="N120" s="10">
        <f t="shared" si="31"/>
        <v>43146</v>
      </c>
      <c r="O120" s="42">
        <f>((G120-MIN(F107:F120))/(MAX(E107:E120)-MIN(F107:F120))*100)</f>
        <v>49.894509339782822</v>
      </c>
      <c r="P120" s="40">
        <f t="shared" si="47"/>
        <v>40.076159110790904</v>
      </c>
      <c r="Q120" s="35"/>
      <c r="R120" s="10">
        <f t="shared" si="32"/>
        <v>43146</v>
      </c>
      <c r="S120" s="11">
        <f t="shared" si="39"/>
        <v>0.25</v>
      </c>
      <c r="T120" s="40">
        <f>(G120*S120)+(T119*(1-S120))</f>
        <v>1068.9961251109062</v>
      </c>
      <c r="U120" s="50"/>
      <c r="V120" s="10">
        <f t="shared" si="33"/>
        <v>43146</v>
      </c>
      <c r="W120" s="23">
        <f t="shared" si="40"/>
        <v>0.15384615384615385</v>
      </c>
      <c r="X120" s="46">
        <f>((G120 -X119)*W120)+X119</f>
        <v>1078.5251246698899</v>
      </c>
      <c r="Y120" s="23">
        <f t="shared" si="53"/>
        <v>7.407407407407407E-2</v>
      </c>
      <c r="Z120" s="47">
        <f>((G120 -Z119)*Y120)+Z119</f>
        <v>1091.3099715407632</v>
      </c>
      <c r="AA120" s="46">
        <f t="shared" si="54"/>
        <v>-12.784846870873253</v>
      </c>
      <c r="AB120" s="45">
        <f t="shared" si="55"/>
        <v>0.2</v>
      </c>
      <c r="AC120" s="48">
        <f t="shared" si="57"/>
        <v>-5.4322775377636097</v>
      </c>
      <c r="AD120" s="46">
        <f t="shared" si="56"/>
        <v>-7.3525693331096429</v>
      </c>
      <c r="AE120" s="59"/>
      <c r="AF120" s="10">
        <f t="shared" si="34"/>
        <v>43146</v>
      </c>
      <c r="AG120" s="15">
        <f>AVERAGE(G114:G120)</f>
        <v>1050.1628571428571</v>
      </c>
      <c r="AH120" s="16">
        <f>AVERAGE(G107:G120)</f>
        <v>1091.1678571428572</v>
      </c>
      <c r="AJ120" s="50"/>
      <c r="AK120" s="36"/>
      <c r="AL120" s="36"/>
      <c r="AM120" s="36"/>
      <c r="AN120" s="36"/>
      <c r="AO120" s="36"/>
      <c r="AP120" s="36"/>
      <c r="AQ120" s="36"/>
      <c r="AS120" s="37">
        <f>AVERAGE(E120,F120,G120)</f>
        <v>1081.78</v>
      </c>
      <c r="AT120" s="26">
        <f t="shared" si="41"/>
        <v>1050.2938095238094</v>
      </c>
      <c r="AU120" s="26">
        <f t="shared" si="42"/>
        <v>15.871700680272186</v>
      </c>
      <c r="AV120" s="27">
        <f t="shared" si="43"/>
        <v>132.25295810224259</v>
      </c>
      <c r="AW120" s="10">
        <f t="shared" si="35"/>
        <v>43146</v>
      </c>
      <c r="AX120" s="34"/>
      <c r="AY120" s="20">
        <f>AVERAGE(E120,F120,G120)</f>
        <v>1081.78</v>
      </c>
      <c r="AZ120" s="21">
        <f t="shared" si="50"/>
        <v>1112</v>
      </c>
      <c r="BA120" s="21">
        <f t="shared" si="51"/>
        <v>52.151666666666685</v>
      </c>
      <c r="BB120" s="22">
        <f t="shared" si="52"/>
        <v>-38.630916237895903</v>
      </c>
      <c r="BC120" s="10">
        <f t="shared" si="36"/>
        <v>43146</v>
      </c>
      <c r="BD120" s="34"/>
      <c r="BE120" s="20">
        <f>G120-G119</f>
        <v>19.819999999999936</v>
      </c>
      <c r="BF120" s="23">
        <f t="shared" si="38"/>
        <v>19.819999999999936</v>
      </c>
      <c r="BG120" s="23">
        <f t="shared" si="44"/>
        <v>0</v>
      </c>
      <c r="BH120" s="33">
        <f t="shared" si="48"/>
        <v>8.8272791387360421</v>
      </c>
      <c r="BI120" s="33">
        <f t="shared" si="49"/>
        <v>8.9705050972575311</v>
      </c>
      <c r="BJ120" s="23">
        <f t="shared" si="45"/>
        <v>0.98403367960124388</v>
      </c>
      <c r="BK120" s="30">
        <f t="shared" si="46"/>
        <v>49.597629804299366</v>
      </c>
      <c r="BL120" s="10">
        <f t="shared" si="37"/>
        <v>43146</v>
      </c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</row>
    <row r="121" spans="1:96" s="4" customFormat="1" x14ac:dyDescent="0.25">
      <c r="A121" s="34">
        <v>1124</v>
      </c>
      <c r="B121" s="34">
        <v>3</v>
      </c>
      <c r="C121" s="55">
        <v>43147</v>
      </c>
      <c r="D121" s="52">
        <v>1088.4100000000001</v>
      </c>
      <c r="E121" s="52">
        <v>1104.67</v>
      </c>
      <c r="F121" s="52">
        <v>1088.31</v>
      </c>
      <c r="G121" s="34">
        <v>1094.8</v>
      </c>
      <c r="H121" s="34">
        <v>1681612</v>
      </c>
      <c r="I121" s="50"/>
      <c r="J121" s="10">
        <f t="shared" si="30"/>
        <v>43147</v>
      </c>
      <c r="K121" s="57">
        <v>1</v>
      </c>
      <c r="L121" s="57">
        <v>0</v>
      </c>
      <c r="M121" s="50"/>
      <c r="N121" s="10">
        <f t="shared" si="31"/>
        <v>43147</v>
      </c>
      <c r="O121" s="42">
        <f>((G121-MIN(F108:F121))/(MAX(E108:E121)-MIN(F108:F121))*100)</f>
        <v>55.577299412915849</v>
      </c>
      <c r="P121" s="40">
        <f t="shared" si="47"/>
        <v>48.389057436511656</v>
      </c>
      <c r="Q121" s="35"/>
      <c r="R121" s="10">
        <f t="shared" si="32"/>
        <v>43147</v>
      </c>
      <c r="S121" s="11">
        <f t="shared" si="39"/>
        <v>0.25</v>
      </c>
      <c r="T121" s="40">
        <f>(G121*S121)+(T120*(1-S121))</f>
        <v>1075.4470938331797</v>
      </c>
      <c r="U121" s="50"/>
      <c r="V121" s="10">
        <f t="shared" si="33"/>
        <v>43147</v>
      </c>
      <c r="W121" s="23">
        <f t="shared" si="40"/>
        <v>0.15384615384615385</v>
      </c>
      <c r="X121" s="46">
        <f>((G121 -X120)*W121)+X120</f>
        <v>1081.0289516437531</v>
      </c>
      <c r="Y121" s="23">
        <f t="shared" si="53"/>
        <v>7.407407407407407E-2</v>
      </c>
      <c r="Z121" s="47">
        <f>((G121 -Z120)*Y121)+Z120</f>
        <v>1091.5684921673733</v>
      </c>
      <c r="AA121" s="46">
        <f t="shared" si="54"/>
        <v>-10.53954052362019</v>
      </c>
      <c r="AB121" s="45">
        <f t="shared" si="55"/>
        <v>0.2</v>
      </c>
      <c r="AC121" s="48">
        <f t="shared" si="57"/>
        <v>-6.4537301349349256</v>
      </c>
      <c r="AD121" s="46">
        <f t="shared" si="56"/>
        <v>-4.0858103886852639</v>
      </c>
      <c r="AE121" s="59"/>
      <c r="AF121" s="10">
        <f t="shared" si="34"/>
        <v>43147</v>
      </c>
      <c r="AG121" s="15">
        <f>AVERAGE(G115:G121)</f>
        <v>1056.7657142857142</v>
      </c>
      <c r="AH121" s="16">
        <f>AVERAGE(G108:G121)</f>
        <v>1085.3978571428572</v>
      </c>
      <c r="AJ121" s="50"/>
      <c r="AK121" s="36"/>
      <c r="AL121" s="36"/>
      <c r="AM121" s="36"/>
      <c r="AN121" s="36"/>
      <c r="AO121" s="36"/>
      <c r="AP121" s="36"/>
      <c r="AQ121" s="36"/>
      <c r="AS121" s="37">
        <f>AVERAGE(E121,F121,G121)</f>
        <v>1095.9266666666665</v>
      </c>
      <c r="AT121" s="26">
        <f t="shared" si="41"/>
        <v>1055.4919047619046</v>
      </c>
      <c r="AU121" s="26">
        <f t="shared" si="42"/>
        <v>21.129795918367318</v>
      </c>
      <c r="AV121" s="27">
        <f t="shared" si="43"/>
        <v>127.57580830714828</v>
      </c>
      <c r="AW121" s="10">
        <f t="shared" si="35"/>
        <v>43147</v>
      </c>
      <c r="AX121" s="34"/>
      <c r="AY121" s="20">
        <f>AVERAGE(E121,F121,G121)</f>
        <v>1095.9266666666665</v>
      </c>
      <c r="AZ121" s="21">
        <f t="shared" si="50"/>
        <v>1110.0685000000001</v>
      </c>
      <c r="BA121" s="21">
        <f t="shared" si="51"/>
        <v>51.827500000000029</v>
      </c>
      <c r="BB121" s="22">
        <f t="shared" si="52"/>
        <v>-18.190900369280879</v>
      </c>
      <c r="BC121" s="10">
        <f t="shared" si="36"/>
        <v>43147</v>
      </c>
      <c r="BD121" s="34"/>
      <c r="BE121" s="20">
        <f>G121-G120</f>
        <v>5.2799999999999727</v>
      </c>
      <c r="BF121" s="23">
        <f t="shared" si="38"/>
        <v>5.2799999999999727</v>
      </c>
      <c r="BG121" s="23">
        <f t="shared" si="44"/>
        <v>0</v>
      </c>
      <c r="BH121" s="33">
        <f t="shared" si="48"/>
        <v>8.5739020573977509</v>
      </c>
      <c r="BI121" s="33">
        <f t="shared" si="49"/>
        <v>8.3297547331677073</v>
      </c>
      <c r="BJ121" s="23">
        <f t="shared" si="45"/>
        <v>1.0293102656741968</v>
      </c>
      <c r="BK121" s="30">
        <f t="shared" si="46"/>
        <v>50.722173099155427</v>
      </c>
      <c r="BL121" s="10">
        <f t="shared" si="37"/>
        <v>43147</v>
      </c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  <c r="CP121" s="34"/>
      <c r="CQ121" s="34"/>
      <c r="CR121" s="34"/>
    </row>
    <row r="122" spans="1:96" s="4" customFormat="1" x14ac:dyDescent="0.25">
      <c r="A122" s="34">
        <v>1125</v>
      </c>
      <c r="B122" s="34">
        <v>3</v>
      </c>
      <c r="C122" s="55">
        <v>43151</v>
      </c>
      <c r="D122" s="52">
        <v>1090.57</v>
      </c>
      <c r="E122" s="52">
        <v>1113.95</v>
      </c>
      <c r="F122" s="52">
        <v>1088.52</v>
      </c>
      <c r="G122" s="34">
        <v>1102.46</v>
      </c>
      <c r="H122" s="34">
        <v>1423145</v>
      </c>
      <c r="I122" s="50"/>
      <c r="J122" s="10">
        <f t="shared" si="30"/>
        <v>43151</v>
      </c>
      <c r="K122" s="57">
        <v>0</v>
      </c>
      <c r="L122" s="57">
        <v>0</v>
      </c>
      <c r="M122" s="50"/>
      <c r="N122" s="10">
        <f t="shared" si="31"/>
        <v>43151</v>
      </c>
      <c r="O122" s="42">
        <f>((G122-MIN(F109:F122))/(MAX(E109:E122)-MIN(F109:F122))*100)</f>
        <v>60.570987654321016</v>
      </c>
      <c r="P122" s="40">
        <f t="shared" si="47"/>
        <v>55.347598802339895</v>
      </c>
      <c r="Q122" s="35"/>
      <c r="R122" s="10">
        <f t="shared" si="32"/>
        <v>43151</v>
      </c>
      <c r="S122" s="11">
        <f t="shared" si="39"/>
        <v>0.25</v>
      </c>
      <c r="T122" s="40">
        <f>(G122*S122)+(T121*(1-S122))</f>
        <v>1082.2003203748848</v>
      </c>
      <c r="U122" s="50"/>
      <c r="V122" s="10">
        <f t="shared" si="33"/>
        <v>43151</v>
      </c>
      <c r="W122" s="23">
        <f t="shared" si="40"/>
        <v>0.15384615384615385</v>
      </c>
      <c r="X122" s="46">
        <f>((G122 -X121)*W122)+X121</f>
        <v>1084.3260360062527</v>
      </c>
      <c r="Y122" s="23">
        <f t="shared" si="53"/>
        <v>7.407407407407407E-2</v>
      </c>
      <c r="Z122" s="47">
        <f>((G122 -Z121)*Y122)+Z121</f>
        <v>1092.3752705253457</v>
      </c>
      <c r="AA122" s="46">
        <f t="shared" si="54"/>
        <v>-8.0492345190930337</v>
      </c>
      <c r="AB122" s="45">
        <f t="shared" si="55"/>
        <v>0.2</v>
      </c>
      <c r="AC122" s="48">
        <f t="shared" si="57"/>
        <v>-6.7728310117665469</v>
      </c>
      <c r="AD122" s="46">
        <f t="shared" si="56"/>
        <v>-1.2764035073264868</v>
      </c>
      <c r="AE122" s="59"/>
      <c r="AF122" s="10">
        <f t="shared" si="34"/>
        <v>43151</v>
      </c>
      <c r="AG122" s="15">
        <f>AVERAGE(G116:G122)</f>
        <v>1071.1857142857145</v>
      </c>
      <c r="AH122" s="16">
        <f>AVERAGE(G109:G122)</f>
        <v>1081.024285714286</v>
      </c>
      <c r="AJ122" s="50"/>
      <c r="AK122" s="36"/>
      <c r="AL122" s="36"/>
      <c r="AM122" s="36"/>
      <c r="AN122" s="36"/>
      <c r="AO122" s="36"/>
      <c r="AP122" s="36"/>
      <c r="AQ122" s="36"/>
      <c r="AS122" s="37">
        <f>AVERAGE(E122,F122,G122)</f>
        <v>1101.6433333333334</v>
      </c>
      <c r="AT122" s="26">
        <f t="shared" si="41"/>
        <v>1067.1171428571427</v>
      </c>
      <c r="AU122" s="26">
        <f t="shared" si="42"/>
        <v>22.285306122448933</v>
      </c>
      <c r="AV122" s="27">
        <f t="shared" si="43"/>
        <v>103.28536745687354</v>
      </c>
      <c r="AW122" s="10">
        <f t="shared" si="35"/>
        <v>43151</v>
      </c>
      <c r="AX122" s="34"/>
      <c r="AY122" s="20">
        <f>AVERAGE(E122,F122,G122)</f>
        <v>1101.6433333333334</v>
      </c>
      <c r="AZ122" s="21">
        <f t="shared" si="50"/>
        <v>1107.6373333333333</v>
      </c>
      <c r="BA122" s="21">
        <f t="shared" si="51"/>
        <v>49.995733333333355</v>
      </c>
      <c r="BB122" s="22">
        <f t="shared" si="52"/>
        <v>-7.9926820422008173</v>
      </c>
      <c r="BC122" s="10">
        <f t="shared" si="36"/>
        <v>43151</v>
      </c>
      <c r="BD122" s="34"/>
      <c r="BE122" s="20">
        <f>G122-G121</f>
        <v>7.6600000000000819</v>
      </c>
      <c r="BF122" s="23">
        <f t="shared" si="38"/>
        <v>7.6600000000000819</v>
      </c>
      <c r="BG122" s="23">
        <f t="shared" si="44"/>
        <v>0</v>
      </c>
      <c r="BH122" s="33">
        <f t="shared" si="48"/>
        <v>8.5086233390122032</v>
      </c>
      <c r="BI122" s="33">
        <f t="shared" si="49"/>
        <v>7.7347722522271569</v>
      </c>
      <c r="BJ122" s="23">
        <f t="shared" si="45"/>
        <v>1.1000483351739572</v>
      </c>
      <c r="BK122" s="30">
        <f t="shared" si="46"/>
        <v>52.382048391416419</v>
      </c>
      <c r="BL122" s="10">
        <f t="shared" si="37"/>
        <v>43151</v>
      </c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  <c r="CP122" s="34"/>
      <c r="CQ122" s="34"/>
      <c r="CR122" s="34"/>
    </row>
    <row r="123" spans="1:96" s="4" customFormat="1" x14ac:dyDescent="0.25">
      <c r="A123" s="34">
        <v>1126</v>
      </c>
      <c r="B123" s="34">
        <v>3</v>
      </c>
      <c r="C123" s="55">
        <v>43152</v>
      </c>
      <c r="D123" s="52">
        <v>1106.47</v>
      </c>
      <c r="E123" s="52">
        <v>1133.97</v>
      </c>
      <c r="F123" s="52">
        <v>1106.33</v>
      </c>
      <c r="G123" s="34">
        <v>1111.3399999999999</v>
      </c>
      <c r="H123" s="34">
        <v>1512910</v>
      </c>
      <c r="I123" s="50"/>
      <c r="J123" s="10">
        <f t="shared" si="30"/>
        <v>43152</v>
      </c>
      <c r="K123" s="57">
        <v>0</v>
      </c>
      <c r="L123" s="57">
        <v>0</v>
      </c>
      <c r="M123" s="50"/>
      <c r="N123" s="10">
        <f t="shared" si="31"/>
        <v>43152</v>
      </c>
      <c r="O123" s="42">
        <f>((G123-MIN(F110:F123))/(MAX(E110:E123)-MIN(F110:F123))*100)</f>
        <v>65.465167548500844</v>
      </c>
      <c r="P123" s="40">
        <f t="shared" si="47"/>
        <v>60.537818205245905</v>
      </c>
      <c r="Q123" s="35"/>
      <c r="R123" s="10">
        <f t="shared" si="32"/>
        <v>43152</v>
      </c>
      <c r="S123" s="11">
        <f t="shared" si="39"/>
        <v>0.25</v>
      </c>
      <c r="T123" s="40">
        <f>(G123*S123)+(T122*(1-S123))</f>
        <v>1089.4852402811637</v>
      </c>
      <c r="U123" s="50"/>
      <c r="V123" s="10">
        <f t="shared" si="33"/>
        <v>43152</v>
      </c>
      <c r="W123" s="23">
        <f t="shared" si="40"/>
        <v>0.15384615384615385</v>
      </c>
      <c r="X123" s="46">
        <f>((G123 -X122)*W123)+X122</f>
        <v>1088.4820304668292</v>
      </c>
      <c r="Y123" s="23">
        <f t="shared" si="53"/>
        <v>7.407407407407407E-2</v>
      </c>
      <c r="Z123" s="47">
        <f>((G123 -Z122)*Y123)+Z122</f>
        <v>1093.7800653012459</v>
      </c>
      <c r="AA123" s="46">
        <f t="shared" si="54"/>
        <v>-5.2980348344167396</v>
      </c>
      <c r="AB123" s="45">
        <f t="shared" si="55"/>
        <v>0.2</v>
      </c>
      <c r="AC123" s="48">
        <f t="shared" si="57"/>
        <v>-6.4778717762965856</v>
      </c>
      <c r="AD123" s="46">
        <f t="shared" si="56"/>
        <v>1.179836941879846</v>
      </c>
      <c r="AE123" s="59"/>
      <c r="AF123" s="10">
        <f t="shared" si="34"/>
        <v>43152</v>
      </c>
      <c r="AG123" s="15">
        <f>AVERAGE(G117:G123)</f>
        <v>1081.6942857142858</v>
      </c>
      <c r="AH123" s="16">
        <f>AVERAGE(G110:G123)</f>
        <v>1076.8385714285716</v>
      </c>
      <c r="AJ123" s="50"/>
      <c r="AK123" s="36"/>
      <c r="AL123" s="36"/>
      <c r="AM123" s="36"/>
      <c r="AN123" s="36"/>
      <c r="AO123" s="36"/>
      <c r="AP123" s="36"/>
      <c r="AQ123" s="36"/>
      <c r="AS123" s="37">
        <f>AVERAGE(E123,F123,G123)</f>
        <v>1117.2133333333334</v>
      </c>
      <c r="AT123" s="26">
        <f t="shared" si="41"/>
        <v>1080.3233333333333</v>
      </c>
      <c r="AU123" s="26">
        <f t="shared" si="42"/>
        <v>21.50571428571428</v>
      </c>
      <c r="AV123" s="27">
        <f t="shared" si="43"/>
        <v>114.35720295823957</v>
      </c>
      <c r="AW123" s="10">
        <f t="shared" si="35"/>
        <v>43152</v>
      </c>
      <c r="AX123" s="34"/>
      <c r="AY123" s="20">
        <f>AVERAGE(E123,F123,G123)</f>
        <v>1117.2133333333334</v>
      </c>
      <c r="AZ123" s="21">
        <f t="shared" si="50"/>
        <v>1105.1588333333334</v>
      </c>
      <c r="BA123" s="21">
        <f t="shared" si="51"/>
        <v>47.269383333333352</v>
      </c>
      <c r="BB123" s="22">
        <f t="shared" si="52"/>
        <v>17.001138510022109</v>
      </c>
      <c r="BC123" s="10">
        <f t="shared" si="36"/>
        <v>43152</v>
      </c>
      <c r="BD123" s="34"/>
      <c r="BE123" s="20">
        <f>G123-G122</f>
        <v>8.8799999999998818</v>
      </c>
      <c r="BF123" s="23">
        <f t="shared" si="38"/>
        <v>8.8799999999998818</v>
      </c>
      <c r="BG123" s="23">
        <f t="shared" si="44"/>
        <v>0</v>
      </c>
      <c r="BH123" s="33">
        <f t="shared" si="48"/>
        <v>8.5351502433684665</v>
      </c>
      <c r="BI123" s="33">
        <f t="shared" si="49"/>
        <v>7.1822885199252173</v>
      </c>
      <c r="BJ123" s="23">
        <f t="shared" si="45"/>
        <v>1.1883608155938208</v>
      </c>
      <c r="BK123" s="30">
        <f t="shared" si="46"/>
        <v>54.30369649857554</v>
      </c>
      <c r="BL123" s="10">
        <f t="shared" si="37"/>
        <v>43152</v>
      </c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  <c r="CP123" s="34"/>
      <c r="CQ123" s="34"/>
      <c r="CR123" s="34"/>
    </row>
    <row r="124" spans="1:96" s="4" customFormat="1" x14ac:dyDescent="0.25">
      <c r="A124" s="34">
        <v>1127</v>
      </c>
      <c r="B124" s="34">
        <v>3</v>
      </c>
      <c r="C124" s="55">
        <v>43153</v>
      </c>
      <c r="D124" s="52">
        <v>1116.19</v>
      </c>
      <c r="E124" s="52">
        <v>1122.82</v>
      </c>
      <c r="F124" s="52">
        <v>1102.5899999999999</v>
      </c>
      <c r="G124" s="34">
        <v>1106.6300000000001</v>
      </c>
      <c r="H124" s="34">
        <v>1317166</v>
      </c>
      <c r="I124" s="50"/>
      <c r="J124" s="10">
        <f t="shared" si="30"/>
        <v>43153</v>
      </c>
      <c r="K124" s="57">
        <v>0</v>
      </c>
      <c r="L124" s="57">
        <v>1</v>
      </c>
      <c r="M124" s="50"/>
      <c r="N124" s="10">
        <f t="shared" si="31"/>
        <v>43153</v>
      </c>
      <c r="O124" s="42">
        <f>((G124-MIN(F111:F124))/(MAX(E111:E124)-MIN(F111:F124))*100)</f>
        <v>80.666148080050988</v>
      </c>
      <c r="P124" s="40">
        <f t="shared" si="47"/>
        <v>68.900767760957606</v>
      </c>
      <c r="Q124" s="35"/>
      <c r="R124" s="10">
        <f t="shared" si="32"/>
        <v>43153</v>
      </c>
      <c r="S124" s="11">
        <f t="shared" si="39"/>
        <v>0.25</v>
      </c>
      <c r="T124" s="40">
        <f>(G124*S124)+(T123*(1-S124))</f>
        <v>1093.7714302108727</v>
      </c>
      <c r="U124" s="50"/>
      <c r="V124" s="10">
        <f t="shared" si="33"/>
        <v>43153</v>
      </c>
      <c r="W124" s="23">
        <f t="shared" si="40"/>
        <v>0.15384615384615385</v>
      </c>
      <c r="X124" s="46">
        <f>((G124 -X123)*W124)+X123</f>
        <v>1091.2740257796247</v>
      </c>
      <c r="Y124" s="23">
        <f t="shared" si="53"/>
        <v>7.407407407407407E-2</v>
      </c>
      <c r="Z124" s="47">
        <f>((G124 -Z123)*Y124)+Z123</f>
        <v>1094.7319123159684</v>
      </c>
      <c r="AA124" s="46">
        <f t="shared" si="54"/>
        <v>-3.4578865363437217</v>
      </c>
      <c r="AB124" s="45">
        <f t="shared" si="55"/>
        <v>0.2</v>
      </c>
      <c r="AC124" s="48">
        <f t="shared" si="57"/>
        <v>-5.8738747283060126</v>
      </c>
      <c r="AD124" s="46">
        <f t="shared" si="56"/>
        <v>2.415988191962291</v>
      </c>
      <c r="AE124" s="59"/>
      <c r="AF124" s="10">
        <f t="shared" si="34"/>
        <v>43153</v>
      </c>
      <c r="AG124" s="15">
        <f>AVERAGE(G118:G124)</f>
        <v>1089.507142857143</v>
      </c>
      <c r="AH124" s="16">
        <f>AVERAGE(G111:G124)</f>
        <v>1072.4764285714286</v>
      </c>
      <c r="AJ124" s="50"/>
      <c r="AK124" s="36"/>
      <c r="AL124" s="36"/>
      <c r="AM124" s="36"/>
      <c r="AN124" s="36"/>
      <c r="AO124" s="36"/>
      <c r="AP124" s="36"/>
      <c r="AQ124" s="36"/>
      <c r="AS124" s="37">
        <f>AVERAGE(E124,F124,G124)</f>
        <v>1110.68</v>
      </c>
      <c r="AT124" s="26">
        <f t="shared" si="41"/>
        <v>1088.7838095238096</v>
      </c>
      <c r="AU124" s="26">
        <f t="shared" si="42"/>
        <v>20.093741496598632</v>
      </c>
      <c r="AV124" s="27">
        <f t="shared" si="43"/>
        <v>72.646800596749387</v>
      </c>
      <c r="AW124" s="10">
        <f t="shared" si="35"/>
        <v>43153</v>
      </c>
      <c r="AX124" s="34"/>
      <c r="AY124" s="20">
        <f>AVERAGE(E124,F124,G124)</f>
        <v>1110.68</v>
      </c>
      <c r="AZ124" s="21">
        <f t="shared" si="50"/>
        <v>1102.2736666666665</v>
      </c>
      <c r="BA124" s="21">
        <f t="shared" si="51"/>
        <v>44.095700000000008</v>
      </c>
      <c r="BB124" s="22">
        <f t="shared" si="52"/>
        <v>12.709226120057929</v>
      </c>
      <c r="BC124" s="10">
        <f t="shared" si="36"/>
        <v>43153</v>
      </c>
      <c r="BD124" s="34"/>
      <c r="BE124" s="20">
        <f>G124-G123</f>
        <v>-4.709999999999809</v>
      </c>
      <c r="BF124" s="23">
        <f t="shared" si="38"/>
        <v>0</v>
      </c>
      <c r="BG124" s="23">
        <f t="shared" si="44"/>
        <v>4.709999999999809</v>
      </c>
      <c r="BH124" s="33">
        <f t="shared" si="48"/>
        <v>7.9254966545564329</v>
      </c>
      <c r="BI124" s="33">
        <f t="shared" si="49"/>
        <v>7.0056964827876884</v>
      </c>
      <c r="BJ124" s="23">
        <f t="shared" si="45"/>
        <v>1.1312931803466799</v>
      </c>
      <c r="BK124" s="30">
        <f t="shared" si="46"/>
        <v>53.080129509102164</v>
      </c>
      <c r="BL124" s="10">
        <f t="shared" si="37"/>
        <v>43153</v>
      </c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  <c r="CP124" s="34"/>
      <c r="CQ124" s="34"/>
      <c r="CR124" s="34"/>
    </row>
    <row r="125" spans="1:96" s="4" customFormat="1" x14ac:dyDescent="0.25">
      <c r="A125" s="34">
        <v>1128</v>
      </c>
      <c r="B125" s="34">
        <v>3</v>
      </c>
      <c r="C125" s="55">
        <v>43154</v>
      </c>
      <c r="D125" s="52">
        <v>1112.6400000000001</v>
      </c>
      <c r="E125" s="52">
        <v>1127.28</v>
      </c>
      <c r="F125" s="52">
        <v>1104.71</v>
      </c>
      <c r="G125" s="34">
        <v>1126.79</v>
      </c>
      <c r="H125" s="34">
        <v>1260968</v>
      </c>
      <c r="I125" s="50"/>
      <c r="J125" s="10">
        <f t="shared" si="30"/>
        <v>43154</v>
      </c>
      <c r="K125" s="57">
        <v>0</v>
      </c>
      <c r="L125" s="57">
        <v>1</v>
      </c>
      <c r="M125" s="50"/>
      <c r="N125" s="10">
        <f t="shared" si="31"/>
        <v>43154</v>
      </c>
      <c r="O125" s="42">
        <f>((G125-MIN(F112:F125))/(MAX(E112:E125)-MIN(F112:F125))*100)</f>
        <v>94.922565589420799</v>
      </c>
      <c r="P125" s="40">
        <f t="shared" si="47"/>
        <v>80.351293739324205</v>
      </c>
      <c r="Q125" s="35"/>
      <c r="R125" s="10">
        <f t="shared" si="32"/>
        <v>43154</v>
      </c>
      <c r="S125" s="11">
        <f t="shared" si="39"/>
        <v>0.25</v>
      </c>
      <c r="T125" s="40">
        <f>(G125*S125)+(T124*(1-S125))</f>
        <v>1102.0260726581546</v>
      </c>
      <c r="U125" s="50"/>
      <c r="V125" s="10">
        <f t="shared" si="33"/>
        <v>43154</v>
      </c>
      <c r="W125" s="23">
        <f t="shared" si="40"/>
        <v>0.15384615384615385</v>
      </c>
      <c r="X125" s="46">
        <f>((G125 -X124)*W125)+X124</f>
        <v>1096.7380218135286</v>
      </c>
      <c r="Y125" s="23">
        <f t="shared" si="53"/>
        <v>7.407407407407407E-2</v>
      </c>
      <c r="Z125" s="47">
        <f>((G125 -Z124)*Y125)+Z124</f>
        <v>1097.1065854777485</v>
      </c>
      <c r="AA125" s="46">
        <f t="shared" si="54"/>
        <v>-0.36856366421989151</v>
      </c>
      <c r="AB125" s="45">
        <f t="shared" si="55"/>
        <v>0.2</v>
      </c>
      <c r="AC125" s="48">
        <f t="shared" si="57"/>
        <v>-4.7728125154887886</v>
      </c>
      <c r="AD125" s="46">
        <f t="shared" si="56"/>
        <v>4.4042488512688971</v>
      </c>
      <c r="AE125" s="59"/>
      <c r="AF125" s="10">
        <f t="shared" si="34"/>
        <v>43154</v>
      </c>
      <c r="AG125" s="15">
        <f>AVERAGE(G119:G125)</f>
        <v>1100.1771428571431</v>
      </c>
      <c r="AH125" s="16">
        <f>AVERAGE(G112:G125)</f>
        <v>1073.5400000000002</v>
      </c>
      <c r="AJ125" s="50"/>
      <c r="AK125" s="36"/>
      <c r="AL125" s="36"/>
      <c r="AM125" s="36"/>
      <c r="AN125" s="36"/>
      <c r="AO125" s="36"/>
      <c r="AP125" s="36"/>
      <c r="AQ125" s="36"/>
      <c r="AS125" s="37">
        <f>AVERAGE(E125,F125,G125)</f>
        <v>1119.5933333333332</v>
      </c>
      <c r="AT125" s="26">
        <f t="shared" si="41"/>
        <v>1098.5085714285713</v>
      </c>
      <c r="AU125" s="26">
        <f t="shared" si="42"/>
        <v>15.741632653061288</v>
      </c>
      <c r="AV125" s="27">
        <f t="shared" si="43"/>
        <v>89.295108368409387</v>
      </c>
      <c r="AW125" s="10">
        <f t="shared" si="35"/>
        <v>43154</v>
      </c>
      <c r="AX125" s="34"/>
      <c r="AY125" s="20">
        <f>AVERAGE(E125,F125,G125)</f>
        <v>1119.5933333333332</v>
      </c>
      <c r="AZ125" s="21">
        <f t="shared" si="50"/>
        <v>1099.7688333333333</v>
      </c>
      <c r="BA125" s="21">
        <f t="shared" si="51"/>
        <v>41.527833333333369</v>
      </c>
      <c r="BB125" s="22">
        <f t="shared" si="52"/>
        <v>31.825241705362149</v>
      </c>
      <c r="BC125" s="10">
        <f t="shared" si="36"/>
        <v>43154</v>
      </c>
      <c r="BD125" s="34"/>
      <c r="BE125" s="20">
        <f>G125-G124</f>
        <v>20.159999999999854</v>
      </c>
      <c r="BF125" s="23">
        <f t="shared" si="38"/>
        <v>20.159999999999854</v>
      </c>
      <c r="BG125" s="23">
        <f t="shared" si="44"/>
        <v>0</v>
      </c>
      <c r="BH125" s="33">
        <f t="shared" si="48"/>
        <v>8.7993897506595342</v>
      </c>
      <c r="BI125" s="33">
        <f t="shared" si="49"/>
        <v>6.5052895911599959</v>
      </c>
      <c r="BJ125" s="23">
        <f t="shared" si="45"/>
        <v>1.352651504187758</v>
      </c>
      <c r="BK125" s="30">
        <f t="shared" si="46"/>
        <v>57.494767150171469</v>
      </c>
      <c r="BL125" s="10">
        <f t="shared" si="37"/>
        <v>43154</v>
      </c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  <c r="CP125" s="34"/>
      <c r="CQ125" s="34"/>
      <c r="CR125" s="34"/>
    </row>
    <row r="126" spans="1:96" s="4" customFormat="1" x14ac:dyDescent="0.25">
      <c r="A126" s="34">
        <v>1129</v>
      </c>
      <c r="B126" s="34">
        <v>3</v>
      </c>
      <c r="C126" s="55">
        <v>43157</v>
      </c>
      <c r="D126" s="52">
        <v>1127.8</v>
      </c>
      <c r="E126" s="52">
        <v>1143.96</v>
      </c>
      <c r="F126" s="52">
        <v>1126.7</v>
      </c>
      <c r="G126" s="34">
        <v>1143.75</v>
      </c>
      <c r="H126" s="34">
        <v>1559079</v>
      </c>
      <c r="I126" s="50"/>
      <c r="J126" s="10">
        <f t="shared" si="30"/>
        <v>43157</v>
      </c>
      <c r="K126" s="57">
        <v>0</v>
      </c>
      <c r="L126" s="57">
        <v>1</v>
      </c>
      <c r="M126" s="50"/>
      <c r="N126" s="10">
        <f t="shared" si="31"/>
        <v>43157</v>
      </c>
      <c r="O126" s="42">
        <f>((G126-MIN(F113:F126))/(MAX(E113:E126)-MIN(F113:F126))*100)</f>
        <v>99.861294583883733</v>
      </c>
      <c r="P126" s="40">
        <f t="shared" si="47"/>
        <v>91.816669417785178</v>
      </c>
      <c r="Q126" s="35"/>
      <c r="R126" s="10">
        <f t="shared" si="32"/>
        <v>43157</v>
      </c>
      <c r="S126" s="11">
        <f t="shared" si="39"/>
        <v>0.25</v>
      </c>
      <c r="T126" s="40">
        <f>(G126*S126)+(T125*(1-S126))</f>
        <v>1112.4570544936159</v>
      </c>
      <c r="U126" s="50"/>
      <c r="V126" s="10">
        <f t="shared" si="33"/>
        <v>43157</v>
      </c>
      <c r="W126" s="23">
        <f t="shared" si="40"/>
        <v>0.15384615384615385</v>
      </c>
      <c r="X126" s="46">
        <f>((G126 -X125)*W126)+X125</f>
        <v>1103.9706338422166</v>
      </c>
      <c r="Y126" s="23">
        <f t="shared" si="53"/>
        <v>7.407407407407407E-2</v>
      </c>
      <c r="Z126" s="47">
        <f>((G126 -Z125)*Y126)+Z125</f>
        <v>1100.5616532201375</v>
      </c>
      <c r="AA126" s="46">
        <f t="shared" si="54"/>
        <v>3.4089806220790706</v>
      </c>
      <c r="AB126" s="45">
        <f t="shared" si="55"/>
        <v>0.2</v>
      </c>
      <c r="AC126" s="48">
        <f t="shared" si="57"/>
        <v>-3.1364538879752168</v>
      </c>
      <c r="AD126" s="46">
        <f t="shared" si="56"/>
        <v>6.545434510054287</v>
      </c>
      <c r="AE126" s="59"/>
      <c r="AF126" s="10">
        <f t="shared" si="34"/>
        <v>43157</v>
      </c>
      <c r="AG126" s="15">
        <f>AVERAGE(G120:G126)</f>
        <v>1110.7557142857142</v>
      </c>
      <c r="AH126" s="16">
        <f>AVERAGE(G113:G126)</f>
        <v>1079.822142857143</v>
      </c>
      <c r="AJ126" s="50"/>
      <c r="AK126" s="36"/>
      <c r="AL126" s="36"/>
      <c r="AM126" s="36"/>
      <c r="AN126" s="36"/>
      <c r="AO126" s="36"/>
      <c r="AP126" s="36"/>
      <c r="AQ126" s="36"/>
      <c r="AS126" s="37">
        <f>AVERAGE(E126,F126,G126)</f>
        <v>1138.1366666666665</v>
      </c>
      <c r="AT126" s="26">
        <f t="shared" si="41"/>
        <v>1109.2819047619048</v>
      </c>
      <c r="AU126" s="26">
        <f t="shared" si="42"/>
        <v>13.855918367346931</v>
      </c>
      <c r="AV126" s="27">
        <f t="shared" si="43"/>
        <v>138.83242832781752</v>
      </c>
      <c r="AW126" s="10">
        <f t="shared" si="35"/>
        <v>43157</v>
      </c>
      <c r="AX126" s="34"/>
      <c r="AY126" s="20">
        <f>AVERAGE(E126,F126,G126)</f>
        <v>1138.1366666666665</v>
      </c>
      <c r="AZ126" s="21">
        <f t="shared" si="50"/>
        <v>1098.1791666666666</v>
      </c>
      <c r="BA126" s="21">
        <f t="shared" si="51"/>
        <v>39.938166666666696</v>
      </c>
      <c r="BB126" s="22">
        <f t="shared" si="52"/>
        <v>66.698938776191454</v>
      </c>
      <c r="BC126" s="10">
        <f t="shared" si="36"/>
        <v>43157</v>
      </c>
      <c r="BD126" s="34"/>
      <c r="BE126" s="20">
        <f>G126-G125</f>
        <v>16.960000000000036</v>
      </c>
      <c r="BF126" s="23">
        <f t="shared" si="38"/>
        <v>16.960000000000036</v>
      </c>
      <c r="BG126" s="23">
        <f t="shared" si="44"/>
        <v>0</v>
      </c>
      <c r="BH126" s="33">
        <f t="shared" si="48"/>
        <v>9.382290482755284</v>
      </c>
      <c r="BI126" s="33">
        <f t="shared" si="49"/>
        <v>6.0406260489342811</v>
      </c>
      <c r="BJ126" s="23">
        <f t="shared" si="45"/>
        <v>1.5531983616848053</v>
      </c>
      <c r="BK126" s="30">
        <f t="shared" si="46"/>
        <v>60.833438756394955</v>
      </c>
      <c r="BL126" s="10">
        <f t="shared" si="37"/>
        <v>43157</v>
      </c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  <c r="CP126" s="34"/>
      <c r="CQ126" s="34"/>
      <c r="CR126" s="34"/>
    </row>
    <row r="127" spans="1:96" s="4" customFormat="1" x14ac:dyDescent="0.25">
      <c r="A127" s="34">
        <v>1130</v>
      </c>
      <c r="B127" s="34">
        <v>3</v>
      </c>
      <c r="C127" s="55">
        <v>43158</v>
      </c>
      <c r="D127" s="52">
        <v>1141.24</v>
      </c>
      <c r="E127" s="52">
        <v>1144.04</v>
      </c>
      <c r="F127" s="52">
        <v>1118</v>
      </c>
      <c r="G127" s="34">
        <v>1118.29</v>
      </c>
      <c r="H127" s="34">
        <v>1774080</v>
      </c>
      <c r="I127" s="50"/>
      <c r="J127" s="10">
        <f t="shared" si="30"/>
        <v>43158</v>
      </c>
      <c r="K127" s="57">
        <v>0</v>
      </c>
      <c r="L127" s="57">
        <v>1</v>
      </c>
      <c r="M127" s="50"/>
      <c r="N127" s="10">
        <f t="shared" si="31"/>
        <v>43158</v>
      </c>
      <c r="O127" s="42">
        <f>((G127-MIN(F114:F127))/(MAX(E114:E127)-MIN(F114:F127))*100)</f>
        <v>83.001056245048858</v>
      </c>
      <c r="P127" s="40">
        <f t="shared" si="47"/>
        <v>92.594972139451144</v>
      </c>
      <c r="Q127" s="35"/>
      <c r="R127" s="10">
        <f t="shared" si="32"/>
        <v>43158</v>
      </c>
      <c r="S127" s="11">
        <f t="shared" si="39"/>
        <v>0.25</v>
      </c>
      <c r="T127" s="40">
        <f>(G127*S127)+(T126*(1-S127))</f>
        <v>1113.9152908702119</v>
      </c>
      <c r="U127" s="50"/>
      <c r="V127" s="10">
        <f t="shared" si="33"/>
        <v>43158</v>
      </c>
      <c r="W127" s="23">
        <f t="shared" si="40"/>
        <v>0.15384615384615385</v>
      </c>
      <c r="X127" s="46">
        <f>((G127 -X126)*W127)+X126</f>
        <v>1106.1736132511064</v>
      </c>
      <c r="Y127" s="23">
        <f t="shared" si="53"/>
        <v>7.407407407407407E-2</v>
      </c>
      <c r="Z127" s="47">
        <f>((G127 -Z126)*Y127)+Z126</f>
        <v>1101.8748640927199</v>
      </c>
      <c r="AA127" s="46">
        <f t="shared" si="54"/>
        <v>4.2987491583864994</v>
      </c>
      <c r="AB127" s="45">
        <f t="shared" si="55"/>
        <v>0.2</v>
      </c>
      <c r="AC127" s="48">
        <f t="shared" si="57"/>
        <v>-1.6494132787028737</v>
      </c>
      <c r="AD127" s="46">
        <f t="shared" si="56"/>
        <v>5.9481624370893726</v>
      </c>
      <c r="AE127" s="59"/>
      <c r="AF127" s="10">
        <f t="shared" si="34"/>
        <v>43158</v>
      </c>
      <c r="AG127" s="15">
        <f>AVERAGE(G121:G127)</f>
        <v>1114.8657142857144</v>
      </c>
      <c r="AH127" s="16">
        <f>AVERAGE(G114:G127)</f>
        <v>1082.5142857142857</v>
      </c>
      <c r="AJ127" s="50"/>
      <c r="AK127" s="36"/>
      <c r="AL127" s="36"/>
      <c r="AM127" s="36"/>
      <c r="AN127" s="36"/>
      <c r="AO127" s="36"/>
      <c r="AP127" s="36"/>
      <c r="AQ127" s="36"/>
      <c r="AS127" s="37">
        <f>AVERAGE(E127,F127,G127)</f>
        <v>1126.7766666666666</v>
      </c>
      <c r="AT127" s="26">
        <f t="shared" si="41"/>
        <v>1115.7099999999998</v>
      </c>
      <c r="AU127" s="26">
        <f t="shared" si="42"/>
        <v>11.108571428571427</v>
      </c>
      <c r="AV127" s="27">
        <f t="shared" si="43"/>
        <v>66.41518061271249</v>
      </c>
      <c r="AW127" s="10">
        <f t="shared" si="35"/>
        <v>43158</v>
      </c>
      <c r="AX127" s="34"/>
      <c r="AY127" s="20">
        <f>AVERAGE(E127,F127,G127)</f>
        <v>1126.7766666666666</v>
      </c>
      <c r="AZ127" s="21">
        <f t="shared" si="50"/>
        <v>1095.6105</v>
      </c>
      <c r="BA127" s="21">
        <f t="shared" si="51"/>
        <v>37.401116666666681</v>
      </c>
      <c r="BB127" s="22">
        <f t="shared" si="52"/>
        <v>55.55300562178693</v>
      </c>
      <c r="BC127" s="10">
        <f t="shared" si="36"/>
        <v>43158</v>
      </c>
      <c r="BD127" s="34"/>
      <c r="BE127" s="20">
        <f>G127-G126</f>
        <v>-25.460000000000036</v>
      </c>
      <c r="BF127" s="23">
        <f t="shared" si="38"/>
        <v>0</v>
      </c>
      <c r="BG127" s="23">
        <f t="shared" si="44"/>
        <v>25.460000000000036</v>
      </c>
      <c r="BH127" s="33">
        <f t="shared" si="48"/>
        <v>8.7121268768441915</v>
      </c>
      <c r="BI127" s="33">
        <f t="shared" si="49"/>
        <v>7.4277241882961205</v>
      </c>
      <c r="BJ127" s="23">
        <f t="shared" si="45"/>
        <v>1.1729200837279212</v>
      </c>
      <c r="BK127" s="30">
        <f t="shared" si="46"/>
        <v>53.978979370268753</v>
      </c>
      <c r="BL127" s="10">
        <f t="shared" si="37"/>
        <v>43158</v>
      </c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  <c r="CP127" s="34"/>
      <c r="CQ127" s="34"/>
      <c r="CR127" s="34"/>
    </row>
    <row r="128" spans="1:96" s="4" customFormat="1" x14ac:dyDescent="0.25">
      <c r="A128" s="34">
        <v>1131</v>
      </c>
      <c r="B128" s="34">
        <v>3</v>
      </c>
      <c r="C128" s="55">
        <v>43159</v>
      </c>
      <c r="D128" s="52">
        <v>1123.03</v>
      </c>
      <c r="E128" s="52">
        <v>1127.53</v>
      </c>
      <c r="F128" s="52">
        <v>1103.24</v>
      </c>
      <c r="G128" s="34">
        <v>1104.73</v>
      </c>
      <c r="H128" s="34">
        <v>1882600</v>
      </c>
      <c r="I128" s="50"/>
      <c r="J128" s="10">
        <f t="shared" si="30"/>
        <v>43159</v>
      </c>
      <c r="K128" s="57">
        <v>0</v>
      </c>
      <c r="L128" s="57">
        <v>1</v>
      </c>
      <c r="M128" s="50"/>
      <c r="N128" s="10">
        <f t="shared" si="31"/>
        <v>43159</v>
      </c>
      <c r="O128" s="42">
        <f>((G128-MIN(F115:F128))/(MAX(E115:E128)-MIN(F115:F128))*100)</f>
        <v>74.049379456033833</v>
      </c>
      <c r="P128" s="40">
        <f t="shared" si="47"/>
        <v>85.637243428322151</v>
      </c>
      <c r="Q128" s="35"/>
      <c r="R128" s="10">
        <f t="shared" si="32"/>
        <v>43159</v>
      </c>
      <c r="S128" s="11">
        <f t="shared" si="39"/>
        <v>0.25</v>
      </c>
      <c r="T128" s="40">
        <f>(G128*S128)+(T127*(1-S128))</f>
        <v>1111.6189681526589</v>
      </c>
      <c r="U128" s="50"/>
      <c r="V128" s="10">
        <f t="shared" si="33"/>
        <v>43159</v>
      </c>
      <c r="W128" s="23">
        <f t="shared" si="40"/>
        <v>0.15384615384615385</v>
      </c>
      <c r="X128" s="46">
        <f>((G128 -X127)*W128)+X127</f>
        <v>1105.9515189047825</v>
      </c>
      <c r="Y128" s="23">
        <f t="shared" si="53"/>
        <v>7.407407407407407E-2</v>
      </c>
      <c r="Z128" s="47">
        <f>((G128 -Z127)*Y128)+Z127</f>
        <v>1102.0863556414074</v>
      </c>
      <c r="AA128" s="46">
        <f t="shared" si="54"/>
        <v>3.8651632633750523</v>
      </c>
      <c r="AB128" s="45">
        <f t="shared" si="55"/>
        <v>0.2</v>
      </c>
      <c r="AC128" s="48">
        <f t="shared" si="57"/>
        <v>-0.54649797028728853</v>
      </c>
      <c r="AD128" s="46">
        <f t="shared" si="56"/>
        <v>4.4116612336623406</v>
      </c>
      <c r="AE128" s="59"/>
      <c r="AF128" s="10">
        <f t="shared" si="34"/>
        <v>43159</v>
      </c>
      <c r="AG128" s="15">
        <f>AVERAGE(G122:G128)</f>
        <v>1116.2842857142857</v>
      </c>
      <c r="AH128" s="16">
        <f>AVERAGE(G115:G128)</f>
        <v>1086.5250000000001</v>
      </c>
      <c r="AJ128" s="50"/>
      <c r="AK128" s="36"/>
      <c r="AL128" s="36"/>
      <c r="AM128" s="36"/>
      <c r="AN128" s="36"/>
      <c r="AO128" s="36"/>
      <c r="AP128" s="36"/>
      <c r="AQ128" s="36"/>
      <c r="AS128" s="37">
        <f>AVERAGE(E128,F128,G128)</f>
        <v>1111.8333333333333</v>
      </c>
      <c r="AT128" s="26">
        <f t="shared" si="41"/>
        <v>1117.9823809523809</v>
      </c>
      <c r="AU128" s="26">
        <f t="shared" si="42"/>
        <v>8.7312925170067501</v>
      </c>
      <c r="AV128" s="27">
        <f t="shared" si="43"/>
        <v>-46.950266199195646</v>
      </c>
      <c r="AW128" s="10">
        <f t="shared" si="35"/>
        <v>43159</v>
      </c>
      <c r="AX128" s="34"/>
      <c r="AY128" s="20">
        <f>AVERAGE(E128,F128,G128)</f>
        <v>1111.8333333333333</v>
      </c>
      <c r="AZ128" s="21">
        <f t="shared" si="50"/>
        <v>1092.8066666666664</v>
      </c>
      <c r="BA128" s="21">
        <f t="shared" si="51"/>
        <v>34.877666666666705</v>
      </c>
      <c r="BB128" s="22">
        <f t="shared" si="52"/>
        <v>36.368386009512967</v>
      </c>
      <c r="BC128" s="10">
        <f t="shared" si="36"/>
        <v>43159</v>
      </c>
      <c r="BD128" s="34"/>
      <c r="BE128" s="20">
        <f>G128-G127</f>
        <v>-13.559999999999945</v>
      </c>
      <c r="BF128" s="23">
        <f t="shared" si="38"/>
        <v>0</v>
      </c>
      <c r="BG128" s="23">
        <f t="shared" si="44"/>
        <v>13.559999999999945</v>
      </c>
      <c r="BH128" s="33">
        <f t="shared" si="48"/>
        <v>8.089832099926749</v>
      </c>
      <c r="BI128" s="33">
        <f t="shared" si="49"/>
        <v>7.8657438891321076</v>
      </c>
      <c r="BJ128" s="23">
        <f t="shared" si="45"/>
        <v>1.0284891313464017</v>
      </c>
      <c r="BK128" s="30">
        <f t="shared" si="46"/>
        <v>50.702225388003242</v>
      </c>
      <c r="BL128" s="10">
        <f t="shared" si="37"/>
        <v>43159</v>
      </c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  <c r="CP128" s="34"/>
      <c r="CQ128" s="34"/>
      <c r="CR128" s="34"/>
    </row>
    <row r="129" spans="1:96" s="4" customFormat="1" x14ac:dyDescent="0.25">
      <c r="A129" s="34">
        <v>1132</v>
      </c>
      <c r="B129" s="34">
        <v>3</v>
      </c>
      <c r="C129" s="55">
        <v>43160</v>
      </c>
      <c r="D129" s="52">
        <v>1107.8699999999999</v>
      </c>
      <c r="E129" s="52">
        <v>1110.1199999999999</v>
      </c>
      <c r="F129" s="52">
        <v>1067</v>
      </c>
      <c r="G129" s="34">
        <v>1069.52</v>
      </c>
      <c r="H129" s="34">
        <v>2515910</v>
      </c>
      <c r="I129" s="50"/>
      <c r="J129" s="10">
        <f t="shared" si="30"/>
        <v>43160</v>
      </c>
      <c r="K129" s="57">
        <v>1</v>
      </c>
      <c r="L129" s="57">
        <v>0</v>
      </c>
      <c r="M129" s="50"/>
      <c r="N129" s="10">
        <f t="shared" si="31"/>
        <v>43160</v>
      </c>
      <c r="O129" s="42">
        <f>((G129-MIN(F116:F129))/(MAX(E116:E129)-MIN(F116:F129))*100)</f>
        <v>50.805386849749155</v>
      </c>
      <c r="P129" s="40">
        <f t="shared" si="47"/>
        <v>69.285274183610611</v>
      </c>
      <c r="Q129" s="35"/>
      <c r="R129" s="10">
        <f t="shared" si="32"/>
        <v>43160</v>
      </c>
      <c r="S129" s="11">
        <f t="shared" si="39"/>
        <v>0.25</v>
      </c>
      <c r="T129" s="40">
        <f>(G129*S129)+(T128*(1-S129))</f>
        <v>1101.0942261144942</v>
      </c>
      <c r="U129" s="50"/>
      <c r="V129" s="10">
        <f t="shared" si="33"/>
        <v>43160</v>
      </c>
      <c r="W129" s="23">
        <f t="shared" si="40"/>
        <v>0.15384615384615385</v>
      </c>
      <c r="X129" s="46">
        <f>((G129 -X128)*W129)+X128</f>
        <v>1100.3466698425082</v>
      </c>
      <c r="Y129" s="23">
        <f t="shared" si="53"/>
        <v>7.407407407407407E-2</v>
      </c>
      <c r="Z129" s="47">
        <f>((G129 -Z128)*Y129)+Z128</f>
        <v>1099.6740330013031</v>
      </c>
      <c r="AA129" s="46">
        <f t="shared" si="54"/>
        <v>0.67263684120507605</v>
      </c>
      <c r="AB129" s="45">
        <f t="shared" si="55"/>
        <v>0.2</v>
      </c>
      <c r="AC129" s="48">
        <f t="shared" si="57"/>
        <v>-0.30267100798881563</v>
      </c>
      <c r="AD129" s="46">
        <f t="shared" si="56"/>
        <v>0.97530784919389168</v>
      </c>
      <c r="AE129" s="59"/>
      <c r="AF129" s="10">
        <f t="shared" si="34"/>
        <v>43160</v>
      </c>
      <c r="AG129" s="15">
        <f>AVERAGE(G123:G129)</f>
        <v>1111.5785714285716</v>
      </c>
      <c r="AH129" s="16">
        <f>AVERAGE(G116:G129)</f>
        <v>1091.382142857143</v>
      </c>
      <c r="AJ129" s="50"/>
      <c r="AK129" s="36"/>
      <c r="AL129" s="36"/>
      <c r="AM129" s="36"/>
      <c r="AN129" s="36"/>
      <c r="AO129" s="36"/>
      <c r="AP129" s="36"/>
      <c r="AQ129" s="36"/>
      <c r="AS129" s="37">
        <f>AVERAGE(E129,F129,G129)</f>
        <v>1082.2133333333334</v>
      </c>
      <c r="AT129" s="26">
        <f t="shared" si="41"/>
        <v>1115.2066666666665</v>
      </c>
      <c r="AU129" s="26">
        <f t="shared" si="42"/>
        <v>11.683809523809519</v>
      </c>
      <c r="AV129" s="27">
        <f t="shared" si="43"/>
        <v>-188.25671122703937</v>
      </c>
      <c r="AW129" s="10">
        <f t="shared" si="35"/>
        <v>43160</v>
      </c>
      <c r="AX129" s="34"/>
      <c r="AY129" s="20">
        <f>AVERAGE(E129,F129,G129)</f>
        <v>1082.2133333333334</v>
      </c>
      <c r="AZ129" s="21">
        <f t="shared" si="50"/>
        <v>1088.5494999999996</v>
      </c>
      <c r="BA129" s="21">
        <f t="shared" si="51"/>
        <v>31.679833333333335</v>
      </c>
      <c r="BB129" s="22">
        <f t="shared" si="52"/>
        <v>-13.333754210967564</v>
      </c>
      <c r="BC129" s="10">
        <f t="shared" si="36"/>
        <v>43160</v>
      </c>
      <c r="BD129" s="34"/>
      <c r="BE129" s="20">
        <f>G129-G128</f>
        <v>-35.210000000000036</v>
      </c>
      <c r="BF129" s="23">
        <f t="shared" si="38"/>
        <v>0</v>
      </c>
      <c r="BG129" s="23">
        <f t="shared" si="44"/>
        <v>35.210000000000036</v>
      </c>
      <c r="BH129" s="33">
        <f t="shared" si="48"/>
        <v>7.5119869499319813</v>
      </c>
      <c r="BI129" s="33">
        <f t="shared" si="49"/>
        <v>9.8189050399083886</v>
      </c>
      <c r="BJ129" s="23">
        <f t="shared" si="45"/>
        <v>0.76505342697581169</v>
      </c>
      <c r="BK129" s="30">
        <f t="shared" si="46"/>
        <v>43.344491179886305</v>
      </c>
      <c r="BL129" s="10">
        <f t="shared" si="37"/>
        <v>43160</v>
      </c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  <c r="CP129" s="34"/>
      <c r="CQ129" s="34"/>
      <c r="CR129" s="34"/>
    </row>
    <row r="130" spans="1:96" s="4" customFormat="1" x14ac:dyDescent="0.25">
      <c r="A130" s="34">
        <v>1133</v>
      </c>
      <c r="B130" s="34">
        <v>3</v>
      </c>
      <c r="C130" s="55">
        <v>43161</v>
      </c>
      <c r="D130" s="52">
        <v>1053.08</v>
      </c>
      <c r="E130" s="52">
        <v>1082</v>
      </c>
      <c r="F130" s="52">
        <v>1048.1199999999999</v>
      </c>
      <c r="G130" s="34">
        <v>1078.92</v>
      </c>
      <c r="H130" s="34">
        <v>2271551</v>
      </c>
      <c r="I130" s="50"/>
      <c r="J130" s="10">
        <f t="shared" si="30"/>
        <v>43161</v>
      </c>
      <c r="K130" s="57">
        <v>1</v>
      </c>
      <c r="L130" s="57">
        <v>0</v>
      </c>
      <c r="M130" s="50"/>
      <c r="N130" s="10">
        <f t="shared" si="31"/>
        <v>43161</v>
      </c>
      <c r="O130" s="42">
        <f>((G130-MIN(F117:F130))/(MAX(E117:E130)-MIN(F117:F130))*100)</f>
        <v>36.844147027446461</v>
      </c>
      <c r="P130" s="40">
        <f t="shared" si="47"/>
        <v>53.899637777743152</v>
      </c>
      <c r="Q130" s="35"/>
      <c r="R130" s="10">
        <f t="shared" si="32"/>
        <v>43161</v>
      </c>
      <c r="S130" s="11">
        <f t="shared" si="39"/>
        <v>0.25</v>
      </c>
      <c r="T130" s="40">
        <f>(G130*S130)+(T129*(1-S130))</f>
        <v>1095.5506695858708</v>
      </c>
      <c r="U130" s="50"/>
      <c r="V130" s="10">
        <f t="shared" si="33"/>
        <v>43161</v>
      </c>
      <c r="W130" s="23">
        <f t="shared" si="40"/>
        <v>0.15384615384615385</v>
      </c>
      <c r="X130" s="46">
        <f>((G130 -X129)*W130)+X129</f>
        <v>1097.050259097507</v>
      </c>
      <c r="Y130" s="23">
        <f t="shared" si="53"/>
        <v>7.407407407407407E-2</v>
      </c>
      <c r="Z130" s="47">
        <f>((G130 -Z129)*Y130)+Z129</f>
        <v>1098.1366972234289</v>
      </c>
      <c r="AA130" s="46">
        <f t="shared" si="54"/>
        <v>-1.086438125921859</v>
      </c>
      <c r="AB130" s="45">
        <f t="shared" si="55"/>
        <v>0.2</v>
      </c>
      <c r="AC130" s="48">
        <f t="shared" si="57"/>
        <v>-0.45942443157542434</v>
      </c>
      <c r="AD130" s="46">
        <f t="shared" si="56"/>
        <v>-0.62701369434643461</v>
      </c>
      <c r="AE130" s="59"/>
      <c r="AF130" s="10">
        <f t="shared" si="34"/>
        <v>43161</v>
      </c>
      <c r="AG130" s="15">
        <f>AVERAGE(G124:G130)</f>
        <v>1106.947142857143</v>
      </c>
      <c r="AH130" s="16">
        <f>AVERAGE(G117:G130)</f>
        <v>1094.3207142857145</v>
      </c>
      <c r="AJ130" s="50"/>
      <c r="AK130" s="36"/>
      <c r="AL130" s="36"/>
      <c r="AM130" s="36"/>
      <c r="AN130" s="36"/>
      <c r="AO130" s="36"/>
      <c r="AP130" s="36"/>
      <c r="AQ130" s="36"/>
      <c r="AS130" s="37">
        <f>AVERAGE(E130,F130,G130)</f>
        <v>1069.68</v>
      </c>
      <c r="AT130" s="26">
        <f t="shared" si="41"/>
        <v>1108.4161904761904</v>
      </c>
      <c r="AU130" s="26">
        <f t="shared" si="42"/>
        <v>18.554013605442151</v>
      </c>
      <c r="AV130" s="27">
        <f t="shared" si="43"/>
        <v>-139.18350785596238</v>
      </c>
      <c r="AW130" s="10">
        <f t="shared" si="35"/>
        <v>43161</v>
      </c>
      <c r="AX130" s="34"/>
      <c r="AY130" s="20">
        <f>AVERAGE(E130,F130,G130)</f>
        <v>1069.68</v>
      </c>
      <c r="AZ130" s="21">
        <f t="shared" si="50"/>
        <v>1083.7131666666667</v>
      </c>
      <c r="BA130" s="21">
        <f t="shared" si="51"/>
        <v>28.24681666666666</v>
      </c>
      <c r="BB130" s="22">
        <f t="shared" si="52"/>
        <v>-33.120349648052624</v>
      </c>
      <c r="BC130" s="10">
        <f t="shared" si="36"/>
        <v>43161</v>
      </c>
      <c r="BD130" s="34"/>
      <c r="BE130" s="20">
        <f>G130-G129</f>
        <v>9.4000000000000909</v>
      </c>
      <c r="BF130" s="23">
        <f t="shared" si="38"/>
        <v>9.4000000000000909</v>
      </c>
      <c r="BG130" s="23">
        <f t="shared" si="44"/>
        <v>0</v>
      </c>
      <c r="BH130" s="33">
        <f t="shared" si="48"/>
        <v>7.6468450249368463</v>
      </c>
      <c r="BI130" s="33">
        <f t="shared" si="49"/>
        <v>9.1175546799149334</v>
      </c>
      <c r="BJ130" s="23">
        <f t="shared" si="45"/>
        <v>0.83869472609603157</v>
      </c>
      <c r="BK130" s="30">
        <f t="shared" si="46"/>
        <v>45.61359284892125</v>
      </c>
      <c r="BL130" s="10">
        <f t="shared" si="37"/>
        <v>43161</v>
      </c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4"/>
      <c r="CR130" s="34"/>
    </row>
    <row r="131" spans="1:96" s="4" customFormat="1" x14ac:dyDescent="0.25">
      <c r="A131" s="34">
        <v>1134</v>
      </c>
      <c r="B131" s="34">
        <v>3</v>
      </c>
      <c r="C131" s="55">
        <v>43164</v>
      </c>
      <c r="D131" s="52">
        <v>1075.1400000000001</v>
      </c>
      <c r="E131" s="52">
        <v>1097.0999999999999</v>
      </c>
      <c r="F131" s="52">
        <v>1069</v>
      </c>
      <c r="G131" s="34">
        <v>1090.93</v>
      </c>
      <c r="H131" s="34">
        <v>1202174</v>
      </c>
      <c r="I131" s="50"/>
      <c r="J131" s="10">
        <f t="shared" ref="J131:J194" si="58">$C131</f>
        <v>43164</v>
      </c>
      <c r="K131" s="57">
        <v>1</v>
      </c>
      <c r="L131" s="57">
        <v>0</v>
      </c>
      <c r="M131" s="50"/>
      <c r="N131" s="10">
        <f t="shared" ref="N131:N194" si="59">$C131</f>
        <v>43164</v>
      </c>
      <c r="O131" s="42">
        <f>((G131-MIN(F118:F131))/(MAX(E118:E131)-MIN(F118:F131))*100)</f>
        <v>46.863431715858056</v>
      </c>
      <c r="P131" s="40">
        <f t="shared" si="47"/>
        <v>44.837655197684548</v>
      </c>
      <c r="Q131" s="35"/>
      <c r="R131" s="10">
        <f t="shared" ref="R131:R194" si="60">$C131</f>
        <v>43164</v>
      </c>
      <c r="S131" s="11">
        <f t="shared" si="39"/>
        <v>0.25</v>
      </c>
      <c r="T131" s="40">
        <f>(G131*S131)+(T130*(1-S131))</f>
        <v>1094.395502189403</v>
      </c>
      <c r="U131" s="50"/>
      <c r="V131" s="10">
        <f t="shared" ref="V131:V194" si="61">$C131</f>
        <v>43164</v>
      </c>
      <c r="W131" s="23">
        <f t="shared" si="40"/>
        <v>0.15384615384615385</v>
      </c>
      <c r="X131" s="46">
        <f>((G131 -X130)*W131)+X130</f>
        <v>1096.1086807748136</v>
      </c>
      <c r="Y131" s="23">
        <f t="shared" si="53"/>
        <v>7.407407407407407E-2</v>
      </c>
      <c r="Z131" s="47">
        <f>((G131 -Z130)*Y131)+Z130</f>
        <v>1097.6028677994711</v>
      </c>
      <c r="AA131" s="46">
        <f t="shared" si="54"/>
        <v>-1.494187024657549</v>
      </c>
      <c r="AB131" s="45">
        <f t="shared" si="55"/>
        <v>0.2</v>
      </c>
      <c r="AC131" s="48">
        <f t="shared" si="57"/>
        <v>-0.66637695019184928</v>
      </c>
      <c r="AD131" s="46">
        <f t="shared" si="56"/>
        <v>-0.82781007446569976</v>
      </c>
      <c r="AE131" s="59"/>
      <c r="AF131" s="10">
        <f t="shared" ref="AF131:AF194" si="62">$C131</f>
        <v>43164</v>
      </c>
      <c r="AG131" s="15">
        <f>AVERAGE(G125:G131)</f>
        <v>1104.7042857142858</v>
      </c>
      <c r="AH131" s="16">
        <f>AVERAGE(G118:G131)</f>
        <v>1097.1057142857144</v>
      </c>
      <c r="AJ131" s="50"/>
      <c r="AK131" s="36"/>
      <c r="AL131" s="36"/>
      <c r="AM131" s="36"/>
      <c r="AN131" s="36"/>
      <c r="AO131" s="36"/>
      <c r="AP131" s="36"/>
      <c r="AQ131" s="36"/>
      <c r="AS131" s="37">
        <f>AVERAGE(E131,F131,G131)</f>
        <v>1085.6766666666665</v>
      </c>
      <c r="AT131" s="26">
        <f t="shared" si="41"/>
        <v>1104.8442857142857</v>
      </c>
      <c r="AU131" s="26">
        <f t="shared" si="42"/>
        <v>21.989387755102012</v>
      </c>
      <c r="AV131" s="27">
        <f t="shared" si="43"/>
        <v>-58.111725713908989</v>
      </c>
      <c r="AW131" s="10">
        <f t="shared" ref="AW131:AW194" si="63">$C131</f>
        <v>43164</v>
      </c>
      <c r="AX131" s="34"/>
      <c r="AY131" s="20">
        <f>AVERAGE(E131,F131,G131)</f>
        <v>1085.6766666666665</v>
      </c>
      <c r="AZ131" s="21">
        <f t="shared" si="50"/>
        <v>1082.2928333333334</v>
      </c>
      <c r="BA131" s="21">
        <f t="shared" si="51"/>
        <v>26.684449999999998</v>
      </c>
      <c r="BB131" s="22">
        <f t="shared" si="52"/>
        <v>8.453945608355145</v>
      </c>
      <c r="BC131" s="10">
        <f t="shared" ref="BC131:BC194" si="64">$C131</f>
        <v>43164</v>
      </c>
      <c r="BD131" s="34"/>
      <c r="BE131" s="20">
        <f>G131-G130</f>
        <v>12.009999999999991</v>
      </c>
      <c r="BF131" s="23">
        <f t="shared" si="38"/>
        <v>12.009999999999991</v>
      </c>
      <c r="BG131" s="23">
        <f t="shared" si="44"/>
        <v>0</v>
      </c>
      <c r="BH131" s="33">
        <f t="shared" si="48"/>
        <v>7.958498951727071</v>
      </c>
      <c r="BI131" s="33">
        <f t="shared" si="49"/>
        <v>8.466300774206724</v>
      </c>
      <c r="BJ131" s="23">
        <f t="shared" si="45"/>
        <v>0.94002081475457233</v>
      </c>
      <c r="BK131" s="30">
        <f t="shared" si="46"/>
        <v>48.454161295866932</v>
      </c>
      <c r="BL131" s="10">
        <f t="shared" ref="BL131:BL194" si="65">$C131</f>
        <v>43164</v>
      </c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4"/>
      <c r="CR131" s="34"/>
    </row>
    <row r="132" spans="1:96" s="4" customFormat="1" x14ac:dyDescent="0.25">
      <c r="A132" s="34">
        <v>1135</v>
      </c>
      <c r="B132" s="34">
        <v>3</v>
      </c>
      <c r="C132" s="55">
        <v>43165</v>
      </c>
      <c r="D132" s="52">
        <v>1099.22</v>
      </c>
      <c r="E132" s="52">
        <v>1101.8499999999999</v>
      </c>
      <c r="F132" s="52">
        <v>1089.78</v>
      </c>
      <c r="G132" s="34">
        <v>1095.06</v>
      </c>
      <c r="H132" s="34">
        <v>1532783</v>
      </c>
      <c r="I132" s="50"/>
      <c r="J132" s="10">
        <f t="shared" si="58"/>
        <v>43165</v>
      </c>
      <c r="K132" s="57">
        <v>1</v>
      </c>
      <c r="L132" s="57">
        <v>0</v>
      </c>
      <c r="M132" s="50"/>
      <c r="N132" s="10">
        <f t="shared" si="59"/>
        <v>43165</v>
      </c>
      <c r="O132" s="42">
        <f>((G132-MIN(F119:F132))/(MAX(E119:E132)-MIN(F119:F132))*100)</f>
        <v>49.655668619590877</v>
      </c>
      <c r="P132" s="40">
        <f t="shared" si="47"/>
        <v>44.454415787631795</v>
      </c>
      <c r="Q132" s="35"/>
      <c r="R132" s="10">
        <f t="shared" si="60"/>
        <v>43165</v>
      </c>
      <c r="S132" s="11">
        <f t="shared" si="39"/>
        <v>0.25</v>
      </c>
      <c r="T132" s="40">
        <f>(G132*S132)+(T131*(1-S132))</f>
        <v>1094.5616266420523</v>
      </c>
      <c r="U132" s="50"/>
      <c r="V132" s="10">
        <f t="shared" si="61"/>
        <v>43165</v>
      </c>
      <c r="W132" s="23">
        <f t="shared" si="40"/>
        <v>0.15384615384615385</v>
      </c>
      <c r="X132" s="46">
        <f>((G132 -X131)*W132)+X131</f>
        <v>1095.947345270996</v>
      </c>
      <c r="Y132" s="23">
        <f t="shared" si="53"/>
        <v>7.407407407407407E-2</v>
      </c>
      <c r="Z132" s="47">
        <f>((G132 -Z131)*Y132)+Z131</f>
        <v>1097.4145072217325</v>
      </c>
      <c r="AA132" s="46">
        <f t="shared" si="54"/>
        <v>-1.4671619507364539</v>
      </c>
      <c r="AB132" s="45">
        <f t="shared" si="55"/>
        <v>0.2</v>
      </c>
      <c r="AC132" s="48">
        <f t="shared" si="57"/>
        <v>-0.82653395030077026</v>
      </c>
      <c r="AD132" s="46">
        <f t="shared" si="56"/>
        <v>-0.64062800043568369</v>
      </c>
      <c r="AE132" s="59"/>
      <c r="AF132" s="10">
        <f t="shared" si="62"/>
        <v>43165</v>
      </c>
      <c r="AG132" s="15">
        <f>AVERAGE(G126:G132)</f>
        <v>1100.1714285714286</v>
      </c>
      <c r="AH132" s="16">
        <f>AVERAGE(G119:G132)</f>
        <v>1100.1742857142858</v>
      </c>
      <c r="AJ132" s="50"/>
      <c r="AK132" s="36"/>
      <c r="AL132" s="36"/>
      <c r="AM132" s="36"/>
      <c r="AN132" s="36"/>
      <c r="AO132" s="36"/>
      <c r="AP132" s="36"/>
      <c r="AQ132" s="36"/>
      <c r="AS132" s="37">
        <f>AVERAGE(E132,F132,G132)</f>
        <v>1095.5633333333333</v>
      </c>
      <c r="AT132" s="26">
        <f t="shared" si="41"/>
        <v>1101.4114285714284</v>
      </c>
      <c r="AU132" s="26">
        <f t="shared" si="42"/>
        <v>20.717823129251656</v>
      </c>
      <c r="AV132" s="27">
        <f t="shared" si="43"/>
        <v>-18.818242314393583</v>
      </c>
      <c r="AW132" s="10">
        <f t="shared" si="63"/>
        <v>43165</v>
      </c>
      <c r="AX132" s="34"/>
      <c r="AY132" s="20">
        <f>AVERAGE(E132,F132,G132)</f>
        <v>1095.5633333333333</v>
      </c>
      <c r="AZ132" s="21">
        <f t="shared" si="50"/>
        <v>1083.4404999999999</v>
      </c>
      <c r="BA132" s="21">
        <f t="shared" si="51"/>
        <v>26.863833333333314</v>
      </c>
      <c r="BB132" s="22">
        <f t="shared" si="52"/>
        <v>30.084644989442697</v>
      </c>
      <c r="BC132" s="10">
        <f t="shared" si="64"/>
        <v>43165</v>
      </c>
      <c r="BD132" s="34"/>
      <c r="BE132" s="20">
        <f>G132-G131</f>
        <v>4.1299999999998818</v>
      </c>
      <c r="BF132" s="23">
        <f t="shared" ref="BF132:BF195" si="66">IF(BE132&gt;0,BE132,0)</f>
        <v>4.1299999999998818</v>
      </c>
      <c r="BG132" s="23">
        <f t="shared" si="44"/>
        <v>0</v>
      </c>
      <c r="BH132" s="33">
        <f t="shared" si="48"/>
        <v>7.6850347408894146</v>
      </c>
      <c r="BI132" s="33">
        <f t="shared" si="49"/>
        <v>7.8615650046205294</v>
      </c>
      <c r="BJ132" s="23">
        <f t="shared" si="45"/>
        <v>0.97754514989987851</v>
      </c>
      <c r="BK132" s="30">
        <f t="shared" si="46"/>
        <v>49.432254426624382</v>
      </c>
      <c r="BL132" s="10">
        <f t="shared" si="65"/>
        <v>43165</v>
      </c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  <c r="CP132" s="34"/>
      <c r="CQ132" s="34"/>
      <c r="CR132" s="34"/>
    </row>
    <row r="133" spans="1:96" s="4" customFormat="1" x14ac:dyDescent="0.25">
      <c r="A133" s="34">
        <v>1136</v>
      </c>
      <c r="B133" s="34">
        <v>3</v>
      </c>
      <c r="C133" s="55">
        <v>43166</v>
      </c>
      <c r="D133" s="52">
        <v>1089.19</v>
      </c>
      <c r="E133" s="52">
        <v>1112.22</v>
      </c>
      <c r="F133" s="52">
        <v>1085.48</v>
      </c>
      <c r="G133" s="34">
        <v>1109.6400000000001</v>
      </c>
      <c r="H133" s="34">
        <v>1292537</v>
      </c>
      <c r="I133" s="50"/>
      <c r="J133" s="10">
        <f t="shared" si="58"/>
        <v>43166</v>
      </c>
      <c r="K133" s="57">
        <v>1</v>
      </c>
      <c r="L133" s="57">
        <v>0</v>
      </c>
      <c r="M133" s="50"/>
      <c r="N133" s="10">
        <f t="shared" si="59"/>
        <v>43166</v>
      </c>
      <c r="O133" s="42">
        <f>((G133-MIN(F120:F133))/(MAX(E120:E133)-MIN(F120:F133))*100)</f>
        <v>64.136780650542292</v>
      </c>
      <c r="P133" s="40">
        <f t="shared" si="47"/>
        <v>53.551960328663746</v>
      </c>
      <c r="Q133" s="35"/>
      <c r="R133" s="10">
        <f t="shared" si="60"/>
        <v>43166</v>
      </c>
      <c r="S133" s="11">
        <f t="shared" si="39"/>
        <v>0.25</v>
      </c>
      <c r="T133" s="40">
        <f>(G133*S133)+(T132*(1-S133))</f>
        <v>1098.3312199815393</v>
      </c>
      <c r="U133" s="50"/>
      <c r="V133" s="10">
        <f t="shared" si="61"/>
        <v>43166</v>
      </c>
      <c r="W133" s="23">
        <f t="shared" si="40"/>
        <v>0.15384615384615385</v>
      </c>
      <c r="X133" s="46">
        <f>((G133 -X132)*W133)+X132</f>
        <v>1098.0539075369966</v>
      </c>
      <c r="Y133" s="23">
        <f t="shared" si="53"/>
        <v>7.407407407407407E-2</v>
      </c>
      <c r="Z133" s="47">
        <f>((G133 -Z132)*Y133)+Z132</f>
        <v>1098.320099279382</v>
      </c>
      <c r="AA133" s="46">
        <f t="shared" si="54"/>
        <v>-0.26619174238544474</v>
      </c>
      <c r="AB133" s="45">
        <f t="shared" si="55"/>
        <v>0.2</v>
      </c>
      <c r="AC133" s="48">
        <f t="shared" si="57"/>
        <v>-0.7144655087177052</v>
      </c>
      <c r="AD133" s="46">
        <f t="shared" si="56"/>
        <v>0.44827376633226046</v>
      </c>
      <c r="AE133" s="59"/>
      <c r="AF133" s="10">
        <f t="shared" si="62"/>
        <v>43166</v>
      </c>
      <c r="AG133" s="15">
        <f>AVERAGE(G127:G133)</f>
        <v>1095.2985714285717</v>
      </c>
      <c r="AH133" s="16">
        <f>AVERAGE(G120:G133)</f>
        <v>1103.0271428571427</v>
      </c>
      <c r="AJ133" s="50"/>
      <c r="AK133" s="36"/>
      <c r="AL133" s="36"/>
      <c r="AM133" s="36"/>
      <c r="AN133" s="36"/>
      <c r="AO133" s="36"/>
      <c r="AP133" s="36"/>
      <c r="AQ133" s="36"/>
      <c r="AS133" s="37">
        <f>AVERAGE(E133,F133,G133)</f>
        <v>1102.4466666666667</v>
      </c>
      <c r="AT133" s="26">
        <f t="shared" si="41"/>
        <v>1096.3128571428572</v>
      </c>
      <c r="AU133" s="26">
        <f t="shared" si="42"/>
        <v>14.890884353741512</v>
      </c>
      <c r="AV133" s="27">
        <f t="shared" si="43"/>
        <v>27.461138318349057</v>
      </c>
      <c r="AW133" s="10">
        <f t="shared" si="63"/>
        <v>43166</v>
      </c>
      <c r="AX133" s="34"/>
      <c r="AY133" s="20">
        <f>AVERAGE(E133,F133,G133)</f>
        <v>1102.4466666666667</v>
      </c>
      <c r="AZ133" s="21">
        <f t="shared" si="50"/>
        <v>1085.4720000000002</v>
      </c>
      <c r="BA133" s="21">
        <f t="shared" si="51"/>
        <v>26.529799999999959</v>
      </c>
      <c r="BB133" s="22">
        <f t="shared" si="52"/>
        <v>42.655596515783593</v>
      </c>
      <c r="BC133" s="10">
        <f t="shared" si="64"/>
        <v>43166</v>
      </c>
      <c r="BD133" s="34"/>
      <c r="BE133" s="20">
        <f>G133-G132</f>
        <v>14.580000000000155</v>
      </c>
      <c r="BF133" s="23">
        <f t="shared" si="66"/>
        <v>14.580000000000155</v>
      </c>
      <c r="BG133" s="23">
        <f t="shared" si="44"/>
        <v>0</v>
      </c>
      <c r="BH133" s="33">
        <f t="shared" si="48"/>
        <v>8.1775322593973243</v>
      </c>
      <c r="BI133" s="33">
        <f t="shared" si="49"/>
        <v>7.3000246471476347</v>
      </c>
      <c r="BJ133" s="23">
        <f t="shared" si="45"/>
        <v>1.1202061163714785</v>
      </c>
      <c r="BK133" s="30">
        <f t="shared" si="46"/>
        <v>52.834774304330352</v>
      </c>
      <c r="BL133" s="10">
        <f t="shared" si="65"/>
        <v>43166</v>
      </c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</row>
    <row r="134" spans="1:96" s="4" customFormat="1" x14ac:dyDescent="0.25">
      <c r="A134" s="34">
        <v>1137</v>
      </c>
      <c r="B134" s="34">
        <v>3</v>
      </c>
      <c r="C134" s="55">
        <v>43167</v>
      </c>
      <c r="D134" s="52">
        <v>1115.32</v>
      </c>
      <c r="E134" s="52">
        <v>1127.5999999999999</v>
      </c>
      <c r="F134" s="52">
        <v>1112.8</v>
      </c>
      <c r="G134" s="34">
        <v>1126</v>
      </c>
      <c r="H134" s="34">
        <v>1355125</v>
      </c>
      <c r="I134" s="50"/>
      <c r="J134" s="10">
        <f t="shared" si="58"/>
        <v>43167</v>
      </c>
      <c r="K134" s="57">
        <v>0</v>
      </c>
      <c r="L134" s="57">
        <v>0</v>
      </c>
      <c r="M134" s="50"/>
      <c r="N134" s="10">
        <f t="shared" si="59"/>
        <v>43167</v>
      </c>
      <c r="O134" s="42">
        <f>((G134-MIN(F121:F134))/(MAX(E121:E134)-MIN(F121:F134))*100)</f>
        <v>81.192660550458768</v>
      </c>
      <c r="P134" s="40">
        <f t="shared" si="47"/>
        <v>64.995036606863991</v>
      </c>
      <c r="Q134" s="35"/>
      <c r="R134" s="10">
        <f t="shared" si="60"/>
        <v>43167</v>
      </c>
      <c r="S134" s="11">
        <f t="shared" si="39"/>
        <v>0.25</v>
      </c>
      <c r="T134" s="40">
        <f>(G134*S134)+(T133*(1-S134))</f>
        <v>1105.2484149861546</v>
      </c>
      <c r="U134" s="50"/>
      <c r="V134" s="10">
        <f t="shared" si="61"/>
        <v>43167</v>
      </c>
      <c r="W134" s="23">
        <f t="shared" si="40"/>
        <v>0.15384615384615385</v>
      </c>
      <c r="X134" s="46">
        <f>((G134 -X133)*W134)+X133</f>
        <v>1102.3533063774587</v>
      </c>
      <c r="Y134" s="23">
        <f t="shared" si="53"/>
        <v>7.407407407407407E-2</v>
      </c>
      <c r="Z134" s="47">
        <f>((G134 -Z133)*Y134)+Z133</f>
        <v>1100.3704622957241</v>
      </c>
      <c r="AA134" s="46">
        <f t="shared" si="54"/>
        <v>1.9828440817345836</v>
      </c>
      <c r="AB134" s="45">
        <f t="shared" si="55"/>
        <v>0.2</v>
      </c>
      <c r="AC134" s="48">
        <f t="shared" si="57"/>
        <v>-0.17500359062724746</v>
      </c>
      <c r="AD134" s="46">
        <f t="shared" si="56"/>
        <v>2.1578476723618309</v>
      </c>
      <c r="AE134" s="59"/>
      <c r="AF134" s="10">
        <f t="shared" si="62"/>
        <v>43167</v>
      </c>
      <c r="AG134" s="15">
        <f>AVERAGE(G128:G134)</f>
        <v>1096.4000000000001</v>
      </c>
      <c r="AH134" s="16">
        <f>AVERAGE(G121:G134)</f>
        <v>1105.6328571428571</v>
      </c>
      <c r="AJ134" s="50"/>
      <c r="AK134" s="36"/>
      <c r="AL134" s="36"/>
      <c r="AM134" s="36"/>
      <c r="AN134" s="36"/>
      <c r="AO134" s="36"/>
      <c r="AP134" s="36"/>
      <c r="AQ134" s="36"/>
      <c r="AS134" s="37">
        <f>AVERAGE(E134,F134,G134)</f>
        <v>1122.1333333333332</v>
      </c>
      <c r="AT134" s="26">
        <f t="shared" si="41"/>
        <v>1095.6495238095238</v>
      </c>
      <c r="AU134" s="26">
        <f t="shared" si="42"/>
        <v>14.132789115646249</v>
      </c>
      <c r="AV134" s="27">
        <f t="shared" si="43"/>
        <v>124.92844031986827</v>
      </c>
      <c r="AW134" s="10">
        <f t="shared" si="63"/>
        <v>43167</v>
      </c>
      <c r="AX134" s="34"/>
      <c r="AY134" s="20">
        <f>AVERAGE(E134,F134,G134)</f>
        <v>1122.1333333333332</v>
      </c>
      <c r="AZ134" s="21">
        <f t="shared" si="50"/>
        <v>1088.6016666666667</v>
      </c>
      <c r="BA134" s="21">
        <f t="shared" si="51"/>
        <v>26.732833333333321</v>
      </c>
      <c r="BB134" s="22">
        <f t="shared" si="52"/>
        <v>83.621680372242722</v>
      </c>
      <c r="BC134" s="10">
        <f t="shared" si="64"/>
        <v>43167</v>
      </c>
      <c r="BD134" s="34"/>
      <c r="BE134" s="20">
        <f>G134-G133</f>
        <v>16.3599999999999</v>
      </c>
      <c r="BF134" s="23">
        <f t="shared" si="66"/>
        <v>16.3599999999999</v>
      </c>
      <c r="BG134" s="23">
        <f t="shared" si="44"/>
        <v>0</v>
      </c>
      <c r="BH134" s="33">
        <f t="shared" si="48"/>
        <v>8.7619942408689369</v>
      </c>
      <c r="BI134" s="33">
        <f t="shared" si="49"/>
        <v>6.778594315208518</v>
      </c>
      <c r="BJ134" s="23">
        <f t="shared" si="45"/>
        <v>1.2925975258927127</v>
      </c>
      <c r="BK134" s="30">
        <f t="shared" si="46"/>
        <v>56.381353957423869</v>
      </c>
      <c r="BL134" s="10">
        <f t="shared" si="65"/>
        <v>43167</v>
      </c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</row>
    <row r="135" spans="1:96" s="4" customFormat="1" x14ac:dyDescent="0.25">
      <c r="A135" s="34">
        <v>1138</v>
      </c>
      <c r="B135" s="34">
        <v>3</v>
      </c>
      <c r="C135" s="55">
        <v>43168</v>
      </c>
      <c r="D135" s="52">
        <v>1136</v>
      </c>
      <c r="E135" s="52">
        <v>1160.8</v>
      </c>
      <c r="F135" s="52">
        <v>1132.46</v>
      </c>
      <c r="G135" s="34">
        <v>1160.04</v>
      </c>
      <c r="H135" s="34">
        <v>2128038</v>
      </c>
      <c r="I135" s="50"/>
      <c r="J135" s="10">
        <f t="shared" si="58"/>
        <v>43168</v>
      </c>
      <c r="K135" s="57">
        <v>0</v>
      </c>
      <c r="L135" s="57">
        <v>1</v>
      </c>
      <c r="M135" s="50"/>
      <c r="N135" s="10">
        <f t="shared" si="59"/>
        <v>43168</v>
      </c>
      <c r="O135" s="42">
        <f>((G135-MIN(F122:F135))/(MAX(E122:E135)-MIN(F122:F135))*100)</f>
        <v>99.325523606673769</v>
      </c>
      <c r="P135" s="40">
        <f t="shared" si="47"/>
        <v>81.551654935891619</v>
      </c>
      <c r="Q135" s="35"/>
      <c r="R135" s="10">
        <f t="shared" si="60"/>
        <v>43168</v>
      </c>
      <c r="S135" s="11">
        <f t="shared" si="39"/>
        <v>0.25</v>
      </c>
      <c r="T135" s="40">
        <f>(G135*S135)+(T134*(1-S135))</f>
        <v>1118.9463112396159</v>
      </c>
      <c r="U135" s="50"/>
      <c r="V135" s="10">
        <f t="shared" si="61"/>
        <v>43168</v>
      </c>
      <c r="W135" s="23">
        <f t="shared" si="40"/>
        <v>0.15384615384615385</v>
      </c>
      <c r="X135" s="46">
        <f>((G135 -X134)*W135)+X134</f>
        <v>1111.2281823193882</v>
      </c>
      <c r="Y135" s="23">
        <f t="shared" si="53"/>
        <v>7.407407407407407E-2</v>
      </c>
      <c r="Z135" s="47">
        <f>((G135 -Z134)*Y135)+Z134</f>
        <v>1104.7904280515963</v>
      </c>
      <c r="AA135" s="46">
        <f t="shared" si="54"/>
        <v>6.4377542677918882</v>
      </c>
      <c r="AB135" s="45">
        <f t="shared" si="55"/>
        <v>0.2</v>
      </c>
      <c r="AC135" s="48">
        <f t="shared" si="57"/>
        <v>1.1475479810565798</v>
      </c>
      <c r="AD135" s="46">
        <f t="shared" si="56"/>
        <v>5.2902062867353088</v>
      </c>
      <c r="AE135" s="59"/>
      <c r="AF135" s="10">
        <f t="shared" si="62"/>
        <v>43168</v>
      </c>
      <c r="AG135" s="15">
        <f>AVERAGE(G129:G135)</f>
        <v>1104.3014285714287</v>
      </c>
      <c r="AH135" s="16">
        <f>AVERAGE(G122:G135)</f>
        <v>1110.292857142857</v>
      </c>
      <c r="AJ135" s="50"/>
      <c r="AK135" s="36"/>
      <c r="AL135" s="36"/>
      <c r="AM135" s="36"/>
      <c r="AN135" s="36"/>
      <c r="AO135" s="36"/>
      <c r="AP135" s="36"/>
      <c r="AQ135" s="36"/>
      <c r="AS135" s="37">
        <f>AVERAGE(E135,F135,G135)</f>
        <v>1151.1000000000001</v>
      </c>
      <c r="AT135" s="26">
        <f t="shared" si="41"/>
        <v>1101.2590476190476</v>
      </c>
      <c r="AU135" s="26">
        <f t="shared" si="42"/>
        <v>20.543673469387777</v>
      </c>
      <c r="AV135" s="27">
        <f t="shared" si="43"/>
        <v>161.73982533753696</v>
      </c>
      <c r="AW135" s="10">
        <f t="shared" si="63"/>
        <v>43168</v>
      </c>
      <c r="AX135" s="34"/>
      <c r="AY135" s="20">
        <f>AVERAGE(E135,F135,G135)</f>
        <v>1151.1000000000001</v>
      </c>
      <c r="AZ135" s="21">
        <f t="shared" si="50"/>
        <v>1095.1433333333334</v>
      </c>
      <c r="BA135" s="21">
        <f t="shared" si="51"/>
        <v>25.132666666666637</v>
      </c>
      <c r="BB135" s="22">
        <f t="shared" si="52"/>
        <v>148.43010866778104</v>
      </c>
      <c r="BC135" s="10">
        <f t="shared" si="64"/>
        <v>43168</v>
      </c>
      <c r="BD135" s="34"/>
      <c r="BE135" s="20">
        <f>G135-G134</f>
        <v>34.039999999999964</v>
      </c>
      <c r="BF135" s="23">
        <f t="shared" si="66"/>
        <v>34.039999999999964</v>
      </c>
      <c r="BG135" s="23">
        <f t="shared" si="44"/>
        <v>0</v>
      </c>
      <c r="BH135" s="33">
        <f t="shared" si="48"/>
        <v>10.567566080806868</v>
      </c>
      <c r="BI135" s="33">
        <f t="shared" si="49"/>
        <v>6.2944090069793379</v>
      </c>
      <c r="BJ135" s="23">
        <f t="shared" si="45"/>
        <v>1.6788813801405957</v>
      </c>
      <c r="BK135" s="30">
        <f t="shared" si="46"/>
        <v>62.670986202923366</v>
      </c>
      <c r="BL135" s="10">
        <f t="shared" si="65"/>
        <v>43168</v>
      </c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  <c r="CP135" s="34"/>
      <c r="CQ135" s="34"/>
      <c r="CR135" s="34"/>
    </row>
    <row r="136" spans="1:96" s="4" customFormat="1" x14ac:dyDescent="0.25">
      <c r="A136" s="34">
        <v>1139</v>
      </c>
      <c r="B136" s="34">
        <v>3</v>
      </c>
      <c r="C136" s="55">
        <v>43171</v>
      </c>
      <c r="D136" s="52">
        <v>1163.8499999999999</v>
      </c>
      <c r="E136" s="52">
        <v>1177.05</v>
      </c>
      <c r="F136" s="52">
        <v>1157.42</v>
      </c>
      <c r="G136" s="34">
        <v>1164.5</v>
      </c>
      <c r="H136" s="34">
        <v>2172272</v>
      </c>
      <c r="I136" s="50"/>
      <c r="J136" s="10">
        <f t="shared" si="58"/>
        <v>43171</v>
      </c>
      <c r="K136" s="57">
        <v>0</v>
      </c>
      <c r="L136" s="57">
        <v>1</v>
      </c>
      <c r="M136" s="50"/>
      <c r="N136" s="10">
        <f t="shared" si="59"/>
        <v>43171</v>
      </c>
      <c r="O136" s="42">
        <f>((G136-MIN(F123:F136))/(MAX(E123:E136)-MIN(F123:F136))*100)</f>
        <v>90.266035833398007</v>
      </c>
      <c r="P136" s="40">
        <f t="shared" si="47"/>
        <v>90.261406663510186</v>
      </c>
      <c r="Q136" s="35"/>
      <c r="R136" s="10">
        <f t="shared" si="60"/>
        <v>43171</v>
      </c>
      <c r="S136" s="11">
        <f t="shared" si="39"/>
        <v>0.25</v>
      </c>
      <c r="T136" s="40">
        <f>(G136*S136)+(T135*(1-S136))</f>
        <v>1130.3347334297118</v>
      </c>
      <c r="U136" s="50"/>
      <c r="V136" s="10">
        <f t="shared" si="61"/>
        <v>43171</v>
      </c>
      <c r="W136" s="23">
        <f t="shared" si="40"/>
        <v>0.15384615384615385</v>
      </c>
      <c r="X136" s="46">
        <f>((G136 -X135)*W136)+X135</f>
        <v>1119.4238465779438</v>
      </c>
      <c r="Y136" s="23">
        <f t="shared" si="53"/>
        <v>7.407407407407407E-2</v>
      </c>
      <c r="Z136" s="47">
        <f>((G136 -Z135)*Y136)+Z135</f>
        <v>1109.2133593070337</v>
      </c>
      <c r="AA136" s="46">
        <f t="shared" si="54"/>
        <v>10.210487270910107</v>
      </c>
      <c r="AB136" s="45">
        <f t="shared" si="55"/>
        <v>0.2</v>
      </c>
      <c r="AC136" s="48">
        <f t="shared" si="57"/>
        <v>2.9601358390272856</v>
      </c>
      <c r="AD136" s="46">
        <f t="shared" si="56"/>
        <v>7.2503514318828213</v>
      </c>
      <c r="AE136" s="59"/>
      <c r="AF136" s="10">
        <f t="shared" si="62"/>
        <v>43171</v>
      </c>
      <c r="AG136" s="15">
        <f>AVERAGE(G130:G136)</f>
        <v>1117.8700000000001</v>
      </c>
      <c r="AH136" s="16">
        <f>AVERAGE(G123:G136)</f>
        <v>1114.7242857142858</v>
      </c>
      <c r="AJ136" s="50"/>
      <c r="AK136" s="36"/>
      <c r="AL136" s="36"/>
      <c r="AM136" s="36"/>
      <c r="AN136" s="36"/>
      <c r="AO136" s="36"/>
      <c r="AP136" s="36"/>
      <c r="AQ136" s="36"/>
      <c r="AS136" s="37">
        <f>AVERAGE(E136,F136,G136)</f>
        <v>1166.3233333333335</v>
      </c>
      <c r="AT136" s="26">
        <f t="shared" si="41"/>
        <v>1113.274761904762</v>
      </c>
      <c r="AU136" s="26">
        <f t="shared" si="42"/>
        <v>28.494965986394618</v>
      </c>
      <c r="AV136" s="27">
        <f t="shared" si="43"/>
        <v>124.11214774778196</v>
      </c>
      <c r="AW136" s="10">
        <f t="shared" si="63"/>
        <v>43171</v>
      </c>
      <c r="AX136" s="34"/>
      <c r="AY136" s="20">
        <f>AVERAGE(E136,F136,G136)</f>
        <v>1166.3233333333335</v>
      </c>
      <c r="AZ136" s="21">
        <f t="shared" si="50"/>
        <v>1102.221</v>
      </c>
      <c r="BA136" s="21">
        <f t="shared" si="51"/>
        <v>24.402666666666676</v>
      </c>
      <c r="BB136" s="22">
        <f t="shared" si="52"/>
        <v>175.12384803118093</v>
      </c>
      <c r="BC136" s="10">
        <f t="shared" si="64"/>
        <v>43171</v>
      </c>
      <c r="BD136" s="34"/>
      <c r="BE136" s="20">
        <f>G136-G135</f>
        <v>4.4600000000000364</v>
      </c>
      <c r="BF136" s="23">
        <f t="shared" si="66"/>
        <v>4.4600000000000364</v>
      </c>
      <c r="BG136" s="23">
        <f t="shared" si="44"/>
        <v>0</v>
      </c>
      <c r="BH136" s="33">
        <f t="shared" si="48"/>
        <v>10.131311360749237</v>
      </c>
      <c r="BI136" s="33">
        <f t="shared" si="49"/>
        <v>5.8448083636236712</v>
      </c>
      <c r="BJ136" s="23">
        <f t="shared" si="45"/>
        <v>1.7333864055840515</v>
      </c>
      <c r="BK136" s="30">
        <f t="shared" si="46"/>
        <v>63.415344498783853</v>
      </c>
      <c r="BL136" s="10">
        <f t="shared" si="65"/>
        <v>43171</v>
      </c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  <c r="CP136" s="34"/>
      <c r="CQ136" s="34"/>
      <c r="CR136" s="34"/>
    </row>
    <row r="137" spans="1:96" s="4" customFormat="1" x14ac:dyDescent="0.25">
      <c r="A137" s="34">
        <v>1140</v>
      </c>
      <c r="B137" s="34">
        <v>3</v>
      </c>
      <c r="C137" s="55">
        <v>43172</v>
      </c>
      <c r="D137" s="52">
        <v>1170</v>
      </c>
      <c r="E137" s="52">
        <v>1176.76</v>
      </c>
      <c r="F137" s="52">
        <v>1133.33</v>
      </c>
      <c r="G137" s="34">
        <v>1138.17</v>
      </c>
      <c r="H137" s="34">
        <v>1907171</v>
      </c>
      <c r="I137" s="50"/>
      <c r="J137" s="10">
        <f t="shared" si="58"/>
        <v>43172</v>
      </c>
      <c r="K137" s="57">
        <v>0</v>
      </c>
      <c r="L137" s="57">
        <v>1</v>
      </c>
      <c r="M137" s="50"/>
      <c r="N137" s="10">
        <f t="shared" si="59"/>
        <v>43172</v>
      </c>
      <c r="O137" s="42">
        <f>((G137-MIN(F124:F137))/(MAX(E124:E137)-MIN(F124:F137))*100)</f>
        <v>69.844101450399549</v>
      </c>
      <c r="P137" s="40">
        <f t="shared" si="47"/>
        <v>86.478553630157094</v>
      </c>
      <c r="Q137" s="35"/>
      <c r="R137" s="10">
        <f t="shared" si="60"/>
        <v>43172</v>
      </c>
      <c r="S137" s="11">
        <f t="shared" ref="S137:S200" si="67">2/(7+1)</f>
        <v>0.25</v>
      </c>
      <c r="T137" s="40">
        <f>(G137*S137)+(T136*(1-S137))</f>
        <v>1132.2935500722838</v>
      </c>
      <c r="U137" s="50"/>
      <c r="V137" s="10">
        <f t="shared" si="61"/>
        <v>43172</v>
      </c>
      <c r="W137" s="23">
        <f t="shared" ref="W137:W200" si="68">2/(12+1)</f>
        <v>0.15384615384615385</v>
      </c>
      <c r="X137" s="46">
        <f>((G137 -X136)*W137)+X136</f>
        <v>1122.307870181337</v>
      </c>
      <c r="Y137" s="23">
        <f t="shared" si="53"/>
        <v>7.407407407407407E-2</v>
      </c>
      <c r="Z137" s="47">
        <f>((G137 -Z136)*Y137)+Z136</f>
        <v>1111.3582956546609</v>
      </c>
      <c r="AA137" s="46">
        <f t="shared" si="54"/>
        <v>10.949574526676088</v>
      </c>
      <c r="AB137" s="45">
        <f t="shared" si="55"/>
        <v>0.2</v>
      </c>
      <c r="AC137" s="48">
        <f t="shared" si="57"/>
        <v>4.558023576557046</v>
      </c>
      <c r="AD137" s="46">
        <f t="shared" si="56"/>
        <v>6.3915509501190417</v>
      </c>
      <c r="AE137" s="59"/>
      <c r="AF137" s="10">
        <f t="shared" si="62"/>
        <v>43172</v>
      </c>
      <c r="AG137" s="15">
        <f>AVERAGE(G131:G137)</f>
        <v>1126.3342857142857</v>
      </c>
      <c r="AH137" s="16">
        <f>AVERAGE(G124:G137)</f>
        <v>1116.6407142857142</v>
      </c>
      <c r="AJ137" s="50"/>
      <c r="AK137" s="36"/>
      <c r="AL137" s="36"/>
      <c r="AM137" s="36"/>
      <c r="AN137" s="36"/>
      <c r="AO137" s="36"/>
      <c r="AP137" s="36"/>
      <c r="AQ137" s="36"/>
      <c r="AS137" s="37">
        <f>AVERAGE(E137,F137,G137)</f>
        <v>1149.42</v>
      </c>
      <c r="AT137" s="26">
        <f t="shared" ref="AT137:AT200" si="69">AVERAGE(AS131:AS137)</f>
        <v>1124.6661904761906</v>
      </c>
      <c r="AU137" s="26">
        <f t="shared" ref="AU137:AU200" si="70">(ABS(AT137-AS131)+ABS(AT137-AS132)+ABS(AT137-AS133)+ABS(AT137-AS134)+ABS(AT137-AS135)+ABS(AT137-AS136)+ABS(AT137-AS137))/7</f>
        <v>26.527074829932094</v>
      </c>
      <c r="AV137" s="27">
        <f t="shared" ref="AV137:AV200" si="71">(AS137-AT137)/(AU137*0.015)</f>
        <v>62.210175031884063</v>
      </c>
      <c r="AW137" s="10">
        <f t="shared" si="63"/>
        <v>43172</v>
      </c>
      <c r="AX137" s="34"/>
      <c r="AY137" s="20">
        <f>AVERAGE(E137,F137,G137)</f>
        <v>1149.42</v>
      </c>
      <c r="AZ137" s="21">
        <f t="shared" si="50"/>
        <v>1107.1191666666666</v>
      </c>
      <c r="BA137" s="21">
        <f t="shared" si="51"/>
        <v>24.201833333333344</v>
      </c>
      <c r="BB137" s="22">
        <f t="shared" si="52"/>
        <v>116.52239384986933</v>
      </c>
      <c r="BC137" s="10">
        <f t="shared" si="64"/>
        <v>43172</v>
      </c>
      <c r="BD137" s="34"/>
      <c r="BE137" s="20">
        <f>G137-G136</f>
        <v>-26.329999999999927</v>
      </c>
      <c r="BF137" s="23">
        <f t="shared" si="66"/>
        <v>0</v>
      </c>
      <c r="BG137" s="23">
        <f t="shared" si="44"/>
        <v>26.329999999999927</v>
      </c>
      <c r="BH137" s="33">
        <f t="shared" si="48"/>
        <v>9.4076462635528628</v>
      </c>
      <c r="BI137" s="33">
        <f t="shared" si="49"/>
        <v>7.3080363376505471</v>
      </c>
      <c r="BJ137" s="23">
        <f t="shared" si="45"/>
        <v>1.2873015169732061</v>
      </c>
      <c r="BK137" s="30">
        <f t="shared" si="46"/>
        <v>56.280359516251991</v>
      </c>
      <c r="BL137" s="10">
        <f t="shared" si="65"/>
        <v>43172</v>
      </c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4"/>
      <c r="CR137" s="34"/>
    </row>
    <row r="138" spans="1:96" s="4" customFormat="1" x14ac:dyDescent="0.25">
      <c r="A138" s="34">
        <v>1141</v>
      </c>
      <c r="B138" s="34">
        <v>3</v>
      </c>
      <c r="C138" s="55">
        <v>43173</v>
      </c>
      <c r="D138" s="52">
        <v>1145.21</v>
      </c>
      <c r="E138" s="52">
        <v>1158.5899999999999</v>
      </c>
      <c r="F138" s="52">
        <v>1141.44</v>
      </c>
      <c r="G138" s="34">
        <v>1149.49</v>
      </c>
      <c r="H138" s="34">
        <v>1291415</v>
      </c>
      <c r="I138" s="50"/>
      <c r="J138" s="10">
        <f t="shared" si="58"/>
        <v>43173</v>
      </c>
      <c r="K138" s="57">
        <v>0</v>
      </c>
      <c r="L138" s="57">
        <v>1</v>
      </c>
      <c r="M138" s="50"/>
      <c r="N138" s="10">
        <f t="shared" si="59"/>
        <v>43173</v>
      </c>
      <c r="O138" s="42">
        <f>((G138-MIN(F125:F138))/(MAX(E125:E138)-MIN(F125:F138))*100)</f>
        <v>78.624059567207055</v>
      </c>
      <c r="P138" s="40">
        <f t="shared" si="47"/>
        <v>79.578065617001528</v>
      </c>
      <c r="Q138" s="35"/>
      <c r="R138" s="10">
        <f t="shared" si="60"/>
        <v>43173</v>
      </c>
      <c r="S138" s="11">
        <f t="shared" si="67"/>
        <v>0.25</v>
      </c>
      <c r="T138" s="40">
        <f>(G138*S138)+(T137*(1-S138))</f>
        <v>1136.5926625542129</v>
      </c>
      <c r="U138" s="50"/>
      <c r="V138" s="10">
        <f t="shared" si="61"/>
        <v>43173</v>
      </c>
      <c r="W138" s="23">
        <f t="shared" si="68"/>
        <v>0.15384615384615385</v>
      </c>
      <c r="X138" s="46">
        <f>((G138 -X137)*W138)+X137</f>
        <v>1126.4897363072851</v>
      </c>
      <c r="Y138" s="23">
        <f t="shared" si="53"/>
        <v>7.407407407407407E-2</v>
      </c>
      <c r="Z138" s="47">
        <f>((G138 -Z137)*Y138)+Z137</f>
        <v>1114.1828663469082</v>
      </c>
      <c r="AA138" s="46">
        <f t="shared" si="54"/>
        <v>12.306869960376844</v>
      </c>
      <c r="AB138" s="45">
        <f t="shared" si="55"/>
        <v>0.2</v>
      </c>
      <c r="AC138" s="48">
        <f t="shared" si="57"/>
        <v>6.1077928533210057</v>
      </c>
      <c r="AD138" s="46">
        <f t="shared" si="56"/>
        <v>6.1990771070558379</v>
      </c>
      <c r="AE138" s="59"/>
      <c r="AF138" s="10">
        <f t="shared" si="62"/>
        <v>43173</v>
      </c>
      <c r="AG138" s="15">
        <f>AVERAGE(G132:G138)</f>
        <v>1134.7</v>
      </c>
      <c r="AH138" s="16">
        <f>AVERAGE(G125:G138)</f>
        <v>1119.7021428571427</v>
      </c>
      <c r="AJ138" s="50"/>
      <c r="AK138" s="36"/>
      <c r="AL138" s="36"/>
      <c r="AM138" s="36"/>
      <c r="AN138" s="36"/>
      <c r="AO138" s="36"/>
      <c r="AP138" s="36"/>
      <c r="AQ138" s="36"/>
      <c r="AS138" s="37">
        <f>AVERAGE(E138,F138,G138)</f>
        <v>1149.8399999999999</v>
      </c>
      <c r="AT138" s="26">
        <f t="shared" si="69"/>
        <v>1133.8323809523811</v>
      </c>
      <c r="AU138" s="26">
        <f t="shared" si="70"/>
        <v>23.243945578231337</v>
      </c>
      <c r="AV138" s="27">
        <f t="shared" si="71"/>
        <v>45.911938641520109</v>
      </c>
      <c r="AW138" s="10">
        <f t="shared" si="63"/>
        <v>43173</v>
      </c>
      <c r="AX138" s="34"/>
      <c r="AY138" s="20">
        <f>AVERAGE(E138,F138,G138)</f>
        <v>1149.8399999999999</v>
      </c>
      <c r="AZ138" s="21">
        <f t="shared" si="50"/>
        <v>1112.0351666666663</v>
      </c>
      <c r="BA138" s="21">
        <f t="shared" si="51"/>
        <v>23.22201666666664</v>
      </c>
      <c r="BB138" s="22">
        <f t="shared" si="52"/>
        <v>108.53158269582856</v>
      </c>
      <c r="BC138" s="10">
        <f t="shared" si="64"/>
        <v>43173</v>
      </c>
      <c r="BD138" s="34"/>
      <c r="BE138" s="20">
        <f>G138-G137</f>
        <v>11.319999999999936</v>
      </c>
      <c r="BF138" s="23">
        <f t="shared" si="66"/>
        <v>11.319999999999936</v>
      </c>
      <c r="BG138" s="23">
        <f t="shared" si="44"/>
        <v>0</v>
      </c>
      <c r="BH138" s="33">
        <f t="shared" si="48"/>
        <v>9.5442429590133688</v>
      </c>
      <c r="BI138" s="33">
        <f t="shared" si="49"/>
        <v>6.7860337421040793</v>
      </c>
      <c r="BJ138" s="23">
        <f t="shared" si="45"/>
        <v>1.4064538022845254</v>
      </c>
      <c r="BK138" s="30">
        <f t="shared" si="46"/>
        <v>58.445078021000562</v>
      </c>
      <c r="BL138" s="10">
        <f t="shared" si="65"/>
        <v>43173</v>
      </c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  <c r="CP138" s="34"/>
      <c r="CQ138" s="34"/>
      <c r="CR138" s="34"/>
    </row>
    <row r="139" spans="1:96" s="4" customFormat="1" x14ac:dyDescent="0.25">
      <c r="A139" s="34">
        <v>1142</v>
      </c>
      <c r="B139" s="34">
        <v>3</v>
      </c>
      <c r="C139" s="55">
        <v>43174</v>
      </c>
      <c r="D139" s="52">
        <v>1149.96</v>
      </c>
      <c r="E139" s="52">
        <v>1161.08</v>
      </c>
      <c r="F139" s="52">
        <v>1134.54</v>
      </c>
      <c r="G139" s="34">
        <v>1149.58</v>
      </c>
      <c r="H139" s="34">
        <v>1472226</v>
      </c>
      <c r="I139" s="50"/>
      <c r="J139" s="10">
        <f t="shared" si="58"/>
        <v>43174</v>
      </c>
      <c r="K139" s="57">
        <v>0</v>
      </c>
      <c r="L139" s="57">
        <v>1</v>
      </c>
      <c r="M139" s="50"/>
      <c r="N139" s="10">
        <f t="shared" si="59"/>
        <v>43174</v>
      </c>
      <c r="O139" s="42">
        <f>((G139-MIN(F126:F139))/(MAX(E126:E139)-MIN(F126:F139))*100)</f>
        <v>78.693864887923667</v>
      </c>
      <c r="P139" s="40">
        <f t="shared" si="47"/>
        <v>75.720675301843428</v>
      </c>
      <c r="Q139" s="35"/>
      <c r="R139" s="10">
        <f t="shared" si="60"/>
        <v>43174</v>
      </c>
      <c r="S139" s="11">
        <f t="shared" si="67"/>
        <v>0.25</v>
      </c>
      <c r="T139" s="40">
        <f>(G139*S139)+(T138*(1-S139))</f>
        <v>1139.8394969156598</v>
      </c>
      <c r="U139" s="50"/>
      <c r="V139" s="10">
        <f t="shared" si="61"/>
        <v>43174</v>
      </c>
      <c r="W139" s="23">
        <f t="shared" si="68"/>
        <v>0.15384615384615385</v>
      </c>
      <c r="X139" s="46">
        <f>((G139 -X138)*W139)+X138</f>
        <v>1130.0420845677027</v>
      </c>
      <c r="Y139" s="23">
        <f t="shared" si="53"/>
        <v>7.407407407407407E-2</v>
      </c>
      <c r="Z139" s="47">
        <f>((G139 -Z138)*Y139)+Z138</f>
        <v>1116.8048762471371</v>
      </c>
      <c r="AA139" s="46">
        <f t="shared" si="54"/>
        <v>13.237208320565514</v>
      </c>
      <c r="AB139" s="45">
        <f t="shared" si="55"/>
        <v>0.2</v>
      </c>
      <c r="AC139" s="48">
        <f t="shared" si="57"/>
        <v>7.5336759467699075</v>
      </c>
      <c r="AD139" s="46">
        <f t="shared" si="56"/>
        <v>5.703532373795607</v>
      </c>
      <c r="AE139" s="59"/>
      <c r="AF139" s="10">
        <f t="shared" si="62"/>
        <v>43174</v>
      </c>
      <c r="AG139" s="15">
        <f>AVERAGE(G133:G139)</f>
        <v>1142.4885714285715</v>
      </c>
      <c r="AH139" s="16">
        <f>AVERAGE(G126:G139)</f>
        <v>1121.3300000000002</v>
      </c>
      <c r="AJ139" s="50"/>
      <c r="AK139" s="36"/>
      <c r="AL139" s="36"/>
      <c r="AM139" s="36"/>
      <c r="AN139" s="36"/>
      <c r="AO139" s="36"/>
      <c r="AP139" s="36"/>
      <c r="AQ139" s="36"/>
      <c r="AS139" s="37">
        <f>AVERAGE(E139,F139,G139)</f>
        <v>1148.3999999999999</v>
      </c>
      <c r="AT139" s="26">
        <f t="shared" si="69"/>
        <v>1141.3804761904762</v>
      </c>
      <c r="AU139" s="26">
        <f t="shared" si="70"/>
        <v>16.623129251700707</v>
      </c>
      <c r="AV139" s="27">
        <f t="shared" si="71"/>
        <v>28.151634200905132</v>
      </c>
      <c r="AW139" s="10">
        <f t="shared" si="63"/>
        <v>43174</v>
      </c>
      <c r="AX139" s="34"/>
      <c r="AY139" s="20">
        <f>AVERAGE(E139,F139,G139)</f>
        <v>1148.3999999999999</v>
      </c>
      <c r="AZ139" s="21">
        <f t="shared" si="50"/>
        <v>1116.319</v>
      </c>
      <c r="BA139" s="21">
        <f t="shared" si="51"/>
        <v>22.574666666666666</v>
      </c>
      <c r="BB139" s="22">
        <f t="shared" si="52"/>
        <v>94.740416986592365</v>
      </c>
      <c r="BC139" s="10">
        <f t="shared" si="64"/>
        <v>43174</v>
      </c>
      <c r="BD139" s="34"/>
      <c r="BE139" s="20">
        <f>G139-G138</f>
        <v>8.9999999999918145E-2</v>
      </c>
      <c r="BF139" s="23">
        <f t="shared" si="66"/>
        <v>8.9999999999918145E-2</v>
      </c>
      <c r="BG139" s="23">
        <f t="shared" si="44"/>
        <v>0</v>
      </c>
      <c r="BH139" s="33">
        <f t="shared" si="48"/>
        <v>8.8689398905124079</v>
      </c>
      <c r="BI139" s="33">
        <f t="shared" si="49"/>
        <v>6.3013170462395021</v>
      </c>
      <c r="BJ139" s="23">
        <f t="shared" si="45"/>
        <v>1.40747399717099</v>
      </c>
      <c r="BK139" s="30">
        <f t="shared" si="46"/>
        <v>58.462687398696943</v>
      </c>
      <c r="BL139" s="10">
        <f t="shared" si="65"/>
        <v>43174</v>
      </c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  <c r="CP139" s="34"/>
      <c r="CQ139" s="34"/>
      <c r="CR139" s="34"/>
    </row>
    <row r="140" spans="1:96" s="4" customFormat="1" x14ac:dyDescent="0.25">
      <c r="A140" s="34">
        <v>1143</v>
      </c>
      <c r="B140" s="34">
        <v>3</v>
      </c>
      <c r="C140" s="55">
        <v>43175</v>
      </c>
      <c r="D140" s="52">
        <v>1154.1400000000001</v>
      </c>
      <c r="E140" s="52">
        <v>1155.8800000000001</v>
      </c>
      <c r="F140" s="52">
        <v>1131.96</v>
      </c>
      <c r="G140" s="34">
        <v>1135.73</v>
      </c>
      <c r="H140" s="34">
        <v>3091954</v>
      </c>
      <c r="I140" s="50"/>
      <c r="J140" s="10">
        <f t="shared" si="58"/>
        <v>43175</v>
      </c>
      <c r="K140" s="57">
        <v>0</v>
      </c>
      <c r="L140" s="57">
        <v>1</v>
      </c>
      <c r="M140" s="50"/>
      <c r="N140" s="10">
        <f t="shared" si="59"/>
        <v>43175</v>
      </c>
      <c r="O140" s="42">
        <f>((G140-MIN(F127:F140))/(MAX(E127:E140)-MIN(F127:F140))*100)</f>
        <v>67.951601644303167</v>
      </c>
      <c r="P140" s="40">
        <f t="shared" si="47"/>
        <v>75.08984203314462</v>
      </c>
      <c r="Q140" s="35"/>
      <c r="R140" s="10">
        <f t="shared" si="60"/>
        <v>43175</v>
      </c>
      <c r="S140" s="11">
        <f t="shared" si="67"/>
        <v>0.25</v>
      </c>
      <c r="T140" s="40">
        <f>(G140*S140)+(T139*(1-S140))</f>
        <v>1138.8121226867447</v>
      </c>
      <c r="U140" s="50"/>
      <c r="V140" s="10">
        <f t="shared" si="61"/>
        <v>43175</v>
      </c>
      <c r="W140" s="23">
        <f t="shared" si="68"/>
        <v>0.15384615384615385</v>
      </c>
      <c r="X140" s="46">
        <f>((G140 -X139)*W140)+X139</f>
        <v>1130.9171484803637</v>
      </c>
      <c r="Y140" s="23">
        <f t="shared" si="53"/>
        <v>7.407407407407407E-2</v>
      </c>
      <c r="Z140" s="47">
        <f>((G140 -Z139)*Y140)+Z139</f>
        <v>1118.2067372658678</v>
      </c>
      <c r="AA140" s="46">
        <f t="shared" si="54"/>
        <v>12.710411214495934</v>
      </c>
      <c r="AB140" s="45">
        <f t="shared" si="55"/>
        <v>0.2</v>
      </c>
      <c r="AC140" s="48">
        <f t="shared" si="57"/>
        <v>8.5690230003151129</v>
      </c>
      <c r="AD140" s="46">
        <f t="shared" si="56"/>
        <v>4.1413882141808216</v>
      </c>
      <c r="AE140" s="59"/>
      <c r="AF140" s="10">
        <f t="shared" si="62"/>
        <v>43175</v>
      </c>
      <c r="AG140" s="15">
        <f>AVERAGE(G134:G140)</f>
        <v>1146.2157142857143</v>
      </c>
      <c r="AH140" s="16">
        <f>AVERAGE(G127:G140)</f>
        <v>1120.757142857143</v>
      </c>
      <c r="AJ140" s="50"/>
      <c r="AK140" s="36"/>
      <c r="AL140" s="36"/>
      <c r="AM140" s="36"/>
      <c r="AN140" s="36"/>
      <c r="AO140" s="36"/>
      <c r="AP140" s="36"/>
      <c r="AQ140" s="36"/>
      <c r="AS140" s="37">
        <f>AVERAGE(E140,F140,G140)</f>
        <v>1141.19</v>
      </c>
      <c r="AT140" s="26">
        <f t="shared" si="69"/>
        <v>1146.9152380952382</v>
      </c>
      <c r="AU140" s="26">
        <f t="shared" si="70"/>
        <v>8.716326530612216</v>
      </c>
      <c r="AV140" s="27">
        <f t="shared" si="71"/>
        <v>-43.789380577018953</v>
      </c>
      <c r="AW140" s="10">
        <f t="shared" si="63"/>
        <v>43175</v>
      </c>
      <c r="AX140" s="34"/>
      <c r="AY140" s="20">
        <f>AVERAGE(E140,F140,G140)</f>
        <v>1141.19</v>
      </c>
      <c r="AZ140" s="21">
        <f t="shared" si="50"/>
        <v>1119.2895000000001</v>
      </c>
      <c r="BA140" s="21">
        <f t="shared" si="51"/>
        <v>22.00183333333333</v>
      </c>
      <c r="BB140" s="22">
        <f t="shared" si="52"/>
        <v>66.359621546689198</v>
      </c>
      <c r="BC140" s="10">
        <f t="shared" si="64"/>
        <v>43175</v>
      </c>
      <c r="BD140" s="34"/>
      <c r="BE140" s="20">
        <f>G140-G139</f>
        <v>-13.849999999999909</v>
      </c>
      <c r="BF140" s="23">
        <f t="shared" si="66"/>
        <v>0</v>
      </c>
      <c r="BG140" s="23">
        <f t="shared" si="44"/>
        <v>13.849999999999909</v>
      </c>
      <c r="BH140" s="33">
        <f t="shared" si="48"/>
        <v>8.2354441840472354</v>
      </c>
      <c r="BI140" s="33">
        <f t="shared" si="49"/>
        <v>6.8405086857938162</v>
      </c>
      <c r="BJ140" s="23">
        <f t="shared" si="45"/>
        <v>1.2039227727537842</v>
      </c>
      <c r="BK140" s="30">
        <f t="shared" si="46"/>
        <v>54.626359309745325</v>
      </c>
      <c r="BL140" s="10">
        <f t="shared" si="65"/>
        <v>43175</v>
      </c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</row>
    <row r="141" spans="1:96" s="4" customFormat="1" x14ac:dyDescent="0.25">
      <c r="A141" s="34">
        <v>1144</v>
      </c>
      <c r="B141" s="34">
        <v>3</v>
      </c>
      <c r="C141" s="55">
        <v>43178</v>
      </c>
      <c r="D141" s="52">
        <v>1120.01</v>
      </c>
      <c r="E141" s="52">
        <v>1121.99</v>
      </c>
      <c r="F141" s="52">
        <v>1089.01</v>
      </c>
      <c r="G141" s="34">
        <v>1099.82</v>
      </c>
      <c r="H141" s="34">
        <v>2805937</v>
      </c>
      <c r="I141" s="50"/>
      <c r="J141" s="10">
        <f t="shared" si="58"/>
        <v>43178</v>
      </c>
      <c r="K141" s="57">
        <v>0</v>
      </c>
      <c r="L141" s="57">
        <v>1</v>
      </c>
      <c r="M141" s="50"/>
      <c r="N141" s="10">
        <f t="shared" si="59"/>
        <v>43178</v>
      </c>
      <c r="O141" s="42">
        <f>((G141-MIN(F128:F141))/(MAX(E128:E141)-MIN(F128:F141))*100)</f>
        <v>40.099278678352611</v>
      </c>
      <c r="P141" s="40">
        <f t="shared" si="47"/>
        <v>62.248248403526482</v>
      </c>
      <c r="Q141" s="35"/>
      <c r="R141" s="10">
        <f t="shared" si="60"/>
        <v>43178</v>
      </c>
      <c r="S141" s="11">
        <f t="shared" si="67"/>
        <v>0.25</v>
      </c>
      <c r="T141" s="40">
        <f>(G141*S141)+(T140*(1-S141))</f>
        <v>1129.0640920150586</v>
      </c>
      <c r="U141" s="50"/>
      <c r="V141" s="10">
        <f t="shared" si="61"/>
        <v>43178</v>
      </c>
      <c r="W141" s="23">
        <f t="shared" si="68"/>
        <v>0.15384615384615385</v>
      </c>
      <c r="X141" s="46">
        <f>((G141 -X140)*W141)+X140</f>
        <v>1126.1329717910769</v>
      </c>
      <c r="Y141" s="23">
        <f t="shared" si="53"/>
        <v>7.407407407407407E-2</v>
      </c>
      <c r="Z141" s="47">
        <f>((G141 -Z140)*Y141)+Z140</f>
        <v>1116.8447567276553</v>
      </c>
      <c r="AA141" s="46">
        <f t="shared" si="54"/>
        <v>9.2882150634216032</v>
      </c>
      <c r="AB141" s="45">
        <f t="shared" si="55"/>
        <v>0.2</v>
      </c>
      <c r="AC141" s="48">
        <f t="shared" si="57"/>
        <v>8.7128614129364106</v>
      </c>
      <c r="AD141" s="46">
        <f t="shared" si="56"/>
        <v>0.5753536504851926</v>
      </c>
      <c r="AE141" s="59"/>
      <c r="AF141" s="10">
        <f t="shared" si="62"/>
        <v>43178</v>
      </c>
      <c r="AG141" s="15">
        <f>AVERAGE(G135:G141)</f>
        <v>1142.4757142857143</v>
      </c>
      <c r="AH141" s="16">
        <f>AVERAGE(G128:G141)</f>
        <v>1119.4378571428572</v>
      </c>
      <c r="AJ141" s="50"/>
      <c r="AK141" s="36"/>
      <c r="AL141" s="36"/>
      <c r="AM141" s="36"/>
      <c r="AN141" s="36"/>
      <c r="AO141" s="36"/>
      <c r="AP141" s="36"/>
      <c r="AQ141" s="36"/>
      <c r="AS141" s="37">
        <f>AVERAGE(E141,F141,G141)</f>
        <v>1103.6066666666666</v>
      </c>
      <c r="AT141" s="26">
        <f t="shared" si="69"/>
        <v>1144.2685714285712</v>
      </c>
      <c r="AU141" s="26">
        <f t="shared" si="70"/>
        <v>12.497278911564731</v>
      </c>
      <c r="AV141" s="27">
        <f t="shared" si="71"/>
        <v>-216.91071072160608</v>
      </c>
      <c r="AW141" s="10">
        <f t="shared" si="63"/>
        <v>43178</v>
      </c>
      <c r="AX141" s="34"/>
      <c r="AY141" s="20">
        <f>AVERAGE(E141,F141,G141)</f>
        <v>1103.6066666666666</v>
      </c>
      <c r="AZ141" s="21">
        <f t="shared" si="50"/>
        <v>1119.6735000000001</v>
      </c>
      <c r="BA141" s="21">
        <f t="shared" si="51"/>
        <v>21.625850000000014</v>
      </c>
      <c r="BB141" s="22">
        <f t="shared" si="52"/>
        <v>-49.529716622571364</v>
      </c>
      <c r="BC141" s="10">
        <f t="shared" si="64"/>
        <v>43178</v>
      </c>
      <c r="BD141" s="34"/>
      <c r="BE141" s="20">
        <f>G141-G140</f>
        <v>-35.910000000000082</v>
      </c>
      <c r="BF141" s="23">
        <f t="shared" si="66"/>
        <v>0</v>
      </c>
      <c r="BG141" s="23">
        <f t="shared" si="44"/>
        <v>35.910000000000082</v>
      </c>
      <c r="BH141" s="33">
        <f t="shared" si="48"/>
        <v>7.6471981709010048</v>
      </c>
      <c r="BI141" s="33">
        <f t="shared" si="49"/>
        <v>8.9169009225228351</v>
      </c>
      <c r="BJ141" s="23">
        <f t="shared" si="45"/>
        <v>0.85760717062418623</v>
      </c>
      <c r="BK141" s="30">
        <f t="shared" si="46"/>
        <v>46.167305132441761</v>
      </c>
      <c r="BL141" s="10">
        <f t="shared" si="65"/>
        <v>43178</v>
      </c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</row>
    <row r="142" spans="1:96" s="4" customFormat="1" x14ac:dyDescent="0.25">
      <c r="A142" s="34">
        <v>1145</v>
      </c>
      <c r="B142" s="34">
        <v>3</v>
      </c>
      <c r="C142" s="55">
        <v>43179</v>
      </c>
      <c r="D142" s="52">
        <v>1099</v>
      </c>
      <c r="E142" s="52">
        <v>1105.2</v>
      </c>
      <c r="F142" s="52">
        <v>1083.46</v>
      </c>
      <c r="G142" s="34">
        <v>1097.71</v>
      </c>
      <c r="H142" s="34">
        <v>1831896</v>
      </c>
      <c r="I142" s="50"/>
      <c r="J142" s="10">
        <f t="shared" si="58"/>
        <v>43179</v>
      </c>
      <c r="K142" s="57">
        <v>0</v>
      </c>
      <c r="L142" s="57">
        <v>1</v>
      </c>
      <c r="M142" s="50"/>
      <c r="N142" s="10">
        <f t="shared" si="59"/>
        <v>43179</v>
      </c>
      <c r="O142" s="42">
        <f>((G142-MIN(F129:F142))/(MAX(E129:E142)-MIN(F129:F142))*100)</f>
        <v>38.462731714884143</v>
      </c>
      <c r="P142" s="40">
        <f t="shared" si="47"/>
        <v>48.837870679179979</v>
      </c>
      <c r="Q142" s="35"/>
      <c r="R142" s="10">
        <f t="shared" si="60"/>
        <v>43179</v>
      </c>
      <c r="S142" s="11">
        <f t="shared" si="67"/>
        <v>0.25</v>
      </c>
      <c r="T142" s="40">
        <f>(G142*S142)+(T141*(1-S142))</f>
        <v>1121.2255690112938</v>
      </c>
      <c r="U142" s="50"/>
      <c r="V142" s="10">
        <f t="shared" si="61"/>
        <v>43179</v>
      </c>
      <c r="W142" s="23">
        <f t="shared" si="68"/>
        <v>0.15384615384615385</v>
      </c>
      <c r="X142" s="46">
        <f>((G142 -X141)*W142)+X141</f>
        <v>1121.7602069001421</v>
      </c>
      <c r="Y142" s="23">
        <f t="shared" si="53"/>
        <v>7.407407407407407E-2</v>
      </c>
      <c r="Z142" s="47">
        <f>((G142 -Z141)*Y142)+Z141</f>
        <v>1115.4273673404216</v>
      </c>
      <c r="AA142" s="46">
        <f t="shared" si="54"/>
        <v>6.332839559720469</v>
      </c>
      <c r="AB142" s="45">
        <f t="shared" si="55"/>
        <v>0.2</v>
      </c>
      <c r="AC142" s="48">
        <f t="shared" si="57"/>
        <v>8.2368570422932219</v>
      </c>
      <c r="AD142" s="46">
        <f t="shared" si="56"/>
        <v>-1.9040174825727529</v>
      </c>
      <c r="AE142" s="59"/>
      <c r="AF142" s="10">
        <f t="shared" si="62"/>
        <v>43179</v>
      </c>
      <c r="AG142" s="15">
        <f>AVERAGE(G136:G142)</f>
        <v>1133.5714285714284</v>
      </c>
      <c r="AH142" s="16">
        <f>AVERAGE(G129:G142)</f>
        <v>1118.9364285714287</v>
      </c>
      <c r="AJ142" s="50"/>
      <c r="AK142" s="36"/>
      <c r="AL142" s="36"/>
      <c r="AM142" s="36"/>
      <c r="AN142" s="36"/>
      <c r="AO142" s="36"/>
      <c r="AP142" s="36"/>
      <c r="AQ142" s="36"/>
      <c r="AS142" s="37">
        <f>AVERAGE(E142,F142,G142)</f>
        <v>1095.4566666666667</v>
      </c>
      <c r="AT142" s="26">
        <f t="shared" si="69"/>
        <v>1136.3195238095238</v>
      </c>
      <c r="AU142" s="26">
        <f t="shared" si="70"/>
        <v>21.021632653061229</v>
      </c>
      <c r="AV142" s="27">
        <f t="shared" si="71"/>
        <v>-129.58986207923158</v>
      </c>
      <c r="AW142" s="10">
        <f t="shared" si="63"/>
        <v>43179</v>
      </c>
      <c r="AX142" s="34"/>
      <c r="AY142" s="20">
        <f>AVERAGE(E142,F142,G142)</f>
        <v>1095.4566666666667</v>
      </c>
      <c r="AZ142" s="21">
        <f t="shared" si="50"/>
        <v>1119.3641666666667</v>
      </c>
      <c r="BA142" s="21">
        <f t="shared" si="51"/>
        <v>21.927166666666665</v>
      </c>
      <c r="BB142" s="22">
        <f t="shared" si="52"/>
        <v>-72.687609738300367</v>
      </c>
      <c r="BC142" s="10">
        <f t="shared" si="64"/>
        <v>43179</v>
      </c>
      <c r="BD142" s="34"/>
      <c r="BE142" s="20">
        <f>G142-G141</f>
        <v>-2.1099999999999</v>
      </c>
      <c r="BF142" s="23">
        <f t="shared" si="66"/>
        <v>0</v>
      </c>
      <c r="BG142" s="23">
        <f t="shared" si="44"/>
        <v>2.1099999999999</v>
      </c>
      <c r="BH142" s="33">
        <f t="shared" si="48"/>
        <v>7.1009697301223609</v>
      </c>
      <c r="BI142" s="33">
        <f t="shared" si="49"/>
        <v>8.4306937137711966</v>
      </c>
      <c r="BJ142" s="23">
        <f t="shared" si="45"/>
        <v>0.84227585192938681</v>
      </c>
      <c r="BK142" s="30">
        <f t="shared" si="46"/>
        <v>45.719312395442003</v>
      </c>
      <c r="BL142" s="10">
        <f t="shared" si="65"/>
        <v>43179</v>
      </c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</row>
    <row r="143" spans="1:96" s="4" customFormat="1" x14ac:dyDescent="0.25">
      <c r="A143" s="34">
        <v>1146</v>
      </c>
      <c r="B143" s="34">
        <v>3</v>
      </c>
      <c r="C143" s="55">
        <v>43180</v>
      </c>
      <c r="D143" s="52">
        <v>1092.74</v>
      </c>
      <c r="E143" s="52">
        <v>1106.3</v>
      </c>
      <c r="F143" s="52">
        <v>1085.1500000000001</v>
      </c>
      <c r="G143" s="34">
        <v>1090.8800000000001</v>
      </c>
      <c r="H143" s="34">
        <v>1878873</v>
      </c>
      <c r="I143" s="50"/>
      <c r="J143" s="10">
        <f t="shared" si="58"/>
        <v>43180</v>
      </c>
      <c r="K143" s="57">
        <v>0</v>
      </c>
      <c r="L143" s="57">
        <v>1</v>
      </c>
      <c r="M143" s="50"/>
      <c r="N143" s="10">
        <f t="shared" si="59"/>
        <v>43180</v>
      </c>
      <c r="O143" s="42">
        <f>((G143-MIN(F130:F143))/(MAX(E130:E143)-MIN(F130:F143))*100)</f>
        <v>33.165283487163734</v>
      </c>
      <c r="P143" s="40">
        <f t="shared" si="47"/>
        <v>37.242431293466829</v>
      </c>
      <c r="Q143" s="35"/>
      <c r="R143" s="10">
        <f t="shared" si="60"/>
        <v>43180</v>
      </c>
      <c r="S143" s="11">
        <f t="shared" si="67"/>
        <v>0.25</v>
      </c>
      <c r="T143" s="40">
        <f>(G143*S143)+(T142*(1-S143))</f>
        <v>1113.6391767584705</v>
      </c>
      <c r="U143" s="50"/>
      <c r="V143" s="10">
        <f t="shared" si="61"/>
        <v>43180</v>
      </c>
      <c r="W143" s="23">
        <f t="shared" si="68"/>
        <v>0.15384615384615385</v>
      </c>
      <c r="X143" s="46">
        <f>((G143 -X142)*W143)+X142</f>
        <v>1117.0094058385819</v>
      </c>
      <c r="Y143" s="23">
        <f t="shared" si="53"/>
        <v>7.407407407407407E-2</v>
      </c>
      <c r="Z143" s="47">
        <f>((G143 -Z142)*Y143)+Z142</f>
        <v>1113.6090438337237</v>
      </c>
      <c r="AA143" s="46">
        <f t="shared" si="54"/>
        <v>3.4003620048581524</v>
      </c>
      <c r="AB143" s="45">
        <f t="shared" si="55"/>
        <v>0.2</v>
      </c>
      <c r="AC143" s="48">
        <f t="shared" si="57"/>
        <v>7.2695580348062077</v>
      </c>
      <c r="AD143" s="46">
        <f t="shared" si="56"/>
        <v>-3.8691960299480552</v>
      </c>
      <c r="AE143" s="59"/>
      <c r="AF143" s="10">
        <f t="shared" si="62"/>
        <v>43180</v>
      </c>
      <c r="AG143" s="15">
        <f>AVERAGE(G137:G143)</f>
        <v>1123.0542857142857</v>
      </c>
      <c r="AH143" s="16">
        <f>AVERAGE(G130:G143)</f>
        <v>1120.4621428571429</v>
      </c>
      <c r="AJ143" s="50"/>
      <c r="AK143" s="36"/>
      <c r="AL143" s="36"/>
      <c r="AM143" s="36"/>
      <c r="AN143" s="36"/>
      <c r="AO143" s="36"/>
      <c r="AP143" s="36"/>
      <c r="AQ143" s="36"/>
      <c r="AS143" s="37">
        <f>AVERAGE(E143,F143,G143)</f>
        <v>1094.1099999999999</v>
      </c>
      <c r="AT143" s="26">
        <f t="shared" si="69"/>
        <v>1126.0033333333333</v>
      </c>
      <c r="AU143" s="26">
        <f t="shared" si="70"/>
        <v>24.239047619047629</v>
      </c>
      <c r="AV143" s="27">
        <f t="shared" si="71"/>
        <v>-87.718884654172314</v>
      </c>
      <c r="AW143" s="10">
        <f t="shared" si="63"/>
        <v>43180</v>
      </c>
      <c r="AX143" s="34"/>
      <c r="AY143" s="20">
        <f>AVERAGE(E143,F143,G143)</f>
        <v>1094.1099999999999</v>
      </c>
      <c r="AZ143" s="21">
        <f t="shared" si="50"/>
        <v>1118.2090000000001</v>
      </c>
      <c r="BA143" s="21">
        <f t="shared" si="51"/>
        <v>23.082333333333338</v>
      </c>
      <c r="BB143" s="22">
        <f t="shared" si="52"/>
        <v>-69.603015293081739</v>
      </c>
      <c r="BC143" s="10">
        <f t="shared" si="64"/>
        <v>43180</v>
      </c>
      <c r="BD143" s="34"/>
      <c r="BE143" s="20">
        <f>G143-G142</f>
        <v>-6.8299999999999272</v>
      </c>
      <c r="BF143" s="23">
        <f t="shared" si="66"/>
        <v>0</v>
      </c>
      <c r="BG143" s="23">
        <f t="shared" si="44"/>
        <v>6.8299999999999272</v>
      </c>
      <c r="BH143" s="33">
        <f t="shared" si="48"/>
        <v>6.5937576065421917</v>
      </c>
      <c r="BI143" s="33">
        <f t="shared" si="49"/>
        <v>8.3163584485018198</v>
      </c>
      <c r="BJ143" s="23">
        <f t="shared" si="45"/>
        <v>0.79286596980798096</v>
      </c>
      <c r="BK143" s="30">
        <f t="shared" si="46"/>
        <v>44.223382180258476</v>
      </c>
      <c r="BL143" s="10">
        <f t="shared" si="65"/>
        <v>43180</v>
      </c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</row>
    <row r="144" spans="1:96" s="4" customFormat="1" x14ac:dyDescent="0.25">
      <c r="A144" s="34">
        <v>1147</v>
      </c>
      <c r="B144" s="34">
        <v>3</v>
      </c>
      <c r="C144" s="55">
        <v>43181</v>
      </c>
      <c r="D144" s="52">
        <v>1081.8800000000001</v>
      </c>
      <c r="E144" s="52">
        <v>1082.9000000000001</v>
      </c>
      <c r="F144" s="52">
        <v>1045.9100000000001</v>
      </c>
      <c r="G144" s="34">
        <v>1049.08</v>
      </c>
      <c r="H144" s="34">
        <v>2666964</v>
      </c>
      <c r="I144" s="50"/>
      <c r="J144" s="10">
        <f t="shared" si="58"/>
        <v>43181</v>
      </c>
      <c r="K144" s="57">
        <v>0</v>
      </c>
      <c r="L144" s="57">
        <v>1</v>
      </c>
      <c r="M144" s="50"/>
      <c r="N144" s="10">
        <f t="shared" si="59"/>
        <v>43181</v>
      </c>
      <c r="O144" s="42">
        <f>((G144-MIN(F131:F144))/(MAX(E131:E144)-MIN(F131:F144))*100)</f>
        <v>2.4172639926794637</v>
      </c>
      <c r="P144" s="40">
        <f t="shared" si="47"/>
        <v>24.681759731575781</v>
      </c>
      <c r="Q144" s="35"/>
      <c r="R144" s="10">
        <f t="shared" si="60"/>
        <v>43181</v>
      </c>
      <c r="S144" s="11">
        <f t="shared" si="67"/>
        <v>0.25</v>
      </c>
      <c r="T144" s="40">
        <f>(G144*S144)+(T143*(1-S144))</f>
        <v>1097.499382568853</v>
      </c>
      <c r="U144" s="50"/>
      <c r="V144" s="10">
        <f t="shared" si="61"/>
        <v>43181</v>
      </c>
      <c r="W144" s="23">
        <f t="shared" si="68"/>
        <v>0.15384615384615385</v>
      </c>
      <c r="X144" s="46">
        <f>((G144 -X143)*W144)+X143</f>
        <v>1106.5587280172615</v>
      </c>
      <c r="Y144" s="23">
        <f t="shared" si="53"/>
        <v>7.407407407407407E-2</v>
      </c>
      <c r="Z144" s="47">
        <f>((G144 -Z143)*Y144)+Z143</f>
        <v>1108.8291146608553</v>
      </c>
      <c r="AA144" s="46">
        <f t="shared" si="54"/>
        <v>-2.270386643593838</v>
      </c>
      <c r="AB144" s="45">
        <f t="shared" si="55"/>
        <v>0.2</v>
      </c>
      <c r="AC144" s="48">
        <f t="shared" si="57"/>
        <v>5.3615690991261982</v>
      </c>
      <c r="AD144" s="46">
        <f t="shared" si="56"/>
        <v>-7.6319557427200362</v>
      </c>
      <c r="AE144" s="59"/>
      <c r="AF144" s="10">
        <f t="shared" si="62"/>
        <v>43181</v>
      </c>
      <c r="AG144" s="15">
        <f>AVERAGE(G138:G144)</f>
        <v>1110.3271428571429</v>
      </c>
      <c r="AH144" s="16">
        <f>AVERAGE(G131:G144)</f>
        <v>1118.3307142857143</v>
      </c>
      <c r="AJ144" s="50"/>
      <c r="AK144" s="36"/>
      <c r="AL144" s="36"/>
      <c r="AM144" s="36"/>
      <c r="AN144" s="36"/>
      <c r="AO144" s="36"/>
      <c r="AP144" s="36"/>
      <c r="AQ144" s="36"/>
      <c r="AS144" s="37">
        <f>AVERAGE(E144,F144,G144)</f>
        <v>1059.2966666666669</v>
      </c>
      <c r="AT144" s="26">
        <f t="shared" si="69"/>
        <v>1113.1285714285716</v>
      </c>
      <c r="AU144" s="26">
        <f t="shared" si="70"/>
        <v>28.58408163265306</v>
      </c>
      <c r="AV144" s="27">
        <f t="shared" si="71"/>
        <v>-125.55217609979071</v>
      </c>
      <c r="AW144" s="10">
        <f t="shared" si="63"/>
        <v>43181</v>
      </c>
      <c r="AX144" s="34"/>
      <c r="AY144" s="20">
        <f>AVERAGE(E144,F144,G144)</f>
        <v>1059.2966666666669</v>
      </c>
      <c r="AZ144" s="21">
        <f t="shared" si="50"/>
        <v>1115.6398333333332</v>
      </c>
      <c r="BA144" s="21">
        <f t="shared" si="51"/>
        <v>25.651499999999999</v>
      </c>
      <c r="BB144" s="22">
        <f t="shared" si="52"/>
        <v>-146.43241569152246</v>
      </c>
      <c r="BC144" s="10">
        <f t="shared" si="64"/>
        <v>43181</v>
      </c>
      <c r="BD144" s="34"/>
      <c r="BE144" s="20">
        <f>G144-G143</f>
        <v>-41.800000000000182</v>
      </c>
      <c r="BF144" s="23">
        <f t="shared" si="66"/>
        <v>0</v>
      </c>
      <c r="BG144" s="23">
        <f t="shared" si="44"/>
        <v>41.800000000000182</v>
      </c>
      <c r="BH144" s="33">
        <f t="shared" si="48"/>
        <v>6.1227749203606061</v>
      </c>
      <c r="BI144" s="33">
        <f t="shared" si="49"/>
        <v>10.708047130751703</v>
      </c>
      <c r="BJ144" s="23">
        <f t="shared" si="45"/>
        <v>0.57179192859331285</v>
      </c>
      <c r="BK144" s="30">
        <f t="shared" si="46"/>
        <v>36.37834742573353</v>
      </c>
      <c r="BL144" s="10">
        <f t="shared" si="65"/>
        <v>43181</v>
      </c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</row>
    <row r="145" spans="1:96" s="4" customFormat="1" x14ac:dyDescent="0.25">
      <c r="A145" s="34">
        <v>1148</v>
      </c>
      <c r="B145" s="34">
        <v>3</v>
      </c>
      <c r="C145" s="55">
        <v>43182</v>
      </c>
      <c r="D145" s="52">
        <v>1047.03</v>
      </c>
      <c r="E145" s="52">
        <v>1063.3599999999999</v>
      </c>
      <c r="F145" s="52">
        <v>1021.22</v>
      </c>
      <c r="G145" s="34">
        <v>1021.57</v>
      </c>
      <c r="H145" s="34">
        <v>2156672</v>
      </c>
      <c r="I145" s="50"/>
      <c r="J145" s="10">
        <f t="shared" si="58"/>
        <v>43182</v>
      </c>
      <c r="K145" s="57">
        <v>0</v>
      </c>
      <c r="L145" s="57">
        <v>0</v>
      </c>
      <c r="M145" s="50"/>
      <c r="N145" s="10">
        <f t="shared" si="59"/>
        <v>43182</v>
      </c>
      <c r="O145" s="42">
        <f>((G145-MIN(F132:F145))/(MAX(E132:E145)-MIN(F132:F145))*100)</f>
        <v>0.2246037348392626</v>
      </c>
      <c r="P145" s="40">
        <f t="shared" si="47"/>
        <v>11.935717071560822</v>
      </c>
      <c r="Q145" s="35"/>
      <c r="R145" s="10">
        <f t="shared" si="60"/>
        <v>43182</v>
      </c>
      <c r="S145" s="11">
        <f t="shared" si="67"/>
        <v>0.25</v>
      </c>
      <c r="T145" s="40">
        <f>(G145*S145)+(T144*(1-S145))</f>
        <v>1078.5170369266398</v>
      </c>
      <c r="U145" s="50"/>
      <c r="V145" s="10">
        <f t="shared" si="61"/>
        <v>43182</v>
      </c>
      <c r="W145" s="23">
        <f t="shared" si="68"/>
        <v>0.15384615384615385</v>
      </c>
      <c r="X145" s="46">
        <f>((G145 -X144)*W145)+X144</f>
        <v>1093.4835390915289</v>
      </c>
      <c r="Y145" s="23">
        <f t="shared" si="53"/>
        <v>7.407407407407407E-2</v>
      </c>
      <c r="Z145" s="47">
        <f>((G145 -Z144)*Y145)+Z144</f>
        <v>1102.365476537829</v>
      </c>
      <c r="AA145" s="46">
        <f t="shared" si="54"/>
        <v>-8.8819374463000713</v>
      </c>
      <c r="AB145" s="45">
        <f t="shared" si="55"/>
        <v>0.2</v>
      </c>
      <c r="AC145" s="48">
        <f t="shared" si="57"/>
        <v>2.5128677900409442</v>
      </c>
      <c r="AD145" s="46">
        <f t="shared" si="56"/>
        <v>-11.394805236341016</v>
      </c>
      <c r="AE145" s="59"/>
      <c r="AF145" s="10">
        <f t="shared" si="62"/>
        <v>43182</v>
      </c>
      <c r="AG145" s="15">
        <f>AVERAGE(G139:G145)</f>
        <v>1092.0528571428572</v>
      </c>
      <c r="AH145" s="16">
        <f>AVERAGE(G132:G145)</f>
        <v>1113.3764285714285</v>
      </c>
      <c r="AJ145" s="50"/>
      <c r="AK145" s="36"/>
      <c r="AL145" s="36"/>
      <c r="AM145" s="36"/>
      <c r="AN145" s="36"/>
      <c r="AO145" s="36"/>
      <c r="AP145" s="36"/>
      <c r="AQ145" s="36"/>
      <c r="AS145" s="37">
        <f>AVERAGE(E145,F145,G145)</f>
        <v>1035.3833333333334</v>
      </c>
      <c r="AT145" s="26">
        <f t="shared" si="69"/>
        <v>1096.7776190476191</v>
      </c>
      <c r="AU145" s="26">
        <f t="shared" si="70"/>
        <v>29.389659863945521</v>
      </c>
      <c r="AV145" s="27">
        <f t="shared" si="71"/>
        <v>-139.26504763580144</v>
      </c>
      <c r="AW145" s="10">
        <f t="shared" si="63"/>
        <v>43182</v>
      </c>
      <c r="AX145" s="34"/>
      <c r="AY145" s="20">
        <f>AVERAGE(E145,F145,G145)</f>
        <v>1035.3833333333334</v>
      </c>
      <c r="AZ145" s="21">
        <f t="shared" si="50"/>
        <v>1111.4293333333333</v>
      </c>
      <c r="BA145" s="21">
        <f t="shared" si="51"/>
        <v>29.085999999999991</v>
      </c>
      <c r="BB145" s="22">
        <f t="shared" si="52"/>
        <v>-174.30149671090294</v>
      </c>
      <c r="BC145" s="10">
        <f t="shared" si="64"/>
        <v>43182</v>
      </c>
      <c r="BD145" s="34"/>
      <c r="BE145" s="20">
        <f>G145-G144</f>
        <v>-27.509999999999877</v>
      </c>
      <c r="BF145" s="23">
        <f t="shared" si="66"/>
        <v>0</v>
      </c>
      <c r="BG145" s="23">
        <f t="shared" ref="BG145:BG208" si="72">IF(BE145&lt;0,-BE145,0)</f>
        <v>27.509999999999877</v>
      </c>
      <c r="BH145" s="33">
        <f t="shared" si="48"/>
        <v>5.6854338546205625</v>
      </c>
      <c r="BI145" s="33">
        <f t="shared" si="49"/>
        <v>11.908186621412288</v>
      </c>
      <c r="BJ145" s="23">
        <f t="shared" ref="BJ145:BJ208" si="73">BH145/BI145</f>
        <v>0.47743909592393347</v>
      </c>
      <c r="BK145" s="30">
        <f t="shared" ref="BK145:BK208" si="74">IF(BI145=0,100,100-(100/(1+BJ145)))</f>
        <v>32.315314874306978</v>
      </c>
      <c r="BL145" s="10">
        <f t="shared" si="65"/>
        <v>43182</v>
      </c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</row>
    <row r="146" spans="1:96" s="4" customFormat="1" x14ac:dyDescent="0.25">
      <c r="A146" s="34">
        <v>1149</v>
      </c>
      <c r="B146" s="34">
        <v>3</v>
      </c>
      <c r="C146" s="55">
        <v>43185</v>
      </c>
      <c r="D146" s="52">
        <v>1046</v>
      </c>
      <c r="E146" s="52">
        <v>1055.6300000000001</v>
      </c>
      <c r="F146" s="52">
        <v>1008.4</v>
      </c>
      <c r="G146" s="34">
        <v>1053.21</v>
      </c>
      <c r="H146" s="34">
        <v>2665131</v>
      </c>
      <c r="I146" s="50"/>
      <c r="J146" s="10">
        <f t="shared" si="58"/>
        <v>43185</v>
      </c>
      <c r="K146" s="57">
        <v>0</v>
      </c>
      <c r="L146" s="57">
        <v>1</v>
      </c>
      <c r="M146" s="50"/>
      <c r="N146" s="10">
        <f t="shared" si="59"/>
        <v>43185</v>
      </c>
      <c r="O146" s="42">
        <f>((G146-MIN(F133:F146))/(MAX(E133:E146)-MIN(F133:F146))*100)</f>
        <v>26.569819152090169</v>
      </c>
      <c r="P146" s="40">
        <f t="shared" ref="P146:P209" si="75">AVERAGE(O144:O146)</f>
        <v>9.7372289598696309</v>
      </c>
      <c r="Q146" s="35"/>
      <c r="R146" s="10">
        <f t="shared" si="60"/>
        <v>43185</v>
      </c>
      <c r="S146" s="11">
        <f t="shared" si="67"/>
        <v>0.25</v>
      </c>
      <c r="T146" s="40">
        <f>(G146*S146)+(T145*(1-S146))</f>
        <v>1072.1902776949798</v>
      </c>
      <c r="U146" s="50"/>
      <c r="V146" s="10">
        <f t="shared" si="61"/>
        <v>43185</v>
      </c>
      <c r="W146" s="23">
        <f t="shared" si="68"/>
        <v>0.15384615384615385</v>
      </c>
      <c r="X146" s="46">
        <f>((G146 -X145)*W146)+X145</f>
        <v>1087.2876100005244</v>
      </c>
      <c r="Y146" s="23">
        <f t="shared" si="53"/>
        <v>7.407407407407407E-2</v>
      </c>
      <c r="Z146" s="47">
        <f>((G146 -Z145)*Y146)+Z145</f>
        <v>1098.7243301276194</v>
      </c>
      <c r="AA146" s="46">
        <f t="shared" si="54"/>
        <v>-11.436720127094986</v>
      </c>
      <c r="AB146" s="45">
        <f t="shared" si="55"/>
        <v>0.2</v>
      </c>
      <c r="AC146" s="48">
        <f t="shared" si="57"/>
        <v>-0.27704979338624236</v>
      </c>
      <c r="AD146" s="46">
        <f t="shared" si="56"/>
        <v>-11.159670333708744</v>
      </c>
      <c r="AE146" s="59"/>
      <c r="AF146" s="10">
        <f t="shared" si="62"/>
        <v>43185</v>
      </c>
      <c r="AG146" s="15">
        <f>AVERAGE(G140:G146)</f>
        <v>1078.2857142857142</v>
      </c>
      <c r="AH146" s="16">
        <f>AVERAGE(G133:G146)</f>
        <v>1110.3871428571431</v>
      </c>
      <c r="AJ146" s="50"/>
      <c r="AK146" s="36"/>
      <c r="AL146" s="36"/>
      <c r="AM146" s="36"/>
      <c r="AN146" s="36"/>
      <c r="AO146" s="36"/>
      <c r="AP146" s="36"/>
      <c r="AQ146" s="36"/>
      <c r="AS146" s="37">
        <f>AVERAGE(E146,F146,G146)</f>
        <v>1039.0800000000002</v>
      </c>
      <c r="AT146" s="26">
        <f t="shared" si="69"/>
        <v>1081.1604761904762</v>
      </c>
      <c r="AU146" s="26">
        <f t="shared" si="70"/>
        <v>31.34897959183666</v>
      </c>
      <c r="AV146" s="27">
        <f t="shared" si="71"/>
        <v>-89.488242229600061</v>
      </c>
      <c r="AW146" s="10">
        <f t="shared" si="63"/>
        <v>43185</v>
      </c>
      <c r="AX146" s="34"/>
      <c r="AY146" s="20">
        <f>AVERAGE(E146,F146,G146)</f>
        <v>1039.0800000000002</v>
      </c>
      <c r="AZ146" s="21">
        <f t="shared" si="50"/>
        <v>1106.4765000000002</v>
      </c>
      <c r="BA146" s="21">
        <f t="shared" si="51"/>
        <v>30.872816666666676</v>
      </c>
      <c r="BB146" s="22">
        <f t="shared" si="52"/>
        <v>-145.5357976731419</v>
      </c>
      <c r="BC146" s="10">
        <f t="shared" si="64"/>
        <v>43185</v>
      </c>
      <c r="BD146" s="34"/>
      <c r="BE146" s="20">
        <f>G146-G145</f>
        <v>31.639999999999986</v>
      </c>
      <c r="BF146" s="23">
        <f t="shared" si="66"/>
        <v>31.639999999999986</v>
      </c>
      <c r="BG146" s="23">
        <f t="shared" si="72"/>
        <v>0</v>
      </c>
      <c r="BH146" s="33">
        <f t="shared" ref="BH146:BH209" si="76">((BH145*13)+BF146)/14</f>
        <v>7.5393314364333781</v>
      </c>
      <c r="BI146" s="33">
        <f t="shared" ref="BI146:BI209" si="77">((BI145*13)+BG146)/14</f>
        <v>11.057601862739983</v>
      </c>
      <c r="BJ146" s="23">
        <f t="shared" si="73"/>
        <v>0.68182337635415591</v>
      </c>
      <c r="BK146" s="30">
        <f t="shared" si="74"/>
        <v>40.540724189017247</v>
      </c>
      <c r="BL146" s="10">
        <f t="shared" si="65"/>
        <v>43185</v>
      </c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</row>
    <row r="147" spans="1:96" s="4" customFormat="1" x14ac:dyDescent="0.25">
      <c r="A147" s="34">
        <v>1150</v>
      </c>
      <c r="B147" s="34">
        <v>3</v>
      </c>
      <c r="C147" s="55">
        <v>43186</v>
      </c>
      <c r="D147" s="52">
        <v>1063</v>
      </c>
      <c r="E147" s="52">
        <v>1064.8399999999999</v>
      </c>
      <c r="F147" s="52">
        <v>996.92</v>
      </c>
      <c r="G147" s="34">
        <v>1005.1</v>
      </c>
      <c r="H147" s="34">
        <v>3095315</v>
      </c>
      <c r="I147" s="50"/>
      <c r="J147" s="10">
        <f t="shared" si="58"/>
        <v>43186</v>
      </c>
      <c r="K147" s="57">
        <v>0</v>
      </c>
      <c r="L147" s="57">
        <v>0</v>
      </c>
      <c r="M147" s="50"/>
      <c r="N147" s="10">
        <f t="shared" si="59"/>
        <v>43186</v>
      </c>
      <c r="O147" s="42">
        <f>((G147-MIN(F134:F147))/(MAX(E134:E147)-MIN(F134:F147))*100)</f>
        <v>4.5411647143729885</v>
      </c>
      <c r="P147" s="40">
        <f t="shared" si="75"/>
        <v>10.445195867100807</v>
      </c>
      <c r="Q147" s="35"/>
      <c r="R147" s="10">
        <f t="shared" si="60"/>
        <v>43186</v>
      </c>
      <c r="S147" s="11">
        <f t="shared" si="67"/>
        <v>0.25</v>
      </c>
      <c r="T147" s="40">
        <f>(G147*S147)+(T146*(1-S147))</f>
        <v>1055.4177082712349</v>
      </c>
      <c r="U147" s="50"/>
      <c r="V147" s="10">
        <f t="shared" si="61"/>
        <v>43186</v>
      </c>
      <c r="W147" s="23">
        <f t="shared" si="68"/>
        <v>0.15384615384615385</v>
      </c>
      <c r="X147" s="46">
        <f>((G147 -X146)*W147)+X146</f>
        <v>1074.6433623081361</v>
      </c>
      <c r="Y147" s="23">
        <f t="shared" si="53"/>
        <v>7.407407407407407E-2</v>
      </c>
      <c r="Z147" s="47">
        <f>((G147 -Z146)*Y147)+Z146</f>
        <v>1091.7891945626106</v>
      </c>
      <c r="AA147" s="46">
        <f t="shared" si="54"/>
        <v>-17.145832254474499</v>
      </c>
      <c r="AB147" s="45">
        <f t="shared" si="55"/>
        <v>0.2</v>
      </c>
      <c r="AC147" s="48">
        <f t="shared" si="57"/>
        <v>-3.6508062856038936</v>
      </c>
      <c r="AD147" s="46">
        <f t="shared" si="56"/>
        <v>-13.495025968870605</v>
      </c>
      <c r="AE147" s="59"/>
      <c r="AF147" s="10">
        <f t="shared" si="62"/>
        <v>43186</v>
      </c>
      <c r="AG147" s="15">
        <f>AVERAGE(G141:G147)</f>
        <v>1059.6242857142856</v>
      </c>
      <c r="AH147" s="16">
        <f>AVERAGE(G134:G147)</f>
        <v>1102.9200000000003</v>
      </c>
      <c r="AJ147" s="50"/>
      <c r="AK147" s="36"/>
      <c r="AL147" s="36"/>
      <c r="AM147" s="36"/>
      <c r="AN147" s="36"/>
      <c r="AO147" s="36"/>
      <c r="AP147" s="36"/>
      <c r="AQ147" s="36"/>
      <c r="AS147" s="37">
        <f>AVERAGE(E147,F147,G147)</f>
        <v>1022.2866666666665</v>
      </c>
      <c r="AT147" s="26">
        <f t="shared" si="69"/>
        <v>1064.1742857142858</v>
      </c>
      <c r="AU147" s="26">
        <f t="shared" si="70"/>
        <v>28.757278911564576</v>
      </c>
      <c r="AV147" s="27">
        <f t="shared" si="71"/>
        <v>-97.106125551571637</v>
      </c>
      <c r="AW147" s="10">
        <f t="shared" si="63"/>
        <v>43186</v>
      </c>
      <c r="AX147" s="34"/>
      <c r="AY147" s="20">
        <f>AVERAGE(E147,F147,G147)</f>
        <v>1022.2866666666665</v>
      </c>
      <c r="AZ147" s="21">
        <f t="shared" si="50"/>
        <v>1101.252</v>
      </c>
      <c r="BA147" s="21">
        <f t="shared" si="51"/>
        <v>33.377333333333326</v>
      </c>
      <c r="BB147" s="22">
        <f t="shared" si="52"/>
        <v>-157.72247300230387</v>
      </c>
      <c r="BC147" s="10">
        <f t="shared" si="64"/>
        <v>43186</v>
      </c>
      <c r="BD147" s="34"/>
      <c r="BE147" s="20">
        <f>G147-G146</f>
        <v>-48.110000000000014</v>
      </c>
      <c r="BF147" s="23">
        <f t="shared" si="66"/>
        <v>0</v>
      </c>
      <c r="BG147" s="23">
        <f t="shared" si="72"/>
        <v>48.110000000000014</v>
      </c>
      <c r="BH147" s="33">
        <f t="shared" si="76"/>
        <v>7.000807762402423</v>
      </c>
      <c r="BI147" s="33">
        <f t="shared" si="77"/>
        <v>13.704201729687128</v>
      </c>
      <c r="BJ147" s="23">
        <f t="shared" si="73"/>
        <v>0.51085119005777024</v>
      </c>
      <c r="BK147" s="30">
        <f t="shared" si="74"/>
        <v>33.812144665169626</v>
      </c>
      <c r="BL147" s="10">
        <f t="shared" si="65"/>
        <v>43186</v>
      </c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</row>
    <row r="148" spans="1:96" s="4" customFormat="1" x14ac:dyDescent="0.25">
      <c r="A148" s="34">
        <v>1151</v>
      </c>
      <c r="B148" s="34">
        <v>3</v>
      </c>
      <c r="C148" s="55">
        <v>43187</v>
      </c>
      <c r="D148" s="52">
        <v>998</v>
      </c>
      <c r="E148" s="52">
        <v>1024.23</v>
      </c>
      <c r="F148" s="52">
        <v>980.64</v>
      </c>
      <c r="G148" s="34">
        <v>1004.56</v>
      </c>
      <c r="H148" s="34">
        <v>3369275</v>
      </c>
      <c r="I148" s="50"/>
      <c r="J148" s="10">
        <f t="shared" si="58"/>
        <v>43187</v>
      </c>
      <c r="K148" s="57">
        <v>0</v>
      </c>
      <c r="L148" s="57">
        <v>0</v>
      </c>
      <c r="M148" s="50"/>
      <c r="N148" s="10">
        <f t="shared" si="59"/>
        <v>43187</v>
      </c>
      <c r="O148" s="42">
        <f>((G148-MIN(F135:F148))/(MAX(E135:E148)-MIN(F135:F148))*100)</f>
        <v>12.17860597729238</v>
      </c>
      <c r="P148" s="40">
        <f t="shared" si="75"/>
        <v>14.429863281251846</v>
      </c>
      <c r="Q148" s="35"/>
      <c r="R148" s="10">
        <f t="shared" si="60"/>
        <v>43187</v>
      </c>
      <c r="S148" s="11">
        <f t="shared" si="67"/>
        <v>0.25</v>
      </c>
      <c r="T148" s="40">
        <f>(G148*S148)+(T147*(1-S148))</f>
        <v>1042.7032812034263</v>
      </c>
      <c r="U148" s="50"/>
      <c r="V148" s="10">
        <f t="shared" si="61"/>
        <v>43187</v>
      </c>
      <c r="W148" s="23">
        <f t="shared" si="68"/>
        <v>0.15384615384615385</v>
      </c>
      <c r="X148" s="46">
        <f>((G148 -X147)*W148)+X147</f>
        <v>1063.8613065684228</v>
      </c>
      <c r="Y148" s="23">
        <f t="shared" si="53"/>
        <v>7.407407407407407E-2</v>
      </c>
      <c r="Z148" s="47">
        <f>((G148 -Z147)*Y148)+Z147</f>
        <v>1085.327772743158</v>
      </c>
      <c r="AA148" s="46">
        <f t="shared" si="54"/>
        <v>-21.46646617473516</v>
      </c>
      <c r="AB148" s="45">
        <f t="shared" si="55"/>
        <v>0.2</v>
      </c>
      <c r="AC148" s="48">
        <f t="shared" si="57"/>
        <v>-7.2139382634301477</v>
      </c>
      <c r="AD148" s="46">
        <f t="shared" si="56"/>
        <v>-14.252527911305013</v>
      </c>
      <c r="AE148" s="59"/>
      <c r="AF148" s="10">
        <f t="shared" si="62"/>
        <v>43187</v>
      </c>
      <c r="AG148" s="15">
        <f>AVERAGE(G142:G148)</f>
        <v>1046.0157142857145</v>
      </c>
      <c r="AH148" s="16">
        <f>AVERAGE(G135:G148)</f>
        <v>1094.2457142857145</v>
      </c>
      <c r="AJ148" s="50"/>
      <c r="AK148" s="36"/>
      <c r="AL148" s="36"/>
      <c r="AM148" s="36"/>
      <c r="AN148" s="36"/>
      <c r="AO148" s="36"/>
      <c r="AP148" s="36"/>
      <c r="AQ148" s="36"/>
      <c r="AS148" s="37">
        <f>AVERAGE(E148,F148,G148)</f>
        <v>1003.1433333333333</v>
      </c>
      <c r="AT148" s="26">
        <f t="shared" si="69"/>
        <v>1049.8223809523811</v>
      </c>
      <c r="AU148" s="26">
        <f t="shared" si="70"/>
        <v>28.398911564625873</v>
      </c>
      <c r="AV148" s="27">
        <f t="shared" si="71"/>
        <v>-109.57942880503893</v>
      </c>
      <c r="AW148" s="10">
        <f t="shared" si="63"/>
        <v>43187</v>
      </c>
      <c r="AX148" s="34"/>
      <c r="AY148" s="20">
        <f>AVERAGE(E148,F148,G148)</f>
        <v>1003.1433333333333</v>
      </c>
      <c r="AZ148" s="21">
        <f t="shared" si="50"/>
        <v>1095.8175000000001</v>
      </c>
      <c r="BA148" s="21">
        <f t="shared" si="51"/>
        <v>37.210250000000009</v>
      </c>
      <c r="BB148" s="22">
        <f t="shared" si="52"/>
        <v>-166.03698652327745</v>
      </c>
      <c r="BC148" s="10">
        <f t="shared" si="64"/>
        <v>43187</v>
      </c>
      <c r="BD148" s="34"/>
      <c r="BE148" s="20">
        <f>G148-G147</f>
        <v>-0.54000000000007731</v>
      </c>
      <c r="BF148" s="23">
        <f t="shared" si="66"/>
        <v>0</v>
      </c>
      <c r="BG148" s="23">
        <f t="shared" si="72"/>
        <v>0.54000000000007731</v>
      </c>
      <c r="BH148" s="33">
        <f t="shared" si="76"/>
        <v>6.5007500650879644</v>
      </c>
      <c r="BI148" s="33">
        <f t="shared" si="77"/>
        <v>12.763901606138052</v>
      </c>
      <c r="BJ148" s="23">
        <f t="shared" si="73"/>
        <v>0.50930744106972814</v>
      </c>
      <c r="BK148" s="30">
        <f t="shared" si="74"/>
        <v>33.744446440200036</v>
      </c>
      <c r="BL148" s="10">
        <f t="shared" si="65"/>
        <v>43187</v>
      </c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</row>
    <row r="149" spans="1:96" s="4" customFormat="1" x14ac:dyDescent="0.25">
      <c r="A149" s="34">
        <v>1152</v>
      </c>
      <c r="B149" s="34">
        <v>3</v>
      </c>
      <c r="C149" s="55">
        <v>43188</v>
      </c>
      <c r="D149" s="52">
        <v>1011.63</v>
      </c>
      <c r="E149" s="52">
        <v>1043</v>
      </c>
      <c r="F149" s="52">
        <v>1002.9</v>
      </c>
      <c r="G149" s="34">
        <v>1031.79</v>
      </c>
      <c r="H149" s="34">
        <v>2726830</v>
      </c>
      <c r="I149" s="50"/>
      <c r="J149" s="10">
        <f t="shared" si="58"/>
        <v>43188</v>
      </c>
      <c r="K149" s="57">
        <v>0</v>
      </c>
      <c r="L149" s="57">
        <v>1</v>
      </c>
      <c r="M149" s="50"/>
      <c r="N149" s="10">
        <f t="shared" si="59"/>
        <v>43188</v>
      </c>
      <c r="O149" s="42">
        <f>((G149-MIN(F136:F149))/(MAX(E136:E149)-MIN(F136:F149))*100)</f>
        <v>26.042462196425838</v>
      </c>
      <c r="P149" s="40">
        <f t="shared" si="75"/>
        <v>14.254077629363735</v>
      </c>
      <c r="Q149" s="35"/>
      <c r="R149" s="10">
        <f t="shared" si="60"/>
        <v>43188</v>
      </c>
      <c r="S149" s="11">
        <f t="shared" si="67"/>
        <v>0.25</v>
      </c>
      <c r="T149" s="40">
        <f>(G149*S149)+(T148*(1-S149))</f>
        <v>1039.9749609025698</v>
      </c>
      <c r="U149" s="50"/>
      <c r="V149" s="10">
        <f t="shared" si="61"/>
        <v>43188</v>
      </c>
      <c r="W149" s="23">
        <f t="shared" si="68"/>
        <v>0.15384615384615385</v>
      </c>
      <c r="X149" s="46">
        <f>((G149 -X148)*W149)+X148</f>
        <v>1058.9272594040501</v>
      </c>
      <c r="Y149" s="23">
        <f t="shared" si="53"/>
        <v>7.407407407407407E-2</v>
      </c>
      <c r="Z149" s="47">
        <f>((G149 -Z148)*Y149)+Z148</f>
        <v>1081.3620117992205</v>
      </c>
      <c r="AA149" s="46">
        <f t="shared" si="54"/>
        <v>-22.434752395170335</v>
      </c>
      <c r="AB149" s="45">
        <f t="shared" si="55"/>
        <v>0.2</v>
      </c>
      <c r="AC149" s="48">
        <f t="shared" si="57"/>
        <v>-10.258101089778185</v>
      </c>
      <c r="AD149" s="46">
        <f t="shared" si="56"/>
        <v>-12.17665130539215</v>
      </c>
      <c r="AE149" s="59"/>
      <c r="AF149" s="10">
        <f t="shared" si="62"/>
        <v>43188</v>
      </c>
      <c r="AG149" s="15">
        <f>AVERAGE(G143:G149)</f>
        <v>1036.5985714285714</v>
      </c>
      <c r="AH149" s="16">
        <f>AVERAGE(G136:G149)</f>
        <v>1085.0849999999998</v>
      </c>
      <c r="AJ149" s="50"/>
      <c r="AK149" s="36"/>
      <c r="AL149" s="36"/>
      <c r="AM149" s="36"/>
      <c r="AN149" s="36"/>
      <c r="AO149" s="36"/>
      <c r="AP149" s="36"/>
      <c r="AQ149" s="36"/>
      <c r="AS149" s="37">
        <f>AVERAGE(E149,F149,G149)</f>
        <v>1025.8966666666668</v>
      </c>
      <c r="AT149" s="26">
        <f t="shared" si="69"/>
        <v>1039.885238095238</v>
      </c>
      <c r="AU149" s="26">
        <f t="shared" si="70"/>
        <v>21.03891156462581</v>
      </c>
      <c r="AV149" s="27">
        <f t="shared" si="71"/>
        <v>-44.326030161152246</v>
      </c>
      <c r="AW149" s="10">
        <f t="shared" si="63"/>
        <v>43188</v>
      </c>
      <c r="AX149" s="34"/>
      <c r="AY149" s="20">
        <f>AVERAGE(E149,F149,G149)</f>
        <v>1025.8966666666668</v>
      </c>
      <c r="AZ149" s="21">
        <f t="shared" si="50"/>
        <v>1093.001666666667</v>
      </c>
      <c r="BA149" s="21">
        <f t="shared" si="51"/>
        <v>40.356999999999914</v>
      </c>
      <c r="BB149" s="22">
        <f t="shared" si="52"/>
        <v>-110.85230980168727</v>
      </c>
      <c r="BC149" s="10">
        <f t="shared" si="64"/>
        <v>43188</v>
      </c>
      <c r="BD149" s="34"/>
      <c r="BE149" s="20">
        <f>G149-G148</f>
        <v>27.230000000000018</v>
      </c>
      <c r="BF149" s="23">
        <f t="shared" si="66"/>
        <v>27.230000000000018</v>
      </c>
      <c r="BG149" s="23">
        <f t="shared" si="72"/>
        <v>0</v>
      </c>
      <c r="BH149" s="33">
        <f t="shared" si="76"/>
        <v>7.9814107747245391</v>
      </c>
      <c r="BI149" s="33">
        <f t="shared" si="77"/>
        <v>11.852194348556763</v>
      </c>
      <c r="BJ149" s="23">
        <f t="shared" si="73"/>
        <v>0.67341207374788215</v>
      </c>
      <c r="BK149" s="30">
        <f t="shared" si="74"/>
        <v>40.241855805406303</v>
      </c>
      <c r="BL149" s="10">
        <f t="shared" si="65"/>
        <v>43188</v>
      </c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</row>
    <row r="150" spans="1:96" s="4" customFormat="1" x14ac:dyDescent="0.25">
      <c r="A150" s="34">
        <v>1153</v>
      </c>
      <c r="B150" s="34">
        <v>3</v>
      </c>
      <c r="C150" s="55">
        <v>43192</v>
      </c>
      <c r="D150" s="52">
        <v>1022.82</v>
      </c>
      <c r="E150" s="52">
        <v>1034.8</v>
      </c>
      <c r="F150" s="52">
        <v>990.37</v>
      </c>
      <c r="G150" s="34">
        <v>1006.47</v>
      </c>
      <c r="H150" s="34">
        <v>2680400</v>
      </c>
      <c r="I150" s="50"/>
      <c r="J150" s="10">
        <f t="shared" si="58"/>
        <v>43192</v>
      </c>
      <c r="K150" s="57">
        <v>0</v>
      </c>
      <c r="L150" s="57">
        <v>0</v>
      </c>
      <c r="M150" s="50"/>
      <c r="N150" s="10">
        <f t="shared" si="59"/>
        <v>43192</v>
      </c>
      <c r="O150" s="42">
        <f>((G150-MIN(F137:F150))/(MAX(E137:E150)-MIN(F137:F150))*100)</f>
        <v>13.170507852335325</v>
      </c>
      <c r="P150" s="40">
        <f t="shared" si="75"/>
        <v>17.130525342017847</v>
      </c>
      <c r="Q150" s="35"/>
      <c r="R150" s="10">
        <f t="shared" si="60"/>
        <v>43192</v>
      </c>
      <c r="S150" s="11">
        <f t="shared" si="67"/>
        <v>0.25</v>
      </c>
      <c r="T150" s="40">
        <f>(G150*S150)+(T149*(1-S150))</f>
        <v>1031.5987206769273</v>
      </c>
      <c r="U150" s="50"/>
      <c r="V150" s="10">
        <f t="shared" si="61"/>
        <v>43192</v>
      </c>
      <c r="W150" s="23">
        <f t="shared" si="68"/>
        <v>0.15384615384615385</v>
      </c>
      <c r="X150" s="46">
        <f>((G150 -X149)*W150)+X149</f>
        <v>1050.856911803427</v>
      </c>
      <c r="Y150" s="23">
        <f t="shared" si="53"/>
        <v>7.407407407407407E-2</v>
      </c>
      <c r="Z150" s="47">
        <f>((G150 -Z149)*Y150)+Z149</f>
        <v>1075.8144553696486</v>
      </c>
      <c r="AA150" s="46">
        <f t="shared" si="54"/>
        <v>-24.957543566221602</v>
      </c>
      <c r="AB150" s="45">
        <f t="shared" si="55"/>
        <v>0.2</v>
      </c>
      <c r="AC150" s="48">
        <f t="shared" si="57"/>
        <v>-13.197989585066868</v>
      </c>
      <c r="AD150" s="46">
        <f t="shared" si="56"/>
        <v>-11.759553981154735</v>
      </c>
      <c r="AE150" s="59"/>
      <c r="AF150" s="10">
        <f t="shared" si="62"/>
        <v>43192</v>
      </c>
      <c r="AG150" s="15">
        <f>AVERAGE(G144:G150)</f>
        <v>1024.5400000000002</v>
      </c>
      <c r="AH150" s="16">
        <f>AVERAGE(G137:G150)</f>
        <v>1073.7971428571427</v>
      </c>
      <c r="AJ150" s="50"/>
      <c r="AK150" s="36"/>
      <c r="AL150" s="36"/>
      <c r="AM150" s="36"/>
      <c r="AN150" s="36"/>
      <c r="AO150" s="36"/>
      <c r="AP150" s="36"/>
      <c r="AQ150" s="36"/>
      <c r="AS150" s="37">
        <f>AVERAGE(E150,F150,G150)</f>
        <v>1010.5466666666667</v>
      </c>
      <c r="AT150" s="26">
        <f t="shared" si="69"/>
        <v>1027.9476190476191</v>
      </c>
      <c r="AU150" s="26">
        <f t="shared" si="70"/>
        <v>14.262040816326605</v>
      </c>
      <c r="AV150" s="27">
        <f t="shared" si="71"/>
        <v>-81.339235177023127</v>
      </c>
      <c r="AW150" s="10">
        <f t="shared" si="63"/>
        <v>43192</v>
      </c>
      <c r="AX150" s="34"/>
      <c r="AY150" s="20">
        <f>AVERAGE(E150,F150,G150)</f>
        <v>1010.5466666666667</v>
      </c>
      <c r="AZ150" s="21">
        <f t="shared" ref="AZ150:AZ213" si="78">AVERAGE(AY131:AY150)</f>
        <v>1090.0450000000003</v>
      </c>
      <c r="BA150" s="21">
        <f t="shared" ref="BA150:BA213" si="79">(ABS(AY131-AZ150)+ABS(AY132-AZ150)+ABS(AY133-AZ150)+ABS(AY134-AZ150)+ABS(AY135-AZ150)+ABS(AY136-AZ150)+ABS(AY137-AZ150)+ABS(AY138-AZ150)+ABS(AY139-AZ150)+ABS(AY140-AZ150)+ABS(AY141-AZ150)+ABS(AY142-AZ150)+ABS(AY143-AZ150)+ABS(AY144-AZ150)+ABS(AY145-AZ150)+ABS(AY146-AZ150)+ABS(AY147-AZ150)+ABS(AY148-AZ150)+ABS(AY149-AZ150)+ABS(AY150-AZ150))/20</f>
        <v>43.904999999999923</v>
      </c>
      <c r="BB150" s="22">
        <f t="shared" ref="BB150:BB213" si="80">(AY150-AZ150)/(BA150*0.015)</f>
        <v>-120.71264978678769</v>
      </c>
      <c r="BC150" s="10">
        <f t="shared" si="64"/>
        <v>43192</v>
      </c>
      <c r="BD150" s="34"/>
      <c r="BE150" s="20">
        <f>G150-G149</f>
        <v>-25.319999999999936</v>
      </c>
      <c r="BF150" s="23">
        <f t="shared" si="66"/>
        <v>0</v>
      </c>
      <c r="BG150" s="23">
        <f t="shared" si="72"/>
        <v>25.319999999999936</v>
      </c>
      <c r="BH150" s="33">
        <f t="shared" si="76"/>
        <v>7.4113100051013578</v>
      </c>
      <c r="BI150" s="33">
        <f t="shared" si="77"/>
        <v>12.814180466516989</v>
      </c>
      <c r="BJ150" s="23">
        <f t="shared" si="73"/>
        <v>0.5783678499352225</v>
      </c>
      <c r="BK150" s="30">
        <f t="shared" si="74"/>
        <v>36.643413001535677</v>
      </c>
      <c r="BL150" s="10">
        <f t="shared" si="65"/>
        <v>43192</v>
      </c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4"/>
      <c r="CR150" s="34"/>
    </row>
    <row r="151" spans="1:96" s="4" customFormat="1" x14ac:dyDescent="0.25">
      <c r="A151" s="34">
        <v>1154</v>
      </c>
      <c r="B151" s="34">
        <v>3</v>
      </c>
      <c r="C151" s="55">
        <v>43193</v>
      </c>
      <c r="D151" s="52">
        <v>1013.91</v>
      </c>
      <c r="E151" s="52">
        <v>1020.99</v>
      </c>
      <c r="F151" s="52">
        <v>994.07</v>
      </c>
      <c r="G151" s="34">
        <v>1013.41</v>
      </c>
      <c r="H151" s="34">
        <v>2275076</v>
      </c>
      <c r="I151" s="50"/>
      <c r="J151" s="10">
        <f t="shared" si="58"/>
        <v>43193</v>
      </c>
      <c r="K151" s="57">
        <v>0</v>
      </c>
      <c r="L151" s="57">
        <v>0</v>
      </c>
      <c r="M151" s="50"/>
      <c r="N151" s="10">
        <f t="shared" si="59"/>
        <v>43193</v>
      </c>
      <c r="O151" s="42">
        <f>((G151-MIN(F138:F151))/(MAX(E138:E151)-MIN(F138:F151))*100)</f>
        <v>18.161161604965635</v>
      </c>
      <c r="P151" s="40">
        <f t="shared" si="75"/>
        <v>19.124710551242266</v>
      </c>
      <c r="Q151" s="35"/>
      <c r="R151" s="10">
        <f t="shared" si="60"/>
        <v>43193</v>
      </c>
      <c r="S151" s="11">
        <f t="shared" si="67"/>
        <v>0.25</v>
      </c>
      <c r="T151" s="40">
        <f>(G151*S151)+(T150*(1-S151))</f>
        <v>1027.0515405076956</v>
      </c>
      <c r="U151" s="50"/>
      <c r="V151" s="10">
        <f t="shared" si="61"/>
        <v>43193</v>
      </c>
      <c r="W151" s="23">
        <f t="shared" si="68"/>
        <v>0.15384615384615385</v>
      </c>
      <c r="X151" s="46">
        <f>((G151 -X150)*W151)+X150</f>
        <v>1045.0958484490536</v>
      </c>
      <c r="Y151" s="23">
        <f t="shared" si="53"/>
        <v>7.407407407407407E-2</v>
      </c>
      <c r="Z151" s="47">
        <f>((G151 -Z150)*Y151)+Z150</f>
        <v>1071.191903120045</v>
      </c>
      <c r="AA151" s="46">
        <f t="shared" si="54"/>
        <v>-26.096054670991407</v>
      </c>
      <c r="AB151" s="45">
        <f t="shared" si="55"/>
        <v>0.2</v>
      </c>
      <c r="AC151" s="48">
        <f t="shared" si="57"/>
        <v>-15.777602602251775</v>
      </c>
      <c r="AD151" s="46">
        <f t="shared" si="56"/>
        <v>-10.318452068739631</v>
      </c>
      <c r="AE151" s="59"/>
      <c r="AF151" s="10">
        <f t="shared" si="62"/>
        <v>43193</v>
      </c>
      <c r="AG151" s="15">
        <f>AVERAGE(G145:G151)</f>
        <v>1019.4442857142857</v>
      </c>
      <c r="AH151" s="16">
        <f>AVERAGE(G138:G151)</f>
        <v>1064.8857142857144</v>
      </c>
      <c r="AJ151" s="50"/>
      <c r="AK151" s="36"/>
      <c r="AL151" s="36"/>
      <c r="AM151" s="36"/>
      <c r="AN151" s="36"/>
      <c r="AO151" s="36"/>
      <c r="AP151" s="36"/>
      <c r="AQ151" s="36"/>
      <c r="AS151" s="37">
        <f>AVERAGE(E151,F151,G151)</f>
        <v>1009.4899999999999</v>
      </c>
      <c r="AT151" s="26">
        <f t="shared" si="69"/>
        <v>1020.832380952381</v>
      </c>
      <c r="AU151" s="26">
        <f t="shared" si="70"/>
        <v>11.233469387755138</v>
      </c>
      <c r="AV151" s="27">
        <f t="shared" si="71"/>
        <v>-67.313018272251341</v>
      </c>
      <c r="AW151" s="10">
        <f t="shared" si="63"/>
        <v>43193</v>
      </c>
      <c r="AX151" s="34"/>
      <c r="AY151" s="20">
        <f>AVERAGE(E151,F151,G151)</f>
        <v>1009.4899999999999</v>
      </c>
      <c r="AZ151" s="21">
        <f t="shared" si="78"/>
        <v>1086.2356666666669</v>
      </c>
      <c r="BA151" s="21">
        <f t="shared" si="79"/>
        <v>48.476199999999928</v>
      </c>
      <c r="BB151" s="22">
        <f t="shared" si="80"/>
        <v>-105.54411809873319</v>
      </c>
      <c r="BC151" s="10">
        <f t="shared" si="64"/>
        <v>43193</v>
      </c>
      <c r="BD151" s="34"/>
      <c r="BE151" s="20">
        <f>G151-G150</f>
        <v>6.9399999999999409</v>
      </c>
      <c r="BF151" s="23">
        <f t="shared" si="66"/>
        <v>6.9399999999999409</v>
      </c>
      <c r="BG151" s="23">
        <f t="shared" si="72"/>
        <v>0</v>
      </c>
      <c r="BH151" s="33">
        <f t="shared" si="76"/>
        <v>7.377645004736971</v>
      </c>
      <c r="BI151" s="33">
        <f t="shared" si="77"/>
        <v>11.898881861765775</v>
      </c>
      <c r="BJ151" s="23">
        <f t="shared" si="73"/>
        <v>0.62002842707794903</v>
      </c>
      <c r="BK151" s="30">
        <f t="shared" si="74"/>
        <v>38.27268810315239</v>
      </c>
      <c r="BL151" s="10">
        <f t="shared" si="65"/>
        <v>43193</v>
      </c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  <c r="CP151" s="34"/>
      <c r="CQ151" s="34"/>
      <c r="CR151" s="34"/>
    </row>
    <row r="152" spans="1:96" s="4" customFormat="1" x14ac:dyDescent="0.25">
      <c r="A152" s="34">
        <v>1155</v>
      </c>
      <c r="B152" s="34">
        <v>3</v>
      </c>
      <c r="C152" s="55">
        <v>43194</v>
      </c>
      <c r="D152" s="52">
        <v>993.41</v>
      </c>
      <c r="E152" s="52">
        <v>1028.72</v>
      </c>
      <c r="F152" s="52">
        <v>993</v>
      </c>
      <c r="G152" s="34">
        <v>1025.1400000000001</v>
      </c>
      <c r="H152" s="34">
        <v>2484651</v>
      </c>
      <c r="I152" s="50"/>
      <c r="J152" s="10">
        <f t="shared" si="58"/>
        <v>43194</v>
      </c>
      <c r="K152" s="57">
        <v>0</v>
      </c>
      <c r="L152" s="57">
        <v>0</v>
      </c>
      <c r="M152" s="50"/>
      <c r="N152" s="10">
        <f t="shared" si="59"/>
        <v>43194</v>
      </c>
      <c r="O152" s="42">
        <f>((G152-MIN(F139:F152))/(MAX(E139:E152)-MIN(F139:F152))*100)</f>
        <v>24.66193748614505</v>
      </c>
      <c r="P152" s="40">
        <f t="shared" si="75"/>
        <v>18.664535647815338</v>
      </c>
      <c r="Q152" s="35"/>
      <c r="R152" s="10">
        <f t="shared" si="60"/>
        <v>43194</v>
      </c>
      <c r="S152" s="11">
        <f t="shared" si="67"/>
        <v>0.25</v>
      </c>
      <c r="T152" s="40">
        <f>(G152*S152)+(T151*(1-S152))</f>
        <v>1026.5736553807717</v>
      </c>
      <c r="U152" s="50"/>
      <c r="V152" s="10">
        <f t="shared" si="61"/>
        <v>43194</v>
      </c>
      <c r="W152" s="23">
        <f t="shared" si="68"/>
        <v>0.15384615384615385</v>
      </c>
      <c r="X152" s="46">
        <f>((G152 -X151)*W152)+X151</f>
        <v>1042.02571791843</v>
      </c>
      <c r="Y152" s="23">
        <f t="shared" si="53"/>
        <v>7.407407407407407E-2</v>
      </c>
      <c r="Z152" s="47">
        <f>((G152 -Z151)*Y152)+Z151</f>
        <v>1067.7806510370788</v>
      </c>
      <c r="AA152" s="46">
        <f t="shared" si="54"/>
        <v>-25.754933118648751</v>
      </c>
      <c r="AB152" s="45">
        <f t="shared" si="55"/>
        <v>0.2</v>
      </c>
      <c r="AC152" s="48">
        <f t="shared" si="57"/>
        <v>-17.77306870553117</v>
      </c>
      <c r="AD152" s="46">
        <f t="shared" si="56"/>
        <v>-7.9818644131175809</v>
      </c>
      <c r="AE152" s="59"/>
      <c r="AF152" s="10">
        <f t="shared" si="62"/>
        <v>43194</v>
      </c>
      <c r="AG152" s="15">
        <f>AVERAGE(G146:G152)</f>
        <v>1019.9542857142858</v>
      </c>
      <c r="AH152" s="16">
        <f>AVERAGE(G139:G152)</f>
        <v>1056.0035714285711</v>
      </c>
      <c r="AJ152" s="50"/>
      <c r="AK152" s="36"/>
      <c r="AL152" s="36"/>
      <c r="AM152" s="36"/>
      <c r="AN152" s="36"/>
      <c r="AO152" s="36"/>
      <c r="AP152" s="36"/>
      <c r="AQ152" s="36"/>
      <c r="AS152" s="37">
        <f>AVERAGE(E152,F152,G152)</f>
        <v>1015.62</v>
      </c>
      <c r="AT152" s="26">
        <f t="shared" si="69"/>
        <v>1018.0090476190477</v>
      </c>
      <c r="AU152" s="26">
        <f t="shared" si="70"/>
        <v>9.4960544217687382</v>
      </c>
      <c r="AV152" s="27">
        <f t="shared" si="71"/>
        <v>-16.772212352188706</v>
      </c>
      <c r="AW152" s="10">
        <f t="shared" si="63"/>
        <v>43194</v>
      </c>
      <c r="AX152" s="34"/>
      <c r="AY152" s="20">
        <f>AVERAGE(E152,F152,G152)</f>
        <v>1015.62</v>
      </c>
      <c r="AZ152" s="21">
        <f t="shared" si="78"/>
        <v>1082.2384999999999</v>
      </c>
      <c r="BA152" s="21">
        <f t="shared" si="79"/>
        <v>51.940316666666646</v>
      </c>
      <c r="BB152" s="22">
        <f t="shared" si="80"/>
        <v>-85.506473936912784</v>
      </c>
      <c r="BC152" s="10">
        <f t="shared" si="64"/>
        <v>43194</v>
      </c>
      <c r="BD152" s="34"/>
      <c r="BE152" s="20">
        <f>G152-G151</f>
        <v>11.730000000000132</v>
      </c>
      <c r="BF152" s="23">
        <f t="shared" si="66"/>
        <v>11.730000000000132</v>
      </c>
      <c r="BG152" s="23">
        <f t="shared" si="72"/>
        <v>0</v>
      </c>
      <c r="BH152" s="33">
        <f t="shared" si="76"/>
        <v>7.6885275043986256</v>
      </c>
      <c r="BI152" s="33">
        <f t="shared" si="77"/>
        <v>11.048961728782505</v>
      </c>
      <c r="BJ152" s="23">
        <f t="shared" si="73"/>
        <v>0.6958597281018758</v>
      </c>
      <c r="BK152" s="30">
        <f t="shared" si="74"/>
        <v>41.032858824988452</v>
      </c>
      <c r="BL152" s="10">
        <f t="shared" si="65"/>
        <v>43194</v>
      </c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  <c r="CP152" s="34"/>
      <c r="CQ152" s="34"/>
      <c r="CR152" s="34"/>
    </row>
    <row r="153" spans="1:96" s="4" customFormat="1" x14ac:dyDescent="0.25">
      <c r="A153" s="34">
        <v>1156</v>
      </c>
      <c r="B153" s="34">
        <v>3</v>
      </c>
      <c r="C153" s="55">
        <v>43195</v>
      </c>
      <c r="D153" s="52">
        <v>1041.33</v>
      </c>
      <c r="E153" s="52">
        <v>1042.79</v>
      </c>
      <c r="F153" s="52">
        <v>1020.13</v>
      </c>
      <c r="G153" s="34">
        <v>1027.81</v>
      </c>
      <c r="H153" s="34">
        <v>1363049</v>
      </c>
      <c r="I153" s="50"/>
      <c r="J153" s="10">
        <f t="shared" si="58"/>
        <v>43195</v>
      </c>
      <c r="K153" s="57">
        <v>0</v>
      </c>
      <c r="L153" s="57">
        <v>1</v>
      </c>
      <c r="M153" s="50"/>
      <c r="N153" s="10">
        <f t="shared" si="59"/>
        <v>43195</v>
      </c>
      <c r="O153" s="42">
        <f>((G153-MIN(F140:F153))/(MAX(E140:E153)-MIN(F140:F153))*100)</f>
        <v>26.917370463364488</v>
      </c>
      <c r="P153" s="40">
        <f t="shared" si="75"/>
        <v>23.246823184825057</v>
      </c>
      <c r="Q153" s="35"/>
      <c r="R153" s="10">
        <f t="shared" si="60"/>
        <v>43195</v>
      </c>
      <c r="S153" s="11">
        <f t="shared" si="67"/>
        <v>0.25</v>
      </c>
      <c r="T153" s="40">
        <f>(G153*S153)+(T152*(1-S153))</f>
        <v>1026.8827415355786</v>
      </c>
      <c r="U153" s="50"/>
      <c r="V153" s="10">
        <f t="shared" si="61"/>
        <v>43195</v>
      </c>
      <c r="W153" s="23">
        <f t="shared" si="68"/>
        <v>0.15384615384615385</v>
      </c>
      <c r="X153" s="46">
        <f>((G153 -X152)*W153)+X152</f>
        <v>1039.8386843925177</v>
      </c>
      <c r="Y153" s="23">
        <f t="shared" si="53"/>
        <v>7.407407407407407E-2</v>
      </c>
      <c r="Z153" s="47">
        <f>((G153 -Z152)*Y153)+Z152</f>
        <v>1064.8198620713692</v>
      </c>
      <c r="AA153" s="46">
        <f t="shared" si="54"/>
        <v>-24.981177678851509</v>
      </c>
      <c r="AB153" s="45">
        <f t="shared" si="55"/>
        <v>0.2</v>
      </c>
      <c r="AC153" s="48">
        <f t="shared" si="57"/>
        <v>-19.214690500195239</v>
      </c>
      <c r="AD153" s="46">
        <f t="shared" si="56"/>
        <v>-5.7664871786562699</v>
      </c>
      <c r="AE153" s="59"/>
      <c r="AF153" s="10">
        <f t="shared" si="62"/>
        <v>43195</v>
      </c>
      <c r="AG153" s="15">
        <f>AVERAGE(G147:G153)</f>
        <v>1016.3257142857144</v>
      </c>
      <c r="AH153" s="16">
        <f>AVERAGE(G140:G153)</f>
        <v>1047.3057142857142</v>
      </c>
      <c r="AJ153" s="50"/>
      <c r="AK153" s="36"/>
      <c r="AL153" s="36"/>
      <c r="AM153" s="36"/>
      <c r="AN153" s="36"/>
      <c r="AO153" s="36"/>
      <c r="AP153" s="36"/>
      <c r="AQ153" s="36"/>
      <c r="AS153" s="37">
        <f>AVERAGE(E153,F153,G153)</f>
        <v>1030.2433333333333</v>
      </c>
      <c r="AT153" s="26">
        <f t="shared" si="69"/>
        <v>1016.7466666666668</v>
      </c>
      <c r="AU153" s="26">
        <f t="shared" si="70"/>
        <v>8.0533333333333506</v>
      </c>
      <c r="AV153" s="27">
        <f t="shared" si="71"/>
        <v>111.72737306843152</v>
      </c>
      <c r="AW153" s="10">
        <f t="shared" si="63"/>
        <v>43195</v>
      </c>
      <c r="AX153" s="34"/>
      <c r="AY153" s="20">
        <f>AVERAGE(E153,F153,G153)</f>
        <v>1030.2433333333333</v>
      </c>
      <c r="AZ153" s="21">
        <f t="shared" si="78"/>
        <v>1078.6283333333333</v>
      </c>
      <c r="BA153" s="21">
        <f t="shared" si="79"/>
        <v>53.529666666666643</v>
      </c>
      <c r="BB153" s="22">
        <f t="shared" si="80"/>
        <v>-60.259420010087887</v>
      </c>
      <c r="BC153" s="10">
        <f t="shared" si="64"/>
        <v>43195</v>
      </c>
      <c r="BD153" s="34"/>
      <c r="BE153" s="20">
        <f>G153-G152</f>
        <v>2.6699999999998454</v>
      </c>
      <c r="BF153" s="23">
        <f t="shared" si="66"/>
        <v>2.6699999999998454</v>
      </c>
      <c r="BG153" s="23">
        <f t="shared" si="72"/>
        <v>0</v>
      </c>
      <c r="BH153" s="33">
        <f t="shared" si="76"/>
        <v>7.330061254084427</v>
      </c>
      <c r="BI153" s="33">
        <f t="shared" si="77"/>
        <v>10.259750176726612</v>
      </c>
      <c r="BJ153" s="23">
        <f t="shared" si="73"/>
        <v>0.71444831772922301</v>
      </c>
      <c r="BK153" s="30">
        <f t="shared" si="74"/>
        <v>41.672199175738683</v>
      </c>
      <c r="BL153" s="10">
        <f t="shared" si="65"/>
        <v>43195</v>
      </c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  <c r="CP153" s="34"/>
      <c r="CQ153" s="34"/>
      <c r="CR153" s="34"/>
    </row>
    <row r="154" spans="1:96" s="4" customFormat="1" x14ac:dyDescent="0.25">
      <c r="A154" s="34">
        <v>1157</v>
      </c>
      <c r="B154" s="34">
        <v>3</v>
      </c>
      <c r="C154" s="55">
        <v>43196</v>
      </c>
      <c r="D154" s="52">
        <v>1020</v>
      </c>
      <c r="E154" s="52">
        <v>1031.42</v>
      </c>
      <c r="F154" s="52">
        <v>1003.03</v>
      </c>
      <c r="G154" s="34">
        <v>1007.04</v>
      </c>
      <c r="H154" s="34">
        <v>1746430</v>
      </c>
      <c r="I154" s="50"/>
      <c r="J154" s="10">
        <f t="shared" si="58"/>
        <v>43196</v>
      </c>
      <c r="K154" s="57">
        <v>0</v>
      </c>
      <c r="L154" s="57">
        <v>0</v>
      </c>
      <c r="M154" s="50"/>
      <c r="N154" s="10">
        <f t="shared" si="59"/>
        <v>43196</v>
      </c>
      <c r="O154" s="42">
        <f>((G154-MIN(F141:F154))/(MAX(E141:E154)-MIN(F141:F154))*100)</f>
        <v>18.6770428015564</v>
      </c>
      <c r="P154" s="40">
        <f t="shared" si="75"/>
        <v>23.418783583688647</v>
      </c>
      <c r="Q154" s="35"/>
      <c r="R154" s="10">
        <f t="shared" si="60"/>
        <v>43196</v>
      </c>
      <c r="S154" s="11">
        <f t="shared" si="67"/>
        <v>0.25</v>
      </c>
      <c r="T154" s="40">
        <f>(G154*S154)+(T153*(1-S154))</f>
        <v>1021.9220561516839</v>
      </c>
      <c r="U154" s="50"/>
      <c r="V154" s="10">
        <f t="shared" si="61"/>
        <v>43196</v>
      </c>
      <c r="W154" s="23">
        <f t="shared" si="68"/>
        <v>0.15384615384615385</v>
      </c>
      <c r="X154" s="46">
        <f>((G154 -X153)*W154)+X153</f>
        <v>1034.7927329475151</v>
      </c>
      <c r="Y154" s="23">
        <f t="shared" si="53"/>
        <v>7.407407407407407E-2</v>
      </c>
      <c r="Z154" s="47">
        <f>((G154 -Z153)*Y154)+Z153</f>
        <v>1060.5398722883049</v>
      </c>
      <c r="AA154" s="46">
        <f t="shared" si="54"/>
        <v>-25.747139340789772</v>
      </c>
      <c r="AB154" s="45">
        <f t="shared" si="55"/>
        <v>0.2</v>
      </c>
      <c r="AC154" s="48">
        <f t="shared" si="57"/>
        <v>-20.521180268314147</v>
      </c>
      <c r="AD154" s="46">
        <f t="shared" si="56"/>
        <v>-5.2259590724756251</v>
      </c>
      <c r="AE154" s="59"/>
      <c r="AF154" s="10">
        <f t="shared" si="62"/>
        <v>43196</v>
      </c>
      <c r="AG154" s="15">
        <f>AVERAGE(G148:G154)</f>
        <v>1016.6028571428571</v>
      </c>
      <c r="AH154" s="16">
        <f>AVERAGE(G141:G154)</f>
        <v>1038.1135714285715</v>
      </c>
      <c r="AJ154" s="50"/>
      <c r="AK154" s="36"/>
      <c r="AL154" s="36"/>
      <c r="AM154" s="36"/>
      <c r="AN154" s="36"/>
      <c r="AO154" s="36"/>
      <c r="AP154" s="36"/>
      <c r="AQ154" s="36"/>
      <c r="AS154" s="37">
        <f>AVERAGE(E154,F154,G154)</f>
        <v>1013.8299999999999</v>
      </c>
      <c r="AT154" s="26">
        <f t="shared" si="69"/>
        <v>1015.5385714285715</v>
      </c>
      <c r="AU154" s="26">
        <f t="shared" si="70"/>
        <v>7.1840816326530978</v>
      </c>
      <c r="AV154" s="27">
        <f t="shared" si="71"/>
        <v>-15.855159744712346</v>
      </c>
      <c r="AW154" s="10">
        <f t="shared" si="63"/>
        <v>43196</v>
      </c>
      <c r="AX154" s="34"/>
      <c r="AY154" s="20">
        <f>AVERAGE(E154,F154,G154)</f>
        <v>1013.8299999999999</v>
      </c>
      <c r="AZ154" s="21">
        <f t="shared" si="78"/>
        <v>1073.2131666666664</v>
      </c>
      <c r="BA154" s="21">
        <f t="shared" si="79"/>
        <v>54.052816666666629</v>
      </c>
      <c r="BB154" s="22">
        <f t="shared" si="80"/>
        <v>-73.240915495512638</v>
      </c>
      <c r="BC154" s="10">
        <f t="shared" si="64"/>
        <v>43196</v>
      </c>
      <c r="BD154" s="34"/>
      <c r="BE154" s="20">
        <f>G154-G153</f>
        <v>-20.769999999999982</v>
      </c>
      <c r="BF154" s="23">
        <f t="shared" si="66"/>
        <v>0</v>
      </c>
      <c r="BG154" s="23">
        <f t="shared" si="72"/>
        <v>20.769999999999982</v>
      </c>
      <c r="BH154" s="33">
        <f t="shared" si="76"/>
        <v>6.8064854502212535</v>
      </c>
      <c r="BI154" s="33">
        <f t="shared" si="77"/>
        <v>11.010482306960425</v>
      </c>
      <c r="BJ154" s="23">
        <f t="shared" si="73"/>
        <v>0.61818231576635307</v>
      </c>
      <c r="BK154" s="30">
        <f t="shared" si="74"/>
        <v>38.202266193570956</v>
      </c>
      <c r="BL154" s="10">
        <f t="shared" si="65"/>
        <v>43196</v>
      </c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  <c r="CP154" s="34"/>
      <c r="CQ154" s="34"/>
      <c r="CR154" s="34"/>
    </row>
    <row r="155" spans="1:96" s="4" customFormat="1" x14ac:dyDescent="0.25">
      <c r="A155" s="34">
        <v>1158</v>
      </c>
      <c r="B155" s="34">
        <v>3</v>
      </c>
      <c r="C155" s="55">
        <v>43199</v>
      </c>
      <c r="D155" s="52">
        <v>1016.8</v>
      </c>
      <c r="E155" s="52">
        <v>1039.5999999999999</v>
      </c>
      <c r="F155" s="52">
        <v>1014.08</v>
      </c>
      <c r="G155" s="34">
        <v>1015.45</v>
      </c>
      <c r="H155" s="34">
        <v>1751559</v>
      </c>
      <c r="I155" s="50"/>
      <c r="J155" s="10">
        <f t="shared" si="58"/>
        <v>43199</v>
      </c>
      <c r="K155" s="57">
        <v>0</v>
      </c>
      <c r="L155" s="57">
        <v>0</v>
      </c>
      <c r="M155" s="50"/>
      <c r="N155" s="10">
        <f t="shared" si="59"/>
        <v>43199</v>
      </c>
      <c r="O155" s="42">
        <f>((G155-MIN(F142:F155))/(MAX(E142:E155)-MIN(F142:F155))*100)</f>
        <v>27.701734840044619</v>
      </c>
      <c r="P155" s="40">
        <f t="shared" si="75"/>
        <v>24.432049368321838</v>
      </c>
      <c r="Q155" s="35"/>
      <c r="R155" s="10">
        <f t="shared" si="60"/>
        <v>43199</v>
      </c>
      <c r="S155" s="11">
        <f t="shared" si="67"/>
        <v>0.25</v>
      </c>
      <c r="T155" s="40">
        <f>(G155*S155)+(T154*(1-S155))</f>
        <v>1020.304042113763</v>
      </c>
      <c r="U155" s="50"/>
      <c r="V155" s="10">
        <f t="shared" si="61"/>
        <v>43199</v>
      </c>
      <c r="W155" s="23">
        <f t="shared" si="68"/>
        <v>0.15384615384615385</v>
      </c>
      <c r="X155" s="46">
        <f>((G155 -X154)*W155)+X154</f>
        <v>1031.8169278786665</v>
      </c>
      <c r="Y155" s="23">
        <f t="shared" si="53"/>
        <v>7.407407407407407E-2</v>
      </c>
      <c r="Z155" s="47">
        <f>((G155 -Z154)*Y155)+Z154</f>
        <v>1057.1998817484305</v>
      </c>
      <c r="AA155" s="46">
        <f t="shared" si="54"/>
        <v>-25.382953869763924</v>
      </c>
      <c r="AB155" s="45">
        <f t="shared" si="55"/>
        <v>0.2</v>
      </c>
      <c r="AC155" s="48">
        <f t="shared" si="57"/>
        <v>-21.493534988604104</v>
      </c>
      <c r="AD155" s="46">
        <f t="shared" si="56"/>
        <v>-3.8894188811598198</v>
      </c>
      <c r="AE155" s="59"/>
      <c r="AF155" s="10">
        <f t="shared" si="62"/>
        <v>43199</v>
      </c>
      <c r="AG155" s="15">
        <f>AVERAGE(G149:G155)</f>
        <v>1018.1585714285715</v>
      </c>
      <c r="AH155" s="16">
        <f>AVERAGE(G142:G155)</f>
        <v>1032.0871428571429</v>
      </c>
      <c r="AJ155" s="50"/>
      <c r="AK155" s="36"/>
      <c r="AL155" s="36"/>
      <c r="AM155" s="36"/>
      <c r="AN155" s="36"/>
      <c r="AO155" s="36"/>
      <c r="AP155" s="36"/>
      <c r="AQ155" s="36"/>
      <c r="AS155" s="37">
        <f>AVERAGE(E155,F155,G155)</f>
        <v>1023.0433333333334</v>
      </c>
      <c r="AT155" s="26">
        <f t="shared" si="69"/>
        <v>1018.3814285714286</v>
      </c>
      <c r="AU155" s="26">
        <f t="shared" si="70"/>
        <v>6.8682993197279369</v>
      </c>
      <c r="AV155" s="27">
        <f t="shared" si="71"/>
        <v>45.250452306432663</v>
      </c>
      <c r="AW155" s="10">
        <f t="shared" si="63"/>
        <v>43199</v>
      </c>
      <c r="AX155" s="34"/>
      <c r="AY155" s="20">
        <f>AVERAGE(E155,F155,G155)</f>
        <v>1023.0433333333334</v>
      </c>
      <c r="AZ155" s="21">
        <f t="shared" si="78"/>
        <v>1066.8103333333336</v>
      </c>
      <c r="BA155" s="21">
        <f t="shared" si="79"/>
        <v>51.386400000000023</v>
      </c>
      <c r="BB155" s="22">
        <f t="shared" si="80"/>
        <v>-56.781560879921727</v>
      </c>
      <c r="BC155" s="10">
        <f t="shared" si="64"/>
        <v>43199</v>
      </c>
      <c r="BD155" s="34"/>
      <c r="BE155" s="20">
        <f>G155-G154</f>
        <v>8.4100000000000819</v>
      </c>
      <c r="BF155" s="23">
        <f t="shared" si="66"/>
        <v>8.4100000000000819</v>
      </c>
      <c r="BG155" s="23">
        <f t="shared" si="72"/>
        <v>0</v>
      </c>
      <c r="BH155" s="33">
        <f t="shared" si="76"/>
        <v>6.921022203776884</v>
      </c>
      <c r="BI155" s="33">
        <f t="shared" si="77"/>
        <v>10.22401928503468</v>
      </c>
      <c r="BJ155" s="23">
        <f t="shared" si="73"/>
        <v>0.67693751457486684</v>
      </c>
      <c r="BK155" s="30">
        <f t="shared" si="74"/>
        <v>40.367485889686378</v>
      </c>
      <c r="BL155" s="10">
        <f t="shared" si="65"/>
        <v>43199</v>
      </c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4"/>
      <c r="CR155" s="34"/>
    </row>
    <row r="156" spans="1:96" s="4" customFormat="1" x14ac:dyDescent="0.25">
      <c r="A156" s="34">
        <v>1159</v>
      </c>
      <c r="B156" s="34">
        <v>3</v>
      </c>
      <c r="C156" s="55">
        <v>43200</v>
      </c>
      <c r="D156" s="52">
        <v>1026.44</v>
      </c>
      <c r="E156" s="52">
        <v>1036.28</v>
      </c>
      <c r="F156" s="52">
        <v>1011.34</v>
      </c>
      <c r="G156" s="34">
        <v>1031.6400000000001</v>
      </c>
      <c r="H156" s="34">
        <v>2029648</v>
      </c>
      <c r="I156" s="50"/>
      <c r="J156" s="10">
        <f t="shared" si="58"/>
        <v>43200</v>
      </c>
      <c r="K156" s="57">
        <v>1</v>
      </c>
      <c r="L156" s="57">
        <v>0</v>
      </c>
      <c r="M156" s="50"/>
      <c r="N156" s="10">
        <f t="shared" si="59"/>
        <v>43200</v>
      </c>
      <c r="O156" s="42">
        <f>((G156-MIN(F143:F156))/(MAX(E143:E156)-MIN(F143:F156))*100)</f>
        <v>40.585707464587081</v>
      </c>
      <c r="P156" s="40">
        <f t="shared" si="75"/>
        <v>28.988161702062701</v>
      </c>
      <c r="Q156" s="35"/>
      <c r="R156" s="10">
        <f t="shared" si="60"/>
        <v>43200</v>
      </c>
      <c r="S156" s="11">
        <f t="shared" si="67"/>
        <v>0.25</v>
      </c>
      <c r="T156" s="40">
        <f>(G156*S156)+(T155*(1-S156))</f>
        <v>1023.1380315853223</v>
      </c>
      <c r="U156" s="50"/>
      <c r="V156" s="10">
        <f t="shared" si="61"/>
        <v>43200</v>
      </c>
      <c r="W156" s="23">
        <f t="shared" si="68"/>
        <v>0.15384615384615385</v>
      </c>
      <c r="X156" s="46">
        <f>((G156 -X155)*W156)+X155</f>
        <v>1031.7897082050256</v>
      </c>
      <c r="Y156" s="23">
        <f t="shared" ref="Y156:Y219" si="81">2/(26+1)</f>
        <v>7.407407407407407E-2</v>
      </c>
      <c r="Z156" s="47">
        <f>((G156 -Z155)*Y156)+Z155</f>
        <v>1055.3065571744726</v>
      </c>
      <c r="AA156" s="46">
        <f t="shared" ref="AA156:AA219" si="82">X156-Z156</f>
        <v>-23.516848969446983</v>
      </c>
      <c r="AB156" s="45">
        <f t="shared" ref="AB156:AB219" si="83">2/(9+1)</f>
        <v>0.2</v>
      </c>
      <c r="AC156" s="48">
        <f t="shared" si="57"/>
        <v>-21.89819778477268</v>
      </c>
      <c r="AD156" s="46">
        <f t="shared" si="56"/>
        <v>-1.6186511846743024</v>
      </c>
      <c r="AE156" s="59"/>
      <c r="AF156" s="10">
        <f t="shared" si="62"/>
        <v>43200</v>
      </c>
      <c r="AG156" s="15">
        <f>AVERAGE(G150:G156)</f>
        <v>1018.137142857143</v>
      </c>
      <c r="AH156" s="16">
        <f>AVERAGE(G143:G156)</f>
        <v>1027.367857142857</v>
      </c>
      <c r="AJ156" s="50"/>
      <c r="AK156" s="36"/>
      <c r="AL156" s="36"/>
      <c r="AM156" s="36"/>
      <c r="AN156" s="36"/>
      <c r="AO156" s="36"/>
      <c r="AP156" s="36"/>
      <c r="AQ156" s="36"/>
      <c r="AS156" s="37">
        <f>AVERAGE(E156,F156,G156)</f>
        <v>1026.42</v>
      </c>
      <c r="AT156" s="26">
        <f t="shared" si="69"/>
        <v>1018.4561904761904</v>
      </c>
      <c r="AU156" s="26">
        <f t="shared" si="70"/>
        <v>6.9537414965986626</v>
      </c>
      <c r="AV156" s="27">
        <f t="shared" si="71"/>
        <v>76.350355442510931</v>
      </c>
      <c r="AW156" s="10">
        <f t="shared" si="63"/>
        <v>43200</v>
      </c>
      <c r="AX156" s="34"/>
      <c r="AY156" s="20">
        <f>AVERAGE(E156,F156,G156)</f>
        <v>1026.42</v>
      </c>
      <c r="AZ156" s="21">
        <f t="shared" si="78"/>
        <v>1059.8151666666665</v>
      </c>
      <c r="BA156" s="21">
        <f t="shared" si="79"/>
        <v>46.331716666666594</v>
      </c>
      <c r="BB156" s="22">
        <f t="shared" si="80"/>
        <v>-48.052276164551799</v>
      </c>
      <c r="BC156" s="10">
        <f t="shared" si="64"/>
        <v>43200</v>
      </c>
      <c r="BD156" s="34"/>
      <c r="BE156" s="20">
        <f>G156-G155</f>
        <v>16.190000000000055</v>
      </c>
      <c r="BF156" s="23">
        <f t="shared" si="66"/>
        <v>16.190000000000055</v>
      </c>
      <c r="BG156" s="23">
        <f t="shared" si="72"/>
        <v>0</v>
      </c>
      <c r="BH156" s="33">
        <f t="shared" si="76"/>
        <v>7.5830920463642526</v>
      </c>
      <c r="BI156" s="33">
        <f t="shared" si="77"/>
        <v>9.4937321932464886</v>
      </c>
      <c r="BJ156" s="23">
        <f t="shared" si="73"/>
        <v>0.79874720415629596</v>
      </c>
      <c r="BK156" s="30">
        <f t="shared" si="74"/>
        <v>44.405750975493476</v>
      </c>
      <c r="BL156" s="10">
        <f t="shared" si="65"/>
        <v>43200</v>
      </c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  <c r="CP156" s="34"/>
      <c r="CQ156" s="34"/>
      <c r="CR156" s="34"/>
    </row>
    <row r="157" spans="1:96" s="4" customFormat="1" x14ac:dyDescent="0.25">
      <c r="A157" s="34">
        <v>1160</v>
      </c>
      <c r="B157" s="34">
        <v>3</v>
      </c>
      <c r="C157" s="55">
        <v>43201</v>
      </c>
      <c r="D157" s="52">
        <v>1027.99</v>
      </c>
      <c r="E157" s="52">
        <v>1031.3599999999999</v>
      </c>
      <c r="F157" s="52">
        <v>1015.87</v>
      </c>
      <c r="G157" s="34">
        <v>1019.97</v>
      </c>
      <c r="H157" s="34">
        <v>1483881</v>
      </c>
      <c r="I157" s="50"/>
      <c r="J157" s="10">
        <f t="shared" si="58"/>
        <v>43201</v>
      </c>
      <c r="K157" s="57">
        <v>1</v>
      </c>
      <c r="L157" s="57">
        <v>0</v>
      </c>
      <c r="M157" s="50"/>
      <c r="N157" s="10">
        <f t="shared" si="59"/>
        <v>43201</v>
      </c>
      <c r="O157" s="42">
        <f>((G157-MIN(F144:F157))/(MAX(E144:E157)-MIN(F144:F157))*100)</f>
        <v>38.460786231175433</v>
      </c>
      <c r="P157" s="40">
        <f t="shared" si="75"/>
        <v>35.582742845269046</v>
      </c>
      <c r="Q157" s="35"/>
      <c r="R157" s="10">
        <f t="shared" si="60"/>
        <v>43201</v>
      </c>
      <c r="S157" s="11">
        <f t="shared" si="67"/>
        <v>0.25</v>
      </c>
      <c r="T157" s="40">
        <f>(G157*S157)+(T156*(1-S157))</f>
        <v>1022.3460236889919</v>
      </c>
      <c r="U157" s="50"/>
      <c r="V157" s="10">
        <f t="shared" si="61"/>
        <v>43201</v>
      </c>
      <c r="W157" s="23">
        <f t="shared" si="68"/>
        <v>0.15384615384615385</v>
      </c>
      <c r="X157" s="46">
        <f>((G157 -X156)*W157)+X156</f>
        <v>1029.9712915580985</v>
      </c>
      <c r="Y157" s="23">
        <f t="shared" si="81"/>
        <v>7.407407407407407E-2</v>
      </c>
      <c r="Z157" s="47">
        <f>((G157 -Z156)*Y157)+Z156</f>
        <v>1052.689034420808</v>
      </c>
      <c r="AA157" s="46">
        <f t="shared" si="82"/>
        <v>-22.717742862709429</v>
      </c>
      <c r="AB157" s="45">
        <f t="shared" si="83"/>
        <v>0.2</v>
      </c>
      <c r="AC157" s="48">
        <f t="shared" si="57"/>
        <v>-22.062106800360031</v>
      </c>
      <c r="AD157" s="46">
        <f t="shared" si="56"/>
        <v>-0.65563606234939797</v>
      </c>
      <c r="AE157" s="59"/>
      <c r="AF157" s="10">
        <f t="shared" si="62"/>
        <v>43201</v>
      </c>
      <c r="AG157" s="15">
        <f>AVERAGE(G151:G157)</f>
        <v>1020.0657142857144</v>
      </c>
      <c r="AH157" s="16">
        <f>AVERAGE(G144:G157)</f>
        <v>1022.3028571428571</v>
      </c>
      <c r="AJ157" s="50"/>
      <c r="AK157" s="36"/>
      <c r="AL157" s="36"/>
      <c r="AM157" s="36"/>
      <c r="AN157" s="36"/>
      <c r="AO157" s="36"/>
      <c r="AP157" s="36"/>
      <c r="AQ157" s="36"/>
      <c r="AS157" s="37">
        <f>AVERAGE(E157,F157,G157)</f>
        <v>1022.4</v>
      </c>
      <c r="AT157" s="26">
        <f t="shared" si="69"/>
        <v>1020.1495238095238</v>
      </c>
      <c r="AU157" s="26">
        <f t="shared" si="70"/>
        <v>6.1453061224490284</v>
      </c>
      <c r="AV157" s="27">
        <f t="shared" si="71"/>
        <v>24.414039437950152</v>
      </c>
      <c r="AW157" s="10">
        <f t="shared" si="63"/>
        <v>43201</v>
      </c>
      <c r="AX157" s="34"/>
      <c r="AY157" s="20">
        <f>AVERAGE(E157,F157,G157)</f>
        <v>1022.4</v>
      </c>
      <c r="AZ157" s="21">
        <f t="shared" si="78"/>
        <v>1053.4641666666671</v>
      </c>
      <c r="BA157" s="21">
        <f t="shared" si="79"/>
        <v>41.765083333333443</v>
      </c>
      <c r="BB157" s="22">
        <f t="shared" si="80"/>
        <v>-49.585545607941306</v>
      </c>
      <c r="BC157" s="10">
        <f t="shared" si="64"/>
        <v>43201</v>
      </c>
      <c r="BD157" s="34"/>
      <c r="BE157" s="20">
        <f>G157-G156</f>
        <v>-11.670000000000073</v>
      </c>
      <c r="BF157" s="23">
        <f t="shared" si="66"/>
        <v>0</v>
      </c>
      <c r="BG157" s="23">
        <f t="shared" si="72"/>
        <v>11.670000000000073</v>
      </c>
      <c r="BH157" s="33">
        <f t="shared" si="76"/>
        <v>7.0414426144810918</v>
      </c>
      <c r="BI157" s="33">
        <f t="shared" si="77"/>
        <v>9.6491798937288866</v>
      </c>
      <c r="BJ157" s="23">
        <f t="shared" si="73"/>
        <v>0.72974518995727367</v>
      </c>
      <c r="BK157" s="30">
        <f t="shared" si="74"/>
        <v>42.188016720271911</v>
      </c>
      <c r="BL157" s="10">
        <f t="shared" si="65"/>
        <v>43201</v>
      </c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</row>
    <row r="158" spans="1:96" s="4" customFormat="1" x14ac:dyDescent="0.25">
      <c r="A158" s="34">
        <v>1161</v>
      </c>
      <c r="B158" s="34">
        <v>3</v>
      </c>
      <c r="C158" s="55">
        <v>43202</v>
      </c>
      <c r="D158" s="52">
        <v>1025.04</v>
      </c>
      <c r="E158" s="52">
        <v>1040.69</v>
      </c>
      <c r="F158" s="52">
        <v>1021.43</v>
      </c>
      <c r="G158" s="34">
        <v>1032.51</v>
      </c>
      <c r="H158" s="34">
        <v>1359389</v>
      </c>
      <c r="I158" s="50"/>
      <c r="J158" s="10">
        <f t="shared" si="58"/>
        <v>43202</v>
      </c>
      <c r="K158" s="57">
        <v>1</v>
      </c>
      <c r="L158" s="57">
        <v>0</v>
      </c>
      <c r="M158" s="50"/>
      <c r="N158" s="10">
        <f t="shared" si="59"/>
        <v>43202</v>
      </c>
      <c r="O158" s="42">
        <f>((G158-MIN(F145:F158))/(MAX(E145:E158)-MIN(F145:F158))*100)</f>
        <v>61.603325415677013</v>
      </c>
      <c r="P158" s="40">
        <f t="shared" si="75"/>
        <v>46.883273037146502</v>
      </c>
      <c r="Q158" s="35"/>
      <c r="R158" s="10">
        <f t="shared" si="60"/>
        <v>43202</v>
      </c>
      <c r="S158" s="11">
        <f t="shared" si="67"/>
        <v>0.25</v>
      </c>
      <c r="T158" s="40">
        <f>(G158*S158)+(T157*(1-S158))</f>
        <v>1024.8870177667438</v>
      </c>
      <c r="U158" s="50"/>
      <c r="V158" s="10">
        <f t="shared" si="61"/>
        <v>43202</v>
      </c>
      <c r="W158" s="23">
        <f t="shared" si="68"/>
        <v>0.15384615384615385</v>
      </c>
      <c r="X158" s="46">
        <f>((G158 -X157)*W158)+X157</f>
        <v>1030.3618620876218</v>
      </c>
      <c r="Y158" s="23">
        <f t="shared" si="81"/>
        <v>7.407407407407407E-2</v>
      </c>
      <c r="Z158" s="47">
        <f>((G158 -Z157)*Y158)+Z157</f>
        <v>1051.1942911303777</v>
      </c>
      <c r="AA158" s="46">
        <f t="shared" si="82"/>
        <v>-20.832429042755848</v>
      </c>
      <c r="AB158" s="45">
        <f t="shared" si="83"/>
        <v>0.2</v>
      </c>
      <c r="AC158" s="48">
        <f t="shared" si="57"/>
        <v>-21.816171248839193</v>
      </c>
      <c r="AD158" s="46">
        <f t="shared" si="56"/>
        <v>0.98374220608334539</v>
      </c>
      <c r="AE158" s="59"/>
      <c r="AF158" s="10">
        <f t="shared" si="62"/>
        <v>43202</v>
      </c>
      <c r="AG158" s="15">
        <f>AVERAGE(G152:G158)</f>
        <v>1022.7942857142858</v>
      </c>
      <c r="AH158" s="16">
        <f>AVERAGE(G145:G158)</f>
        <v>1021.1192857142856</v>
      </c>
      <c r="AJ158" s="50"/>
      <c r="AK158" s="36"/>
      <c r="AL158" s="36"/>
      <c r="AM158" s="36"/>
      <c r="AN158" s="36"/>
      <c r="AO158" s="36"/>
      <c r="AP158" s="36"/>
      <c r="AQ158" s="36"/>
      <c r="AS158" s="37">
        <f>AVERAGE(E158,F158,G158)</f>
        <v>1031.5433333333333</v>
      </c>
      <c r="AT158" s="26">
        <f t="shared" si="69"/>
        <v>1023.3</v>
      </c>
      <c r="AU158" s="26">
        <f t="shared" si="70"/>
        <v>5.2304761904761916</v>
      </c>
      <c r="AV158" s="27">
        <f t="shared" si="71"/>
        <v>105.06797766448172</v>
      </c>
      <c r="AW158" s="10">
        <f t="shared" si="63"/>
        <v>43202</v>
      </c>
      <c r="AX158" s="34"/>
      <c r="AY158" s="20">
        <f>AVERAGE(E158,F158,G158)</f>
        <v>1031.5433333333333</v>
      </c>
      <c r="AZ158" s="21">
        <f t="shared" si="78"/>
        <v>1047.5493333333336</v>
      </c>
      <c r="BA158" s="21">
        <f t="shared" si="79"/>
        <v>35.6764000000001</v>
      </c>
      <c r="BB158" s="22">
        <f t="shared" si="80"/>
        <v>-29.909594764793663</v>
      </c>
      <c r="BC158" s="10">
        <f t="shared" si="64"/>
        <v>43202</v>
      </c>
      <c r="BD158" s="34"/>
      <c r="BE158" s="20">
        <f>G158-G157</f>
        <v>12.539999999999964</v>
      </c>
      <c r="BF158" s="23">
        <f t="shared" si="66"/>
        <v>12.539999999999964</v>
      </c>
      <c r="BG158" s="23">
        <f t="shared" si="72"/>
        <v>0</v>
      </c>
      <c r="BH158" s="33">
        <f t="shared" si="76"/>
        <v>7.4341967134467257</v>
      </c>
      <c r="BI158" s="33">
        <f t="shared" si="77"/>
        <v>8.9599527584625385</v>
      </c>
      <c r="BJ158" s="23">
        <f t="shared" si="73"/>
        <v>0.82971382928612436</v>
      </c>
      <c r="BK158" s="30">
        <f t="shared" si="74"/>
        <v>45.346644705081722</v>
      </c>
      <c r="BL158" s="10">
        <f t="shared" si="65"/>
        <v>43202</v>
      </c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</row>
    <row r="159" spans="1:96" s="4" customFormat="1" x14ac:dyDescent="0.25">
      <c r="A159" s="34">
        <v>1162</v>
      </c>
      <c r="B159" s="34">
        <v>3</v>
      </c>
      <c r="C159" s="55">
        <v>43203</v>
      </c>
      <c r="D159" s="52">
        <v>1040.8800000000001</v>
      </c>
      <c r="E159" s="52">
        <v>1046.42</v>
      </c>
      <c r="F159" s="52">
        <v>1022.98</v>
      </c>
      <c r="G159" s="34">
        <v>1029.27</v>
      </c>
      <c r="H159" s="34">
        <v>1223017</v>
      </c>
      <c r="I159" s="50"/>
      <c r="J159" s="10">
        <f t="shared" si="58"/>
        <v>43203</v>
      </c>
      <c r="K159" s="57">
        <v>1</v>
      </c>
      <c r="L159" s="57">
        <v>0</v>
      </c>
      <c r="M159" s="50"/>
      <c r="N159" s="10">
        <f t="shared" si="59"/>
        <v>43203</v>
      </c>
      <c r="O159" s="42">
        <f>((G159-MIN(F146:F159))/(MAX(E146:E159)-MIN(F146:F159))*100)</f>
        <v>57.755344418052303</v>
      </c>
      <c r="P159" s="40">
        <f t="shared" si="75"/>
        <v>52.606485354968243</v>
      </c>
      <c r="Q159" s="35"/>
      <c r="R159" s="10">
        <f t="shared" si="60"/>
        <v>43203</v>
      </c>
      <c r="S159" s="11">
        <f t="shared" si="67"/>
        <v>0.25</v>
      </c>
      <c r="T159" s="40">
        <f>(G159*S159)+(T158*(1-S159))</f>
        <v>1025.9827633250579</v>
      </c>
      <c r="U159" s="50"/>
      <c r="V159" s="10">
        <f t="shared" si="61"/>
        <v>43203</v>
      </c>
      <c r="W159" s="23">
        <f t="shared" si="68"/>
        <v>0.15384615384615385</v>
      </c>
      <c r="X159" s="46">
        <f>((G159 -X158)*W159)+X158</f>
        <v>1030.1938833049107</v>
      </c>
      <c r="Y159" s="23">
        <f t="shared" si="81"/>
        <v>7.407407407407407E-2</v>
      </c>
      <c r="Z159" s="47">
        <f>((G159 -Z158)*Y159)+Z158</f>
        <v>1049.5702695651646</v>
      </c>
      <c r="AA159" s="46">
        <f t="shared" si="82"/>
        <v>-19.376386260253867</v>
      </c>
      <c r="AB159" s="45">
        <f t="shared" si="83"/>
        <v>0.2</v>
      </c>
      <c r="AC159" s="48">
        <f t="shared" si="57"/>
        <v>-21.328214251122127</v>
      </c>
      <c r="AD159" s="46">
        <f t="shared" si="56"/>
        <v>1.9518279908682601</v>
      </c>
      <c r="AE159" s="59"/>
      <c r="AF159" s="10">
        <f t="shared" si="62"/>
        <v>43203</v>
      </c>
      <c r="AG159" s="15">
        <f>AVERAGE(G153:G159)</f>
        <v>1023.3842857142857</v>
      </c>
      <c r="AH159" s="16">
        <f>AVERAGE(G146:G159)</f>
        <v>1021.6692857142856</v>
      </c>
      <c r="AJ159" s="50"/>
      <c r="AK159" s="36"/>
      <c r="AL159" s="36"/>
      <c r="AM159" s="36"/>
      <c r="AN159" s="36"/>
      <c r="AO159" s="36"/>
      <c r="AP159" s="36"/>
      <c r="AQ159" s="36"/>
      <c r="AS159" s="37">
        <f>AVERAGE(E159,F159,G159)</f>
        <v>1032.8900000000001</v>
      </c>
      <c r="AT159" s="26">
        <f t="shared" si="69"/>
        <v>1025.7671428571427</v>
      </c>
      <c r="AU159" s="26">
        <f t="shared" si="70"/>
        <v>5.1508843537415361</v>
      </c>
      <c r="AV159" s="27">
        <f t="shared" si="71"/>
        <v>92.18943976333442</v>
      </c>
      <c r="AW159" s="10">
        <f t="shared" si="63"/>
        <v>43203</v>
      </c>
      <c r="AX159" s="34"/>
      <c r="AY159" s="20">
        <f>AVERAGE(E159,F159,G159)</f>
        <v>1032.8900000000001</v>
      </c>
      <c r="AZ159" s="21">
        <f t="shared" si="78"/>
        <v>1041.7738333333334</v>
      </c>
      <c r="BA159" s="21">
        <f t="shared" si="79"/>
        <v>28.479083333333364</v>
      </c>
      <c r="BB159" s="22">
        <f t="shared" si="80"/>
        <v>-20.796159364523799</v>
      </c>
      <c r="BC159" s="10">
        <f t="shared" si="64"/>
        <v>43203</v>
      </c>
      <c r="BD159" s="34"/>
      <c r="BE159" s="20">
        <f>G159-G158</f>
        <v>-3.2400000000000091</v>
      </c>
      <c r="BF159" s="23">
        <f t="shared" si="66"/>
        <v>0</v>
      </c>
      <c r="BG159" s="23">
        <f t="shared" si="72"/>
        <v>3.2400000000000091</v>
      </c>
      <c r="BH159" s="33">
        <f t="shared" si="76"/>
        <v>6.9031826624862456</v>
      </c>
      <c r="BI159" s="33">
        <f t="shared" si="77"/>
        <v>8.5513847042866438</v>
      </c>
      <c r="BJ159" s="23">
        <f t="shared" si="73"/>
        <v>0.80725904648235669</v>
      </c>
      <c r="BK159" s="30">
        <f t="shared" si="74"/>
        <v>44.667589190028025</v>
      </c>
      <c r="BL159" s="10">
        <f t="shared" si="65"/>
        <v>43203</v>
      </c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</row>
    <row r="160" spans="1:96" s="4" customFormat="1" x14ac:dyDescent="0.25">
      <c r="A160" s="34">
        <v>1163</v>
      </c>
      <c r="B160" s="34">
        <v>3</v>
      </c>
      <c r="C160" s="55">
        <v>43206</v>
      </c>
      <c r="D160" s="52">
        <v>1037</v>
      </c>
      <c r="E160" s="52">
        <v>1043.24</v>
      </c>
      <c r="F160" s="52">
        <v>1026.74</v>
      </c>
      <c r="G160" s="34">
        <v>1037.98</v>
      </c>
      <c r="H160" s="34">
        <v>1211208</v>
      </c>
      <c r="I160" s="50"/>
      <c r="J160" s="10">
        <f t="shared" si="58"/>
        <v>43206</v>
      </c>
      <c r="K160" s="57">
        <v>1</v>
      </c>
      <c r="L160" s="57">
        <v>0</v>
      </c>
      <c r="M160" s="50"/>
      <c r="N160" s="10">
        <f t="shared" si="59"/>
        <v>43206</v>
      </c>
      <c r="O160" s="42">
        <f>((G160-MIN(F147:F160))/(MAX(E147:E160)-MIN(F147:F160))*100)</f>
        <v>68.099762470308875</v>
      </c>
      <c r="P160" s="40">
        <f t="shared" si="75"/>
        <v>62.486144101346063</v>
      </c>
      <c r="Q160" s="35"/>
      <c r="R160" s="10">
        <f t="shared" si="60"/>
        <v>43206</v>
      </c>
      <c r="S160" s="11">
        <f t="shared" si="67"/>
        <v>0.25</v>
      </c>
      <c r="T160" s="40">
        <f>(G160*S160)+(T159*(1-S160))</f>
        <v>1028.9820724937936</v>
      </c>
      <c r="U160" s="50"/>
      <c r="V160" s="10">
        <f t="shared" si="61"/>
        <v>43206</v>
      </c>
      <c r="W160" s="23">
        <f t="shared" si="68"/>
        <v>0.15384615384615385</v>
      </c>
      <c r="X160" s="46">
        <f>((G160 -X159)*W160)+X159</f>
        <v>1031.3917474118475</v>
      </c>
      <c r="Y160" s="23">
        <f t="shared" si="81"/>
        <v>7.407407407407407E-2</v>
      </c>
      <c r="Z160" s="47">
        <f>((G160 -Z159)*Y160)+Z159</f>
        <v>1048.711731078856</v>
      </c>
      <c r="AA160" s="46">
        <f t="shared" si="82"/>
        <v>-17.319983667008501</v>
      </c>
      <c r="AB160" s="45">
        <f t="shared" si="83"/>
        <v>0.2</v>
      </c>
      <c r="AC160" s="48">
        <f t="shared" si="57"/>
        <v>-20.526568134299403</v>
      </c>
      <c r="AD160" s="46">
        <f t="shared" si="56"/>
        <v>3.2065844672909023</v>
      </c>
      <c r="AE160" s="59"/>
      <c r="AF160" s="10">
        <f t="shared" si="62"/>
        <v>43206</v>
      </c>
      <c r="AG160" s="15">
        <f>AVERAGE(G154:G160)</f>
        <v>1024.8371428571429</v>
      </c>
      <c r="AH160" s="16">
        <f>AVERAGE(G147:G160)</f>
        <v>1020.5814285714285</v>
      </c>
      <c r="AJ160" s="50"/>
      <c r="AK160" s="36"/>
      <c r="AL160" s="36"/>
      <c r="AM160" s="36"/>
      <c r="AN160" s="36"/>
      <c r="AO160" s="36"/>
      <c r="AP160" s="36"/>
      <c r="AQ160" s="36"/>
      <c r="AS160" s="37">
        <f>AVERAGE(E160,F160,G160)</f>
        <v>1035.9866666666667</v>
      </c>
      <c r="AT160" s="26">
        <f t="shared" si="69"/>
        <v>1026.587619047619</v>
      </c>
      <c r="AU160" s="26">
        <f t="shared" si="70"/>
        <v>5.9020408163265268</v>
      </c>
      <c r="AV160" s="27">
        <f t="shared" si="71"/>
        <v>106.16720454894802</v>
      </c>
      <c r="AW160" s="10">
        <f t="shared" si="63"/>
        <v>43206</v>
      </c>
      <c r="AX160" s="34"/>
      <c r="AY160" s="20">
        <f>AVERAGE(E160,F160,G160)</f>
        <v>1035.9866666666667</v>
      </c>
      <c r="AZ160" s="21">
        <f t="shared" si="78"/>
        <v>1036.5136666666669</v>
      </c>
      <c r="BA160" s="21">
        <f t="shared" si="79"/>
        <v>20.89816666666681</v>
      </c>
      <c r="BB160" s="22">
        <f t="shared" si="80"/>
        <v>-1.6811682045483014</v>
      </c>
      <c r="BC160" s="10">
        <f t="shared" si="64"/>
        <v>43206</v>
      </c>
      <c r="BD160" s="34"/>
      <c r="BE160" s="20">
        <f>G160-G159</f>
        <v>8.7100000000000364</v>
      </c>
      <c r="BF160" s="23">
        <f t="shared" si="66"/>
        <v>8.7100000000000364</v>
      </c>
      <c r="BG160" s="23">
        <f t="shared" si="72"/>
        <v>0</v>
      </c>
      <c r="BH160" s="33">
        <f t="shared" si="76"/>
        <v>7.0322410437372307</v>
      </c>
      <c r="BI160" s="33">
        <f t="shared" si="77"/>
        <v>7.9405715111233119</v>
      </c>
      <c r="BJ160" s="23">
        <f t="shared" si="73"/>
        <v>0.88560893052676704</v>
      </c>
      <c r="BK160" s="30">
        <f t="shared" si="74"/>
        <v>46.966733991833706</v>
      </c>
      <c r="BL160" s="10">
        <f t="shared" si="65"/>
        <v>43206</v>
      </c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</row>
    <row r="161" spans="1:96" s="4" customFormat="1" x14ac:dyDescent="0.25">
      <c r="A161" s="34">
        <v>1164</v>
      </c>
      <c r="B161" s="34">
        <v>3</v>
      </c>
      <c r="C161" s="55">
        <v>43207</v>
      </c>
      <c r="D161" s="52">
        <v>1051.3699999999999</v>
      </c>
      <c r="E161" s="52">
        <v>1077.8800000000001</v>
      </c>
      <c r="F161" s="52">
        <v>1048.26</v>
      </c>
      <c r="G161" s="34">
        <v>1074.1600000000001</v>
      </c>
      <c r="H161" s="34">
        <v>2320266</v>
      </c>
      <c r="I161" s="50"/>
      <c r="J161" s="10">
        <f t="shared" si="58"/>
        <v>43207</v>
      </c>
      <c r="K161" s="57">
        <v>0</v>
      </c>
      <c r="L161" s="57">
        <v>1</v>
      </c>
      <c r="M161" s="50"/>
      <c r="N161" s="10">
        <f t="shared" si="59"/>
        <v>43207</v>
      </c>
      <c r="O161" s="42">
        <f>((G161-MIN(F148:F161))/(MAX(E148:E161)-MIN(F148:F161))*100)</f>
        <v>96.174413821472626</v>
      </c>
      <c r="P161" s="40">
        <f t="shared" si="75"/>
        <v>74.009840236611268</v>
      </c>
      <c r="Q161" s="35"/>
      <c r="R161" s="10">
        <f t="shared" si="60"/>
        <v>43207</v>
      </c>
      <c r="S161" s="11">
        <f t="shared" si="67"/>
        <v>0.25</v>
      </c>
      <c r="T161" s="40">
        <f>(G161*S161)+(T160*(1-S161))</f>
        <v>1040.2765543703451</v>
      </c>
      <c r="U161" s="50"/>
      <c r="V161" s="10">
        <f t="shared" si="61"/>
        <v>43207</v>
      </c>
      <c r="W161" s="23">
        <f t="shared" si="68"/>
        <v>0.15384615384615385</v>
      </c>
      <c r="X161" s="46">
        <f>((G161 -X160)*W161)+X160</f>
        <v>1037.9714785792555</v>
      </c>
      <c r="Y161" s="23">
        <f t="shared" si="81"/>
        <v>7.407407407407407E-2</v>
      </c>
      <c r="Z161" s="47">
        <f>((G161 -Z160)*Y161)+Z160</f>
        <v>1050.5967880359779</v>
      </c>
      <c r="AA161" s="46">
        <f t="shared" si="82"/>
        <v>-12.625309456722334</v>
      </c>
      <c r="AB161" s="45">
        <f t="shared" si="83"/>
        <v>0.2</v>
      </c>
      <c r="AC161" s="48">
        <f t="shared" si="57"/>
        <v>-18.946316398783988</v>
      </c>
      <c r="AD161" s="46">
        <f t="shared" si="56"/>
        <v>6.3210069420616541</v>
      </c>
      <c r="AE161" s="59"/>
      <c r="AF161" s="10">
        <f t="shared" si="62"/>
        <v>43207</v>
      </c>
      <c r="AG161" s="15">
        <f>AVERAGE(G155:G161)</f>
        <v>1034.4257142857143</v>
      </c>
      <c r="AH161" s="16">
        <f>AVERAGE(G148:G161)</f>
        <v>1025.5142857142857</v>
      </c>
      <c r="AJ161" s="50"/>
      <c r="AK161" s="36"/>
      <c r="AL161" s="36"/>
      <c r="AM161" s="36"/>
      <c r="AN161" s="36"/>
      <c r="AO161" s="36"/>
      <c r="AP161" s="36"/>
      <c r="AQ161" s="36"/>
      <c r="AS161" s="37">
        <f>AVERAGE(E161,F161,G161)</f>
        <v>1066.7666666666667</v>
      </c>
      <c r="AT161" s="26">
        <f t="shared" si="69"/>
        <v>1034.1500000000001</v>
      </c>
      <c r="AU161" s="26">
        <f t="shared" si="70"/>
        <v>9.8438095238095364</v>
      </c>
      <c r="AV161" s="27">
        <f t="shared" si="71"/>
        <v>220.89460784313627</v>
      </c>
      <c r="AW161" s="10">
        <f t="shared" si="63"/>
        <v>43207</v>
      </c>
      <c r="AX161" s="34"/>
      <c r="AY161" s="20">
        <f>AVERAGE(E161,F161,G161)</f>
        <v>1066.7666666666667</v>
      </c>
      <c r="AZ161" s="21">
        <f t="shared" si="78"/>
        <v>1034.6716666666669</v>
      </c>
      <c r="BA161" s="21">
        <f t="shared" si="79"/>
        <v>18.337833333333407</v>
      </c>
      <c r="BB161" s="22">
        <f t="shared" si="80"/>
        <v>116.68045116198633</v>
      </c>
      <c r="BC161" s="10">
        <f t="shared" si="64"/>
        <v>43207</v>
      </c>
      <c r="BD161" s="34"/>
      <c r="BE161" s="20">
        <f>G161-G160</f>
        <v>36.180000000000064</v>
      </c>
      <c r="BF161" s="23">
        <f t="shared" si="66"/>
        <v>36.180000000000064</v>
      </c>
      <c r="BG161" s="23">
        <f t="shared" si="72"/>
        <v>0</v>
      </c>
      <c r="BH161" s="33">
        <f t="shared" si="76"/>
        <v>9.114223826327434</v>
      </c>
      <c r="BI161" s="33">
        <f t="shared" si="77"/>
        <v>7.3733878317573609</v>
      </c>
      <c r="BJ161" s="23">
        <f t="shared" si="73"/>
        <v>1.2360971692106375</v>
      </c>
      <c r="BK161" s="30">
        <f t="shared" si="74"/>
        <v>55.279224276599344</v>
      </c>
      <c r="BL161" s="10">
        <f t="shared" si="65"/>
        <v>43207</v>
      </c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</row>
    <row r="162" spans="1:96" s="4" customFormat="1" x14ac:dyDescent="0.25">
      <c r="A162" s="34">
        <v>1165</v>
      </c>
      <c r="B162" s="34">
        <v>3</v>
      </c>
      <c r="C162" s="55">
        <v>43208</v>
      </c>
      <c r="D162" s="52">
        <v>1077.43</v>
      </c>
      <c r="E162" s="52">
        <v>1077.43</v>
      </c>
      <c r="F162" s="52">
        <v>1066.22</v>
      </c>
      <c r="G162" s="34">
        <v>1072.08</v>
      </c>
      <c r="H162" s="34">
        <v>1344138</v>
      </c>
      <c r="I162" s="50"/>
      <c r="J162" s="10">
        <f t="shared" si="58"/>
        <v>43208</v>
      </c>
      <c r="K162" s="57">
        <v>0</v>
      </c>
      <c r="L162" s="57">
        <v>1</v>
      </c>
      <c r="M162" s="50"/>
      <c r="N162" s="10">
        <f t="shared" si="59"/>
        <v>43208</v>
      </c>
      <c r="O162" s="42">
        <f>((G162-MIN(F149:F162))/(MAX(E149:E162)-MIN(F149:F162))*100)</f>
        <v>93.372186035881413</v>
      </c>
      <c r="P162" s="40">
        <f t="shared" si="75"/>
        <v>85.882120775887643</v>
      </c>
      <c r="Q162" s="35"/>
      <c r="R162" s="10">
        <f t="shared" si="60"/>
        <v>43208</v>
      </c>
      <c r="S162" s="11">
        <f t="shared" si="67"/>
        <v>0.25</v>
      </c>
      <c r="T162" s="40">
        <f>(G162*S162)+(T161*(1-S162))</f>
        <v>1048.2274157777588</v>
      </c>
      <c r="U162" s="50"/>
      <c r="V162" s="10">
        <f t="shared" si="61"/>
        <v>43208</v>
      </c>
      <c r="W162" s="23">
        <f t="shared" si="68"/>
        <v>0.15384615384615385</v>
      </c>
      <c r="X162" s="46">
        <f>((G162 -X161)*W162)+X161</f>
        <v>1043.2189434132163</v>
      </c>
      <c r="Y162" s="23">
        <f t="shared" si="81"/>
        <v>7.407407407407407E-2</v>
      </c>
      <c r="Z162" s="47">
        <f>((G162 -Z161)*Y162)+Z161</f>
        <v>1052.18813707035</v>
      </c>
      <c r="AA162" s="46">
        <f t="shared" si="82"/>
        <v>-8.969193657133701</v>
      </c>
      <c r="AB162" s="45">
        <f t="shared" si="83"/>
        <v>0.2</v>
      </c>
      <c r="AC162" s="48">
        <f t="shared" si="57"/>
        <v>-16.950891850453932</v>
      </c>
      <c r="AD162" s="46">
        <f t="shared" si="56"/>
        <v>7.9816981933202307</v>
      </c>
      <c r="AE162" s="59"/>
      <c r="AF162" s="10">
        <f t="shared" si="62"/>
        <v>43208</v>
      </c>
      <c r="AG162" s="15">
        <f>AVERAGE(G156:G162)</f>
        <v>1042.515714285714</v>
      </c>
      <c r="AH162" s="16">
        <f>AVERAGE(G149:G162)</f>
        <v>1030.3371428571429</v>
      </c>
      <c r="AJ162" s="50"/>
      <c r="AK162" s="36"/>
      <c r="AL162" s="36"/>
      <c r="AM162" s="36"/>
      <c r="AN162" s="36"/>
      <c r="AO162" s="36"/>
      <c r="AP162" s="36"/>
      <c r="AQ162" s="36"/>
      <c r="AS162" s="37">
        <f>AVERAGE(E162,F162,G162)</f>
        <v>1071.9100000000001</v>
      </c>
      <c r="AT162" s="26">
        <f t="shared" si="69"/>
        <v>1041.1309523809525</v>
      </c>
      <c r="AU162" s="26">
        <f t="shared" si="70"/>
        <v>16.118503401360595</v>
      </c>
      <c r="AV162" s="27">
        <f t="shared" si="71"/>
        <v>127.30316561296232</v>
      </c>
      <c r="AW162" s="10">
        <f t="shared" si="63"/>
        <v>43208</v>
      </c>
      <c r="AX162" s="34"/>
      <c r="AY162" s="20">
        <f>AVERAGE(E162,F162,G162)</f>
        <v>1071.9100000000001</v>
      </c>
      <c r="AZ162" s="21">
        <f t="shared" si="78"/>
        <v>1033.4943333333335</v>
      </c>
      <c r="BA162" s="21">
        <f t="shared" si="79"/>
        <v>16.807300000000083</v>
      </c>
      <c r="BB162" s="22">
        <f t="shared" si="80"/>
        <v>152.37691029757445</v>
      </c>
      <c r="BC162" s="10">
        <f t="shared" si="64"/>
        <v>43208</v>
      </c>
      <c r="BD162" s="34"/>
      <c r="BE162" s="20">
        <f>G162-G161</f>
        <v>-2.0800000000001546</v>
      </c>
      <c r="BF162" s="23">
        <f t="shared" si="66"/>
        <v>0</v>
      </c>
      <c r="BG162" s="23">
        <f t="shared" si="72"/>
        <v>2.0800000000001546</v>
      </c>
      <c r="BH162" s="33">
        <f t="shared" si="76"/>
        <v>8.4632078387326182</v>
      </c>
      <c r="BI162" s="33">
        <f t="shared" si="77"/>
        <v>6.9952887009175608</v>
      </c>
      <c r="BJ162" s="23">
        <f t="shared" si="73"/>
        <v>1.209843967929803</v>
      </c>
      <c r="BK162" s="30">
        <f t="shared" si="74"/>
        <v>54.747936301728721</v>
      </c>
      <c r="BL162" s="10">
        <f t="shared" si="65"/>
        <v>43208</v>
      </c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  <c r="CP162" s="34"/>
      <c r="CQ162" s="34"/>
      <c r="CR162" s="34"/>
    </row>
    <row r="163" spans="1:96" s="4" customFormat="1" x14ac:dyDescent="0.25">
      <c r="A163" s="34">
        <v>1166</v>
      </c>
      <c r="B163" s="34">
        <v>3</v>
      </c>
      <c r="C163" s="55">
        <v>43209</v>
      </c>
      <c r="D163" s="52">
        <v>1069.4000000000001</v>
      </c>
      <c r="E163" s="52">
        <v>1094.17</v>
      </c>
      <c r="F163" s="52">
        <v>1068.18</v>
      </c>
      <c r="G163" s="34">
        <v>1087.7</v>
      </c>
      <c r="H163" s="34">
        <v>1747671</v>
      </c>
      <c r="I163" s="50"/>
      <c r="J163" s="10">
        <f t="shared" si="58"/>
        <v>43209</v>
      </c>
      <c r="K163" s="57">
        <v>0</v>
      </c>
      <c r="L163" s="57">
        <v>1</v>
      </c>
      <c r="M163" s="50"/>
      <c r="N163" s="10">
        <f t="shared" si="59"/>
        <v>43209</v>
      </c>
      <c r="O163" s="42">
        <f>((G163-MIN(F150:F163))/(MAX(E150:E163)-MIN(F150:F163))*100)</f>
        <v>93.766859344894002</v>
      </c>
      <c r="P163" s="40">
        <f t="shared" si="75"/>
        <v>94.43781973408268</v>
      </c>
      <c r="Q163" s="35"/>
      <c r="R163" s="10">
        <f t="shared" si="60"/>
        <v>43209</v>
      </c>
      <c r="S163" s="11">
        <f t="shared" si="67"/>
        <v>0.25</v>
      </c>
      <c r="T163" s="40">
        <f>(G163*S163)+(T162*(1-S163))</f>
        <v>1058.0955618333192</v>
      </c>
      <c r="U163" s="50"/>
      <c r="V163" s="10">
        <f t="shared" si="61"/>
        <v>43209</v>
      </c>
      <c r="W163" s="23">
        <f t="shared" si="68"/>
        <v>0.15384615384615385</v>
      </c>
      <c r="X163" s="46">
        <f>((G163 -X162)*W163)+X162</f>
        <v>1050.062182888106</v>
      </c>
      <c r="Y163" s="23">
        <f t="shared" si="81"/>
        <v>7.407407407407407E-2</v>
      </c>
      <c r="Z163" s="47">
        <f>((G163 -Z162)*Y163)+Z162</f>
        <v>1054.8186454355093</v>
      </c>
      <c r="AA163" s="46">
        <f t="shared" si="82"/>
        <v>-4.7564625474033164</v>
      </c>
      <c r="AB163" s="45">
        <f t="shared" si="83"/>
        <v>0.2</v>
      </c>
      <c r="AC163" s="48">
        <f t="shared" si="57"/>
        <v>-14.512005989843809</v>
      </c>
      <c r="AD163" s="46">
        <f t="shared" si="56"/>
        <v>9.7555434424404925</v>
      </c>
      <c r="AE163" s="59"/>
      <c r="AF163" s="10">
        <f t="shared" si="62"/>
        <v>43209</v>
      </c>
      <c r="AG163" s="15">
        <f>AVERAGE(G157:G163)</f>
        <v>1050.5242857142855</v>
      </c>
      <c r="AH163" s="16">
        <f>AVERAGE(G150:G163)</f>
        <v>1034.3307142857143</v>
      </c>
      <c r="AJ163" s="50"/>
      <c r="AK163" s="36"/>
      <c r="AL163" s="36"/>
      <c r="AM163" s="36"/>
      <c r="AN163" s="36"/>
      <c r="AO163" s="36"/>
      <c r="AP163" s="36"/>
      <c r="AQ163" s="36"/>
      <c r="AS163" s="37">
        <f>AVERAGE(E163,F163,G163)</f>
        <v>1083.3500000000001</v>
      </c>
      <c r="AT163" s="26">
        <f t="shared" si="69"/>
        <v>1049.2638095238094</v>
      </c>
      <c r="AU163" s="26">
        <f t="shared" si="70"/>
        <v>21.210068027210891</v>
      </c>
      <c r="AV163" s="27">
        <f t="shared" si="71"/>
        <v>107.13839745810262</v>
      </c>
      <c r="AW163" s="10">
        <f t="shared" si="63"/>
        <v>43209</v>
      </c>
      <c r="AX163" s="34"/>
      <c r="AY163" s="20">
        <f>AVERAGE(E163,F163,G163)</f>
        <v>1083.3500000000001</v>
      </c>
      <c r="AZ163" s="21">
        <f t="shared" si="78"/>
        <v>1032.9563333333333</v>
      </c>
      <c r="BA163" s="21">
        <f t="shared" si="79"/>
        <v>16.107900000000022</v>
      </c>
      <c r="BB163" s="22">
        <f t="shared" si="80"/>
        <v>208.56708681937337</v>
      </c>
      <c r="BC163" s="10">
        <f t="shared" si="64"/>
        <v>43209</v>
      </c>
      <c r="BD163" s="34"/>
      <c r="BE163" s="20">
        <f>G163-G162</f>
        <v>15.620000000000118</v>
      </c>
      <c r="BF163" s="23">
        <f t="shared" si="66"/>
        <v>15.620000000000118</v>
      </c>
      <c r="BG163" s="23">
        <f t="shared" si="72"/>
        <v>0</v>
      </c>
      <c r="BH163" s="33">
        <f t="shared" si="76"/>
        <v>8.9744072788231541</v>
      </c>
      <c r="BI163" s="33">
        <f t="shared" si="77"/>
        <v>6.4956252222805926</v>
      </c>
      <c r="BJ163" s="23">
        <f t="shared" si="73"/>
        <v>1.3816079240594286</v>
      </c>
      <c r="BK163" s="30">
        <f t="shared" si="74"/>
        <v>58.011560597450938</v>
      </c>
      <c r="BL163" s="10">
        <f t="shared" si="65"/>
        <v>43209</v>
      </c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  <c r="CP163" s="34"/>
      <c r="CQ163" s="34"/>
      <c r="CR163" s="34"/>
    </row>
    <row r="164" spans="1:96" s="4" customFormat="1" x14ac:dyDescent="0.25">
      <c r="A164" s="34">
        <v>1167</v>
      </c>
      <c r="B164" s="34">
        <v>3</v>
      </c>
      <c r="C164" s="55">
        <v>43210</v>
      </c>
      <c r="D164" s="52">
        <v>1082</v>
      </c>
      <c r="E164" s="52">
        <v>1092.3499999999999</v>
      </c>
      <c r="F164" s="52">
        <v>1069.57</v>
      </c>
      <c r="G164" s="34">
        <v>1072.96</v>
      </c>
      <c r="H164" s="34">
        <v>1889686</v>
      </c>
      <c r="I164" s="50"/>
      <c r="J164" s="10">
        <f t="shared" si="58"/>
        <v>43210</v>
      </c>
      <c r="K164" s="57">
        <v>0</v>
      </c>
      <c r="L164" s="57">
        <v>1</v>
      </c>
      <c r="M164" s="50"/>
      <c r="N164" s="10">
        <f t="shared" si="59"/>
        <v>43210</v>
      </c>
      <c r="O164" s="42">
        <f>((G164-MIN(F151:F164))/(MAX(E151:E164)-MIN(F151:F164))*100)</f>
        <v>79.035287140456632</v>
      </c>
      <c r="P164" s="40">
        <f t="shared" si="75"/>
        <v>88.724777507077349</v>
      </c>
      <c r="Q164" s="35"/>
      <c r="R164" s="10">
        <f t="shared" si="60"/>
        <v>43210</v>
      </c>
      <c r="S164" s="11">
        <f t="shared" si="67"/>
        <v>0.25</v>
      </c>
      <c r="T164" s="40">
        <f>(G164*S164)+(T163*(1-S164))</f>
        <v>1061.8116713749894</v>
      </c>
      <c r="U164" s="50"/>
      <c r="V164" s="10">
        <f t="shared" si="61"/>
        <v>43210</v>
      </c>
      <c r="W164" s="23">
        <f t="shared" si="68"/>
        <v>0.15384615384615385</v>
      </c>
      <c r="X164" s="46">
        <f>((G164 -X163)*W164)+X163</f>
        <v>1053.5849239822435</v>
      </c>
      <c r="Y164" s="23">
        <f t="shared" si="81"/>
        <v>7.407407407407407E-2</v>
      </c>
      <c r="Z164" s="47">
        <f>((G164 -Z163)*Y164)+Z163</f>
        <v>1056.1624494773234</v>
      </c>
      <c r="AA164" s="46">
        <f t="shared" si="82"/>
        <v>-2.5775254950799535</v>
      </c>
      <c r="AB164" s="45">
        <f t="shared" si="83"/>
        <v>0.2</v>
      </c>
      <c r="AC164" s="48">
        <f t="shared" si="57"/>
        <v>-12.125109890891038</v>
      </c>
      <c r="AD164" s="46">
        <f t="shared" ref="AD164:AD227" si="84">AA164-AC164</f>
        <v>9.547584395811084</v>
      </c>
      <c r="AE164" s="59"/>
      <c r="AF164" s="10">
        <f t="shared" si="62"/>
        <v>43210</v>
      </c>
      <c r="AG164" s="15">
        <f>AVERAGE(G158:G164)</f>
        <v>1058.0942857142857</v>
      </c>
      <c r="AH164" s="16">
        <f>AVERAGE(G151:G164)</f>
        <v>1039.0800000000002</v>
      </c>
      <c r="AJ164" s="50"/>
      <c r="AK164" s="36"/>
      <c r="AL164" s="36"/>
      <c r="AM164" s="36"/>
      <c r="AN164" s="36"/>
      <c r="AO164" s="36"/>
      <c r="AP164" s="36"/>
      <c r="AQ164" s="36"/>
      <c r="AS164" s="37">
        <f>AVERAGE(E164,F164,G164)</f>
        <v>1078.2933333333333</v>
      </c>
      <c r="AT164" s="26">
        <f t="shared" si="69"/>
        <v>1057.2485714285715</v>
      </c>
      <c r="AU164" s="26">
        <f t="shared" si="70"/>
        <v>20.378775510204086</v>
      </c>
      <c r="AV164" s="27">
        <f t="shared" si="71"/>
        <v>68.845359539959404</v>
      </c>
      <c r="AW164" s="10">
        <f t="shared" si="63"/>
        <v>43210</v>
      </c>
      <c r="AX164" s="34"/>
      <c r="AY164" s="20">
        <f>AVERAGE(E164,F164,G164)</f>
        <v>1078.2933333333333</v>
      </c>
      <c r="AZ164" s="21">
        <f t="shared" si="78"/>
        <v>1033.9061666666666</v>
      </c>
      <c r="BA164" s="21">
        <f t="shared" si="79"/>
        <v>17.342683333333348</v>
      </c>
      <c r="BB164" s="22">
        <f t="shared" si="80"/>
        <v>170.62783120515419</v>
      </c>
      <c r="BC164" s="10">
        <f t="shared" si="64"/>
        <v>43210</v>
      </c>
      <c r="BD164" s="34"/>
      <c r="BE164" s="20">
        <f>G164-G163</f>
        <v>-14.740000000000009</v>
      </c>
      <c r="BF164" s="23">
        <f t="shared" si="66"/>
        <v>0</v>
      </c>
      <c r="BG164" s="23">
        <f t="shared" si="72"/>
        <v>14.740000000000009</v>
      </c>
      <c r="BH164" s="33">
        <f t="shared" si="76"/>
        <v>8.3333781874786421</v>
      </c>
      <c r="BI164" s="33">
        <f t="shared" si="77"/>
        <v>7.0845091349748364</v>
      </c>
      <c r="BJ164" s="23">
        <f t="shared" si="73"/>
        <v>1.1762816630919966</v>
      </c>
      <c r="BK164" s="30">
        <f t="shared" si="74"/>
        <v>54.050065441472796</v>
      </c>
      <c r="BL164" s="10">
        <f t="shared" si="65"/>
        <v>43210</v>
      </c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  <c r="CP164" s="34"/>
      <c r="CQ164" s="34"/>
      <c r="CR164" s="34"/>
    </row>
    <row r="165" spans="1:96" s="4" customFormat="1" x14ac:dyDescent="0.25">
      <c r="A165" s="34">
        <v>1168</v>
      </c>
      <c r="B165" s="34">
        <v>3</v>
      </c>
      <c r="C165" s="55">
        <v>43213</v>
      </c>
      <c r="D165" s="52">
        <v>1077.8599999999999</v>
      </c>
      <c r="E165" s="52">
        <v>1082.72</v>
      </c>
      <c r="F165" s="52">
        <v>1060.7</v>
      </c>
      <c r="G165" s="34">
        <v>1067.45</v>
      </c>
      <c r="H165" s="34">
        <v>2341258</v>
      </c>
      <c r="I165" s="50"/>
      <c r="J165" s="10">
        <f t="shared" si="58"/>
        <v>43213</v>
      </c>
      <c r="K165" s="57">
        <v>0</v>
      </c>
      <c r="L165" s="57">
        <v>1</v>
      </c>
      <c r="M165" s="50"/>
      <c r="N165" s="10">
        <f t="shared" si="59"/>
        <v>43213</v>
      </c>
      <c r="O165" s="42">
        <f>((G165-MIN(F152:F165))/(MAX(E152:E165)-MIN(F152:F165))*100)</f>
        <v>73.589008599387157</v>
      </c>
      <c r="P165" s="40">
        <f t="shared" si="75"/>
        <v>82.130385028245939</v>
      </c>
      <c r="Q165" s="35"/>
      <c r="R165" s="10">
        <f t="shared" si="60"/>
        <v>43213</v>
      </c>
      <c r="S165" s="11">
        <f t="shared" si="67"/>
        <v>0.25</v>
      </c>
      <c r="T165" s="40">
        <f>(G165*S165)+(T164*(1-S165))</f>
        <v>1063.2212535312419</v>
      </c>
      <c r="U165" s="50"/>
      <c r="V165" s="10">
        <f t="shared" si="61"/>
        <v>43213</v>
      </c>
      <c r="W165" s="23">
        <f t="shared" si="68"/>
        <v>0.15384615384615385</v>
      </c>
      <c r="X165" s="46">
        <f>((G165 -X164)*W165)+X164</f>
        <v>1055.7180126003598</v>
      </c>
      <c r="Y165" s="23">
        <f t="shared" si="81"/>
        <v>7.407407407407407E-2</v>
      </c>
      <c r="Z165" s="47">
        <f>((G165 -Z164)*Y165)+Z164</f>
        <v>1056.9985643308551</v>
      </c>
      <c r="AA165" s="46">
        <f t="shared" si="82"/>
        <v>-1.28055173049529</v>
      </c>
      <c r="AB165" s="45">
        <f t="shared" si="83"/>
        <v>0.2</v>
      </c>
      <c r="AC165" s="48">
        <f t="shared" si="57"/>
        <v>-9.956198258811888</v>
      </c>
      <c r="AD165" s="46">
        <f t="shared" si="84"/>
        <v>8.675646528316598</v>
      </c>
      <c r="AE165" s="59"/>
      <c r="AF165" s="10">
        <f t="shared" si="62"/>
        <v>43213</v>
      </c>
      <c r="AG165" s="15">
        <f>AVERAGE(G159:G165)</f>
        <v>1063.0857142857142</v>
      </c>
      <c r="AH165" s="16">
        <f>AVERAGE(G152:G165)</f>
        <v>1042.94</v>
      </c>
      <c r="AJ165" s="50"/>
      <c r="AK165" s="36"/>
      <c r="AL165" s="36"/>
      <c r="AM165" s="36"/>
      <c r="AN165" s="36"/>
      <c r="AO165" s="36"/>
      <c r="AP165" s="36"/>
      <c r="AQ165" s="36"/>
      <c r="AS165" s="37">
        <f>AVERAGE(E165,F165,G165)</f>
        <v>1070.29</v>
      </c>
      <c r="AT165" s="26">
        <f t="shared" si="69"/>
        <v>1062.7838095238096</v>
      </c>
      <c r="AU165" s="26">
        <f t="shared" si="70"/>
        <v>16.197414965986354</v>
      </c>
      <c r="AV165" s="27">
        <f t="shared" si="71"/>
        <v>30.894602593285871</v>
      </c>
      <c r="AW165" s="10">
        <f t="shared" si="63"/>
        <v>43213</v>
      </c>
      <c r="AX165" s="34"/>
      <c r="AY165" s="20">
        <f>AVERAGE(E165,F165,G165)</f>
        <v>1070.29</v>
      </c>
      <c r="AZ165" s="21">
        <f t="shared" si="78"/>
        <v>1035.6514999999999</v>
      </c>
      <c r="BA165" s="21">
        <f t="shared" si="79"/>
        <v>19.611616666666663</v>
      </c>
      <c r="BB165" s="22">
        <f t="shared" si="80"/>
        <v>117.74823935133695</v>
      </c>
      <c r="BC165" s="10">
        <f t="shared" si="64"/>
        <v>43213</v>
      </c>
      <c r="BD165" s="34"/>
      <c r="BE165" s="20">
        <f>G165-G164</f>
        <v>-5.5099999999999909</v>
      </c>
      <c r="BF165" s="23">
        <f t="shared" si="66"/>
        <v>0</v>
      </c>
      <c r="BG165" s="23">
        <f t="shared" si="72"/>
        <v>5.5099999999999909</v>
      </c>
      <c r="BH165" s="33">
        <f t="shared" si="76"/>
        <v>7.7381368883730248</v>
      </c>
      <c r="BI165" s="33">
        <f t="shared" si="77"/>
        <v>6.9720441967623472</v>
      </c>
      <c r="BJ165" s="23">
        <f t="shared" si="73"/>
        <v>1.109880641887846</v>
      </c>
      <c r="BK165" s="30">
        <f t="shared" si="74"/>
        <v>52.603953979821547</v>
      </c>
      <c r="BL165" s="10">
        <f t="shared" si="65"/>
        <v>43213</v>
      </c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  <c r="CP165" s="34"/>
      <c r="CQ165" s="34"/>
      <c r="CR165" s="34"/>
    </row>
    <row r="166" spans="1:96" s="4" customFormat="1" x14ac:dyDescent="0.25">
      <c r="A166" s="34">
        <v>1169</v>
      </c>
      <c r="B166" s="34">
        <v>3</v>
      </c>
      <c r="C166" s="55">
        <v>43214</v>
      </c>
      <c r="D166" s="52">
        <v>1052</v>
      </c>
      <c r="E166" s="52">
        <v>1057</v>
      </c>
      <c r="F166" s="52">
        <v>1010.59</v>
      </c>
      <c r="G166" s="34">
        <v>1019.98</v>
      </c>
      <c r="H166" s="34">
        <v>4760260</v>
      </c>
      <c r="I166" s="50"/>
      <c r="J166" s="10">
        <f t="shared" si="58"/>
        <v>43214</v>
      </c>
      <c r="K166" s="57">
        <v>0</v>
      </c>
      <c r="L166" s="57">
        <v>0</v>
      </c>
      <c r="M166" s="50"/>
      <c r="N166" s="10">
        <f t="shared" si="59"/>
        <v>43214</v>
      </c>
      <c r="O166" s="42">
        <f>((G166-MIN(F153:F166))/(MAX(E153:E166)-MIN(F153:F166))*100)</f>
        <v>18.59776168531932</v>
      </c>
      <c r="P166" s="40">
        <f t="shared" si="75"/>
        <v>57.074019141721031</v>
      </c>
      <c r="Q166" s="35"/>
      <c r="R166" s="10">
        <f t="shared" si="60"/>
        <v>43214</v>
      </c>
      <c r="S166" s="11">
        <f t="shared" si="67"/>
        <v>0.25</v>
      </c>
      <c r="T166" s="40">
        <f>(G166*S166)+(T165*(1-S166))</f>
        <v>1052.4109401484316</v>
      </c>
      <c r="U166" s="50"/>
      <c r="V166" s="10">
        <f t="shared" si="61"/>
        <v>43214</v>
      </c>
      <c r="W166" s="23">
        <f t="shared" si="68"/>
        <v>0.15384615384615385</v>
      </c>
      <c r="X166" s="46">
        <f>((G166 -X165)*W166)+X165</f>
        <v>1050.2198568156891</v>
      </c>
      <c r="Y166" s="23">
        <f t="shared" si="81"/>
        <v>7.407407407407407E-2</v>
      </c>
      <c r="Z166" s="47">
        <f>((G166 -Z165)*Y166)+Z165</f>
        <v>1054.2564484544955</v>
      </c>
      <c r="AA166" s="46">
        <f t="shared" si="82"/>
        <v>-4.0365916388063852</v>
      </c>
      <c r="AB166" s="45">
        <f t="shared" si="83"/>
        <v>0.2</v>
      </c>
      <c r="AC166" s="48">
        <f t="shared" si="57"/>
        <v>-8.7722769348107867</v>
      </c>
      <c r="AD166" s="46">
        <f t="shared" si="84"/>
        <v>4.7356852960044016</v>
      </c>
      <c r="AE166" s="59"/>
      <c r="AF166" s="10">
        <f t="shared" si="62"/>
        <v>43214</v>
      </c>
      <c r="AG166" s="15">
        <f>AVERAGE(G160:G166)</f>
        <v>1061.7585714285713</v>
      </c>
      <c r="AH166" s="16">
        <f>AVERAGE(G153:G166)</f>
        <v>1042.5714285714287</v>
      </c>
      <c r="AJ166" s="50"/>
      <c r="AK166" s="36"/>
      <c r="AL166" s="36"/>
      <c r="AM166" s="36"/>
      <c r="AN166" s="36"/>
      <c r="AO166" s="36"/>
      <c r="AP166" s="36"/>
      <c r="AQ166" s="36"/>
      <c r="AS166" s="37">
        <f>AVERAGE(E166,F166,G166)</f>
        <v>1029.19</v>
      </c>
      <c r="AT166" s="26">
        <f t="shared" si="69"/>
        <v>1062.2552380952382</v>
      </c>
      <c r="AU166" s="26">
        <f t="shared" si="70"/>
        <v>16.952517006802704</v>
      </c>
      <c r="AV166" s="27">
        <f t="shared" si="71"/>
        <v>-130.03079162018511</v>
      </c>
      <c r="AW166" s="10">
        <f t="shared" si="63"/>
        <v>43214</v>
      </c>
      <c r="AX166" s="34"/>
      <c r="AY166" s="20">
        <f>AVERAGE(E166,F166,G166)</f>
        <v>1029.19</v>
      </c>
      <c r="AZ166" s="21">
        <f t="shared" si="78"/>
        <v>1035.1569999999999</v>
      </c>
      <c r="BA166" s="21">
        <f t="shared" si="79"/>
        <v>19.565466666666641</v>
      </c>
      <c r="BB166" s="22">
        <f t="shared" si="80"/>
        <v>-20.33174095855923</v>
      </c>
      <c r="BC166" s="10">
        <f t="shared" si="64"/>
        <v>43214</v>
      </c>
      <c r="BD166" s="34"/>
      <c r="BE166" s="20">
        <f>G166-G165</f>
        <v>-47.470000000000027</v>
      </c>
      <c r="BF166" s="23">
        <f t="shared" si="66"/>
        <v>0</v>
      </c>
      <c r="BG166" s="23">
        <f t="shared" si="72"/>
        <v>47.470000000000027</v>
      </c>
      <c r="BH166" s="33">
        <f t="shared" si="76"/>
        <v>7.1854128249178091</v>
      </c>
      <c r="BI166" s="33">
        <f t="shared" si="77"/>
        <v>9.8647553255650386</v>
      </c>
      <c r="BJ166" s="23">
        <f t="shared" si="73"/>
        <v>0.72839240181623455</v>
      </c>
      <c r="BK166" s="30">
        <f t="shared" si="74"/>
        <v>42.142768103517639</v>
      </c>
      <c r="BL166" s="10">
        <f t="shared" si="65"/>
        <v>43214</v>
      </c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  <c r="CP166" s="34"/>
      <c r="CQ166" s="34"/>
      <c r="CR166" s="34"/>
    </row>
    <row r="167" spans="1:96" s="4" customFormat="1" x14ac:dyDescent="0.25">
      <c r="A167" s="34">
        <v>1170</v>
      </c>
      <c r="B167" s="34">
        <v>3</v>
      </c>
      <c r="C167" s="55">
        <v>43215</v>
      </c>
      <c r="D167" s="52">
        <v>1025.52</v>
      </c>
      <c r="E167" s="52">
        <v>1032.49</v>
      </c>
      <c r="F167" s="52">
        <v>1015.31</v>
      </c>
      <c r="G167" s="34">
        <v>1021.18</v>
      </c>
      <c r="H167" s="34">
        <v>2391105</v>
      </c>
      <c r="I167" s="50"/>
      <c r="J167" s="10">
        <f t="shared" si="58"/>
        <v>43215</v>
      </c>
      <c r="K167" s="57">
        <v>0</v>
      </c>
      <c r="L167" s="57">
        <v>0</v>
      </c>
      <c r="M167" s="50"/>
      <c r="N167" s="10">
        <f t="shared" si="59"/>
        <v>43215</v>
      </c>
      <c r="O167" s="42">
        <f>((G167-MIN(F154:F167))/(MAX(E154:E167)-MIN(F154:F167))*100)</f>
        <v>19.91441737985512</v>
      </c>
      <c r="P167" s="40">
        <f t="shared" si="75"/>
        <v>37.367062554853867</v>
      </c>
      <c r="Q167" s="35"/>
      <c r="R167" s="10">
        <f t="shared" si="60"/>
        <v>43215</v>
      </c>
      <c r="S167" s="11">
        <f t="shared" si="67"/>
        <v>0.25</v>
      </c>
      <c r="T167" s="40">
        <f>(G167*S167)+(T166*(1-S167))</f>
        <v>1044.6032051113236</v>
      </c>
      <c r="U167" s="50"/>
      <c r="V167" s="10">
        <f t="shared" si="61"/>
        <v>43215</v>
      </c>
      <c r="W167" s="23">
        <f t="shared" si="68"/>
        <v>0.15384615384615385</v>
      </c>
      <c r="X167" s="46">
        <f>((G167 -X166)*W167)+X166</f>
        <v>1045.7521865363524</v>
      </c>
      <c r="Y167" s="23">
        <f t="shared" si="81"/>
        <v>7.407407407407407E-2</v>
      </c>
      <c r="Z167" s="47">
        <f>((G167 -Z166)*Y167)+Z166</f>
        <v>1051.8063411615699</v>
      </c>
      <c r="AA167" s="46">
        <f t="shared" si="82"/>
        <v>-6.0541546252175067</v>
      </c>
      <c r="AB167" s="45">
        <f t="shared" si="83"/>
        <v>0.2</v>
      </c>
      <c r="AC167" s="48">
        <f t="shared" si="57"/>
        <v>-8.2286524728921311</v>
      </c>
      <c r="AD167" s="46">
        <f t="shared" si="84"/>
        <v>2.1744978476746244</v>
      </c>
      <c r="AE167" s="59"/>
      <c r="AF167" s="10">
        <f t="shared" si="62"/>
        <v>43215</v>
      </c>
      <c r="AG167" s="15">
        <f>AVERAGE(G161:G167)</f>
        <v>1059.3585714285714</v>
      </c>
      <c r="AH167" s="16">
        <f>AVERAGE(G154:G167)</f>
        <v>1042.0978571428573</v>
      </c>
      <c r="AJ167" s="50"/>
      <c r="AK167" s="36"/>
      <c r="AL167" s="36"/>
      <c r="AM167" s="36"/>
      <c r="AN167" s="36"/>
      <c r="AO167" s="36"/>
      <c r="AP167" s="36"/>
      <c r="AQ167" s="36"/>
      <c r="AS167" s="37">
        <f>AVERAGE(E167,F167,G167)</f>
        <v>1022.9933333333333</v>
      </c>
      <c r="AT167" s="26">
        <f t="shared" si="69"/>
        <v>1060.3990476190477</v>
      </c>
      <c r="AU167" s="26">
        <f t="shared" si="70"/>
        <v>19.604217687074815</v>
      </c>
      <c r="AV167" s="27">
        <f t="shared" si="71"/>
        <v>-127.20294813694153</v>
      </c>
      <c r="AW167" s="10">
        <f t="shared" si="63"/>
        <v>43215</v>
      </c>
      <c r="AX167" s="34"/>
      <c r="AY167" s="20">
        <f>AVERAGE(E167,F167,G167)</f>
        <v>1022.9933333333333</v>
      </c>
      <c r="AZ167" s="21">
        <f t="shared" si="78"/>
        <v>1035.1923333333332</v>
      </c>
      <c r="BA167" s="21">
        <f t="shared" si="79"/>
        <v>19.544266666666601</v>
      </c>
      <c r="BB167" s="22">
        <f t="shared" si="80"/>
        <v>-41.611521196326571</v>
      </c>
      <c r="BC167" s="10">
        <f t="shared" si="64"/>
        <v>43215</v>
      </c>
      <c r="BD167" s="34"/>
      <c r="BE167" s="20">
        <f>G167-G166</f>
        <v>1.1999999999999318</v>
      </c>
      <c r="BF167" s="23">
        <f t="shared" si="66"/>
        <v>1.1999999999999318</v>
      </c>
      <c r="BG167" s="23">
        <f t="shared" si="72"/>
        <v>0</v>
      </c>
      <c r="BH167" s="33">
        <f t="shared" si="76"/>
        <v>6.7578833374236753</v>
      </c>
      <c r="BI167" s="33">
        <f t="shared" si="77"/>
        <v>9.1601299451675366</v>
      </c>
      <c r="BJ167" s="23">
        <f t="shared" si="73"/>
        <v>0.73774972384412774</v>
      </c>
      <c r="BK167" s="30">
        <f t="shared" si="74"/>
        <v>42.454313974058913</v>
      </c>
      <c r="BL167" s="10">
        <f t="shared" si="65"/>
        <v>43215</v>
      </c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  <c r="CP167" s="34"/>
      <c r="CQ167" s="34"/>
      <c r="CR167" s="34"/>
    </row>
    <row r="168" spans="1:96" s="4" customFormat="1" x14ac:dyDescent="0.25">
      <c r="A168" s="34">
        <v>1171</v>
      </c>
      <c r="B168" s="34">
        <v>3</v>
      </c>
      <c r="C168" s="55">
        <v>43216</v>
      </c>
      <c r="D168" s="52">
        <v>1029.51</v>
      </c>
      <c r="E168" s="52">
        <v>1047.98</v>
      </c>
      <c r="F168" s="52">
        <v>1018.19</v>
      </c>
      <c r="G168" s="34">
        <v>1040.04</v>
      </c>
      <c r="H168" s="34">
        <v>2079533</v>
      </c>
      <c r="I168" s="50"/>
      <c r="J168" s="10">
        <f t="shared" si="58"/>
        <v>43216</v>
      </c>
      <c r="K168" s="57">
        <v>0</v>
      </c>
      <c r="L168" s="57">
        <v>1</v>
      </c>
      <c r="M168" s="50"/>
      <c r="N168" s="10">
        <f t="shared" si="59"/>
        <v>43216</v>
      </c>
      <c r="O168" s="42">
        <f>((G168-MIN(F155:F168))/(MAX(E155:E168)-MIN(F155:F168))*100)</f>
        <v>35.235702321129359</v>
      </c>
      <c r="P168" s="40">
        <f t="shared" si="75"/>
        <v>24.582627128767928</v>
      </c>
      <c r="Q168" s="35"/>
      <c r="R168" s="10">
        <f t="shared" si="60"/>
        <v>43216</v>
      </c>
      <c r="S168" s="11">
        <f t="shared" si="67"/>
        <v>0.25</v>
      </c>
      <c r="T168" s="40">
        <f>(G168*S168)+(T167*(1-S168))</f>
        <v>1043.4624038334928</v>
      </c>
      <c r="U168" s="50"/>
      <c r="V168" s="10">
        <f t="shared" si="61"/>
        <v>43216</v>
      </c>
      <c r="W168" s="23">
        <f t="shared" si="68"/>
        <v>0.15384615384615385</v>
      </c>
      <c r="X168" s="46">
        <f>((G168 -X167)*W168)+X167</f>
        <v>1044.8733886076827</v>
      </c>
      <c r="Y168" s="23">
        <f t="shared" si="81"/>
        <v>7.407407407407407E-2</v>
      </c>
      <c r="Z168" s="47">
        <f>((G168 -Z167)*Y168)+Z167</f>
        <v>1050.9347603347869</v>
      </c>
      <c r="AA168" s="46">
        <f t="shared" si="82"/>
        <v>-6.0613717271041878</v>
      </c>
      <c r="AB168" s="45">
        <f t="shared" si="83"/>
        <v>0.2</v>
      </c>
      <c r="AC168" s="48">
        <f t="shared" si="57"/>
        <v>-7.7951963237345421</v>
      </c>
      <c r="AD168" s="46">
        <f t="shared" si="84"/>
        <v>1.7338245966303543</v>
      </c>
      <c r="AE168" s="59"/>
      <c r="AF168" s="10">
        <f t="shared" si="62"/>
        <v>43216</v>
      </c>
      <c r="AG168" s="15">
        <f>AVERAGE(G162:G168)</f>
        <v>1054.4842857142858</v>
      </c>
      <c r="AH168" s="16">
        <f>AVERAGE(G155:G168)</f>
        <v>1044.4550000000002</v>
      </c>
      <c r="AJ168" s="50"/>
      <c r="AK168" s="36"/>
      <c r="AL168" s="36"/>
      <c r="AM168" s="36"/>
      <c r="AN168" s="36"/>
      <c r="AO168" s="36"/>
      <c r="AP168" s="36"/>
      <c r="AQ168" s="36"/>
      <c r="AS168" s="37">
        <f>AVERAGE(E168,F168,G168)</f>
        <v>1035.4033333333334</v>
      </c>
      <c r="AT168" s="26">
        <f t="shared" si="69"/>
        <v>1055.9185714285716</v>
      </c>
      <c r="AU168" s="26">
        <f t="shared" si="70"/>
        <v>22.905442176870729</v>
      </c>
      <c r="AV168" s="27">
        <f t="shared" si="71"/>
        <v>-59.709938324770285</v>
      </c>
      <c r="AW168" s="10">
        <f t="shared" si="63"/>
        <v>43216</v>
      </c>
      <c r="AX168" s="34"/>
      <c r="AY168" s="20">
        <f>AVERAGE(E168,F168,G168)</f>
        <v>1035.4033333333334</v>
      </c>
      <c r="AZ168" s="21">
        <f t="shared" si="78"/>
        <v>1036.8053333333332</v>
      </c>
      <c r="BA168" s="21">
        <f t="shared" si="79"/>
        <v>18.658333333333275</v>
      </c>
      <c r="BB168" s="22">
        <f t="shared" si="80"/>
        <v>-5.0093791871364743</v>
      </c>
      <c r="BC168" s="10">
        <f t="shared" si="64"/>
        <v>43216</v>
      </c>
      <c r="BD168" s="34"/>
      <c r="BE168" s="20">
        <f>G168-G167</f>
        <v>18.860000000000014</v>
      </c>
      <c r="BF168" s="23">
        <f t="shared" si="66"/>
        <v>18.860000000000014</v>
      </c>
      <c r="BG168" s="23">
        <f t="shared" si="72"/>
        <v>0</v>
      </c>
      <c r="BH168" s="33">
        <f t="shared" si="76"/>
        <v>7.622320241893414</v>
      </c>
      <c r="BI168" s="33">
        <f t="shared" si="77"/>
        <v>8.5058349490841412</v>
      </c>
      <c r="BJ168" s="23">
        <f t="shared" si="73"/>
        <v>0.8961283974495815</v>
      </c>
      <c r="BK168" s="30">
        <f t="shared" si="74"/>
        <v>47.26095546350836</v>
      </c>
      <c r="BL168" s="10">
        <f t="shared" si="65"/>
        <v>43216</v>
      </c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  <c r="CP168" s="34"/>
      <c r="CQ168" s="34"/>
      <c r="CR168" s="34"/>
    </row>
    <row r="169" spans="1:96" s="4" customFormat="1" x14ac:dyDescent="0.25">
      <c r="A169" s="34">
        <v>1172</v>
      </c>
      <c r="B169" s="34">
        <v>3</v>
      </c>
      <c r="C169" s="55">
        <v>43217</v>
      </c>
      <c r="D169" s="52">
        <v>1046</v>
      </c>
      <c r="E169" s="52">
        <v>1049.5</v>
      </c>
      <c r="F169" s="52">
        <v>1025.5899999999999</v>
      </c>
      <c r="G169" s="34">
        <v>1030.05</v>
      </c>
      <c r="H169" s="34">
        <v>1619796</v>
      </c>
      <c r="I169" s="50"/>
      <c r="J169" s="10">
        <f t="shared" si="58"/>
        <v>43217</v>
      </c>
      <c r="K169" s="57">
        <v>0</v>
      </c>
      <c r="L169" s="57">
        <v>0</v>
      </c>
      <c r="M169" s="50"/>
      <c r="N169" s="10">
        <f t="shared" si="59"/>
        <v>43217</v>
      </c>
      <c r="O169" s="42">
        <f>((G169-MIN(F156:F169))/(MAX(E156:E169)-MIN(F156:F169))*100)</f>
        <v>23.283082077051823</v>
      </c>
      <c r="P169" s="40">
        <f t="shared" si="75"/>
        <v>26.144400592678767</v>
      </c>
      <c r="Q169" s="35"/>
      <c r="R169" s="10">
        <f t="shared" si="60"/>
        <v>43217</v>
      </c>
      <c r="S169" s="11">
        <f t="shared" si="67"/>
        <v>0.25</v>
      </c>
      <c r="T169" s="40">
        <f>(G169*S169)+(T168*(1-S169))</f>
        <v>1040.1093028751195</v>
      </c>
      <c r="U169" s="50"/>
      <c r="V169" s="10">
        <f t="shared" si="61"/>
        <v>43217</v>
      </c>
      <c r="W169" s="23">
        <f t="shared" si="68"/>
        <v>0.15384615384615385</v>
      </c>
      <c r="X169" s="46">
        <f>((G169 -X168)*W169)+X168</f>
        <v>1042.5928672834239</v>
      </c>
      <c r="Y169" s="23">
        <f t="shared" si="81"/>
        <v>7.407407407407407E-2</v>
      </c>
      <c r="Z169" s="47">
        <f>((G169 -Z168)*Y169)+Z168</f>
        <v>1049.3877410507287</v>
      </c>
      <c r="AA169" s="46">
        <f t="shared" si="82"/>
        <v>-6.7948737673048072</v>
      </c>
      <c r="AB169" s="45">
        <f t="shared" si="83"/>
        <v>0.2</v>
      </c>
      <c r="AC169" s="48">
        <f t="shared" si="57"/>
        <v>-7.5951318124485949</v>
      </c>
      <c r="AD169" s="46">
        <f t="shared" si="84"/>
        <v>0.80025804514378773</v>
      </c>
      <c r="AE169" s="59"/>
      <c r="AF169" s="10">
        <f t="shared" si="62"/>
        <v>43217</v>
      </c>
      <c r="AG169" s="15">
        <f>AVERAGE(G163:G169)</f>
        <v>1048.48</v>
      </c>
      <c r="AH169" s="16">
        <f>AVERAGE(G156:G169)</f>
        <v>1045.4978571428571</v>
      </c>
      <c r="AJ169" s="50"/>
      <c r="AK169" s="36"/>
      <c r="AL169" s="36"/>
      <c r="AM169" s="36"/>
      <c r="AN169" s="36"/>
      <c r="AO169" s="36"/>
      <c r="AP169" s="36"/>
      <c r="AQ169" s="36"/>
      <c r="AS169" s="37">
        <f>AVERAGE(E169,F169,G169)</f>
        <v>1035.0466666666669</v>
      </c>
      <c r="AT169" s="26">
        <f t="shared" si="69"/>
        <v>1050.652380952381</v>
      </c>
      <c r="AU169" s="26">
        <f t="shared" si="70"/>
        <v>22.850340136054392</v>
      </c>
      <c r="AV169" s="27">
        <f t="shared" si="71"/>
        <v>-45.530217326584975</v>
      </c>
      <c r="AW169" s="10">
        <f t="shared" si="63"/>
        <v>43217</v>
      </c>
      <c r="AX169" s="34"/>
      <c r="AY169" s="20">
        <f>AVERAGE(E169,F169,G169)</f>
        <v>1035.0466666666669</v>
      </c>
      <c r="AZ169" s="21">
        <f t="shared" si="78"/>
        <v>1037.262833333333</v>
      </c>
      <c r="BA169" s="21">
        <f t="shared" si="79"/>
        <v>18.429583333333149</v>
      </c>
      <c r="BB169" s="22">
        <f t="shared" si="80"/>
        <v>-8.0167002027217578</v>
      </c>
      <c r="BC169" s="10">
        <f t="shared" si="64"/>
        <v>43217</v>
      </c>
      <c r="BD169" s="34"/>
      <c r="BE169" s="20">
        <f>G169-G168</f>
        <v>-9.9900000000000091</v>
      </c>
      <c r="BF169" s="23">
        <f t="shared" si="66"/>
        <v>0</v>
      </c>
      <c r="BG169" s="23">
        <f t="shared" si="72"/>
        <v>9.9900000000000091</v>
      </c>
      <c r="BH169" s="33">
        <f t="shared" si="76"/>
        <v>7.0778687960438846</v>
      </c>
      <c r="BI169" s="33">
        <f t="shared" si="77"/>
        <v>8.6118467384352737</v>
      </c>
      <c r="BJ169" s="23">
        <f t="shared" si="73"/>
        <v>0.82187584278002324</v>
      </c>
      <c r="BK169" s="30">
        <f t="shared" si="74"/>
        <v>45.111517672132507</v>
      </c>
      <c r="BL169" s="10">
        <f t="shared" si="65"/>
        <v>43217</v>
      </c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  <c r="CP169" s="34"/>
      <c r="CQ169" s="34"/>
      <c r="CR169" s="34"/>
    </row>
    <row r="170" spans="1:96" s="4" customFormat="1" x14ac:dyDescent="0.25">
      <c r="A170" s="34">
        <v>1173</v>
      </c>
      <c r="B170" s="34">
        <v>3</v>
      </c>
      <c r="C170" s="55">
        <v>43220</v>
      </c>
      <c r="D170" s="52">
        <v>1030.01</v>
      </c>
      <c r="E170" s="52">
        <v>1037</v>
      </c>
      <c r="F170" s="52">
        <v>1016.85</v>
      </c>
      <c r="G170" s="34">
        <v>1017.33</v>
      </c>
      <c r="H170" s="34">
        <v>1671254</v>
      </c>
      <c r="I170" s="50"/>
      <c r="J170" s="10">
        <f t="shared" si="58"/>
        <v>43220</v>
      </c>
      <c r="K170" s="57">
        <v>0</v>
      </c>
      <c r="L170" s="57">
        <v>0</v>
      </c>
      <c r="M170" s="50"/>
      <c r="N170" s="10">
        <f t="shared" si="59"/>
        <v>43220</v>
      </c>
      <c r="O170" s="42">
        <f>((G170-MIN(F157:F170))/(MAX(E157:E170)-MIN(F157:F170))*100)</f>
        <v>8.0641301746829459</v>
      </c>
      <c r="P170" s="40">
        <f t="shared" si="75"/>
        <v>22.194304857621376</v>
      </c>
      <c r="Q170" s="35"/>
      <c r="R170" s="10">
        <f t="shared" si="60"/>
        <v>43220</v>
      </c>
      <c r="S170" s="11">
        <f t="shared" si="67"/>
        <v>0.25</v>
      </c>
      <c r="T170" s="40">
        <f>(G170*S170)+(T169*(1-S170))</f>
        <v>1034.4144771563397</v>
      </c>
      <c r="U170" s="50"/>
      <c r="V170" s="10">
        <f t="shared" si="61"/>
        <v>43220</v>
      </c>
      <c r="W170" s="23">
        <f t="shared" si="68"/>
        <v>0.15384615384615385</v>
      </c>
      <c r="X170" s="46">
        <f>((G170 -X169)*W170)+X169</f>
        <v>1038.7062723167433</v>
      </c>
      <c r="Y170" s="23">
        <f t="shared" si="81"/>
        <v>7.407407407407407E-2</v>
      </c>
      <c r="Z170" s="47">
        <f>((G170 -Z169)*Y170)+Z169</f>
        <v>1047.0130935654895</v>
      </c>
      <c r="AA170" s="46">
        <f t="shared" si="82"/>
        <v>-8.3068212487462461</v>
      </c>
      <c r="AB170" s="45">
        <f t="shared" si="83"/>
        <v>0.2</v>
      </c>
      <c r="AC170" s="48">
        <f t="shared" si="57"/>
        <v>-7.7374696997081251</v>
      </c>
      <c r="AD170" s="46">
        <f t="shared" si="84"/>
        <v>-0.56935154903812091</v>
      </c>
      <c r="AE170" s="59"/>
      <c r="AF170" s="10">
        <f t="shared" si="62"/>
        <v>43220</v>
      </c>
      <c r="AG170" s="15">
        <f>AVERAGE(G164:G170)</f>
        <v>1038.4271428571428</v>
      </c>
      <c r="AH170" s="16">
        <f>AVERAGE(G157:G170)</f>
        <v>1044.475714285714</v>
      </c>
      <c r="AJ170" s="50"/>
      <c r="AK170" s="36"/>
      <c r="AL170" s="36"/>
      <c r="AM170" s="36"/>
      <c r="AN170" s="36"/>
      <c r="AO170" s="36"/>
      <c r="AP170" s="36"/>
      <c r="AQ170" s="36"/>
      <c r="AS170" s="37">
        <f>AVERAGE(E170,F170,G170)</f>
        <v>1023.7266666666666</v>
      </c>
      <c r="AT170" s="26">
        <f t="shared" si="69"/>
        <v>1042.1347619047619</v>
      </c>
      <c r="AU170" s="26">
        <f t="shared" si="70"/>
        <v>18.375374149659837</v>
      </c>
      <c r="AV170" s="27">
        <f t="shared" si="71"/>
        <v>-66.785380216547921</v>
      </c>
      <c r="AW170" s="10">
        <f t="shared" si="63"/>
        <v>43220</v>
      </c>
      <c r="AX170" s="34"/>
      <c r="AY170" s="20">
        <f>AVERAGE(E170,F170,G170)</f>
        <v>1023.7266666666666</v>
      </c>
      <c r="AZ170" s="21">
        <f t="shared" si="78"/>
        <v>1037.9218333333331</v>
      </c>
      <c r="BA170" s="21">
        <f t="shared" si="79"/>
        <v>18.10008333333321</v>
      </c>
      <c r="BB170" s="22">
        <f t="shared" si="80"/>
        <v>-52.283982731816593</v>
      </c>
      <c r="BC170" s="10">
        <f t="shared" si="64"/>
        <v>43220</v>
      </c>
      <c r="BD170" s="34"/>
      <c r="BE170" s="20">
        <f>G170-G169</f>
        <v>-12.719999999999914</v>
      </c>
      <c r="BF170" s="23">
        <f t="shared" si="66"/>
        <v>0</v>
      </c>
      <c r="BG170" s="23">
        <f t="shared" si="72"/>
        <v>12.719999999999914</v>
      </c>
      <c r="BH170" s="33">
        <f t="shared" si="76"/>
        <v>6.5723067391836079</v>
      </c>
      <c r="BI170" s="33">
        <f t="shared" si="77"/>
        <v>8.9052862571184619</v>
      </c>
      <c r="BJ170" s="23">
        <f t="shared" si="73"/>
        <v>0.73802307409602008</v>
      </c>
      <c r="BK170" s="30">
        <f t="shared" si="74"/>
        <v>42.463364560328429</v>
      </c>
      <c r="BL170" s="10">
        <f t="shared" si="65"/>
        <v>43220</v>
      </c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  <c r="CP170" s="34"/>
      <c r="CQ170" s="34"/>
      <c r="CR170" s="34"/>
    </row>
    <row r="171" spans="1:96" s="4" customFormat="1" x14ac:dyDescent="0.25">
      <c r="A171" s="34">
        <v>1174</v>
      </c>
      <c r="B171" s="34">
        <v>3</v>
      </c>
      <c r="C171" s="55">
        <v>43221</v>
      </c>
      <c r="D171" s="52">
        <v>1013.66</v>
      </c>
      <c r="E171" s="52">
        <v>1038.47</v>
      </c>
      <c r="F171" s="52">
        <v>1008.21</v>
      </c>
      <c r="G171" s="34">
        <v>1037.31</v>
      </c>
      <c r="H171" s="34">
        <v>1427857</v>
      </c>
      <c r="I171" s="50"/>
      <c r="J171" s="10">
        <f t="shared" si="58"/>
        <v>43221</v>
      </c>
      <c r="K171" s="57">
        <v>0</v>
      </c>
      <c r="L171" s="57">
        <v>0</v>
      </c>
      <c r="M171" s="50"/>
      <c r="N171" s="10">
        <f t="shared" si="59"/>
        <v>43221</v>
      </c>
      <c r="O171" s="42">
        <f>((G171-MIN(F158:F171))/(MAX(E158:E171)-MIN(F158:F171))*100)</f>
        <v>33.852954862726733</v>
      </c>
      <c r="P171" s="40">
        <f t="shared" si="75"/>
        <v>21.733389038153831</v>
      </c>
      <c r="Q171" s="35"/>
      <c r="R171" s="10">
        <f t="shared" si="60"/>
        <v>43221</v>
      </c>
      <c r="S171" s="11">
        <f t="shared" si="67"/>
        <v>0.25</v>
      </c>
      <c r="T171" s="40">
        <f>(G171*S171)+(T170*(1-S171))</f>
        <v>1035.1383578672549</v>
      </c>
      <c r="U171" s="50"/>
      <c r="V171" s="10">
        <f t="shared" si="61"/>
        <v>43221</v>
      </c>
      <c r="W171" s="23">
        <f t="shared" si="68"/>
        <v>0.15384615384615385</v>
      </c>
      <c r="X171" s="46">
        <f>((G171 -X170)*W171)+X170</f>
        <v>1038.4914611910904</v>
      </c>
      <c r="Y171" s="23">
        <f t="shared" si="81"/>
        <v>7.407407407407407E-2</v>
      </c>
      <c r="Z171" s="47">
        <f>((G171 -Z170)*Y171)+Z170</f>
        <v>1046.2943458939717</v>
      </c>
      <c r="AA171" s="46">
        <f t="shared" si="82"/>
        <v>-7.8028847028813288</v>
      </c>
      <c r="AB171" s="45">
        <f t="shared" si="83"/>
        <v>0.2</v>
      </c>
      <c r="AC171" s="48">
        <f t="shared" si="57"/>
        <v>-7.7505527003427659</v>
      </c>
      <c r="AD171" s="46">
        <f t="shared" si="84"/>
        <v>-5.2332002538562961E-2</v>
      </c>
      <c r="AE171" s="59"/>
      <c r="AF171" s="10">
        <f t="shared" si="62"/>
        <v>43221</v>
      </c>
      <c r="AG171" s="15">
        <f>AVERAGE(G165:G171)</f>
        <v>1033.3342857142857</v>
      </c>
      <c r="AH171" s="16">
        <f>AVERAGE(G158:G171)</f>
        <v>1045.7142857142858</v>
      </c>
      <c r="AJ171" s="50"/>
      <c r="AK171" s="36"/>
      <c r="AL171" s="36"/>
      <c r="AM171" s="36"/>
      <c r="AN171" s="36"/>
      <c r="AO171" s="36"/>
      <c r="AP171" s="36"/>
      <c r="AQ171" s="36"/>
      <c r="AS171" s="37">
        <f>AVERAGE(E171,F171,G171)</f>
        <v>1027.9966666666667</v>
      </c>
      <c r="AT171" s="26">
        <f t="shared" si="69"/>
        <v>1034.949523809524</v>
      </c>
      <c r="AU171" s="26">
        <f t="shared" si="70"/>
        <v>10.254693877551079</v>
      </c>
      <c r="AV171" s="27">
        <f t="shared" si="71"/>
        <v>-45.2011357002607</v>
      </c>
      <c r="AW171" s="10">
        <f t="shared" si="63"/>
        <v>43221</v>
      </c>
      <c r="AX171" s="34"/>
      <c r="AY171" s="20">
        <f>AVERAGE(E171,F171,G171)</f>
        <v>1027.9966666666667</v>
      </c>
      <c r="AZ171" s="21">
        <f t="shared" si="78"/>
        <v>1038.8471666666665</v>
      </c>
      <c r="BA171" s="21">
        <f t="shared" si="79"/>
        <v>17.637416666666546</v>
      </c>
      <c r="BB171" s="22">
        <f t="shared" si="80"/>
        <v>-41.013186927412299</v>
      </c>
      <c r="BC171" s="10">
        <f t="shared" si="64"/>
        <v>43221</v>
      </c>
      <c r="BD171" s="34"/>
      <c r="BE171" s="20">
        <f>G171-G170</f>
        <v>19.979999999999905</v>
      </c>
      <c r="BF171" s="23">
        <f t="shared" si="66"/>
        <v>19.979999999999905</v>
      </c>
      <c r="BG171" s="23">
        <f t="shared" si="72"/>
        <v>0</v>
      </c>
      <c r="BH171" s="33">
        <f t="shared" si="76"/>
        <v>7.5299991149562002</v>
      </c>
      <c r="BI171" s="33">
        <f t="shared" si="77"/>
        <v>8.2691943816100011</v>
      </c>
      <c r="BJ171" s="23">
        <f t="shared" si="73"/>
        <v>0.91060855114281636</v>
      </c>
      <c r="BK171" s="30">
        <f t="shared" si="74"/>
        <v>47.66065506187244</v>
      </c>
      <c r="BL171" s="10">
        <f t="shared" si="65"/>
        <v>43221</v>
      </c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  <c r="CP171" s="34"/>
      <c r="CQ171" s="34"/>
      <c r="CR171" s="34"/>
    </row>
    <row r="172" spans="1:96" s="4" customFormat="1" x14ac:dyDescent="0.25">
      <c r="A172" s="34">
        <v>1175</v>
      </c>
      <c r="B172" s="34">
        <v>3</v>
      </c>
      <c r="C172" s="55">
        <v>43222</v>
      </c>
      <c r="D172" s="52">
        <v>1028.0999999999999</v>
      </c>
      <c r="E172" s="52">
        <v>1040.3900000000001</v>
      </c>
      <c r="F172" s="52">
        <v>1022.87</v>
      </c>
      <c r="G172" s="34">
        <v>1024.3800000000001</v>
      </c>
      <c r="H172" s="34">
        <v>1603081</v>
      </c>
      <c r="I172" s="50"/>
      <c r="J172" s="10">
        <f t="shared" si="58"/>
        <v>43222</v>
      </c>
      <c r="K172" s="57">
        <v>1</v>
      </c>
      <c r="L172" s="57">
        <v>0</v>
      </c>
      <c r="M172" s="50"/>
      <c r="N172" s="10">
        <f t="shared" si="59"/>
        <v>43222</v>
      </c>
      <c r="O172" s="42">
        <f>((G172-MIN(F159:F172))/(MAX(E159:E172)-MIN(F159:F172))*100)</f>
        <v>18.811074918566852</v>
      </c>
      <c r="P172" s="40">
        <f t="shared" si="75"/>
        <v>20.242719985325511</v>
      </c>
      <c r="Q172" s="35"/>
      <c r="R172" s="10">
        <f t="shared" si="60"/>
        <v>43222</v>
      </c>
      <c r="S172" s="11">
        <f t="shared" si="67"/>
        <v>0.25</v>
      </c>
      <c r="T172" s="40">
        <f>(G172*S172)+(T171*(1-S172))</f>
        <v>1032.4487684004412</v>
      </c>
      <c r="U172" s="50"/>
      <c r="V172" s="10">
        <f t="shared" si="61"/>
        <v>43222</v>
      </c>
      <c r="W172" s="23">
        <f t="shared" si="68"/>
        <v>0.15384615384615385</v>
      </c>
      <c r="X172" s="46">
        <f>((G172 -X171)*W172)+X171</f>
        <v>1036.3204671616918</v>
      </c>
      <c r="Y172" s="23">
        <f t="shared" si="81"/>
        <v>7.407407407407407E-2</v>
      </c>
      <c r="Z172" s="47">
        <f>((G172 -Z171)*Y172)+Z171</f>
        <v>1044.6710610129367</v>
      </c>
      <c r="AA172" s="46">
        <f t="shared" si="82"/>
        <v>-8.3505938512448665</v>
      </c>
      <c r="AB172" s="45">
        <f t="shared" si="83"/>
        <v>0.2</v>
      </c>
      <c r="AC172" s="48">
        <f t="shared" si="57"/>
        <v>-7.8705609305231858</v>
      </c>
      <c r="AD172" s="46">
        <f t="shared" si="84"/>
        <v>-0.48003292072168069</v>
      </c>
      <c r="AE172" s="59"/>
      <c r="AF172" s="10">
        <f t="shared" si="62"/>
        <v>43222</v>
      </c>
      <c r="AG172" s="15">
        <f>AVERAGE(G166:G172)</f>
        <v>1027.1814285714286</v>
      </c>
      <c r="AH172" s="16">
        <f>AVERAGE(G159:G172)</f>
        <v>1045.1335714285713</v>
      </c>
      <c r="AJ172" s="50"/>
      <c r="AK172" s="36"/>
      <c r="AL172" s="36"/>
      <c r="AM172" s="36"/>
      <c r="AN172" s="36"/>
      <c r="AO172" s="36"/>
      <c r="AP172" s="36"/>
      <c r="AQ172" s="36"/>
      <c r="AS172" s="37">
        <f>AVERAGE(E172,F172,G172)</f>
        <v>1029.2133333333334</v>
      </c>
      <c r="AT172" s="26">
        <f t="shared" si="69"/>
        <v>1029.0814285714287</v>
      </c>
      <c r="AU172" s="26">
        <f t="shared" si="70"/>
        <v>3.5793197278912072</v>
      </c>
      <c r="AV172" s="27">
        <f t="shared" si="71"/>
        <v>2.4567938776533929</v>
      </c>
      <c r="AW172" s="10">
        <f t="shared" si="63"/>
        <v>43222</v>
      </c>
      <c r="AX172" s="34"/>
      <c r="AY172" s="20">
        <f>AVERAGE(E172,F172,G172)</f>
        <v>1029.2133333333334</v>
      </c>
      <c r="AZ172" s="21">
        <f t="shared" si="78"/>
        <v>1039.5268333333331</v>
      </c>
      <c r="BA172" s="21">
        <f t="shared" si="79"/>
        <v>17.297583333333211</v>
      </c>
      <c r="BB172" s="22">
        <f t="shared" si="80"/>
        <v>-39.749290604178128</v>
      </c>
      <c r="BC172" s="10">
        <f t="shared" si="64"/>
        <v>43222</v>
      </c>
      <c r="BD172" s="34"/>
      <c r="BE172" s="20">
        <f>G172-G171</f>
        <v>-12.929999999999836</v>
      </c>
      <c r="BF172" s="23">
        <f t="shared" si="66"/>
        <v>0</v>
      </c>
      <c r="BG172" s="23">
        <f t="shared" si="72"/>
        <v>12.929999999999836</v>
      </c>
      <c r="BH172" s="33">
        <f t="shared" si="76"/>
        <v>6.9921420353164709</v>
      </c>
      <c r="BI172" s="33">
        <f t="shared" si="77"/>
        <v>8.6021090686378461</v>
      </c>
      <c r="BJ172" s="23">
        <f t="shared" si="73"/>
        <v>0.81284043012299134</v>
      </c>
      <c r="BK172" s="30">
        <f t="shared" si="74"/>
        <v>44.837946937659851</v>
      </c>
      <c r="BL172" s="10">
        <f t="shared" si="65"/>
        <v>43222</v>
      </c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  <c r="CP172" s="34"/>
      <c r="CQ172" s="34"/>
      <c r="CR172" s="34"/>
    </row>
    <row r="173" spans="1:96" s="4" customFormat="1" x14ac:dyDescent="0.25">
      <c r="A173" s="34">
        <v>1176</v>
      </c>
      <c r="B173" s="34">
        <v>3</v>
      </c>
      <c r="C173" s="55">
        <v>43223</v>
      </c>
      <c r="D173" s="52">
        <v>1019</v>
      </c>
      <c r="E173" s="52">
        <v>1029.68</v>
      </c>
      <c r="F173" s="52">
        <v>1006.29</v>
      </c>
      <c r="G173" s="34">
        <v>1023.72</v>
      </c>
      <c r="H173" s="34">
        <v>1815058</v>
      </c>
      <c r="I173" s="50"/>
      <c r="J173" s="10">
        <f t="shared" si="58"/>
        <v>43223</v>
      </c>
      <c r="K173" s="57">
        <v>1</v>
      </c>
      <c r="L173" s="57">
        <v>0</v>
      </c>
      <c r="M173" s="50"/>
      <c r="N173" s="10">
        <f t="shared" si="59"/>
        <v>43223</v>
      </c>
      <c r="O173" s="42">
        <f>((G173-MIN(F160:F173))/(MAX(E160:E173)-MIN(F160:F173))*100)</f>
        <v>19.833864360491628</v>
      </c>
      <c r="P173" s="40">
        <f t="shared" si="75"/>
        <v>24.165964713928403</v>
      </c>
      <c r="Q173" s="35"/>
      <c r="R173" s="10">
        <f t="shared" si="60"/>
        <v>43223</v>
      </c>
      <c r="S173" s="11">
        <f t="shared" si="67"/>
        <v>0.25</v>
      </c>
      <c r="T173" s="40">
        <f>(G173*S173)+(T172*(1-S173))</f>
        <v>1030.2665763003308</v>
      </c>
      <c r="U173" s="50"/>
      <c r="V173" s="10">
        <f t="shared" si="61"/>
        <v>43223</v>
      </c>
      <c r="W173" s="23">
        <f t="shared" si="68"/>
        <v>0.15384615384615385</v>
      </c>
      <c r="X173" s="46">
        <f>((G173 -X172)*W173)+X172</f>
        <v>1034.3819337522007</v>
      </c>
      <c r="Y173" s="23">
        <f t="shared" si="81"/>
        <v>7.407407407407407E-2</v>
      </c>
      <c r="Z173" s="47">
        <f>((G173 -Z172)*Y173)+Z172</f>
        <v>1043.1191305675341</v>
      </c>
      <c r="AA173" s="46">
        <f t="shared" si="82"/>
        <v>-8.737196815333391</v>
      </c>
      <c r="AB173" s="45">
        <f t="shared" si="83"/>
        <v>0.2</v>
      </c>
      <c r="AC173" s="48">
        <f t="shared" si="57"/>
        <v>-8.0438881074852269</v>
      </c>
      <c r="AD173" s="46">
        <f t="shared" si="84"/>
        <v>-0.69330870784816412</v>
      </c>
      <c r="AE173" s="59"/>
      <c r="AF173" s="10">
        <f t="shared" si="62"/>
        <v>43223</v>
      </c>
      <c r="AG173" s="15">
        <f>AVERAGE(G167:G173)</f>
        <v>1027.7157142857143</v>
      </c>
      <c r="AH173" s="16">
        <f>AVERAGE(G160:G173)</f>
        <v>1044.7371428571428</v>
      </c>
      <c r="AJ173" s="50"/>
      <c r="AK173" s="36"/>
      <c r="AL173" s="36"/>
      <c r="AM173" s="36"/>
      <c r="AN173" s="36"/>
      <c r="AO173" s="36"/>
      <c r="AP173" s="36"/>
      <c r="AQ173" s="36"/>
      <c r="AS173" s="37">
        <f>AVERAGE(E173,F173,G173)</f>
        <v>1019.8966666666666</v>
      </c>
      <c r="AT173" s="26">
        <f t="shared" si="69"/>
        <v>1027.7538095238094</v>
      </c>
      <c r="AU173" s="26">
        <f t="shared" si="70"/>
        <v>4.7556462585034751</v>
      </c>
      <c r="AV173" s="27">
        <f t="shared" si="71"/>
        <v>-110.14476168678551</v>
      </c>
      <c r="AW173" s="10">
        <f t="shared" si="63"/>
        <v>43223</v>
      </c>
      <c r="AX173" s="34"/>
      <c r="AY173" s="20">
        <f>AVERAGE(E173,F173,G173)</f>
        <v>1019.8966666666666</v>
      </c>
      <c r="AZ173" s="21">
        <f t="shared" si="78"/>
        <v>1039.0095000000001</v>
      </c>
      <c r="BA173" s="21">
        <f t="shared" si="79"/>
        <v>17.556250000000045</v>
      </c>
      <c r="BB173" s="22">
        <f t="shared" si="80"/>
        <v>-72.577508801076249</v>
      </c>
      <c r="BC173" s="10">
        <f t="shared" si="64"/>
        <v>43223</v>
      </c>
      <c r="BD173" s="34"/>
      <c r="BE173" s="20">
        <f>G173-G172</f>
        <v>-0.66000000000008185</v>
      </c>
      <c r="BF173" s="23">
        <f t="shared" si="66"/>
        <v>0</v>
      </c>
      <c r="BG173" s="23">
        <f t="shared" si="72"/>
        <v>0.66000000000008185</v>
      </c>
      <c r="BH173" s="33">
        <f t="shared" si="76"/>
        <v>6.4927033185081511</v>
      </c>
      <c r="BI173" s="33">
        <f t="shared" si="77"/>
        <v>8.0348155637351493</v>
      </c>
      <c r="BJ173" s="23">
        <f t="shared" si="73"/>
        <v>0.80807123287468274</v>
      </c>
      <c r="BK173" s="30">
        <f t="shared" si="74"/>
        <v>44.692444533278518</v>
      </c>
      <c r="BL173" s="10">
        <f t="shared" si="65"/>
        <v>43223</v>
      </c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  <c r="CP173" s="34"/>
      <c r="CQ173" s="34"/>
      <c r="CR173" s="34"/>
    </row>
    <row r="174" spans="1:96" s="4" customFormat="1" x14ac:dyDescent="0.25">
      <c r="A174" s="34">
        <v>1177</v>
      </c>
      <c r="B174" s="34">
        <v>3</v>
      </c>
      <c r="C174" s="55">
        <v>43224</v>
      </c>
      <c r="D174" s="52">
        <v>1016.9</v>
      </c>
      <c r="E174" s="52">
        <v>1048.51</v>
      </c>
      <c r="F174" s="52">
        <v>1016.9</v>
      </c>
      <c r="G174" s="34">
        <v>1048.21</v>
      </c>
      <c r="H174" s="34">
        <v>1938658</v>
      </c>
      <c r="I174" s="50"/>
      <c r="J174" s="10">
        <f t="shared" si="58"/>
        <v>43224</v>
      </c>
      <c r="K174" s="57">
        <v>1</v>
      </c>
      <c r="L174" s="57">
        <v>0</v>
      </c>
      <c r="M174" s="50"/>
      <c r="N174" s="10">
        <f t="shared" si="59"/>
        <v>43224</v>
      </c>
      <c r="O174" s="42">
        <f>((G174-MIN(F161:F174))/(MAX(E161:E174)-MIN(F161:F174))*100)</f>
        <v>47.701411015020504</v>
      </c>
      <c r="P174" s="40">
        <f t="shared" si="75"/>
        <v>28.78211676469299</v>
      </c>
      <c r="Q174" s="35"/>
      <c r="R174" s="10">
        <f t="shared" si="60"/>
        <v>43224</v>
      </c>
      <c r="S174" s="11">
        <f t="shared" si="67"/>
        <v>0.25</v>
      </c>
      <c r="T174" s="40">
        <f>(G174*S174)+(T173*(1-S174))</f>
        <v>1034.7524322252482</v>
      </c>
      <c r="U174" s="50"/>
      <c r="V174" s="10">
        <f t="shared" si="61"/>
        <v>43224</v>
      </c>
      <c r="W174" s="23">
        <f t="shared" si="68"/>
        <v>0.15384615384615385</v>
      </c>
      <c r="X174" s="46">
        <f>((G174 -X173)*W174)+X173</f>
        <v>1036.5093285595544</v>
      </c>
      <c r="Y174" s="23">
        <f t="shared" si="81"/>
        <v>7.407407407407407E-2</v>
      </c>
      <c r="Z174" s="47">
        <f>((G174 -Z173)*Y174)+Z173</f>
        <v>1043.496232006976</v>
      </c>
      <c r="AA174" s="46">
        <f t="shared" si="82"/>
        <v>-6.9869034474215823</v>
      </c>
      <c r="AB174" s="45">
        <f t="shared" si="83"/>
        <v>0.2</v>
      </c>
      <c r="AC174" s="48">
        <f t="shared" si="57"/>
        <v>-7.832491175472498</v>
      </c>
      <c r="AD174" s="46">
        <f t="shared" si="84"/>
        <v>0.84558772805091564</v>
      </c>
      <c r="AE174" s="59"/>
      <c r="AF174" s="10">
        <f t="shared" si="62"/>
        <v>43224</v>
      </c>
      <c r="AG174" s="15">
        <f>AVERAGE(G168:G174)</f>
        <v>1031.5771428571429</v>
      </c>
      <c r="AH174" s="16">
        <f>AVERAGE(G161:G174)</f>
        <v>1045.4678571428572</v>
      </c>
      <c r="AJ174" s="50"/>
      <c r="AK174" s="36"/>
      <c r="AL174" s="36"/>
      <c r="AM174" s="36"/>
      <c r="AN174" s="36"/>
      <c r="AO174" s="36"/>
      <c r="AP174" s="36"/>
      <c r="AQ174" s="36"/>
      <c r="AS174" s="37">
        <f>AVERAGE(E174,F174,G174)</f>
        <v>1037.8733333333332</v>
      </c>
      <c r="AT174" s="26">
        <f t="shared" si="69"/>
        <v>1029.8795238095238</v>
      </c>
      <c r="AU174" s="26">
        <f t="shared" si="70"/>
        <v>5.3385034013605752</v>
      </c>
      <c r="AV174" s="27">
        <f t="shared" si="71"/>
        <v>99.825849091864995</v>
      </c>
      <c r="AW174" s="10">
        <f t="shared" si="63"/>
        <v>43224</v>
      </c>
      <c r="AX174" s="34"/>
      <c r="AY174" s="20">
        <f>AVERAGE(E174,F174,G174)</f>
        <v>1037.8733333333332</v>
      </c>
      <c r="AZ174" s="21">
        <f t="shared" si="78"/>
        <v>1040.2116666666666</v>
      </c>
      <c r="BA174" s="21">
        <f t="shared" si="79"/>
        <v>16.955166666666617</v>
      </c>
      <c r="BB174" s="22">
        <f t="shared" si="80"/>
        <v>-9.1941820421833</v>
      </c>
      <c r="BC174" s="10">
        <f t="shared" si="64"/>
        <v>43224</v>
      </c>
      <c r="BD174" s="34"/>
      <c r="BE174" s="20">
        <f>G174-G173</f>
        <v>24.490000000000009</v>
      </c>
      <c r="BF174" s="23">
        <f t="shared" si="66"/>
        <v>24.490000000000009</v>
      </c>
      <c r="BG174" s="23">
        <f t="shared" si="72"/>
        <v>0</v>
      </c>
      <c r="BH174" s="33">
        <f t="shared" si="76"/>
        <v>7.778224510043283</v>
      </c>
      <c r="BI174" s="33">
        <f t="shared" si="77"/>
        <v>7.4609001663254952</v>
      </c>
      <c r="BJ174" s="23">
        <f t="shared" si="73"/>
        <v>1.0425316431856333</v>
      </c>
      <c r="BK174" s="30">
        <f t="shared" si="74"/>
        <v>51.04115016596019</v>
      </c>
      <c r="BL174" s="10">
        <f t="shared" si="65"/>
        <v>43224</v>
      </c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  <c r="CP174" s="34"/>
      <c r="CQ174" s="34"/>
      <c r="CR174" s="34"/>
    </row>
    <row r="175" spans="1:96" s="4" customFormat="1" x14ac:dyDescent="0.25">
      <c r="A175" s="34">
        <v>1178</v>
      </c>
      <c r="B175" s="34">
        <v>3</v>
      </c>
      <c r="C175" s="55">
        <v>43227</v>
      </c>
      <c r="D175" s="52">
        <v>1049.23</v>
      </c>
      <c r="E175" s="52">
        <v>1061.68</v>
      </c>
      <c r="F175" s="52">
        <v>1047.0999999999999</v>
      </c>
      <c r="G175" s="34">
        <v>1054.79</v>
      </c>
      <c r="H175" s="34">
        <v>1466065</v>
      </c>
      <c r="I175" s="50"/>
      <c r="J175" s="10">
        <f t="shared" si="58"/>
        <v>43227</v>
      </c>
      <c r="K175" s="57">
        <v>1</v>
      </c>
      <c r="L175" s="57">
        <v>0</v>
      </c>
      <c r="M175" s="50"/>
      <c r="N175" s="10">
        <f t="shared" si="59"/>
        <v>43227</v>
      </c>
      <c r="O175" s="42">
        <f>((G175-MIN(F162:F175))/(MAX(E162:E175)-MIN(F162:F175))*100)</f>
        <v>55.188893946290328</v>
      </c>
      <c r="P175" s="40">
        <f t="shared" si="75"/>
        <v>40.908056440600824</v>
      </c>
      <c r="Q175" s="35"/>
      <c r="R175" s="10">
        <f t="shared" si="60"/>
        <v>43227</v>
      </c>
      <c r="S175" s="11">
        <f t="shared" si="67"/>
        <v>0.25</v>
      </c>
      <c r="T175" s="40">
        <f>(G175*S175)+(T174*(1-S175))</f>
        <v>1039.7618241689361</v>
      </c>
      <c r="U175" s="50"/>
      <c r="V175" s="10">
        <f t="shared" si="61"/>
        <v>43227</v>
      </c>
      <c r="W175" s="23">
        <f t="shared" si="68"/>
        <v>0.15384615384615385</v>
      </c>
      <c r="X175" s="46">
        <f>((G175 -X174)*W175)+X174</f>
        <v>1039.3217395503923</v>
      </c>
      <c r="Y175" s="23">
        <f t="shared" si="81"/>
        <v>7.407407407407407E-2</v>
      </c>
      <c r="Z175" s="47">
        <f>((G175 -Z174)*Y175)+Z174</f>
        <v>1044.3328074138667</v>
      </c>
      <c r="AA175" s="46">
        <f t="shared" si="82"/>
        <v>-5.011067863474409</v>
      </c>
      <c r="AB175" s="45">
        <f t="shared" si="83"/>
        <v>0.2</v>
      </c>
      <c r="AC175" s="48">
        <f t="shared" si="57"/>
        <v>-7.2682065130728803</v>
      </c>
      <c r="AD175" s="46">
        <f t="shared" si="84"/>
        <v>2.2571386495984713</v>
      </c>
      <c r="AE175" s="59"/>
      <c r="AF175" s="10">
        <f t="shared" si="62"/>
        <v>43227</v>
      </c>
      <c r="AG175" s="15">
        <f>AVERAGE(G169:G175)</f>
        <v>1033.6842857142858</v>
      </c>
      <c r="AH175" s="16">
        <f>AVERAGE(G162:G175)</f>
        <v>1044.0842857142857</v>
      </c>
      <c r="AJ175" s="50"/>
      <c r="AK175" s="36"/>
      <c r="AL175" s="36"/>
      <c r="AM175" s="36"/>
      <c r="AN175" s="36"/>
      <c r="AO175" s="36"/>
      <c r="AP175" s="36"/>
      <c r="AQ175" s="36"/>
      <c r="AS175" s="37">
        <f>AVERAGE(E175,F175,G175)</f>
        <v>1054.5233333333333</v>
      </c>
      <c r="AT175" s="26">
        <f t="shared" si="69"/>
        <v>1032.6109523809523</v>
      </c>
      <c r="AU175" s="26">
        <f t="shared" si="70"/>
        <v>8.4601360544217776</v>
      </c>
      <c r="AV175" s="27">
        <f t="shared" si="71"/>
        <v>172.67161986855808</v>
      </c>
      <c r="AW175" s="10">
        <f t="shared" si="63"/>
        <v>43227</v>
      </c>
      <c r="AX175" s="34"/>
      <c r="AY175" s="20">
        <f>AVERAGE(E175,F175,G175)</f>
        <v>1054.5233333333333</v>
      </c>
      <c r="AZ175" s="21">
        <f t="shared" si="78"/>
        <v>1041.7856666666669</v>
      </c>
      <c r="BA175" s="21">
        <f t="shared" si="79"/>
        <v>17.441933333333413</v>
      </c>
      <c r="BB175" s="22">
        <f t="shared" si="80"/>
        <v>48.685989193347723</v>
      </c>
      <c r="BC175" s="10">
        <f t="shared" si="64"/>
        <v>43227</v>
      </c>
      <c r="BD175" s="34"/>
      <c r="BE175" s="20">
        <f>G175-G174</f>
        <v>6.5799999999999272</v>
      </c>
      <c r="BF175" s="23">
        <f t="shared" si="66"/>
        <v>6.5799999999999272</v>
      </c>
      <c r="BG175" s="23">
        <f t="shared" si="72"/>
        <v>0</v>
      </c>
      <c r="BH175" s="33">
        <f t="shared" si="76"/>
        <v>7.6926370450401862</v>
      </c>
      <c r="BI175" s="33">
        <f t="shared" si="77"/>
        <v>6.9279787258736736</v>
      </c>
      <c r="BJ175" s="23">
        <f t="shared" si="73"/>
        <v>1.1103724981589176</v>
      </c>
      <c r="BK175" s="30">
        <f t="shared" si="74"/>
        <v>52.615000391049591</v>
      </c>
      <c r="BL175" s="10">
        <f t="shared" si="65"/>
        <v>43227</v>
      </c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  <c r="CP175" s="34"/>
      <c r="CQ175" s="34"/>
      <c r="CR175" s="34"/>
    </row>
    <row r="176" spans="1:96" s="4" customFormat="1" x14ac:dyDescent="0.25">
      <c r="A176" s="34">
        <v>1179</v>
      </c>
      <c r="B176" s="34">
        <v>3</v>
      </c>
      <c r="C176" s="55">
        <v>43228</v>
      </c>
      <c r="D176" s="52">
        <v>1058.54</v>
      </c>
      <c r="E176" s="52">
        <v>1060.55</v>
      </c>
      <c r="F176" s="52">
        <v>1047.1500000000001</v>
      </c>
      <c r="G176" s="34">
        <v>1053.9100000000001</v>
      </c>
      <c r="H176" s="34">
        <v>1217721</v>
      </c>
      <c r="I176" s="50"/>
      <c r="J176" s="10">
        <f t="shared" si="58"/>
        <v>43228</v>
      </c>
      <c r="K176" s="57">
        <v>1</v>
      </c>
      <c r="L176" s="57">
        <v>0</v>
      </c>
      <c r="M176" s="50"/>
      <c r="N176" s="10">
        <f t="shared" si="59"/>
        <v>43228</v>
      </c>
      <c r="O176" s="42">
        <f>((G176-MIN(F163:F176))/(MAX(E163:E176)-MIN(F163:F176))*100)</f>
        <v>54.187528447883551</v>
      </c>
      <c r="P176" s="40">
        <f t="shared" si="75"/>
        <v>52.359277803064799</v>
      </c>
      <c r="Q176" s="35"/>
      <c r="R176" s="10">
        <f t="shared" si="60"/>
        <v>43228</v>
      </c>
      <c r="S176" s="11">
        <f t="shared" si="67"/>
        <v>0.25</v>
      </c>
      <c r="T176" s="40">
        <f>(G176*S176)+(T175*(1-S176))</f>
        <v>1043.298868126702</v>
      </c>
      <c r="U176" s="50"/>
      <c r="V176" s="10">
        <f t="shared" si="61"/>
        <v>43228</v>
      </c>
      <c r="W176" s="23">
        <f t="shared" si="68"/>
        <v>0.15384615384615385</v>
      </c>
      <c r="X176" s="46">
        <f>((G176 -X175)*W176)+X175</f>
        <v>1041.5660873118704</v>
      </c>
      <c r="Y176" s="23">
        <f t="shared" si="81"/>
        <v>7.407407407407407E-2</v>
      </c>
      <c r="Z176" s="47">
        <f>((G176 -Z175)*Y176)+Z175</f>
        <v>1045.0422290869137</v>
      </c>
      <c r="AA176" s="46">
        <f t="shared" si="82"/>
        <v>-3.4761417750432884</v>
      </c>
      <c r="AB176" s="45">
        <f t="shared" si="83"/>
        <v>0.2</v>
      </c>
      <c r="AC176" s="48">
        <f t="shared" si="57"/>
        <v>-6.5097935654669623</v>
      </c>
      <c r="AD176" s="46">
        <f t="shared" si="84"/>
        <v>3.0336517904236739</v>
      </c>
      <c r="AE176" s="59"/>
      <c r="AF176" s="10">
        <f t="shared" si="62"/>
        <v>43228</v>
      </c>
      <c r="AG176" s="15">
        <f>AVERAGE(G170:G176)</f>
        <v>1037.0928571428572</v>
      </c>
      <c r="AH176" s="16">
        <f>AVERAGE(G163:G176)</f>
        <v>1042.7864285714288</v>
      </c>
      <c r="AJ176" s="50"/>
      <c r="AK176" s="36"/>
      <c r="AL176" s="36"/>
      <c r="AM176" s="36"/>
      <c r="AN176" s="36"/>
      <c r="AO176" s="36"/>
      <c r="AP176" s="36"/>
      <c r="AQ176" s="36"/>
      <c r="AS176" s="37">
        <f>AVERAGE(E176,F176,G176)</f>
        <v>1053.8699999999999</v>
      </c>
      <c r="AT176" s="26">
        <f t="shared" si="69"/>
        <v>1035.3</v>
      </c>
      <c r="AU176" s="26">
        <f t="shared" si="70"/>
        <v>11.533333333333303</v>
      </c>
      <c r="AV176" s="27">
        <f t="shared" si="71"/>
        <v>107.34104046242766</v>
      </c>
      <c r="AW176" s="10">
        <f t="shared" si="63"/>
        <v>43228</v>
      </c>
      <c r="AX176" s="34"/>
      <c r="AY176" s="20">
        <f>AVERAGE(E176,F176,G176)</f>
        <v>1053.8699999999999</v>
      </c>
      <c r="AZ176" s="21">
        <f t="shared" si="78"/>
        <v>1043.1581666666668</v>
      </c>
      <c r="BA176" s="21">
        <f t="shared" si="79"/>
        <v>17.689616666666705</v>
      </c>
      <c r="BB176" s="22">
        <f t="shared" si="80"/>
        <v>40.369570221827075</v>
      </c>
      <c r="BC176" s="10">
        <f t="shared" si="64"/>
        <v>43228</v>
      </c>
      <c r="BD176" s="34"/>
      <c r="BE176" s="20">
        <f>G176-G175</f>
        <v>-0.87999999999988177</v>
      </c>
      <c r="BF176" s="23">
        <f t="shared" si="66"/>
        <v>0</v>
      </c>
      <c r="BG176" s="23">
        <f t="shared" si="72"/>
        <v>0.87999999999988177</v>
      </c>
      <c r="BH176" s="33">
        <f t="shared" si="76"/>
        <v>7.1431629703944584</v>
      </c>
      <c r="BI176" s="33">
        <f t="shared" si="77"/>
        <v>6.4959802454541178</v>
      </c>
      <c r="BJ176" s="23">
        <f t="shared" si="73"/>
        <v>1.0996281855064505</v>
      </c>
      <c r="BK176" s="30">
        <f t="shared" si="74"/>
        <v>52.372519720257493</v>
      </c>
      <c r="BL176" s="10">
        <f t="shared" si="65"/>
        <v>43228</v>
      </c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  <c r="CP176" s="34"/>
      <c r="CQ176" s="34"/>
      <c r="CR176" s="34"/>
    </row>
    <row r="177" spans="1:96" s="4" customFormat="1" x14ac:dyDescent="0.25">
      <c r="A177" s="34">
        <v>1180</v>
      </c>
      <c r="B177" s="34">
        <v>3</v>
      </c>
      <c r="C177" s="55">
        <v>43229</v>
      </c>
      <c r="D177" s="52">
        <v>1058.0999999999999</v>
      </c>
      <c r="E177" s="52">
        <v>1085.44</v>
      </c>
      <c r="F177" s="52">
        <v>1056.3699999999999</v>
      </c>
      <c r="G177" s="34">
        <v>1082.76</v>
      </c>
      <c r="H177" s="34">
        <v>2032818</v>
      </c>
      <c r="I177" s="50"/>
      <c r="J177" s="10">
        <f t="shared" si="58"/>
        <v>43229</v>
      </c>
      <c r="K177" s="57">
        <v>0</v>
      </c>
      <c r="L177" s="57">
        <v>0</v>
      </c>
      <c r="M177" s="50"/>
      <c r="N177" s="10">
        <f t="shared" si="59"/>
        <v>43229</v>
      </c>
      <c r="O177" s="42">
        <f>((G177-MIN(F164:F177))/(MAX(E164:E177)-MIN(F164:F177))*100)</f>
        <v>88.856611666279434</v>
      </c>
      <c r="P177" s="40">
        <f t="shared" si="75"/>
        <v>66.077678020151112</v>
      </c>
      <c r="Q177" s="35"/>
      <c r="R177" s="10">
        <f t="shared" si="60"/>
        <v>43229</v>
      </c>
      <c r="S177" s="11">
        <f t="shared" si="67"/>
        <v>0.25</v>
      </c>
      <c r="T177" s="40">
        <f>(G177*S177)+(T176*(1-S177))</f>
        <v>1053.1641510950265</v>
      </c>
      <c r="U177" s="50"/>
      <c r="V177" s="10">
        <f t="shared" si="61"/>
        <v>43229</v>
      </c>
      <c r="W177" s="23">
        <f t="shared" si="68"/>
        <v>0.15384615384615385</v>
      </c>
      <c r="X177" s="46">
        <f>((G177 -X176)*W177)+X176</f>
        <v>1047.9036123408134</v>
      </c>
      <c r="Y177" s="23">
        <f t="shared" si="81"/>
        <v>7.407407407407407E-2</v>
      </c>
      <c r="Z177" s="47">
        <f>((G177 -Z176)*Y177)+Z176</f>
        <v>1047.8361380434387</v>
      </c>
      <c r="AA177" s="46">
        <f t="shared" si="82"/>
        <v>6.7474297374701564E-2</v>
      </c>
      <c r="AB177" s="45">
        <f t="shared" si="83"/>
        <v>0.2</v>
      </c>
      <c r="AC177" s="48">
        <f t="shared" si="57"/>
        <v>-5.1943399928986294</v>
      </c>
      <c r="AD177" s="46">
        <f t="shared" si="84"/>
        <v>5.2618142902733309</v>
      </c>
      <c r="AE177" s="59"/>
      <c r="AF177" s="10">
        <f t="shared" si="62"/>
        <v>43229</v>
      </c>
      <c r="AG177" s="15">
        <f>AVERAGE(G171:G177)</f>
        <v>1046.44</v>
      </c>
      <c r="AH177" s="16">
        <f>AVERAGE(G164:G177)</f>
        <v>1042.4335714285714</v>
      </c>
      <c r="AJ177" s="50"/>
      <c r="AK177" s="36"/>
      <c r="AL177" s="36"/>
      <c r="AM177" s="36"/>
      <c r="AN177" s="36"/>
      <c r="AO177" s="36"/>
      <c r="AP177" s="36"/>
      <c r="AQ177" s="36"/>
      <c r="AS177" s="37">
        <f>AVERAGE(E177,F177,G177)</f>
        <v>1074.8566666666666</v>
      </c>
      <c r="AT177" s="26">
        <f t="shared" si="69"/>
        <v>1042.6042857142857</v>
      </c>
      <c r="AU177" s="26">
        <f t="shared" si="70"/>
        <v>15.839183673469361</v>
      </c>
      <c r="AV177" s="27">
        <f t="shared" si="71"/>
        <v>135.7493400218753</v>
      </c>
      <c r="AW177" s="10">
        <f t="shared" si="63"/>
        <v>43229</v>
      </c>
      <c r="AX177" s="34"/>
      <c r="AY177" s="20">
        <f>AVERAGE(E177,F177,G177)</f>
        <v>1074.8566666666666</v>
      </c>
      <c r="AZ177" s="21">
        <f t="shared" si="78"/>
        <v>1045.7809999999999</v>
      </c>
      <c r="BA177" s="21">
        <f t="shared" si="79"/>
        <v>18.761199999999974</v>
      </c>
      <c r="BB177" s="22">
        <f t="shared" si="80"/>
        <v>103.31843260440576</v>
      </c>
      <c r="BC177" s="10">
        <f t="shared" si="64"/>
        <v>43229</v>
      </c>
      <c r="BD177" s="34"/>
      <c r="BE177" s="20">
        <f>G177-G176</f>
        <v>28.849999999999909</v>
      </c>
      <c r="BF177" s="23">
        <f t="shared" si="66"/>
        <v>28.849999999999909</v>
      </c>
      <c r="BG177" s="23">
        <f t="shared" si="72"/>
        <v>0</v>
      </c>
      <c r="BH177" s="33">
        <f t="shared" si="76"/>
        <v>8.6936513296519902</v>
      </c>
      <c r="BI177" s="33">
        <f t="shared" si="77"/>
        <v>6.0319816564931097</v>
      </c>
      <c r="BJ177" s="23">
        <f t="shared" si="73"/>
        <v>1.4412595768247627</v>
      </c>
      <c r="BK177" s="30">
        <f t="shared" si="74"/>
        <v>59.037539084612405</v>
      </c>
      <c r="BL177" s="10">
        <f t="shared" si="65"/>
        <v>43229</v>
      </c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4"/>
      <c r="CR177" s="34"/>
    </row>
    <row r="178" spans="1:96" s="4" customFormat="1" x14ac:dyDescent="0.25">
      <c r="A178" s="34">
        <v>1181</v>
      </c>
      <c r="B178" s="34">
        <v>3</v>
      </c>
      <c r="C178" s="55">
        <v>43230</v>
      </c>
      <c r="D178" s="52">
        <v>1086.03</v>
      </c>
      <c r="E178" s="52">
        <v>1100.44</v>
      </c>
      <c r="F178" s="52">
        <v>1085.6400000000001</v>
      </c>
      <c r="G178" s="34">
        <v>1097.57</v>
      </c>
      <c r="H178" s="34">
        <v>1443025</v>
      </c>
      <c r="I178" s="50"/>
      <c r="J178" s="10">
        <f t="shared" si="58"/>
        <v>43230</v>
      </c>
      <c r="K178" s="57">
        <v>0</v>
      </c>
      <c r="L178" s="57">
        <v>0</v>
      </c>
      <c r="M178" s="50"/>
      <c r="N178" s="10">
        <f t="shared" si="59"/>
        <v>43230</v>
      </c>
      <c r="O178" s="42">
        <f>((G178-MIN(F165:F178))/(MAX(E165:E178)-MIN(F165:F178))*100)</f>
        <v>96.951672862453407</v>
      </c>
      <c r="P178" s="40">
        <f t="shared" si="75"/>
        <v>79.998604325538793</v>
      </c>
      <c r="Q178" s="35"/>
      <c r="R178" s="10">
        <f t="shared" si="60"/>
        <v>43230</v>
      </c>
      <c r="S178" s="11">
        <f t="shared" si="67"/>
        <v>0.25</v>
      </c>
      <c r="T178" s="40">
        <f>(G178*S178)+(T177*(1-S178))</f>
        <v>1064.2656133212697</v>
      </c>
      <c r="U178" s="50"/>
      <c r="V178" s="10">
        <f t="shared" si="61"/>
        <v>43230</v>
      </c>
      <c r="W178" s="23">
        <f t="shared" si="68"/>
        <v>0.15384615384615385</v>
      </c>
      <c r="X178" s="46">
        <f>((G178 -X177)*W178)+X177</f>
        <v>1055.5445950576113</v>
      </c>
      <c r="Y178" s="23">
        <f t="shared" si="81"/>
        <v>7.407407407407407E-2</v>
      </c>
      <c r="Z178" s="47">
        <f>((G178 -Z177)*Y178)+Z177</f>
        <v>1051.5201278179989</v>
      </c>
      <c r="AA178" s="46">
        <f t="shared" si="82"/>
        <v>4.024467239612477</v>
      </c>
      <c r="AB178" s="45">
        <f t="shared" si="83"/>
        <v>0.2</v>
      </c>
      <c r="AC178" s="48">
        <f t="shared" si="57"/>
        <v>-3.3505785463964077</v>
      </c>
      <c r="AD178" s="46">
        <f t="shared" si="84"/>
        <v>7.3750457860088847</v>
      </c>
      <c r="AE178" s="59"/>
      <c r="AF178" s="10">
        <f t="shared" si="62"/>
        <v>43230</v>
      </c>
      <c r="AG178" s="15">
        <f>AVERAGE(G172:G178)</f>
        <v>1055.0485714285714</v>
      </c>
      <c r="AH178" s="16">
        <f>AVERAGE(G165:G178)</f>
        <v>1044.1914285714288</v>
      </c>
      <c r="AJ178" s="50"/>
      <c r="AK178" s="36"/>
      <c r="AL178" s="36"/>
      <c r="AM178" s="36"/>
      <c r="AN178" s="36"/>
      <c r="AO178" s="36"/>
      <c r="AP178" s="36"/>
      <c r="AQ178" s="36"/>
      <c r="AS178" s="37">
        <f>AVERAGE(E178,F178,G178)</f>
        <v>1094.55</v>
      </c>
      <c r="AT178" s="26">
        <f t="shared" si="69"/>
        <v>1052.1119047619047</v>
      </c>
      <c r="AU178" s="26">
        <f t="shared" si="70"/>
        <v>19.814965986394537</v>
      </c>
      <c r="AV178" s="27">
        <f t="shared" si="71"/>
        <v>142.78128719216346</v>
      </c>
      <c r="AW178" s="10">
        <f t="shared" si="63"/>
        <v>43230</v>
      </c>
      <c r="AX178" s="34"/>
      <c r="AY178" s="20">
        <f>AVERAGE(E178,F178,G178)</f>
        <v>1094.55</v>
      </c>
      <c r="AZ178" s="21">
        <f t="shared" si="78"/>
        <v>1048.9313333333334</v>
      </c>
      <c r="BA178" s="21">
        <f t="shared" si="79"/>
        <v>20.802799999999991</v>
      </c>
      <c r="BB178" s="22">
        <f t="shared" si="80"/>
        <v>146.19399525277538</v>
      </c>
      <c r="BC178" s="10">
        <f t="shared" si="64"/>
        <v>43230</v>
      </c>
      <c r="BD178" s="34"/>
      <c r="BE178" s="20">
        <f>G178-G177</f>
        <v>14.809999999999945</v>
      </c>
      <c r="BF178" s="23">
        <f t="shared" si="66"/>
        <v>14.809999999999945</v>
      </c>
      <c r="BG178" s="23">
        <f t="shared" si="72"/>
        <v>0</v>
      </c>
      <c r="BH178" s="33">
        <f t="shared" si="76"/>
        <v>9.1305333775339879</v>
      </c>
      <c r="BI178" s="33">
        <f t="shared" si="77"/>
        <v>5.6011258238864583</v>
      </c>
      <c r="BJ178" s="23">
        <f t="shared" si="73"/>
        <v>1.6301246686150279</v>
      </c>
      <c r="BK178" s="30">
        <f t="shared" si="74"/>
        <v>61.978988603358466</v>
      </c>
      <c r="BL178" s="10">
        <f t="shared" si="65"/>
        <v>43230</v>
      </c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  <c r="CP178" s="34"/>
      <c r="CQ178" s="34"/>
      <c r="CR178" s="34"/>
    </row>
    <row r="179" spans="1:96" s="4" customFormat="1" x14ac:dyDescent="0.25">
      <c r="A179" s="34">
        <v>1182</v>
      </c>
      <c r="B179" s="34">
        <v>3</v>
      </c>
      <c r="C179" s="55">
        <v>43231</v>
      </c>
      <c r="D179" s="52">
        <v>1093.5999999999999</v>
      </c>
      <c r="E179" s="52">
        <v>1101.33</v>
      </c>
      <c r="F179" s="52">
        <v>1090.9100000000001</v>
      </c>
      <c r="G179" s="34">
        <v>1098.26</v>
      </c>
      <c r="H179" s="34">
        <v>1253665</v>
      </c>
      <c r="I179" s="50"/>
      <c r="J179" s="10">
        <f t="shared" si="58"/>
        <v>43231</v>
      </c>
      <c r="K179" s="57">
        <v>0</v>
      </c>
      <c r="L179" s="57">
        <v>1</v>
      </c>
      <c r="M179" s="50"/>
      <c r="N179" s="10">
        <f t="shared" si="59"/>
        <v>43231</v>
      </c>
      <c r="O179" s="42">
        <f>((G179-MIN(F166:F179))/(MAX(E166:E179)-MIN(F166:F179))*100)</f>
        <v>96.769781144781206</v>
      </c>
      <c r="P179" s="40">
        <f t="shared" si="75"/>
        <v>94.192688557838025</v>
      </c>
      <c r="Q179" s="35"/>
      <c r="R179" s="10">
        <f t="shared" si="60"/>
        <v>43231</v>
      </c>
      <c r="S179" s="11">
        <f t="shared" si="67"/>
        <v>0.25</v>
      </c>
      <c r="T179" s="40">
        <f>(G179*S179)+(T178*(1-S179))</f>
        <v>1072.7642099909524</v>
      </c>
      <c r="U179" s="50"/>
      <c r="V179" s="10">
        <f t="shared" si="61"/>
        <v>43231</v>
      </c>
      <c r="W179" s="23">
        <f t="shared" si="68"/>
        <v>0.15384615384615385</v>
      </c>
      <c r="X179" s="46">
        <f>((G179 -X178)*W179)+X178</f>
        <v>1062.1161958179789</v>
      </c>
      <c r="Y179" s="23">
        <f t="shared" si="81"/>
        <v>7.407407407407407E-2</v>
      </c>
      <c r="Z179" s="47">
        <f>((G179 -Z178)*Y179)+Z178</f>
        <v>1054.9823405722211</v>
      </c>
      <c r="AA179" s="46">
        <f t="shared" si="82"/>
        <v>7.1338552457577862</v>
      </c>
      <c r="AB179" s="45">
        <f t="shared" si="83"/>
        <v>0.2</v>
      </c>
      <c r="AC179" s="48">
        <f t="shared" ref="AC179:AC242" si="85">((AA179 -AC178)*AB179)+AC178</f>
        <v>-1.2536917879655687</v>
      </c>
      <c r="AD179" s="46">
        <f t="shared" si="84"/>
        <v>8.3875470337233544</v>
      </c>
      <c r="AE179" s="59"/>
      <c r="AF179" s="10">
        <f t="shared" si="62"/>
        <v>43231</v>
      </c>
      <c r="AG179" s="15">
        <f>AVERAGE(G173:G179)</f>
        <v>1065.6028571428571</v>
      </c>
      <c r="AH179" s="16">
        <f>AVERAGE(G166:G179)</f>
        <v>1046.392142857143</v>
      </c>
      <c r="AJ179" s="50"/>
      <c r="AK179" s="36"/>
      <c r="AL179" s="36"/>
      <c r="AM179" s="36"/>
      <c r="AN179" s="36"/>
      <c r="AO179" s="36"/>
      <c r="AP179" s="36"/>
      <c r="AQ179" s="36"/>
      <c r="AS179" s="37">
        <f>AVERAGE(E179,F179,G179)</f>
        <v>1096.8333333333333</v>
      </c>
      <c r="AT179" s="26">
        <f t="shared" si="69"/>
        <v>1061.7719047619046</v>
      </c>
      <c r="AU179" s="26">
        <f t="shared" si="70"/>
        <v>23.1212244897959</v>
      </c>
      <c r="AV179" s="27">
        <f t="shared" si="71"/>
        <v>101.09449750207465</v>
      </c>
      <c r="AW179" s="10">
        <f t="shared" si="63"/>
        <v>43231</v>
      </c>
      <c r="AX179" s="34"/>
      <c r="AY179" s="20">
        <f>AVERAGE(E179,F179,G179)</f>
        <v>1096.8333333333333</v>
      </c>
      <c r="AZ179" s="21">
        <f t="shared" si="78"/>
        <v>1052.1285</v>
      </c>
      <c r="BA179" s="21">
        <f t="shared" si="79"/>
        <v>22.395833333333314</v>
      </c>
      <c r="BB179" s="22">
        <f t="shared" si="80"/>
        <v>133.07485271317807</v>
      </c>
      <c r="BC179" s="10">
        <f t="shared" si="64"/>
        <v>43231</v>
      </c>
      <c r="BD179" s="34"/>
      <c r="BE179" s="20">
        <f>G179-G178</f>
        <v>0.69000000000005457</v>
      </c>
      <c r="BF179" s="23">
        <f t="shared" si="66"/>
        <v>0.69000000000005457</v>
      </c>
      <c r="BG179" s="23">
        <f t="shared" si="72"/>
        <v>0</v>
      </c>
      <c r="BH179" s="33">
        <f t="shared" si="76"/>
        <v>8.5276381362815634</v>
      </c>
      <c r="BI179" s="33">
        <f t="shared" si="77"/>
        <v>5.2010454078945685</v>
      </c>
      <c r="BJ179" s="23">
        <f t="shared" si="73"/>
        <v>1.639600785514701</v>
      </c>
      <c r="BK179" s="30">
        <f t="shared" si="74"/>
        <v>62.115483315216245</v>
      </c>
      <c r="BL179" s="10">
        <f t="shared" si="65"/>
        <v>43231</v>
      </c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  <c r="CP179" s="34"/>
      <c r="CQ179" s="34"/>
      <c r="CR179" s="34"/>
    </row>
    <row r="180" spans="1:96" s="4" customFormat="1" x14ac:dyDescent="0.25">
      <c r="A180" s="34">
        <v>1183</v>
      </c>
      <c r="B180" s="34">
        <v>3</v>
      </c>
      <c r="C180" s="55">
        <v>43234</v>
      </c>
      <c r="D180" s="52">
        <v>1100</v>
      </c>
      <c r="E180" s="52">
        <v>1110.75</v>
      </c>
      <c r="F180" s="52">
        <v>1099.1099999999999</v>
      </c>
      <c r="G180" s="34">
        <v>1100.2</v>
      </c>
      <c r="H180" s="34">
        <v>1518077</v>
      </c>
      <c r="I180" s="50"/>
      <c r="J180" s="10">
        <f t="shared" si="58"/>
        <v>43234</v>
      </c>
      <c r="K180" s="57">
        <v>0</v>
      </c>
      <c r="L180" s="57">
        <v>1</v>
      </c>
      <c r="M180" s="50"/>
      <c r="N180" s="10">
        <f t="shared" si="59"/>
        <v>43234</v>
      </c>
      <c r="O180" s="42">
        <f>((G180-MIN(F167:F180))/(MAX(E167:E180)-MIN(F167:F180))*100)</f>
        <v>89.900440359946444</v>
      </c>
      <c r="P180" s="40">
        <f t="shared" si="75"/>
        <v>94.540631455727024</v>
      </c>
      <c r="Q180" s="35"/>
      <c r="R180" s="10">
        <f t="shared" si="60"/>
        <v>43234</v>
      </c>
      <c r="S180" s="11">
        <f t="shared" si="67"/>
        <v>0.25</v>
      </c>
      <c r="T180" s="40">
        <f>(G180*S180)+(T179*(1-S180))</f>
        <v>1079.6231574932142</v>
      </c>
      <c r="U180" s="50"/>
      <c r="V180" s="10">
        <f t="shared" si="61"/>
        <v>43234</v>
      </c>
      <c r="W180" s="23">
        <f t="shared" si="68"/>
        <v>0.15384615384615385</v>
      </c>
      <c r="X180" s="46">
        <f>((G180 -X179)*W180)+X179</f>
        <v>1067.9752426152129</v>
      </c>
      <c r="Y180" s="23">
        <f t="shared" si="81"/>
        <v>7.407407407407407E-2</v>
      </c>
      <c r="Z180" s="47">
        <f>((G180 -Z179)*Y180)+Z179</f>
        <v>1058.3317968261306</v>
      </c>
      <c r="AA180" s="46">
        <f t="shared" si="82"/>
        <v>9.6434457890823069</v>
      </c>
      <c r="AB180" s="45">
        <f t="shared" si="83"/>
        <v>0.2</v>
      </c>
      <c r="AC180" s="48">
        <f t="shared" si="85"/>
        <v>0.92573572744400634</v>
      </c>
      <c r="AD180" s="46">
        <f t="shared" si="84"/>
        <v>8.7177100616383001</v>
      </c>
      <c r="AE180" s="59"/>
      <c r="AF180" s="10">
        <f t="shared" si="62"/>
        <v>43234</v>
      </c>
      <c r="AG180" s="15">
        <f>AVERAGE(G174:G180)</f>
        <v>1076.5285714285715</v>
      </c>
      <c r="AH180" s="16">
        <f>AVERAGE(G167:G180)</f>
        <v>1052.122142857143</v>
      </c>
      <c r="AJ180" s="50"/>
      <c r="AK180" s="36"/>
      <c r="AL180" s="36"/>
      <c r="AM180" s="36"/>
      <c r="AN180" s="36"/>
      <c r="AO180" s="36"/>
      <c r="AP180" s="36"/>
      <c r="AQ180" s="36"/>
      <c r="AS180" s="37">
        <f>AVERAGE(E180,F180,G180)</f>
        <v>1103.3533333333332</v>
      </c>
      <c r="AT180" s="26">
        <f t="shared" si="69"/>
        <v>1073.6942857142856</v>
      </c>
      <c r="AU180" s="26">
        <f t="shared" si="70"/>
        <v>21.376054421768718</v>
      </c>
      <c r="AV180" s="27">
        <f t="shared" si="71"/>
        <v>92.499289263422426</v>
      </c>
      <c r="AW180" s="10">
        <f t="shared" si="63"/>
        <v>43234</v>
      </c>
      <c r="AX180" s="34"/>
      <c r="AY180" s="20">
        <f>AVERAGE(E180,F180,G180)</f>
        <v>1103.3533333333332</v>
      </c>
      <c r="AZ180" s="21">
        <f t="shared" si="78"/>
        <v>1055.4968333333331</v>
      </c>
      <c r="BA180" s="21">
        <f t="shared" si="79"/>
        <v>24.073183333333304</v>
      </c>
      <c r="BB180" s="22">
        <f t="shared" si="80"/>
        <v>132.53059593974251</v>
      </c>
      <c r="BC180" s="10">
        <f t="shared" si="64"/>
        <v>43234</v>
      </c>
      <c r="BD180" s="34"/>
      <c r="BE180" s="20">
        <f>G180-G179</f>
        <v>1.9400000000000546</v>
      </c>
      <c r="BF180" s="23">
        <f t="shared" si="66"/>
        <v>1.9400000000000546</v>
      </c>
      <c r="BG180" s="23">
        <f t="shared" si="72"/>
        <v>0</v>
      </c>
      <c r="BH180" s="33">
        <f t="shared" si="76"/>
        <v>8.057092555118599</v>
      </c>
      <c r="BI180" s="33">
        <f t="shared" si="77"/>
        <v>4.8295421644735281</v>
      </c>
      <c r="BJ180" s="23">
        <f t="shared" si="73"/>
        <v>1.6682932420358956</v>
      </c>
      <c r="BK180" s="30">
        <f t="shared" si="74"/>
        <v>62.522859772451227</v>
      </c>
      <c r="BL180" s="10">
        <f t="shared" si="65"/>
        <v>43234</v>
      </c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  <c r="CP180" s="34"/>
      <c r="CQ180" s="34"/>
      <c r="CR180" s="34"/>
    </row>
    <row r="181" spans="1:96" s="4" customFormat="1" x14ac:dyDescent="0.25">
      <c r="A181" s="34">
        <v>1184</v>
      </c>
      <c r="B181" s="34">
        <v>3</v>
      </c>
      <c r="C181" s="55">
        <v>43235</v>
      </c>
      <c r="D181" s="52">
        <v>1090</v>
      </c>
      <c r="E181" s="52">
        <v>1090.05</v>
      </c>
      <c r="F181" s="52">
        <v>1073.47</v>
      </c>
      <c r="G181" s="34">
        <v>1079.23</v>
      </c>
      <c r="H181" s="34">
        <v>1494872</v>
      </c>
      <c r="I181" s="50"/>
      <c r="J181" s="10">
        <f t="shared" si="58"/>
        <v>43235</v>
      </c>
      <c r="K181" s="57">
        <v>0</v>
      </c>
      <c r="L181" s="57">
        <v>0</v>
      </c>
      <c r="M181" s="50"/>
      <c r="N181" s="10">
        <f t="shared" si="59"/>
        <v>43235</v>
      </c>
      <c r="O181" s="42">
        <f>((G181-MIN(F168:F181))/(MAX(E168:E181)-MIN(F168:F181))*100)</f>
        <v>69.825770629906216</v>
      </c>
      <c r="P181" s="40">
        <f t="shared" si="75"/>
        <v>85.498664044877955</v>
      </c>
      <c r="Q181" s="35"/>
      <c r="R181" s="10">
        <f t="shared" si="60"/>
        <v>43235</v>
      </c>
      <c r="S181" s="11">
        <f t="shared" si="67"/>
        <v>0.25</v>
      </c>
      <c r="T181" s="40">
        <f>(G181*S181)+(T180*(1-S181))</f>
        <v>1079.5248681199105</v>
      </c>
      <c r="U181" s="50"/>
      <c r="V181" s="10">
        <f t="shared" si="61"/>
        <v>43235</v>
      </c>
      <c r="W181" s="23">
        <f t="shared" si="68"/>
        <v>0.15384615384615385</v>
      </c>
      <c r="X181" s="46">
        <f>((G181 -X180)*W181)+X180</f>
        <v>1069.706743751334</v>
      </c>
      <c r="Y181" s="23">
        <f t="shared" si="81"/>
        <v>7.407407407407407E-2</v>
      </c>
      <c r="Z181" s="47">
        <f>((G181 -Z180)*Y181)+Z180</f>
        <v>1059.8798118760469</v>
      </c>
      <c r="AA181" s="46">
        <f t="shared" si="82"/>
        <v>9.8269318752870731</v>
      </c>
      <c r="AB181" s="45">
        <f t="shared" si="83"/>
        <v>0.2</v>
      </c>
      <c r="AC181" s="48">
        <f t="shared" si="85"/>
        <v>2.7059749570126197</v>
      </c>
      <c r="AD181" s="46">
        <f t="shared" si="84"/>
        <v>7.1209569182744534</v>
      </c>
      <c r="AE181" s="59"/>
      <c r="AF181" s="10">
        <f t="shared" si="62"/>
        <v>43235</v>
      </c>
      <c r="AG181" s="15">
        <f>AVERAGE(G175:G181)</f>
        <v>1080.9599999999998</v>
      </c>
      <c r="AH181" s="16">
        <f>AVERAGE(G168:G181)</f>
        <v>1056.2685714285715</v>
      </c>
      <c r="AJ181" s="50"/>
      <c r="AK181" s="36"/>
      <c r="AL181" s="36"/>
      <c r="AM181" s="36"/>
      <c r="AN181" s="36"/>
      <c r="AO181" s="36"/>
      <c r="AP181" s="36"/>
      <c r="AQ181" s="36"/>
      <c r="AS181" s="37">
        <f>AVERAGE(E181,F181,G181)</f>
        <v>1080.9166666666667</v>
      </c>
      <c r="AT181" s="26">
        <f t="shared" si="69"/>
        <v>1079.8433333333335</v>
      </c>
      <c r="AU181" s="26">
        <f t="shared" si="70"/>
        <v>16.079999999999991</v>
      </c>
      <c r="AV181" s="27">
        <f t="shared" si="71"/>
        <v>4.4499723604198476</v>
      </c>
      <c r="AW181" s="10">
        <f t="shared" si="63"/>
        <v>43235</v>
      </c>
      <c r="AX181" s="34"/>
      <c r="AY181" s="20">
        <f>AVERAGE(E181,F181,G181)</f>
        <v>1080.9166666666667</v>
      </c>
      <c r="AZ181" s="21">
        <f t="shared" si="78"/>
        <v>1056.2043333333334</v>
      </c>
      <c r="BA181" s="21">
        <f t="shared" si="79"/>
        <v>24.851433333333329</v>
      </c>
      <c r="BB181" s="22">
        <f t="shared" si="80"/>
        <v>66.293515822248736</v>
      </c>
      <c r="BC181" s="10">
        <f t="shared" si="64"/>
        <v>43235</v>
      </c>
      <c r="BD181" s="34"/>
      <c r="BE181" s="20">
        <f>G181-G180</f>
        <v>-20.970000000000027</v>
      </c>
      <c r="BF181" s="23">
        <f t="shared" si="66"/>
        <v>0</v>
      </c>
      <c r="BG181" s="23">
        <f t="shared" si="72"/>
        <v>20.970000000000027</v>
      </c>
      <c r="BH181" s="33">
        <f t="shared" si="76"/>
        <v>7.4815859440386987</v>
      </c>
      <c r="BI181" s="33">
        <f t="shared" si="77"/>
        <v>5.9824320098682779</v>
      </c>
      <c r="BJ181" s="23">
        <f t="shared" si="73"/>
        <v>1.2505927241124517</v>
      </c>
      <c r="BK181" s="30">
        <f t="shared" si="74"/>
        <v>55.567260602676924</v>
      </c>
      <c r="BL181" s="10">
        <f t="shared" si="65"/>
        <v>43235</v>
      </c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4"/>
      <c r="CR181" s="34"/>
    </row>
    <row r="182" spans="1:96" s="4" customFormat="1" x14ac:dyDescent="0.25">
      <c r="A182" s="34">
        <v>1185</v>
      </c>
      <c r="B182" s="34">
        <v>3</v>
      </c>
      <c r="C182" s="55">
        <v>43236</v>
      </c>
      <c r="D182" s="52">
        <v>1077.31</v>
      </c>
      <c r="E182" s="52">
        <v>1089.27</v>
      </c>
      <c r="F182" s="52">
        <v>1076.26</v>
      </c>
      <c r="G182" s="34">
        <v>1081.77</v>
      </c>
      <c r="H182" s="34">
        <v>1097317</v>
      </c>
      <c r="I182" s="50"/>
      <c r="J182" s="10">
        <f t="shared" si="58"/>
        <v>43236</v>
      </c>
      <c r="K182" s="57">
        <v>0</v>
      </c>
      <c r="L182" s="57">
        <v>0</v>
      </c>
      <c r="M182" s="50"/>
      <c r="N182" s="10">
        <f t="shared" si="59"/>
        <v>43236</v>
      </c>
      <c r="O182" s="42">
        <f>((G182-MIN(F169:F182))/(MAX(E169:E182)-MIN(F169:F182))*100)</f>
        <v>72.257323377369318</v>
      </c>
      <c r="P182" s="40">
        <f t="shared" si="75"/>
        <v>77.327844789073993</v>
      </c>
      <c r="Q182" s="35"/>
      <c r="R182" s="10">
        <f t="shared" si="60"/>
        <v>43236</v>
      </c>
      <c r="S182" s="11">
        <f t="shared" si="67"/>
        <v>0.25</v>
      </c>
      <c r="T182" s="40">
        <f>(G182*S182)+(T181*(1-S182))</f>
        <v>1080.0861510899329</v>
      </c>
      <c r="U182" s="50"/>
      <c r="V182" s="10">
        <f t="shared" si="61"/>
        <v>43236</v>
      </c>
      <c r="W182" s="23">
        <f t="shared" si="68"/>
        <v>0.15384615384615385</v>
      </c>
      <c r="X182" s="46">
        <f>((G182 -X181)*W182)+X181</f>
        <v>1071.5626293280518</v>
      </c>
      <c r="Y182" s="23">
        <f t="shared" si="81"/>
        <v>7.407407407407407E-2</v>
      </c>
      <c r="Z182" s="47">
        <f>((G182 -Z181)*Y182)+Z181</f>
        <v>1061.5013072926361</v>
      </c>
      <c r="AA182" s="46">
        <f t="shared" si="82"/>
        <v>10.061322035415742</v>
      </c>
      <c r="AB182" s="45">
        <f t="shared" si="83"/>
        <v>0.2</v>
      </c>
      <c r="AC182" s="48">
        <f t="shared" si="85"/>
        <v>4.1770443726932438</v>
      </c>
      <c r="AD182" s="46">
        <f t="shared" si="84"/>
        <v>5.8842776627224982</v>
      </c>
      <c r="AE182" s="59"/>
      <c r="AF182" s="10">
        <f t="shared" si="62"/>
        <v>43236</v>
      </c>
      <c r="AG182" s="15">
        <f>AVERAGE(G176:G182)</f>
        <v>1084.8142857142859</v>
      </c>
      <c r="AH182" s="16">
        <f>AVERAGE(G169:G182)</f>
        <v>1059.2492857142859</v>
      </c>
      <c r="AJ182" s="50"/>
      <c r="AK182" s="36"/>
      <c r="AL182" s="36"/>
      <c r="AM182" s="36"/>
      <c r="AN182" s="36"/>
      <c r="AO182" s="36"/>
      <c r="AP182" s="36"/>
      <c r="AQ182" s="36"/>
      <c r="AS182" s="37">
        <f>AVERAGE(E182,F182,G182)</f>
        <v>1082.4333333333332</v>
      </c>
      <c r="AT182" s="26">
        <f t="shared" si="69"/>
        <v>1083.8304761904762</v>
      </c>
      <c r="AU182" s="26">
        <f t="shared" si="70"/>
        <v>12.355782312925189</v>
      </c>
      <c r="AV182" s="27">
        <f t="shared" si="71"/>
        <v>-7.5384022463261404</v>
      </c>
      <c r="AW182" s="10">
        <f t="shared" si="63"/>
        <v>43236</v>
      </c>
      <c r="AX182" s="34"/>
      <c r="AY182" s="20">
        <f>AVERAGE(E182,F182,G182)</f>
        <v>1082.4333333333332</v>
      </c>
      <c r="AZ182" s="21">
        <f t="shared" si="78"/>
        <v>1056.7305000000001</v>
      </c>
      <c r="BA182" s="21">
        <f t="shared" si="79"/>
        <v>25.430216666666659</v>
      </c>
      <c r="BB182" s="22">
        <f t="shared" si="80"/>
        <v>67.381345769981138</v>
      </c>
      <c r="BC182" s="10">
        <f t="shared" si="64"/>
        <v>43236</v>
      </c>
      <c r="BD182" s="34"/>
      <c r="BE182" s="20">
        <f>G182-G181</f>
        <v>2.5399999999999636</v>
      </c>
      <c r="BF182" s="23">
        <f t="shared" si="66"/>
        <v>2.5399999999999636</v>
      </c>
      <c r="BG182" s="23">
        <f t="shared" si="72"/>
        <v>0</v>
      </c>
      <c r="BH182" s="33">
        <f t="shared" si="76"/>
        <v>7.1286155194645033</v>
      </c>
      <c r="BI182" s="33">
        <f t="shared" si="77"/>
        <v>5.5551154377348295</v>
      </c>
      <c r="BJ182" s="23">
        <f t="shared" si="73"/>
        <v>1.2832524543128647</v>
      </c>
      <c r="BK182" s="30">
        <f t="shared" si="74"/>
        <v>56.202828201888615</v>
      </c>
      <c r="BL182" s="10">
        <f t="shared" si="65"/>
        <v>43236</v>
      </c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  <c r="CP182" s="34"/>
      <c r="CQ182" s="34"/>
      <c r="CR182" s="34"/>
    </row>
    <row r="183" spans="1:96" s="4" customFormat="1" x14ac:dyDescent="0.25">
      <c r="A183" s="34">
        <v>1186</v>
      </c>
      <c r="B183" s="34">
        <v>3</v>
      </c>
      <c r="C183" s="55">
        <v>43237</v>
      </c>
      <c r="D183" s="52">
        <v>1079.8900000000001</v>
      </c>
      <c r="E183" s="52">
        <v>1086.8699999999999</v>
      </c>
      <c r="F183" s="52">
        <v>1073.5</v>
      </c>
      <c r="G183" s="34">
        <v>1078.5899999999999</v>
      </c>
      <c r="H183" s="34">
        <v>1043766</v>
      </c>
      <c r="I183" s="50"/>
      <c r="J183" s="10">
        <f t="shared" si="58"/>
        <v>43237</v>
      </c>
      <c r="K183" s="57">
        <v>0</v>
      </c>
      <c r="L183" s="57">
        <v>0</v>
      </c>
      <c r="M183" s="50"/>
      <c r="N183" s="10">
        <f t="shared" si="59"/>
        <v>43237</v>
      </c>
      <c r="O183" s="42">
        <f>((G183-MIN(F170:F183))/(MAX(E170:E183)-MIN(F170:F183))*100)</f>
        <v>69.213095921883905</v>
      </c>
      <c r="P183" s="40">
        <f t="shared" si="75"/>
        <v>70.432063309719808</v>
      </c>
      <c r="Q183" s="35"/>
      <c r="R183" s="10">
        <f t="shared" si="60"/>
        <v>43237</v>
      </c>
      <c r="S183" s="11">
        <f t="shared" si="67"/>
        <v>0.25</v>
      </c>
      <c r="T183" s="40">
        <f>(G183*S183)+(T182*(1-S183))</f>
        <v>1079.7121133174496</v>
      </c>
      <c r="U183" s="50"/>
      <c r="V183" s="10">
        <f t="shared" si="61"/>
        <v>43237</v>
      </c>
      <c r="W183" s="23">
        <f t="shared" si="68"/>
        <v>0.15384615384615385</v>
      </c>
      <c r="X183" s="46">
        <f>((G183 -X182)*W183)+X182</f>
        <v>1072.6437632775824</v>
      </c>
      <c r="Y183" s="23">
        <f t="shared" si="81"/>
        <v>7.407407407407407E-2</v>
      </c>
      <c r="Z183" s="47">
        <f>((G183 -Z182)*Y183)+Z182</f>
        <v>1062.7671363820705</v>
      </c>
      <c r="AA183" s="46">
        <f t="shared" si="82"/>
        <v>9.8766268955118903</v>
      </c>
      <c r="AB183" s="45">
        <f t="shared" si="83"/>
        <v>0.2</v>
      </c>
      <c r="AC183" s="48">
        <f t="shared" si="85"/>
        <v>5.3169608772569728</v>
      </c>
      <c r="AD183" s="46">
        <f t="shared" si="84"/>
        <v>4.5596660182549176</v>
      </c>
      <c r="AE183" s="59"/>
      <c r="AF183" s="10">
        <f t="shared" si="62"/>
        <v>43237</v>
      </c>
      <c r="AG183" s="15">
        <f>AVERAGE(G177:G183)</f>
        <v>1088.3400000000001</v>
      </c>
      <c r="AH183" s="16">
        <f>AVERAGE(G170:G183)</f>
        <v>1062.7164285714287</v>
      </c>
      <c r="AJ183" s="50"/>
      <c r="AK183" s="36"/>
      <c r="AL183" s="36"/>
      <c r="AM183" s="36"/>
      <c r="AN183" s="36"/>
      <c r="AO183" s="36"/>
      <c r="AP183" s="36"/>
      <c r="AQ183" s="36"/>
      <c r="AS183" s="37">
        <f>AVERAGE(E183,F183,G183)</f>
        <v>1079.6533333333334</v>
      </c>
      <c r="AT183" s="26">
        <f t="shared" si="69"/>
        <v>1087.5138095238096</v>
      </c>
      <c r="AU183" s="26">
        <f t="shared" si="70"/>
        <v>9.1986394557823132</v>
      </c>
      <c r="AV183" s="27">
        <f t="shared" si="71"/>
        <v>-56.968397179904564</v>
      </c>
      <c r="AW183" s="10">
        <f t="shared" si="63"/>
        <v>43237</v>
      </c>
      <c r="AX183" s="34"/>
      <c r="AY183" s="20">
        <f>AVERAGE(E183,F183,G183)</f>
        <v>1079.6533333333334</v>
      </c>
      <c r="AZ183" s="21">
        <f t="shared" si="78"/>
        <v>1056.5456666666664</v>
      </c>
      <c r="BA183" s="21">
        <f t="shared" si="79"/>
        <v>25.226899999999954</v>
      </c>
      <c r="BB183" s="22">
        <f t="shared" si="80"/>
        <v>61.066207544769128</v>
      </c>
      <c r="BC183" s="10">
        <f t="shared" si="64"/>
        <v>43237</v>
      </c>
      <c r="BD183" s="34"/>
      <c r="BE183" s="20">
        <f>G183-G182</f>
        <v>-3.1800000000000637</v>
      </c>
      <c r="BF183" s="23">
        <f t="shared" si="66"/>
        <v>0</v>
      </c>
      <c r="BG183" s="23">
        <f t="shared" si="72"/>
        <v>3.1800000000000637</v>
      </c>
      <c r="BH183" s="33">
        <f t="shared" si="76"/>
        <v>6.6194286966456106</v>
      </c>
      <c r="BI183" s="33">
        <f t="shared" si="77"/>
        <v>5.3854643350394884</v>
      </c>
      <c r="BJ183" s="23">
        <f t="shared" si="73"/>
        <v>1.22912868507504</v>
      </c>
      <c r="BK183" s="30">
        <f t="shared" si="74"/>
        <v>55.139422560239645</v>
      </c>
      <c r="BL183" s="10">
        <f t="shared" si="65"/>
        <v>43237</v>
      </c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  <c r="CP183" s="34"/>
      <c r="CQ183" s="34"/>
      <c r="CR183" s="34"/>
    </row>
    <row r="184" spans="1:96" s="4" customFormat="1" x14ac:dyDescent="0.25">
      <c r="A184" s="34">
        <v>1187</v>
      </c>
      <c r="B184" s="34">
        <v>3</v>
      </c>
      <c r="C184" s="55">
        <v>43238</v>
      </c>
      <c r="D184" s="52">
        <v>1061.8599999999999</v>
      </c>
      <c r="E184" s="52">
        <v>1069.94</v>
      </c>
      <c r="F184" s="52">
        <v>1060.68</v>
      </c>
      <c r="G184" s="34">
        <v>1066.3599999999999</v>
      </c>
      <c r="H184" s="34">
        <v>1565240</v>
      </c>
      <c r="I184" s="50"/>
      <c r="J184" s="10">
        <f t="shared" si="58"/>
        <v>43238</v>
      </c>
      <c r="K184" s="57">
        <v>0</v>
      </c>
      <c r="L184" s="57">
        <v>0</v>
      </c>
      <c r="M184" s="50"/>
      <c r="N184" s="10">
        <f t="shared" si="59"/>
        <v>43238</v>
      </c>
      <c r="O184" s="42">
        <f>((G184-MIN(F171:F184))/(MAX(E171:E184)-MIN(F171:F184))*100)</f>
        <v>57.50526517327198</v>
      </c>
      <c r="P184" s="40">
        <f t="shared" si="75"/>
        <v>66.325228157508391</v>
      </c>
      <c r="Q184" s="35"/>
      <c r="R184" s="10">
        <f t="shared" si="60"/>
        <v>43238</v>
      </c>
      <c r="S184" s="11">
        <f t="shared" si="67"/>
        <v>0.25</v>
      </c>
      <c r="T184" s="40">
        <f>(G184*S184)+(T183*(1-S184))</f>
        <v>1076.3740849880871</v>
      </c>
      <c r="U184" s="50"/>
      <c r="V184" s="10">
        <f t="shared" si="61"/>
        <v>43238</v>
      </c>
      <c r="W184" s="23">
        <f t="shared" si="68"/>
        <v>0.15384615384615385</v>
      </c>
      <c r="X184" s="46">
        <f>((G184 -X183)*W184)+X183</f>
        <v>1071.6770304656466</v>
      </c>
      <c r="Y184" s="23">
        <f t="shared" si="81"/>
        <v>7.407407407407407E-2</v>
      </c>
      <c r="Z184" s="47">
        <f>((G184 -Z183)*Y184)+Z183</f>
        <v>1063.033274427843</v>
      </c>
      <c r="AA184" s="46">
        <f t="shared" si="82"/>
        <v>8.6437560378035414</v>
      </c>
      <c r="AB184" s="45">
        <f t="shared" si="83"/>
        <v>0.2</v>
      </c>
      <c r="AC184" s="48">
        <f t="shared" si="85"/>
        <v>5.9823199093662867</v>
      </c>
      <c r="AD184" s="46">
        <f t="shared" si="84"/>
        <v>2.6614361284372547</v>
      </c>
      <c r="AE184" s="59"/>
      <c r="AF184" s="10">
        <f t="shared" si="62"/>
        <v>43238</v>
      </c>
      <c r="AG184" s="15">
        <f>AVERAGE(G178:G184)</f>
        <v>1085.997142857143</v>
      </c>
      <c r="AH184" s="16">
        <f>AVERAGE(G171:G184)</f>
        <v>1066.2185714285715</v>
      </c>
      <c r="AJ184" s="50"/>
      <c r="AK184" s="36"/>
      <c r="AL184" s="36"/>
      <c r="AM184" s="36"/>
      <c r="AN184" s="36"/>
      <c r="AO184" s="36"/>
      <c r="AP184" s="36"/>
      <c r="AQ184" s="36"/>
      <c r="AS184" s="37">
        <f>AVERAGE(E184,F184,G184)</f>
        <v>1065.6599999999999</v>
      </c>
      <c r="AT184" s="26">
        <f t="shared" si="69"/>
        <v>1086.2</v>
      </c>
      <c r="AU184" s="26">
        <f t="shared" si="70"/>
        <v>10.324761904761901</v>
      </c>
      <c r="AV184" s="27">
        <f t="shared" si="71"/>
        <v>-132.62614149986291</v>
      </c>
      <c r="AW184" s="10">
        <f t="shared" si="63"/>
        <v>43238</v>
      </c>
      <c r="AX184" s="34"/>
      <c r="AY184" s="20">
        <f>AVERAGE(E184,F184,G184)</f>
        <v>1065.6599999999999</v>
      </c>
      <c r="AZ184" s="21">
        <f t="shared" si="78"/>
        <v>1055.9140000000002</v>
      </c>
      <c r="BA184" s="21">
        <f t="shared" si="79"/>
        <v>24.532066666666662</v>
      </c>
      <c r="BB184" s="22">
        <f t="shared" si="80"/>
        <v>26.485063087495394</v>
      </c>
      <c r="BC184" s="10">
        <f t="shared" si="64"/>
        <v>43238</v>
      </c>
      <c r="BD184" s="34"/>
      <c r="BE184" s="20">
        <f>G184-G183</f>
        <v>-12.230000000000018</v>
      </c>
      <c r="BF184" s="23">
        <f t="shared" si="66"/>
        <v>0</v>
      </c>
      <c r="BG184" s="23">
        <f t="shared" si="72"/>
        <v>12.230000000000018</v>
      </c>
      <c r="BH184" s="33">
        <f t="shared" si="76"/>
        <v>6.1466123611709245</v>
      </c>
      <c r="BI184" s="33">
        <f t="shared" si="77"/>
        <v>5.8743597396795266</v>
      </c>
      <c r="BJ184" s="23">
        <f t="shared" si="73"/>
        <v>1.0463459225441052</v>
      </c>
      <c r="BK184" s="30">
        <f t="shared" si="74"/>
        <v>51.132406843670054</v>
      </c>
      <c r="BL184" s="10">
        <f t="shared" si="65"/>
        <v>43238</v>
      </c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  <c r="CP184" s="34"/>
      <c r="CQ184" s="34"/>
      <c r="CR184" s="34"/>
    </row>
    <row r="185" spans="1:96" s="4" customFormat="1" x14ac:dyDescent="0.25">
      <c r="A185" s="34">
        <v>1188</v>
      </c>
      <c r="B185" s="34">
        <v>3</v>
      </c>
      <c r="C185" s="55">
        <v>43241</v>
      </c>
      <c r="D185" s="52">
        <v>1074.06</v>
      </c>
      <c r="E185" s="52">
        <v>1088</v>
      </c>
      <c r="F185" s="52">
        <v>1073.6500000000001</v>
      </c>
      <c r="G185" s="34">
        <v>1079.58</v>
      </c>
      <c r="H185" s="34">
        <v>1023211</v>
      </c>
      <c r="I185" s="50"/>
      <c r="J185" s="10">
        <f t="shared" si="58"/>
        <v>43241</v>
      </c>
      <c r="K185" s="57">
        <v>0</v>
      </c>
      <c r="L185" s="57">
        <v>0</v>
      </c>
      <c r="M185" s="50"/>
      <c r="N185" s="10">
        <f t="shared" si="59"/>
        <v>43241</v>
      </c>
      <c r="O185" s="42">
        <f>((G185-MIN(F172:F185))/(MAX(E172:E185)-MIN(F172:F185))*100)</f>
        <v>70.160827110855777</v>
      </c>
      <c r="P185" s="40">
        <f t="shared" si="75"/>
        <v>65.626396068670559</v>
      </c>
      <c r="Q185" s="35"/>
      <c r="R185" s="10">
        <f t="shared" si="60"/>
        <v>43241</v>
      </c>
      <c r="S185" s="11">
        <f t="shared" si="67"/>
        <v>0.25</v>
      </c>
      <c r="T185" s="40">
        <f>(G185*S185)+(T184*(1-S185))</f>
        <v>1077.1755637410654</v>
      </c>
      <c r="U185" s="50"/>
      <c r="V185" s="10">
        <f t="shared" si="61"/>
        <v>43241</v>
      </c>
      <c r="W185" s="23">
        <f t="shared" si="68"/>
        <v>0.15384615384615385</v>
      </c>
      <c r="X185" s="46">
        <f>((G185 -X184)*W185)+X184</f>
        <v>1072.8928719324701</v>
      </c>
      <c r="Y185" s="23">
        <f t="shared" si="81"/>
        <v>7.407407407407407E-2</v>
      </c>
      <c r="Z185" s="47">
        <f>((G185 -Z184)*Y185)+Z184</f>
        <v>1064.2589578035584</v>
      </c>
      <c r="AA185" s="46">
        <f t="shared" si="82"/>
        <v>8.6339141289117833</v>
      </c>
      <c r="AB185" s="45">
        <f t="shared" si="83"/>
        <v>0.2</v>
      </c>
      <c r="AC185" s="48">
        <f t="shared" si="85"/>
        <v>6.512638753275386</v>
      </c>
      <c r="AD185" s="46">
        <f t="shared" si="84"/>
        <v>2.1212753756363973</v>
      </c>
      <c r="AE185" s="59"/>
      <c r="AF185" s="10">
        <f t="shared" si="62"/>
        <v>43241</v>
      </c>
      <c r="AG185" s="15">
        <f>AVERAGE(G179:G185)</f>
        <v>1083.4271428571428</v>
      </c>
      <c r="AH185" s="16">
        <f>AVERAGE(G172:G185)</f>
        <v>1069.2378571428574</v>
      </c>
      <c r="AJ185" s="50"/>
      <c r="AK185" s="36"/>
      <c r="AL185" s="36"/>
      <c r="AM185" s="36"/>
      <c r="AN185" s="36"/>
      <c r="AO185" s="36"/>
      <c r="AP185" s="36"/>
      <c r="AQ185" s="36"/>
      <c r="AS185" s="37">
        <f>AVERAGE(E185,F185,G185)</f>
        <v>1080.4100000000001</v>
      </c>
      <c r="AT185" s="26">
        <f t="shared" si="69"/>
        <v>1084.18</v>
      </c>
      <c r="AU185" s="26">
        <f t="shared" si="70"/>
        <v>9.0933333333333461</v>
      </c>
      <c r="AV185" s="27">
        <f t="shared" si="71"/>
        <v>-27.639296187683112</v>
      </c>
      <c r="AW185" s="10">
        <f t="shared" si="63"/>
        <v>43241</v>
      </c>
      <c r="AX185" s="34"/>
      <c r="AY185" s="20">
        <f>AVERAGE(E185,F185,G185)</f>
        <v>1080.4100000000001</v>
      </c>
      <c r="AZ185" s="21">
        <f t="shared" si="78"/>
        <v>1056.4199999999998</v>
      </c>
      <c r="BA185" s="21">
        <f t="shared" si="79"/>
        <v>25.088666666666633</v>
      </c>
      <c r="BB185" s="22">
        <f t="shared" si="80"/>
        <v>63.747243111100012</v>
      </c>
      <c r="BC185" s="10">
        <f t="shared" si="64"/>
        <v>43241</v>
      </c>
      <c r="BD185" s="34"/>
      <c r="BE185" s="20">
        <f>G185-G184</f>
        <v>13.220000000000027</v>
      </c>
      <c r="BF185" s="23">
        <f t="shared" si="66"/>
        <v>13.220000000000027</v>
      </c>
      <c r="BG185" s="23">
        <f t="shared" si="72"/>
        <v>0</v>
      </c>
      <c r="BH185" s="33">
        <f t="shared" si="76"/>
        <v>6.6518543353730033</v>
      </c>
      <c r="BI185" s="33">
        <f t="shared" si="77"/>
        <v>5.4547626154167039</v>
      </c>
      <c r="BJ185" s="23">
        <f t="shared" si="73"/>
        <v>1.2194580780789579</v>
      </c>
      <c r="BK185" s="30">
        <f t="shared" si="74"/>
        <v>54.94395637039716</v>
      </c>
      <c r="BL185" s="10">
        <f t="shared" si="65"/>
        <v>43241</v>
      </c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  <c r="CP185" s="34"/>
      <c r="CQ185" s="34"/>
      <c r="CR185" s="34"/>
    </row>
    <row r="186" spans="1:96" s="4" customFormat="1" x14ac:dyDescent="0.25">
      <c r="A186" s="34">
        <v>1189</v>
      </c>
      <c r="B186" s="34">
        <v>3</v>
      </c>
      <c r="C186" s="55">
        <v>43242</v>
      </c>
      <c r="D186" s="52">
        <v>1083.56</v>
      </c>
      <c r="E186" s="52">
        <v>1086.5899999999999</v>
      </c>
      <c r="F186" s="52">
        <v>1066.69</v>
      </c>
      <c r="G186" s="34">
        <v>1069.73</v>
      </c>
      <c r="H186" s="34">
        <v>1090002</v>
      </c>
      <c r="I186" s="50"/>
      <c r="J186" s="10">
        <f t="shared" si="58"/>
        <v>43242</v>
      </c>
      <c r="K186" s="57">
        <v>0</v>
      </c>
      <c r="L186" s="57">
        <v>0</v>
      </c>
      <c r="M186" s="50"/>
      <c r="N186" s="10">
        <f t="shared" si="59"/>
        <v>43242</v>
      </c>
      <c r="O186" s="42">
        <f>((G186-MIN(F173:F186))/(MAX(E173:E186)-MIN(F173:F186))*100)</f>
        <v>60.731380432701542</v>
      </c>
      <c r="P186" s="40">
        <f t="shared" si="75"/>
        <v>62.799157572276435</v>
      </c>
      <c r="Q186" s="35"/>
      <c r="R186" s="10">
        <f t="shared" si="60"/>
        <v>43242</v>
      </c>
      <c r="S186" s="11">
        <f t="shared" si="67"/>
        <v>0.25</v>
      </c>
      <c r="T186" s="40">
        <f>(G186*S186)+(T185*(1-S186))</f>
        <v>1075.314172805799</v>
      </c>
      <c r="U186" s="50"/>
      <c r="V186" s="10">
        <f t="shared" si="61"/>
        <v>43242</v>
      </c>
      <c r="W186" s="23">
        <f t="shared" si="68"/>
        <v>0.15384615384615385</v>
      </c>
      <c r="X186" s="46">
        <f>((G186 -X185)*W186)+X185</f>
        <v>1072.4062762505516</v>
      </c>
      <c r="Y186" s="23">
        <f t="shared" si="81"/>
        <v>7.407407407407407E-2</v>
      </c>
      <c r="Z186" s="47">
        <f>((G186 -Z185)*Y186)+Z185</f>
        <v>1064.6642201884799</v>
      </c>
      <c r="AA186" s="46">
        <f t="shared" si="82"/>
        <v>7.7420560620716969</v>
      </c>
      <c r="AB186" s="45">
        <f t="shared" si="83"/>
        <v>0.2</v>
      </c>
      <c r="AC186" s="48">
        <f t="shared" si="85"/>
        <v>6.758522215034648</v>
      </c>
      <c r="AD186" s="46">
        <f t="shared" si="84"/>
        <v>0.98353384703704894</v>
      </c>
      <c r="AE186" s="59"/>
      <c r="AF186" s="10">
        <f t="shared" si="62"/>
        <v>43242</v>
      </c>
      <c r="AG186" s="15">
        <f>AVERAGE(G180:G186)</f>
        <v>1079.3514285714284</v>
      </c>
      <c r="AH186" s="16">
        <f>AVERAGE(G173:G186)</f>
        <v>1072.4771428571428</v>
      </c>
      <c r="AJ186" s="50"/>
      <c r="AK186" s="36"/>
      <c r="AL186" s="36"/>
      <c r="AM186" s="36"/>
      <c r="AN186" s="36"/>
      <c r="AO186" s="36"/>
      <c r="AP186" s="36"/>
      <c r="AQ186" s="36"/>
      <c r="AS186" s="37">
        <f>AVERAGE(E186,F186,G186)</f>
        <v>1074.3366666666666</v>
      </c>
      <c r="AT186" s="26">
        <f t="shared" si="69"/>
        <v>1080.9661904761904</v>
      </c>
      <c r="AU186" s="26">
        <f t="shared" si="70"/>
        <v>6.8155102040815496</v>
      </c>
      <c r="AV186" s="27">
        <f t="shared" si="71"/>
        <v>-64.847420183389161</v>
      </c>
      <c r="AW186" s="10">
        <f t="shared" si="63"/>
        <v>43242</v>
      </c>
      <c r="AX186" s="34"/>
      <c r="AY186" s="20">
        <f>AVERAGE(E186,F186,G186)</f>
        <v>1074.3366666666666</v>
      </c>
      <c r="AZ186" s="21">
        <f t="shared" si="78"/>
        <v>1058.6773333333331</v>
      </c>
      <c r="BA186" s="21">
        <f t="shared" si="79"/>
        <v>24.62299999999998</v>
      </c>
      <c r="BB186" s="22">
        <f t="shared" si="80"/>
        <v>42.397577693845918</v>
      </c>
      <c r="BC186" s="10">
        <f t="shared" si="64"/>
        <v>43242</v>
      </c>
      <c r="BD186" s="34"/>
      <c r="BE186" s="20">
        <f>G186-G185</f>
        <v>-9.8499999999999091</v>
      </c>
      <c r="BF186" s="23">
        <f t="shared" si="66"/>
        <v>0</v>
      </c>
      <c r="BG186" s="23">
        <f t="shared" si="72"/>
        <v>9.8499999999999091</v>
      </c>
      <c r="BH186" s="33">
        <f t="shared" si="76"/>
        <v>6.1767218828463601</v>
      </c>
      <c r="BI186" s="33">
        <f t="shared" si="77"/>
        <v>5.7687081428869336</v>
      </c>
      <c r="BJ186" s="23">
        <f t="shared" si="73"/>
        <v>1.0707287888125394</v>
      </c>
      <c r="BK186" s="30">
        <f t="shared" si="74"/>
        <v>51.707823573870797</v>
      </c>
      <c r="BL186" s="10">
        <f t="shared" si="65"/>
        <v>43242</v>
      </c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  <c r="CP186" s="34"/>
      <c r="CQ186" s="34"/>
      <c r="CR186" s="34"/>
    </row>
    <row r="187" spans="1:96" s="4" customFormat="1" x14ac:dyDescent="0.25">
      <c r="A187" s="34">
        <v>1190</v>
      </c>
      <c r="B187" s="34">
        <v>3</v>
      </c>
      <c r="C187" s="55">
        <v>43243</v>
      </c>
      <c r="D187" s="52">
        <v>1065.1300000000001</v>
      </c>
      <c r="E187" s="52">
        <v>1080.78</v>
      </c>
      <c r="F187" s="52">
        <v>1061.71</v>
      </c>
      <c r="G187" s="34">
        <v>1079.69</v>
      </c>
      <c r="H187" s="34">
        <v>1060683</v>
      </c>
      <c r="I187" s="50"/>
      <c r="J187" s="10">
        <f t="shared" si="58"/>
        <v>43243</v>
      </c>
      <c r="K187" s="57">
        <v>0</v>
      </c>
      <c r="L187" s="57">
        <v>0</v>
      </c>
      <c r="M187" s="50"/>
      <c r="N187" s="10">
        <f t="shared" si="59"/>
        <v>43243</v>
      </c>
      <c r="O187" s="42">
        <f>((G187-MIN(F174:F187))/(MAX(E174:E187)-MIN(F174:F187))*100)</f>
        <v>66.904635055940403</v>
      </c>
      <c r="P187" s="40">
        <f t="shared" si="75"/>
        <v>65.932280866499241</v>
      </c>
      <c r="Q187" s="35"/>
      <c r="R187" s="10">
        <f t="shared" si="60"/>
        <v>43243</v>
      </c>
      <c r="S187" s="11">
        <f t="shared" si="67"/>
        <v>0.25</v>
      </c>
      <c r="T187" s="40">
        <f>(G187*S187)+(T186*(1-S187))</f>
        <v>1076.4081296043491</v>
      </c>
      <c r="U187" s="50"/>
      <c r="V187" s="10">
        <f t="shared" si="61"/>
        <v>43243</v>
      </c>
      <c r="W187" s="23">
        <f t="shared" si="68"/>
        <v>0.15384615384615385</v>
      </c>
      <c r="X187" s="46">
        <f>((G187 -X186)*W187)+X186</f>
        <v>1073.5268491350821</v>
      </c>
      <c r="Y187" s="23">
        <f t="shared" si="81"/>
        <v>7.407407407407407E-2</v>
      </c>
      <c r="Z187" s="47">
        <f>((G187 -Z186)*Y187)+Z186</f>
        <v>1065.7772409152592</v>
      </c>
      <c r="AA187" s="46">
        <f t="shared" si="82"/>
        <v>7.7496082198229033</v>
      </c>
      <c r="AB187" s="45">
        <f t="shared" si="83"/>
        <v>0.2</v>
      </c>
      <c r="AC187" s="48">
        <f t="shared" si="85"/>
        <v>6.9567394159922991</v>
      </c>
      <c r="AD187" s="46">
        <f t="shared" si="84"/>
        <v>0.79286880383060421</v>
      </c>
      <c r="AE187" s="59"/>
      <c r="AF187" s="10">
        <f t="shared" si="62"/>
        <v>43243</v>
      </c>
      <c r="AG187" s="15">
        <f>AVERAGE(G181:G187)</f>
        <v>1076.4214285714286</v>
      </c>
      <c r="AH187" s="16">
        <f>AVERAGE(G174:G187)</f>
        <v>1076.4750000000001</v>
      </c>
      <c r="AJ187" s="50"/>
      <c r="AK187" s="36"/>
      <c r="AL187" s="36"/>
      <c r="AM187" s="36"/>
      <c r="AN187" s="36"/>
      <c r="AO187" s="36"/>
      <c r="AP187" s="36"/>
      <c r="AQ187" s="36"/>
      <c r="AS187" s="37">
        <f>AVERAGE(E187,F187,G187)</f>
        <v>1074.06</v>
      </c>
      <c r="AT187" s="26">
        <f t="shared" si="69"/>
        <v>1076.7814285714285</v>
      </c>
      <c r="AU187" s="26">
        <f t="shared" si="70"/>
        <v>4.6536054421769348</v>
      </c>
      <c r="AV187" s="27">
        <f t="shared" si="71"/>
        <v>-38.986668225937393</v>
      </c>
      <c r="AW187" s="10">
        <f t="shared" si="63"/>
        <v>43243</v>
      </c>
      <c r="AX187" s="34"/>
      <c r="AY187" s="20">
        <f>AVERAGE(E187,F187,G187)</f>
        <v>1074.06</v>
      </c>
      <c r="AZ187" s="21">
        <f t="shared" si="78"/>
        <v>1061.2306666666666</v>
      </c>
      <c r="BA187" s="21">
        <f t="shared" si="79"/>
        <v>23.352599999999985</v>
      </c>
      <c r="BB187" s="22">
        <f t="shared" si="80"/>
        <v>36.624996312568655</v>
      </c>
      <c r="BC187" s="10">
        <f t="shared" si="64"/>
        <v>43243</v>
      </c>
      <c r="BD187" s="34"/>
      <c r="BE187" s="20">
        <f>G187-G186</f>
        <v>9.9600000000000364</v>
      </c>
      <c r="BF187" s="23">
        <f t="shared" si="66"/>
        <v>9.9600000000000364</v>
      </c>
      <c r="BG187" s="23">
        <f t="shared" si="72"/>
        <v>0</v>
      </c>
      <c r="BH187" s="33">
        <f t="shared" si="76"/>
        <v>6.446956034071623</v>
      </c>
      <c r="BI187" s="33">
        <f t="shared" si="77"/>
        <v>5.3566575612521534</v>
      </c>
      <c r="BJ187" s="23">
        <f t="shared" si="73"/>
        <v>1.2035408200640336</v>
      </c>
      <c r="BK187" s="30">
        <f t="shared" si="74"/>
        <v>54.618494429754179</v>
      </c>
      <c r="BL187" s="10">
        <f t="shared" si="65"/>
        <v>43243</v>
      </c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  <c r="CP187" s="34"/>
      <c r="CQ187" s="34"/>
      <c r="CR187" s="34"/>
    </row>
    <row r="188" spans="1:96" s="4" customFormat="1" x14ac:dyDescent="0.25">
      <c r="A188" s="34">
        <v>1191</v>
      </c>
      <c r="B188" s="34">
        <v>3</v>
      </c>
      <c r="C188" s="55">
        <v>43244</v>
      </c>
      <c r="D188" s="52">
        <v>1079</v>
      </c>
      <c r="E188" s="52">
        <v>1080.47</v>
      </c>
      <c r="F188" s="52">
        <v>1066.1500000000001</v>
      </c>
      <c r="G188" s="34">
        <v>1079.24</v>
      </c>
      <c r="H188" s="34">
        <v>766773</v>
      </c>
      <c r="I188" s="50"/>
      <c r="J188" s="10">
        <f t="shared" si="58"/>
        <v>43244</v>
      </c>
      <c r="K188" s="57">
        <v>0</v>
      </c>
      <c r="L188" s="57">
        <v>0</v>
      </c>
      <c r="M188" s="50"/>
      <c r="N188" s="10">
        <f t="shared" si="59"/>
        <v>43244</v>
      </c>
      <c r="O188" s="42">
        <f>((G188-MIN(F175:F188))/(MAX(E175:E188)-MIN(F175:F188))*100)</f>
        <v>50.494893951296241</v>
      </c>
      <c r="P188" s="40">
        <f t="shared" si="75"/>
        <v>59.376969813312733</v>
      </c>
      <c r="Q188" s="35"/>
      <c r="R188" s="10">
        <f t="shared" si="60"/>
        <v>43244</v>
      </c>
      <c r="S188" s="11">
        <f t="shared" si="67"/>
        <v>0.25</v>
      </c>
      <c r="T188" s="40">
        <f>(G188*S188)+(T187*(1-S188))</f>
        <v>1077.1160972032619</v>
      </c>
      <c r="U188" s="50"/>
      <c r="V188" s="10">
        <f t="shared" si="61"/>
        <v>43244</v>
      </c>
      <c r="W188" s="23">
        <f t="shared" si="68"/>
        <v>0.15384615384615385</v>
      </c>
      <c r="X188" s="46">
        <f>((G188 -X187)*W188)+X187</f>
        <v>1074.4057954219925</v>
      </c>
      <c r="Y188" s="23">
        <f t="shared" si="81"/>
        <v>7.407407407407407E-2</v>
      </c>
      <c r="Z188" s="47">
        <f>((G188 -Z187)*Y188)+Z187</f>
        <v>1066.7744823289438</v>
      </c>
      <c r="AA188" s="46">
        <f t="shared" si="82"/>
        <v>7.631313093048675</v>
      </c>
      <c r="AB188" s="45">
        <f t="shared" si="83"/>
        <v>0.2</v>
      </c>
      <c r="AC188" s="48">
        <f t="shared" si="85"/>
        <v>7.0916541514035742</v>
      </c>
      <c r="AD188" s="46">
        <f t="shared" si="84"/>
        <v>0.53965894164510075</v>
      </c>
      <c r="AE188" s="59"/>
      <c r="AF188" s="10">
        <f t="shared" si="62"/>
        <v>43244</v>
      </c>
      <c r="AG188" s="15">
        <f>AVERAGE(G182:G188)</f>
        <v>1076.4228571428571</v>
      </c>
      <c r="AH188" s="16">
        <f>AVERAGE(G175:G188)</f>
        <v>1078.6914285714286</v>
      </c>
      <c r="AJ188" s="50"/>
      <c r="AK188" s="36"/>
      <c r="AL188" s="36"/>
      <c r="AM188" s="36"/>
      <c r="AN188" s="36"/>
      <c r="AO188" s="36"/>
      <c r="AP188" s="36"/>
      <c r="AQ188" s="36"/>
      <c r="AS188" s="37">
        <f>AVERAGE(E188,F188,G188)</f>
        <v>1075.2866666666666</v>
      </c>
      <c r="AT188" s="26">
        <f t="shared" si="69"/>
        <v>1075.9771428571428</v>
      </c>
      <c r="AU188" s="26">
        <f t="shared" si="70"/>
        <v>4.1614965986394896</v>
      </c>
      <c r="AV188" s="27">
        <f t="shared" si="71"/>
        <v>-11.061344144025545</v>
      </c>
      <c r="AW188" s="10">
        <f t="shared" si="63"/>
        <v>43244</v>
      </c>
      <c r="AX188" s="34"/>
      <c r="AY188" s="20">
        <f>AVERAGE(E188,F188,G188)</f>
        <v>1075.2866666666666</v>
      </c>
      <c r="AZ188" s="21">
        <f t="shared" si="78"/>
        <v>1063.2248333333332</v>
      </c>
      <c r="BA188" s="21">
        <f t="shared" si="79"/>
        <v>22.365200000000005</v>
      </c>
      <c r="BB188" s="22">
        <f t="shared" si="80"/>
        <v>35.954170864657065</v>
      </c>
      <c r="BC188" s="10">
        <f t="shared" si="64"/>
        <v>43244</v>
      </c>
      <c r="BD188" s="34"/>
      <c r="BE188" s="20">
        <f>G188-G187</f>
        <v>-0.45000000000004547</v>
      </c>
      <c r="BF188" s="23">
        <f t="shared" si="66"/>
        <v>0</v>
      </c>
      <c r="BG188" s="23">
        <f t="shared" si="72"/>
        <v>0.45000000000004547</v>
      </c>
      <c r="BH188" s="33">
        <f t="shared" si="76"/>
        <v>5.9864591744950788</v>
      </c>
      <c r="BI188" s="33">
        <f t="shared" si="77"/>
        <v>5.0061820211627168</v>
      </c>
      <c r="BJ188" s="23">
        <f t="shared" si="73"/>
        <v>1.1958133262411195</v>
      </c>
      <c r="BK188" s="30">
        <f t="shared" si="74"/>
        <v>54.458788092344825</v>
      </c>
      <c r="BL188" s="10">
        <f t="shared" si="65"/>
        <v>43244</v>
      </c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  <c r="CP188" s="34"/>
      <c r="CQ188" s="34"/>
      <c r="CR188" s="34"/>
    </row>
    <row r="189" spans="1:96" s="4" customFormat="1" x14ac:dyDescent="0.25">
      <c r="A189" s="34">
        <v>1192</v>
      </c>
      <c r="B189" s="34">
        <v>3</v>
      </c>
      <c r="C189" s="55">
        <v>43245</v>
      </c>
      <c r="D189" s="52">
        <v>1079.02</v>
      </c>
      <c r="E189" s="52">
        <v>1082.56</v>
      </c>
      <c r="F189" s="52">
        <v>1073.78</v>
      </c>
      <c r="G189" s="34">
        <v>1075.6600000000001</v>
      </c>
      <c r="H189" s="34">
        <v>899406</v>
      </c>
      <c r="I189" s="50"/>
      <c r="J189" s="10">
        <f t="shared" si="58"/>
        <v>43245</v>
      </c>
      <c r="K189" s="57">
        <v>1</v>
      </c>
      <c r="L189" s="57">
        <v>0</v>
      </c>
      <c r="M189" s="50"/>
      <c r="N189" s="10">
        <f t="shared" si="59"/>
        <v>43245</v>
      </c>
      <c r="O189" s="42">
        <f>((G189-MIN(F176:F189))/(MAX(E176:E189)-MIN(F176:F189))*100)</f>
        <v>44.827044025157278</v>
      </c>
      <c r="P189" s="40">
        <f t="shared" si="75"/>
        <v>54.07552434413131</v>
      </c>
      <c r="Q189" s="35"/>
      <c r="R189" s="10">
        <f t="shared" si="60"/>
        <v>43245</v>
      </c>
      <c r="S189" s="11">
        <f t="shared" si="67"/>
        <v>0.25</v>
      </c>
      <c r="T189" s="40">
        <f>(G189*S189)+(T188*(1-S189))</f>
        <v>1076.7520729024463</v>
      </c>
      <c r="U189" s="50"/>
      <c r="V189" s="10">
        <f t="shared" si="61"/>
        <v>43245</v>
      </c>
      <c r="W189" s="23">
        <f t="shared" si="68"/>
        <v>0.15384615384615385</v>
      </c>
      <c r="X189" s="46">
        <f>((G189 -X188)*W189)+X188</f>
        <v>1074.5987499724552</v>
      </c>
      <c r="Y189" s="23">
        <f t="shared" si="81"/>
        <v>7.407407407407407E-2</v>
      </c>
      <c r="Z189" s="47">
        <f>((G189 -Z188)*Y189)+Z188</f>
        <v>1067.432668823096</v>
      </c>
      <c r="AA189" s="46">
        <f t="shared" si="82"/>
        <v>7.1660811493591154</v>
      </c>
      <c r="AB189" s="45">
        <f t="shared" si="83"/>
        <v>0.2</v>
      </c>
      <c r="AC189" s="48">
        <f t="shared" si="85"/>
        <v>7.1065395509946825</v>
      </c>
      <c r="AD189" s="46">
        <f t="shared" si="84"/>
        <v>5.9541598364432957E-2</v>
      </c>
      <c r="AE189" s="59"/>
      <c r="AF189" s="10">
        <f t="shared" si="62"/>
        <v>43245</v>
      </c>
      <c r="AG189" s="15">
        <f>AVERAGE(G183:G189)</f>
        <v>1075.55</v>
      </c>
      <c r="AH189" s="16">
        <f>AVERAGE(G176:G189)</f>
        <v>1080.1821428571429</v>
      </c>
      <c r="AJ189" s="50"/>
      <c r="AK189" s="36"/>
      <c r="AL189" s="36"/>
      <c r="AM189" s="36"/>
      <c r="AN189" s="36"/>
      <c r="AO189" s="36"/>
      <c r="AP189" s="36"/>
      <c r="AQ189" s="36"/>
      <c r="AS189" s="37">
        <f>AVERAGE(E189,F189,G189)</f>
        <v>1077.3333333333333</v>
      </c>
      <c r="AT189" s="26">
        <f t="shared" si="69"/>
        <v>1075.2485714285713</v>
      </c>
      <c r="AU189" s="26">
        <f t="shared" si="70"/>
        <v>3.3397278911565342</v>
      </c>
      <c r="AV189" s="27">
        <f t="shared" si="71"/>
        <v>41.615404462188998</v>
      </c>
      <c r="AW189" s="10">
        <f t="shared" si="63"/>
        <v>43245</v>
      </c>
      <c r="AX189" s="34"/>
      <c r="AY189" s="20">
        <f>AVERAGE(E189,F189,G189)</f>
        <v>1077.3333333333333</v>
      </c>
      <c r="AZ189" s="21">
        <f t="shared" si="78"/>
        <v>1065.3391666666664</v>
      </c>
      <c r="BA189" s="21">
        <f t="shared" si="79"/>
        <v>21.027416666666728</v>
      </c>
      <c r="BB189" s="22">
        <f t="shared" si="80"/>
        <v>38.027073120146497</v>
      </c>
      <c r="BC189" s="10">
        <f t="shared" si="64"/>
        <v>43245</v>
      </c>
      <c r="BD189" s="34"/>
      <c r="BE189" s="20">
        <f>G189-G188</f>
        <v>-3.5799999999999272</v>
      </c>
      <c r="BF189" s="23">
        <f t="shared" si="66"/>
        <v>0</v>
      </c>
      <c r="BG189" s="23">
        <f t="shared" si="72"/>
        <v>3.5799999999999272</v>
      </c>
      <c r="BH189" s="33">
        <f t="shared" si="76"/>
        <v>5.5588549477454308</v>
      </c>
      <c r="BI189" s="33">
        <f t="shared" si="77"/>
        <v>4.9043118767939466</v>
      </c>
      <c r="BJ189" s="23">
        <f t="shared" si="73"/>
        <v>1.1334627746756132</v>
      </c>
      <c r="BK189" s="30">
        <f t="shared" si="74"/>
        <v>53.127843997557115</v>
      </c>
      <c r="BL189" s="10">
        <f t="shared" si="65"/>
        <v>43245</v>
      </c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  <c r="CP189" s="34"/>
      <c r="CQ189" s="34"/>
      <c r="CR189" s="34"/>
    </row>
    <row r="190" spans="1:96" s="4" customFormat="1" x14ac:dyDescent="0.25">
      <c r="A190" s="34">
        <v>1193</v>
      </c>
      <c r="B190" s="34">
        <v>3</v>
      </c>
      <c r="C190" s="55">
        <v>43249</v>
      </c>
      <c r="D190" s="52">
        <v>1064.8900000000001</v>
      </c>
      <c r="E190" s="52">
        <v>1073.3699999999999</v>
      </c>
      <c r="F190" s="52">
        <v>1055.22</v>
      </c>
      <c r="G190" s="34">
        <v>1060.32</v>
      </c>
      <c r="H190" s="34">
        <v>1865139</v>
      </c>
      <c r="I190" s="50"/>
      <c r="J190" s="10">
        <f t="shared" si="58"/>
        <v>43249</v>
      </c>
      <c r="K190" s="57">
        <v>1</v>
      </c>
      <c r="L190" s="57">
        <v>0</v>
      </c>
      <c r="M190" s="50"/>
      <c r="N190" s="10">
        <f t="shared" si="59"/>
        <v>43249</v>
      </c>
      <c r="O190" s="42">
        <f>((G190-MIN(F177:F190))/(MAX(E177:E190)-MIN(F177:F190))*100)</f>
        <v>9.1842247433817974</v>
      </c>
      <c r="P190" s="40">
        <f t="shared" si="75"/>
        <v>34.835387573278439</v>
      </c>
      <c r="Q190" s="35"/>
      <c r="R190" s="10">
        <f t="shared" si="60"/>
        <v>43249</v>
      </c>
      <c r="S190" s="11">
        <f t="shared" si="67"/>
        <v>0.25</v>
      </c>
      <c r="T190" s="40">
        <f>(G190*S190)+(T189*(1-S190))</f>
        <v>1072.6440546768347</v>
      </c>
      <c r="U190" s="50"/>
      <c r="V190" s="10">
        <f t="shared" si="61"/>
        <v>43249</v>
      </c>
      <c r="W190" s="23">
        <f t="shared" si="68"/>
        <v>0.15384615384615385</v>
      </c>
      <c r="X190" s="46">
        <f>((G190 -X189)*W190)+X189</f>
        <v>1072.402019207462</v>
      </c>
      <c r="Y190" s="23">
        <f t="shared" si="81"/>
        <v>7.407407407407407E-2</v>
      </c>
      <c r="Z190" s="47">
        <f>((G190 -Z189)*Y190)+Z189</f>
        <v>1066.9058044658298</v>
      </c>
      <c r="AA190" s="46">
        <f t="shared" si="82"/>
        <v>5.4962147416322296</v>
      </c>
      <c r="AB190" s="45">
        <f t="shared" si="83"/>
        <v>0.2</v>
      </c>
      <c r="AC190" s="48">
        <f t="shared" si="85"/>
        <v>6.7844745891221923</v>
      </c>
      <c r="AD190" s="46">
        <f t="shared" si="84"/>
        <v>-1.2882598474899627</v>
      </c>
      <c r="AE190" s="59"/>
      <c r="AF190" s="10">
        <f t="shared" si="62"/>
        <v>43249</v>
      </c>
      <c r="AG190" s="15">
        <f>AVERAGE(G184:G190)</f>
        <v>1072.9399999999998</v>
      </c>
      <c r="AH190" s="16">
        <f>AVERAGE(G177:G190)</f>
        <v>1080.6400000000001</v>
      </c>
      <c r="AJ190" s="50"/>
      <c r="AK190" s="36"/>
      <c r="AL190" s="36"/>
      <c r="AM190" s="36"/>
      <c r="AN190" s="36"/>
      <c r="AO190" s="36"/>
      <c r="AP190" s="36"/>
      <c r="AQ190" s="36"/>
      <c r="AS190" s="37">
        <f>AVERAGE(E190,F190,G190)</f>
        <v>1062.97</v>
      </c>
      <c r="AT190" s="26">
        <f t="shared" si="69"/>
        <v>1072.8652380952381</v>
      </c>
      <c r="AU190" s="26">
        <f t="shared" si="70"/>
        <v>4.8858503401360656</v>
      </c>
      <c r="AV190" s="27">
        <f t="shared" si="71"/>
        <v>-135.01898211318601</v>
      </c>
      <c r="AW190" s="10">
        <f t="shared" si="63"/>
        <v>43249</v>
      </c>
      <c r="AX190" s="34"/>
      <c r="AY190" s="20">
        <f>AVERAGE(E190,F190,G190)</f>
        <v>1062.97</v>
      </c>
      <c r="AZ190" s="21">
        <f t="shared" si="78"/>
        <v>1067.3013333333333</v>
      </c>
      <c r="BA190" s="21">
        <f t="shared" si="79"/>
        <v>18.640733333333326</v>
      </c>
      <c r="BB190" s="22">
        <f t="shared" si="80"/>
        <v>-15.490568444493624</v>
      </c>
      <c r="BC190" s="10">
        <f t="shared" si="64"/>
        <v>43249</v>
      </c>
      <c r="BD190" s="34"/>
      <c r="BE190" s="20">
        <f>G190-G189</f>
        <v>-15.340000000000146</v>
      </c>
      <c r="BF190" s="23">
        <f t="shared" si="66"/>
        <v>0</v>
      </c>
      <c r="BG190" s="23">
        <f t="shared" si="72"/>
        <v>15.340000000000146</v>
      </c>
      <c r="BH190" s="33">
        <f t="shared" si="76"/>
        <v>5.1617938800493288</v>
      </c>
      <c r="BI190" s="33">
        <f t="shared" si="77"/>
        <v>5.6497181713086757</v>
      </c>
      <c r="BJ190" s="23">
        <f t="shared" si="73"/>
        <v>0.91363741049293323</v>
      </c>
      <c r="BK190" s="30">
        <f t="shared" si="74"/>
        <v>47.74349652046098</v>
      </c>
      <c r="BL190" s="10">
        <f t="shared" si="65"/>
        <v>43249</v>
      </c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  <c r="CP190" s="34"/>
      <c r="CQ190" s="34"/>
      <c r="CR190" s="34"/>
    </row>
    <row r="191" spans="1:96" s="4" customFormat="1" x14ac:dyDescent="0.25">
      <c r="A191" s="34">
        <v>1194</v>
      </c>
      <c r="B191" s="34">
        <v>3</v>
      </c>
      <c r="C191" s="55">
        <v>43250</v>
      </c>
      <c r="D191" s="52">
        <v>1063.03</v>
      </c>
      <c r="E191" s="52">
        <v>1069.21</v>
      </c>
      <c r="F191" s="52">
        <v>1056.83</v>
      </c>
      <c r="G191" s="34">
        <v>1067.8</v>
      </c>
      <c r="H191" s="34">
        <v>1138457</v>
      </c>
      <c r="I191" s="50"/>
      <c r="J191" s="10">
        <f t="shared" si="58"/>
        <v>43250</v>
      </c>
      <c r="K191" s="57">
        <v>1</v>
      </c>
      <c r="L191" s="57">
        <v>0</v>
      </c>
      <c r="M191" s="50"/>
      <c r="N191" s="10">
        <f t="shared" si="59"/>
        <v>43250</v>
      </c>
      <c r="O191" s="42">
        <f>((G191-MIN(F178:F191))/(MAX(E178:E191)-MIN(F178:F191))*100)</f>
        <v>22.654421033675369</v>
      </c>
      <c r="P191" s="40">
        <f t="shared" si="75"/>
        <v>25.55522993407148</v>
      </c>
      <c r="Q191" s="35"/>
      <c r="R191" s="10">
        <f t="shared" si="60"/>
        <v>43250</v>
      </c>
      <c r="S191" s="11">
        <f t="shared" si="67"/>
        <v>0.25</v>
      </c>
      <c r="T191" s="40">
        <f>(G191*S191)+(T190*(1-S191))</f>
        <v>1071.4330410076261</v>
      </c>
      <c r="U191" s="50"/>
      <c r="V191" s="10">
        <f t="shared" si="61"/>
        <v>43250</v>
      </c>
      <c r="W191" s="23">
        <f t="shared" si="68"/>
        <v>0.15384615384615385</v>
      </c>
      <c r="X191" s="46">
        <f>((G191 -X190)*W191)+X190</f>
        <v>1071.6940162524679</v>
      </c>
      <c r="Y191" s="23">
        <f t="shared" si="81"/>
        <v>7.407407407407407E-2</v>
      </c>
      <c r="Z191" s="47">
        <f>((G191 -Z190)*Y191)+Z190</f>
        <v>1066.9720411720646</v>
      </c>
      <c r="AA191" s="46">
        <f t="shared" si="82"/>
        <v>4.7219750804033538</v>
      </c>
      <c r="AB191" s="45">
        <f t="shared" si="83"/>
        <v>0.2</v>
      </c>
      <c r="AC191" s="48">
        <f t="shared" si="85"/>
        <v>6.3719746873784242</v>
      </c>
      <c r="AD191" s="46">
        <f t="shared" si="84"/>
        <v>-1.6499996069750704</v>
      </c>
      <c r="AE191" s="59"/>
      <c r="AF191" s="10">
        <f t="shared" si="62"/>
        <v>43250</v>
      </c>
      <c r="AG191" s="15">
        <f>AVERAGE(G185:G191)</f>
        <v>1073.1457142857141</v>
      </c>
      <c r="AH191" s="16">
        <f>AVERAGE(G178:G191)</f>
        <v>1079.5714285714287</v>
      </c>
      <c r="AJ191" s="50"/>
      <c r="AK191" s="36"/>
      <c r="AL191" s="36"/>
      <c r="AM191" s="36"/>
      <c r="AN191" s="36"/>
      <c r="AO191" s="36"/>
      <c r="AP191" s="36"/>
      <c r="AQ191" s="36"/>
      <c r="AS191" s="37">
        <f>AVERAGE(E191,F191,G191)</f>
        <v>1064.6133333333335</v>
      </c>
      <c r="AT191" s="26">
        <f t="shared" si="69"/>
        <v>1072.7157142857143</v>
      </c>
      <c r="AU191" s="26">
        <f t="shared" si="70"/>
        <v>5.099455782312881</v>
      </c>
      <c r="AV191" s="27">
        <f t="shared" si="71"/>
        <v>-105.92477966614123</v>
      </c>
      <c r="AW191" s="10">
        <f t="shared" si="63"/>
        <v>43250</v>
      </c>
      <c r="AX191" s="34"/>
      <c r="AY191" s="20">
        <f>AVERAGE(E191,F191,G191)</f>
        <v>1064.6133333333335</v>
      </c>
      <c r="AZ191" s="21">
        <f t="shared" si="78"/>
        <v>1069.1321666666668</v>
      </c>
      <c r="BA191" s="21">
        <f t="shared" si="79"/>
        <v>16.443733333333302</v>
      </c>
      <c r="BB191" s="22">
        <f t="shared" si="80"/>
        <v>-18.32038682753841</v>
      </c>
      <c r="BC191" s="10">
        <f t="shared" si="64"/>
        <v>43250</v>
      </c>
      <c r="BD191" s="34"/>
      <c r="BE191" s="20">
        <f>G191-G190</f>
        <v>7.4800000000000182</v>
      </c>
      <c r="BF191" s="23">
        <f t="shared" si="66"/>
        <v>7.4800000000000182</v>
      </c>
      <c r="BG191" s="23">
        <f t="shared" si="72"/>
        <v>0</v>
      </c>
      <c r="BH191" s="33">
        <f t="shared" si="76"/>
        <v>5.3273800314743776</v>
      </c>
      <c r="BI191" s="33">
        <f t="shared" si="77"/>
        <v>5.2461668733580558</v>
      </c>
      <c r="BJ191" s="23">
        <f t="shared" si="73"/>
        <v>1.0154804755694584</v>
      </c>
      <c r="BK191" s="30">
        <f t="shared" si="74"/>
        <v>50.384039333476665</v>
      </c>
      <c r="BL191" s="10">
        <f t="shared" si="65"/>
        <v>43250</v>
      </c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4"/>
      <c r="CR191" s="34"/>
    </row>
    <row r="192" spans="1:96" s="4" customFormat="1" x14ac:dyDescent="0.25">
      <c r="A192" s="34">
        <v>1195</v>
      </c>
      <c r="B192" s="34">
        <v>3</v>
      </c>
      <c r="C192" s="55">
        <v>43251</v>
      </c>
      <c r="D192" s="52">
        <v>1067.56</v>
      </c>
      <c r="E192" s="52">
        <v>1097.19</v>
      </c>
      <c r="F192" s="52">
        <v>1067.56</v>
      </c>
      <c r="G192" s="34">
        <v>1084.99</v>
      </c>
      <c r="H192" s="34">
        <v>3088305</v>
      </c>
      <c r="I192" s="50"/>
      <c r="J192" s="10">
        <f t="shared" si="58"/>
        <v>43251</v>
      </c>
      <c r="K192" s="57">
        <v>1</v>
      </c>
      <c r="L192" s="57">
        <v>0</v>
      </c>
      <c r="M192" s="50"/>
      <c r="N192" s="10">
        <f t="shared" si="59"/>
        <v>43251</v>
      </c>
      <c r="O192" s="42">
        <f>((G192-MIN(F179:F192))/(MAX(E179:E192)-MIN(F179:F192))*100)</f>
        <v>53.610660904015838</v>
      </c>
      <c r="P192" s="40">
        <f t="shared" si="75"/>
        <v>28.483102227024336</v>
      </c>
      <c r="Q192" s="35"/>
      <c r="R192" s="10">
        <f t="shared" si="60"/>
        <v>43251</v>
      </c>
      <c r="S192" s="11">
        <f t="shared" si="67"/>
        <v>0.25</v>
      </c>
      <c r="T192" s="40">
        <f>(G192*S192)+(T191*(1-S192))</f>
        <v>1074.8222807557195</v>
      </c>
      <c r="U192" s="50"/>
      <c r="V192" s="10">
        <f t="shared" si="61"/>
        <v>43251</v>
      </c>
      <c r="W192" s="23">
        <f t="shared" si="68"/>
        <v>0.15384615384615385</v>
      </c>
      <c r="X192" s="46">
        <f>((G192 -X191)*W192)+X191</f>
        <v>1073.7395522136267</v>
      </c>
      <c r="Y192" s="23">
        <f t="shared" si="81"/>
        <v>7.407407407407407E-2</v>
      </c>
      <c r="Z192" s="47">
        <f>((G192 -Z191)*Y192)+Z191</f>
        <v>1068.3067047889488</v>
      </c>
      <c r="AA192" s="46">
        <f t="shared" si="82"/>
        <v>5.4328474246779024</v>
      </c>
      <c r="AB192" s="45">
        <f t="shared" si="83"/>
        <v>0.2</v>
      </c>
      <c r="AC192" s="48">
        <f t="shared" si="85"/>
        <v>6.18414923483832</v>
      </c>
      <c r="AD192" s="46">
        <f t="shared" si="84"/>
        <v>-0.75130181016041764</v>
      </c>
      <c r="AE192" s="59"/>
      <c r="AF192" s="10">
        <f t="shared" si="62"/>
        <v>43251</v>
      </c>
      <c r="AG192" s="15">
        <f>AVERAGE(G186:G192)</f>
        <v>1073.9185714285713</v>
      </c>
      <c r="AH192" s="16">
        <f>AVERAGE(G179:G192)</f>
        <v>1078.6728571428571</v>
      </c>
      <c r="AJ192" s="50"/>
      <c r="AK192" s="36"/>
      <c r="AL192" s="36"/>
      <c r="AM192" s="36"/>
      <c r="AN192" s="36"/>
      <c r="AO192" s="36"/>
      <c r="AP192" s="36"/>
      <c r="AQ192" s="36"/>
      <c r="AS192" s="37">
        <f>AVERAGE(E192,F192,G192)</f>
        <v>1083.2466666666667</v>
      </c>
      <c r="AT192" s="26">
        <f t="shared" si="69"/>
        <v>1073.1209523809525</v>
      </c>
      <c r="AU192" s="26">
        <f t="shared" si="70"/>
        <v>5.3310204081631456</v>
      </c>
      <c r="AV192" s="27">
        <f t="shared" si="71"/>
        <v>126.62634305693898</v>
      </c>
      <c r="AW192" s="10">
        <f t="shared" si="63"/>
        <v>43251</v>
      </c>
      <c r="AX192" s="34"/>
      <c r="AY192" s="20">
        <f>AVERAGE(E192,F192,G192)</f>
        <v>1083.2466666666667</v>
      </c>
      <c r="AZ192" s="21">
        <f t="shared" si="78"/>
        <v>1071.8338333333331</v>
      </c>
      <c r="BA192" s="21">
        <f t="shared" si="79"/>
        <v>14.343016666666717</v>
      </c>
      <c r="BB192" s="22">
        <f t="shared" si="80"/>
        <v>53.047108097127392</v>
      </c>
      <c r="BC192" s="10">
        <f t="shared" si="64"/>
        <v>43251</v>
      </c>
      <c r="BD192" s="34"/>
      <c r="BE192" s="20">
        <f>G192-G191</f>
        <v>17.190000000000055</v>
      </c>
      <c r="BF192" s="23">
        <f t="shared" si="66"/>
        <v>17.190000000000055</v>
      </c>
      <c r="BG192" s="23">
        <f t="shared" si="72"/>
        <v>0</v>
      </c>
      <c r="BH192" s="33">
        <f t="shared" si="76"/>
        <v>6.1747100292262118</v>
      </c>
      <c r="BI192" s="33">
        <f t="shared" si="77"/>
        <v>4.8714406681181952</v>
      </c>
      <c r="BJ192" s="23">
        <f t="shared" si="73"/>
        <v>1.2675326355994521</v>
      </c>
      <c r="BK192" s="30">
        <f t="shared" si="74"/>
        <v>55.899201435941549</v>
      </c>
      <c r="BL192" s="10">
        <f t="shared" si="65"/>
        <v>43251</v>
      </c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  <c r="CP192" s="34"/>
      <c r="CQ192" s="34"/>
      <c r="CR192" s="34"/>
    </row>
    <row r="193" spans="1:96" s="4" customFormat="1" x14ac:dyDescent="0.25">
      <c r="A193" s="34">
        <v>1196</v>
      </c>
      <c r="B193" s="34">
        <v>3</v>
      </c>
      <c r="C193" s="55">
        <v>43252</v>
      </c>
      <c r="D193" s="52">
        <v>1099.3499999999999</v>
      </c>
      <c r="E193" s="52">
        <v>1120</v>
      </c>
      <c r="F193" s="52">
        <v>1098.5</v>
      </c>
      <c r="G193" s="34">
        <v>1119.5</v>
      </c>
      <c r="H193" s="34">
        <v>2421598</v>
      </c>
      <c r="I193" s="50"/>
      <c r="J193" s="10">
        <f t="shared" si="58"/>
        <v>43252</v>
      </c>
      <c r="K193" s="57">
        <v>0</v>
      </c>
      <c r="L193" s="57">
        <v>0</v>
      </c>
      <c r="M193" s="50"/>
      <c r="N193" s="10">
        <f t="shared" si="59"/>
        <v>43252</v>
      </c>
      <c r="O193" s="42">
        <f>((G193-MIN(F180:F193))/(MAX(E180:E193)-MIN(F180:F193))*100)</f>
        <v>99.22815683853041</v>
      </c>
      <c r="P193" s="40">
        <f t="shared" si="75"/>
        <v>58.497746258740541</v>
      </c>
      <c r="Q193" s="35"/>
      <c r="R193" s="10">
        <f t="shared" si="60"/>
        <v>43252</v>
      </c>
      <c r="S193" s="11">
        <f t="shared" si="67"/>
        <v>0.25</v>
      </c>
      <c r="T193" s="40">
        <f>(G193*S193)+(T192*(1-S193))</f>
        <v>1085.9917105667896</v>
      </c>
      <c r="U193" s="50"/>
      <c r="V193" s="10">
        <f t="shared" si="61"/>
        <v>43252</v>
      </c>
      <c r="W193" s="23">
        <f t="shared" si="68"/>
        <v>0.15384615384615385</v>
      </c>
      <c r="X193" s="46">
        <f>((G193 -X192)*W193)+X192</f>
        <v>1080.7796211038381</v>
      </c>
      <c r="Y193" s="23">
        <f t="shared" si="81"/>
        <v>7.407407407407407E-2</v>
      </c>
      <c r="Z193" s="47">
        <f>((G193 -Z192)*Y193)+Z192</f>
        <v>1072.0988007305082</v>
      </c>
      <c r="AA193" s="46">
        <f t="shared" si="82"/>
        <v>8.6808203733298797</v>
      </c>
      <c r="AB193" s="45">
        <f t="shared" si="83"/>
        <v>0.2</v>
      </c>
      <c r="AC193" s="48">
        <f t="shared" si="85"/>
        <v>6.6834834625366319</v>
      </c>
      <c r="AD193" s="46">
        <f t="shared" si="84"/>
        <v>1.9973369107932477</v>
      </c>
      <c r="AE193" s="59"/>
      <c r="AF193" s="10">
        <f t="shared" si="62"/>
        <v>43252</v>
      </c>
      <c r="AG193" s="15">
        <f>AVERAGE(G187:G193)</f>
        <v>1081.0285714285715</v>
      </c>
      <c r="AH193" s="16">
        <f>AVERAGE(G180:G193)</f>
        <v>1080.1899999999998</v>
      </c>
      <c r="AJ193" s="50"/>
      <c r="AK193" s="36"/>
      <c r="AL193" s="36"/>
      <c r="AM193" s="36"/>
      <c r="AN193" s="36"/>
      <c r="AO193" s="36"/>
      <c r="AP193" s="36"/>
      <c r="AQ193" s="36"/>
      <c r="AS193" s="37">
        <f>AVERAGE(E193,F193,G193)</f>
        <v>1112.6666666666667</v>
      </c>
      <c r="AT193" s="26">
        <f t="shared" si="69"/>
        <v>1078.5966666666668</v>
      </c>
      <c r="AU193" s="26">
        <f t="shared" si="70"/>
        <v>11.062857142857215</v>
      </c>
      <c r="AV193" s="27">
        <f t="shared" si="71"/>
        <v>205.31163911845559</v>
      </c>
      <c r="AW193" s="10">
        <f t="shared" si="63"/>
        <v>43252</v>
      </c>
      <c r="AX193" s="34"/>
      <c r="AY193" s="20">
        <f>AVERAGE(E193,F193,G193)</f>
        <v>1112.6666666666667</v>
      </c>
      <c r="AZ193" s="21">
        <f t="shared" si="78"/>
        <v>1076.4723333333334</v>
      </c>
      <c r="BA193" s="21">
        <f t="shared" si="79"/>
        <v>12.667333333333351</v>
      </c>
      <c r="BB193" s="22">
        <f t="shared" si="80"/>
        <v>190.48646562461613</v>
      </c>
      <c r="BC193" s="10">
        <f t="shared" si="64"/>
        <v>43252</v>
      </c>
      <c r="BD193" s="34"/>
      <c r="BE193" s="20">
        <f>G193-G192</f>
        <v>34.509999999999991</v>
      </c>
      <c r="BF193" s="23">
        <f t="shared" si="66"/>
        <v>34.509999999999991</v>
      </c>
      <c r="BG193" s="23">
        <f t="shared" si="72"/>
        <v>0</v>
      </c>
      <c r="BH193" s="33">
        <f t="shared" si="76"/>
        <v>8.1986593128529108</v>
      </c>
      <c r="BI193" s="33">
        <f t="shared" si="77"/>
        <v>4.5234806203954667</v>
      </c>
      <c r="BJ193" s="23">
        <f t="shared" si="73"/>
        <v>1.8124669918749736</v>
      </c>
      <c r="BK193" s="30">
        <f t="shared" si="74"/>
        <v>64.444027151645429</v>
      </c>
      <c r="BL193" s="10">
        <f t="shared" si="65"/>
        <v>43252</v>
      </c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  <c r="CP193" s="34"/>
      <c r="CQ193" s="34"/>
      <c r="CR193" s="34"/>
    </row>
    <row r="194" spans="1:96" x14ac:dyDescent="0.25">
      <c r="A194">
        <v>1197</v>
      </c>
      <c r="B194">
        <v>3</v>
      </c>
      <c r="C194" s="1">
        <v>43255</v>
      </c>
      <c r="D194" s="52">
        <v>1122.33</v>
      </c>
      <c r="E194" s="52">
        <v>1141.8900000000001</v>
      </c>
      <c r="F194" s="52">
        <v>1122.01</v>
      </c>
      <c r="G194">
        <v>1139.29</v>
      </c>
      <c r="H194">
        <v>1889579</v>
      </c>
      <c r="J194" s="10">
        <f t="shared" si="58"/>
        <v>43255</v>
      </c>
      <c r="K194" s="20">
        <v>0</v>
      </c>
      <c r="L194" s="20">
        <v>0</v>
      </c>
      <c r="N194" s="10">
        <f t="shared" si="59"/>
        <v>43255</v>
      </c>
      <c r="O194" s="42">
        <f>((G194-MIN(F181:F194))/(MAX(E181:E194)-MIN(F181:F194))*100)</f>
        <v>97.000115380177533</v>
      </c>
      <c r="P194" s="40">
        <f t="shared" si="75"/>
        <v>83.279644374241258</v>
      </c>
      <c r="Q194" s="2"/>
      <c r="R194" s="10">
        <f t="shared" si="60"/>
        <v>43255</v>
      </c>
      <c r="S194" s="11">
        <f t="shared" si="67"/>
        <v>0.25</v>
      </c>
      <c r="T194" s="40">
        <f>(G194*S194)+(T193*(1-S194))</f>
        <v>1099.3162829250923</v>
      </c>
      <c r="U194" s="3"/>
      <c r="V194" s="10">
        <f t="shared" si="61"/>
        <v>43255</v>
      </c>
      <c r="W194" s="23">
        <f t="shared" si="68"/>
        <v>0.15384615384615385</v>
      </c>
      <c r="X194" s="46">
        <f>((G194 -X193)*W194)+X193</f>
        <v>1089.7812178570937</v>
      </c>
      <c r="Y194" s="23">
        <f t="shared" si="81"/>
        <v>7.407407407407407E-2</v>
      </c>
      <c r="Z194" s="47">
        <f>((G194 -Z193)*Y194)+Z193</f>
        <v>1077.0759266023224</v>
      </c>
      <c r="AA194" s="46">
        <f t="shared" si="82"/>
        <v>12.705291254771282</v>
      </c>
      <c r="AB194" s="45">
        <f t="shared" si="83"/>
        <v>0.2</v>
      </c>
      <c r="AC194" s="48">
        <f t="shared" si="85"/>
        <v>7.887845020983562</v>
      </c>
      <c r="AD194" s="46">
        <f t="shared" si="84"/>
        <v>4.8174462337877202</v>
      </c>
      <c r="AF194" s="10">
        <f t="shared" si="62"/>
        <v>43255</v>
      </c>
      <c r="AG194" s="15">
        <f>AVERAGE(G188:G194)</f>
        <v>1089.5428571428572</v>
      </c>
      <c r="AH194" s="16">
        <f>AVERAGE(G181:G194)</f>
        <v>1082.9821428571429</v>
      </c>
      <c r="AS194" s="26">
        <f>AVERAGE(E194,F194,G194)</f>
        <v>1134.3966666666668</v>
      </c>
      <c r="AT194" s="26">
        <f t="shared" si="69"/>
        <v>1087.2161904761906</v>
      </c>
      <c r="AU194" s="26">
        <f t="shared" si="70"/>
        <v>20.751700680272183</v>
      </c>
      <c r="AV194" s="27">
        <f t="shared" si="71"/>
        <v>151.57143637654966</v>
      </c>
      <c r="AW194" s="10">
        <f t="shared" si="63"/>
        <v>43255</v>
      </c>
      <c r="AY194" s="20">
        <f>AVERAGE(E194,F194,G194)</f>
        <v>1134.3966666666668</v>
      </c>
      <c r="AZ194" s="21">
        <f t="shared" si="78"/>
        <v>1081.2985000000001</v>
      </c>
      <c r="BA194" s="21">
        <f t="shared" si="79"/>
        <v>13.839050000000032</v>
      </c>
      <c r="BB194" s="22">
        <f t="shared" si="80"/>
        <v>255.78907351138761</v>
      </c>
      <c r="BC194" s="10">
        <f t="shared" si="64"/>
        <v>43255</v>
      </c>
      <c r="BE194" s="20">
        <f>G194-G193</f>
        <v>19.789999999999964</v>
      </c>
      <c r="BF194" s="23">
        <f t="shared" si="66"/>
        <v>19.789999999999964</v>
      </c>
      <c r="BG194" s="23">
        <f t="shared" si="72"/>
        <v>0</v>
      </c>
      <c r="BH194" s="33">
        <f t="shared" si="76"/>
        <v>9.0266122190777001</v>
      </c>
      <c r="BI194" s="33">
        <f t="shared" si="77"/>
        <v>4.2003748617957903</v>
      </c>
      <c r="BJ194" s="23">
        <f t="shared" si="73"/>
        <v>2.1490015810680632</v>
      </c>
      <c r="BK194" s="30">
        <f t="shared" si="74"/>
        <v>68.243902892521731</v>
      </c>
      <c r="BL194" s="10">
        <f t="shared" si="65"/>
        <v>43255</v>
      </c>
    </row>
    <row r="195" spans="1:96" x14ac:dyDescent="0.25">
      <c r="A195">
        <v>1198</v>
      </c>
      <c r="B195">
        <v>3</v>
      </c>
      <c r="C195" s="1">
        <v>43256</v>
      </c>
      <c r="D195" s="52">
        <v>1140.99</v>
      </c>
      <c r="E195" s="52">
        <v>1145.74</v>
      </c>
      <c r="F195" s="52">
        <v>1133.19</v>
      </c>
      <c r="G195">
        <v>1139.6600000000001</v>
      </c>
      <c r="H195">
        <v>1677973</v>
      </c>
      <c r="J195" s="10">
        <f t="shared" ref="J195:J258" si="86">$C195</f>
        <v>43256</v>
      </c>
      <c r="K195" s="20">
        <v>0</v>
      </c>
      <c r="L195" s="20">
        <v>0</v>
      </c>
      <c r="N195" s="10">
        <f t="shared" ref="N195:N258" si="87">$C195</f>
        <v>43256</v>
      </c>
      <c r="O195" s="42">
        <f>((G195-MIN(F182:F195))/(MAX(E182:E195)-MIN(F182:F195))*100)</f>
        <v>93.283252319929375</v>
      </c>
      <c r="P195" s="40">
        <f t="shared" si="75"/>
        <v>96.503841512879106</v>
      </c>
      <c r="Q195" s="2"/>
      <c r="R195" s="10">
        <f t="shared" ref="R195:R258" si="88">$C195</f>
        <v>43256</v>
      </c>
      <c r="S195" s="11">
        <f t="shared" si="67"/>
        <v>0.25</v>
      </c>
      <c r="T195" s="40">
        <f>(G195*S195)+(T194*(1-S195))</f>
        <v>1109.4022121938192</v>
      </c>
      <c r="U195" s="3"/>
      <c r="V195" s="10">
        <f t="shared" ref="V195:V258" si="89">$C195</f>
        <v>43256</v>
      </c>
      <c r="W195" s="23">
        <f t="shared" si="68"/>
        <v>0.15384615384615385</v>
      </c>
      <c r="X195" s="46">
        <f>((G195 -X194)*W195)+X194</f>
        <v>1097.4548766483101</v>
      </c>
      <c r="Y195" s="23">
        <f t="shared" si="81"/>
        <v>7.407407407407407E-2</v>
      </c>
      <c r="Z195" s="47">
        <f>((G195 -Z194)*Y195)+Z194</f>
        <v>1081.7117838910392</v>
      </c>
      <c r="AA195" s="46">
        <f t="shared" si="82"/>
        <v>15.743092757270915</v>
      </c>
      <c r="AB195" s="45">
        <f t="shared" si="83"/>
        <v>0.2</v>
      </c>
      <c r="AC195" s="48">
        <f t="shared" si="85"/>
        <v>9.4588945682410319</v>
      </c>
      <c r="AD195" s="46">
        <f t="shared" si="84"/>
        <v>6.2841981890298833</v>
      </c>
      <c r="AF195" s="10">
        <f t="shared" ref="AF195:AF258" si="90">$C195</f>
        <v>43256</v>
      </c>
      <c r="AG195" s="15">
        <f>AVERAGE(G189:G195)</f>
        <v>1098.1742857142856</v>
      </c>
      <c r="AH195" s="16">
        <f>AVERAGE(G182:G195)</f>
        <v>1087.2985714285712</v>
      </c>
      <c r="AS195" s="26">
        <f>AVERAGE(E195,F195,G195)</f>
        <v>1139.53</v>
      </c>
      <c r="AT195" s="26">
        <f t="shared" si="69"/>
        <v>1096.3938095238095</v>
      </c>
      <c r="AU195" s="26">
        <f t="shared" si="70"/>
        <v>27.831972789115657</v>
      </c>
      <c r="AV195" s="27">
        <f t="shared" si="71"/>
        <v>103.32526743740773</v>
      </c>
      <c r="AW195" s="10">
        <f t="shared" ref="AW195:AW258" si="91">$C195</f>
        <v>43256</v>
      </c>
      <c r="AY195" s="20">
        <f>AVERAGE(E195,F195,G195)</f>
        <v>1139.53</v>
      </c>
      <c r="AZ195" s="21">
        <f t="shared" si="78"/>
        <v>1085.5488333333333</v>
      </c>
      <c r="BA195" s="21">
        <f t="shared" si="79"/>
        <v>16.803699999999992</v>
      </c>
      <c r="BB195" s="22">
        <f t="shared" si="80"/>
        <v>214.16381180599797</v>
      </c>
      <c r="BC195" s="10">
        <f t="shared" ref="BC195:BC258" si="92">$C195</f>
        <v>43256</v>
      </c>
      <c r="BE195" s="20">
        <f>G195-G194</f>
        <v>0.37000000000011823</v>
      </c>
      <c r="BF195" s="23">
        <f t="shared" si="66"/>
        <v>0.37000000000011823</v>
      </c>
      <c r="BG195" s="23">
        <f t="shared" si="72"/>
        <v>0</v>
      </c>
      <c r="BH195" s="33">
        <f t="shared" si="76"/>
        <v>8.4082827748578719</v>
      </c>
      <c r="BI195" s="33">
        <f t="shared" si="77"/>
        <v>3.900348085953234</v>
      </c>
      <c r="BJ195" s="23">
        <f t="shared" si="73"/>
        <v>2.1557775330718747</v>
      </c>
      <c r="BK195" s="30">
        <f t="shared" si="74"/>
        <v>68.312088240688269</v>
      </c>
      <c r="BL195" s="10">
        <f t="shared" ref="BL195:BL258" si="93">$C195</f>
        <v>43256</v>
      </c>
    </row>
    <row r="196" spans="1:96" x14ac:dyDescent="0.25">
      <c r="A196">
        <v>1199</v>
      </c>
      <c r="B196">
        <v>3</v>
      </c>
      <c r="C196" s="1">
        <v>43257</v>
      </c>
      <c r="D196" s="52">
        <v>1142.17</v>
      </c>
      <c r="E196" s="52">
        <v>1143</v>
      </c>
      <c r="F196" s="52">
        <v>1125.74</v>
      </c>
      <c r="G196">
        <v>1136.8800000000001</v>
      </c>
      <c r="H196">
        <v>1698247</v>
      </c>
      <c r="J196" s="10">
        <f t="shared" si="86"/>
        <v>43257</v>
      </c>
      <c r="K196" s="20">
        <v>0</v>
      </c>
      <c r="L196" s="20">
        <v>0</v>
      </c>
      <c r="N196" s="10">
        <f t="shared" si="87"/>
        <v>43257</v>
      </c>
      <c r="O196" s="42">
        <f>((G196-MIN(F183:F196))/(MAX(E183:E196)-MIN(F183:F196))*100)</f>
        <v>90.212107821476025</v>
      </c>
      <c r="P196" s="40">
        <f t="shared" si="75"/>
        <v>93.498491840527649</v>
      </c>
      <c r="Q196" s="2"/>
      <c r="R196" s="10">
        <f t="shared" si="88"/>
        <v>43257</v>
      </c>
      <c r="S196" s="11">
        <f t="shared" si="67"/>
        <v>0.25</v>
      </c>
      <c r="T196" s="40">
        <f>(G196*S196)+(T195*(1-S196))</f>
        <v>1116.2716591453645</v>
      </c>
      <c r="U196" s="3"/>
      <c r="V196" s="10">
        <f t="shared" si="89"/>
        <v>43257</v>
      </c>
      <c r="W196" s="23">
        <f t="shared" si="68"/>
        <v>0.15384615384615385</v>
      </c>
      <c r="X196" s="46">
        <f>((G196 -X195)*W196)+X195</f>
        <v>1103.5202802408778</v>
      </c>
      <c r="Y196" s="23">
        <f t="shared" si="81"/>
        <v>7.407407407407407E-2</v>
      </c>
      <c r="Z196" s="47">
        <f>((G196 -Z195)*Y196)+Z195</f>
        <v>1085.7983184176289</v>
      </c>
      <c r="AA196" s="46">
        <f t="shared" si="82"/>
        <v>17.721961823248876</v>
      </c>
      <c r="AB196" s="45">
        <f t="shared" si="83"/>
        <v>0.2</v>
      </c>
      <c r="AC196" s="48">
        <f t="shared" si="85"/>
        <v>11.111508019242601</v>
      </c>
      <c r="AD196" s="46">
        <f t="shared" si="84"/>
        <v>6.6104538040062746</v>
      </c>
      <c r="AF196" s="10">
        <f t="shared" si="90"/>
        <v>43257</v>
      </c>
      <c r="AG196" s="15">
        <f>AVERAGE(G190:G196)</f>
        <v>1106.9199999999998</v>
      </c>
      <c r="AH196" s="16">
        <f>AVERAGE(G183:G196)</f>
        <v>1091.2350000000001</v>
      </c>
      <c r="AS196" s="26">
        <f>AVERAGE(E196,F196,G196)</f>
        <v>1135.2066666666667</v>
      </c>
      <c r="AT196" s="26">
        <f t="shared" si="69"/>
        <v>1104.6614285714286</v>
      </c>
      <c r="AU196" s="26">
        <f t="shared" si="70"/>
        <v>29.472653061224491</v>
      </c>
      <c r="AV196" s="27">
        <f t="shared" si="71"/>
        <v>69.092836743235651</v>
      </c>
      <c r="AW196" s="10">
        <f t="shared" si="91"/>
        <v>43257</v>
      </c>
      <c r="AY196" s="20">
        <f>AVERAGE(E196,F196,G196)</f>
        <v>1135.2066666666667</v>
      </c>
      <c r="AZ196" s="21">
        <f t="shared" si="78"/>
        <v>1089.6156666666666</v>
      </c>
      <c r="BA196" s="21">
        <f t="shared" si="79"/>
        <v>18.922699999999985</v>
      </c>
      <c r="BB196" s="22">
        <f t="shared" si="80"/>
        <v>160.62189856627282</v>
      </c>
      <c r="BC196" s="10">
        <f t="shared" si="92"/>
        <v>43257</v>
      </c>
      <c r="BE196" s="20">
        <f>G196-G195</f>
        <v>-2.7799999999999727</v>
      </c>
      <c r="BF196" s="23">
        <f t="shared" ref="BF196:BF259" si="94">IF(BE196&gt;0,BE196,0)</f>
        <v>0</v>
      </c>
      <c r="BG196" s="23">
        <f t="shared" si="72"/>
        <v>2.7799999999999727</v>
      </c>
      <c r="BH196" s="33">
        <f t="shared" si="76"/>
        <v>7.8076911480823101</v>
      </c>
      <c r="BI196" s="33">
        <f t="shared" si="77"/>
        <v>3.8203232226708583</v>
      </c>
      <c r="BJ196" s="23">
        <f t="shared" si="73"/>
        <v>2.0437252800363339</v>
      </c>
      <c r="BK196" s="30">
        <f t="shared" si="74"/>
        <v>67.145523725187758</v>
      </c>
      <c r="BL196" s="10">
        <f t="shared" si="93"/>
        <v>43257</v>
      </c>
    </row>
    <row r="197" spans="1:96" x14ac:dyDescent="0.25">
      <c r="A197">
        <v>1200</v>
      </c>
      <c r="B197">
        <v>3</v>
      </c>
      <c r="C197" s="1">
        <v>43258</v>
      </c>
      <c r="D197" s="52">
        <v>1131.32</v>
      </c>
      <c r="E197" s="52">
        <v>1135.82</v>
      </c>
      <c r="F197" s="52">
        <v>1116.52</v>
      </c>
      <c r="G197">
        <v>1123.8599999999999</v>
      </c>
      <c r="H197">
        <v>1520020</v>
      </c>
      <c r="J197" s="10">
        <f t="shared" si="86"/>
        <v>43258</v>
      </c>
      <c r="K197" s="20">
        <v>0</v>
      </c>
      <c r="L197" s="20">
        <v>0</v>
      </c>
      <c r="N197" s="10">
        <f t="shared" si="87"/>
        <v>43258</v>
      </c>
      <c r="O197" s="42">
        <f>((G197-MIN(F184:F197))/(MAX(E184:E197)-MIN(F184:F197))*100)</f>
        <v>75.828546177640177</v>
      </c>
      <c r="P197" s="40">
        <f t="shared" si="75"/>
        <v>86.44130210634853</v>
      </c>
      <c r="Q197" s="2"/>
      <c r="R197" s="10">
        <f t="shared" si="88"/>
        <v>43258</v>
      </c>
      <c r="S197" s="11">
        <f t="shared" si="67"/>
        <v>0.25</v>
      </c>
      <c r="T197" s="40">
        <f>(G197*S197)+(T196*(1-S197))</f>
        <v>1118.1687443590233</v>
      </c>
      <c r="U197" s="3"/>
      <c r="V197" s="10">
        <f t="shared" si="89"/>
        <v>43258</v>
      </c>
      <c r="W197" s="23">
        <f t="shared" si="68"/>
        <v>0.15384615384615385</v>
      </c>
      <c r="X197" s="46">
        <f>((G197 -X196)*W197)+X196</f>
        <v>1106.6494678961274</v>
      </c>
      <c r="Y197" s="23">
        <f t="shared" si="81"/>
        <v>7.407407407407407E-2</v>
      </c>
      <c r="Z197" s="47">
        <f>((G197 -Z196)*Y197)+Z196</f>
        <v>1088.6177022385452</v>
      </c>
      <c r="AA197" s="46">
        <f t="shared" si="82"/>
        <v>18.031765657582127</v>
      </c>
      <c r="AB197" s="45">
        <f t="shared" si="83"/>
        <v>0.2</v>
      </c>
      <c r="AC197" s="48">
        <f t="shared" si="85"/>
        <v>12.495559546910506</v>
      </c>
      <c r="AD197" s="46">
        <f t="shared" si="84"/>
        <v>5.5362061106716212</v>
      </c>
      <c r="AF197" s="10">
        <f t="shared" si="90"/>
        <v>43258</v>
      </c>
      <c r="AG197" s="15">
        <f>AVERAGE(G191:G197)</f>
        <v>1115.9971428571428</v>
      </c>
      <c r="AH197" s="16">
        <f>AVERAGE(G184:G197)</f>
        <v>1094.4685714285715</v>
      </c>
      <c r="AS197" s="26">
        <f>AVERAGE(E197,F197,G197)</f>
        <v>1125.3999999999999</v>
      </c>
      <c r="AT197" s="26">
        <f t="shared" si="69"/>
        <v>1113.58</v>
      </c>
      <c r="AU197" s="26">
        <f t="shared" si="70"/>
        <v>22.918095238095216</v>
      </c>
      <c r="AV197" s="27">
        <f t="shared" si="71"/>
        <v>34.383311170212615</v>
      </c>
      <c r="AW197" s="10">
        <f t="shared" si="91"/>
        <v>43258</v>
      </c>
      <c r="AY197" s="20">
        <f>AVERAGE(E197,F197,G197)</f>
        <v>1125.3999999999999</v>
      </c>
      <c r="AZ197" s="21">
        <f t="shared" si="78"/>
        <v>1092.1428333333333</v>
      </c>
      <c r="BA197" s="21">
        <f t="shared" si="79"/>
        <v>20.479399999999998</v>
      </c>
      <c r="BB197" s="22">
        <f t="shared" si="80"/>
        <v>108.2621778198793</v>
      </c>
      <c r="BC197" s="10">
        <f t="shared" si="92"/>
        <v>43258</v>
      </c>
      <c r="BE197" s="20">
        <f>G197-G196</f>
        <v>-13.020000000000209</v>
      </c>
      <c r="BF197" s="23">
        <f t="shared" si="94"/>
        <v>0</v>
      </c>
      <c r="BG197" s="23">
        <f t="shared" si="72"/>
        <v>13.020000000000209</v>
      </c>
      <c r="BH197" s="33">
        <f t="shared" si="76"/>
        <v>7.2499989232192883</v>
      </c>
      <c r="BI197" s="33">
        <f t="shared" si="77"/>
        <v>4.477442992480098</v>
      </c>
      <c r="BJ197" s="23">
        <f t="shared" si="73"/>
        <v>1.6192275223594628</v>
      </c>
      <c r="BK197" s="30">
        <f t="shared" si="74"/>
        <v>61.820804360700357</v>
      </c>
      <c r="BL197" s="10">
        <f t="shared" si="93"/>
        <v>43258</v>
      </c>
    </row>
    <row r="198" spans="1:96" x14ac:dyDescent="0.25">
      <c r="A198">
        <v>1201</v>
      </c>
      <c r="B198">
        <v>3</v>
      </c>
      <c r="C198" s="1">
        <v>43259</v>
      </c>
      <c r="D198" s="52">
        <v>1118.18</v>
      </c>
      <c r="E198" s="52">
        <v>1126.67</v>
      </c>
      <c r="F198" s="52">
        <v>1112.1500000000001</v>
      </c>
      <c r="G198">
        <v>1120.8699999999999</v>
      </c>
      <c r="H198">
        <v>1290845</v>
      </c>
      <c r="J198" s="10">
        <f t="shared" si="86"/>
        <v>43259</v>
      </c>
      <c r="K198" s="20">
        <v>0</v>
      </c>
      <c r="L198" s="20">
        <v>0</v>
      </c>
      <c r="N198" s="10">
        <f t="shared" si="87"/>
        <v>43259</v>
      </c>
      <c r="O198" s="42">
        <f>((G198-MIN(F185:F198))/(MAX(E185:E198)-MIN(F185:F198))*100)</f>
        <v>72.525408749447493</v>
      </c>
      <c r="P198" s="40">
        <f t="shared" si="75"/>
        <v>79.522020916187898</v>
      </c>
      <c r="Q198" s="2"/>
      <c r="R198" s="10">
        <f t="shared" si="88"/>
        <v>43259</v>
      </c>
      <c r="S198" s="11">
        <f t="shared" si="67"/>
        <v>0.25</v>
      </c>
      <c r="T198" s="40">
        <f>(G198*S198)+(T197*(1-S198))</f>
        <v>1118.8440582692674</v>
      </c>
      <c r="U198" s="3"/>
      <c r="V198" s="10">
        <f t="shared" si="89"/>
        <v>43259</v>
      </c>
      <c r="W198" s="23">
        <f t="shared" si="68"/>
        <v>0.15384615384615385</v>
      </c>
      <c r="X198" s="46">
        <f>((G198 -X197)*W198)+X197</f>
        <v>1108.8372420659539</v>
      </c>
      <c r="Y198" s="23">
        <f t="shared" si="81"/>
        <v>7.407407407407407E-2</v>
      </c>
      <c r="Z198" s="47">
        <f>((G198 -Z197)*Y198)+Z197</f>
        <v>1091.0067613319864</v>
      </c>
      <c r="AA198" s="46">
        <f t="shared" si="82"/>
        <v>17.830480733967534</v>
      </c>
      <c r="AB198" s="45">
        <f t="shared" si="83"/>
        <v>0.2</v>
      </c>
      <c r="AC198" s="48">
        <f t="shared" si="85"/>
        <v>13.562543784321912</v>
      </c>
      <c r="AD198" s="46">
        <f t="shared" si="84"/>
        <v>4.2679369496456214</v>
      </c>
      <c r="AF198" s="10">
        <f t="shared" si="90"/>
        <v>43259</v>
      </c>
      <c r="AG198" s="15">
        <f>AVERAGE(G192:G198)</f>
        <v>1123.5785714285714</v>
      </c>
      <c r="AH198" s="16">
        <f>AVERAGE(G185:G198)</f>
        <v>1098.3621428571428</v>
      </c>
      <c r="AS198" s="26">
        <f>AVERAGE(E198,F198,G198)</f>
        <v>1119.8966666666668</v>
      </c>
      <c r="AT198" s="26">
        <f t="shared" si="69"/>
        <v>1121.4776190476191</v>
      </c>
      <c r="AU198" s="26">
        <f t="shared" si="70"/>
        <v>13.892244897959147</v>
      </c>
      <c r="AV198" s="27">
        <f t="shared" si="71"/>
        <v>-7.5867382248858917</v>
      </c>
      <c r="AW198" s="10">
        <f t="shared" si="91"/>
        <v>43259</v>
      </c>
      <c r="AY198" s="20">
        <f>AVERAGE(E198,F198,G198)</f>
        <v>1119.8966666666668</v>
      </c>
      <c r="AZ198" s="21">
        <f t="shared" si="78"/>
        <v>1093.4101666666666</v>
      </c>
      <c r="BA198" s="21">
        <f t="shared" si="79"/>
        <v>22.000199999999985</v>
      </c>
      <c r="BB198" s="22">
        <f t="shared" si="80"/>
        <v>80.261391563107679</v>
      </c>
      <c r="BC198" s="10">
        <f t="shared" si="92"/>
        <v>43259</v>
      </c>
      <c r="BE198" s="20">
        <f>G198-G197</f>
        <v>-2.9900000000000091</v>
      </c>
      <c r="BF198" s="23">
        <f t="shared" si="94"/>
        <v>0</v>
      </c>
      <c r="BG198" s="23">
        <f t="shared" si="72"/>
        <v>2.9900000000000091</v>
      </c>
      <c r="BH198" s="33">
        <f t="shared" si="76"/>
        <v>6.7321418572750531</v>
      </c>
      <c r="BI198" s="33">
        <f t="shared" si="77"/>
        <v>4.3711970644458065</v>
      </c>
      <c r="BJ198" s="23">
        <f t="shared" si="73"/>
        <v>1.5401140140838228</v>
      </c>
      <c r="BK198" s="30">
        <f t="shared" si="74"/>
        <v>60.631688402353724</v>
      </c>
      <c r="BL198" s="10">
        <f t="shared" si="93"/>
        <v>43259</v>
      </c>
    </row>
    <row r="199" spans="1:96" x14ac:dyDescent="0.25">
      <c r="A199">
        <v>1202</v>
      </c>
      <c r="B199">
        <v>3</v>
      </c>
      <c r="C199" s="1">
        <v>43262</v>
      </c>
      <c r="D199" s="52">
        <v>1118.5999999999999</v>
      </c>
      <c r="E199" s="52">
        <v>1137.26</v>
      </c>
      <c r="F199" s="52">
        <v>1118.5999999999999</v>
      </c>
      <c r="G199">
        <v>1129.99</v>
      </c>
      <c r="H199">
        <v>1079294</v>
      </c>
      <c r="J199" s="10">
        <f t="shared" si="86"/>
        <v>43262</v>
      </c>
      <c r="K199" s="20">
        <v>0</v>
      </c>
      <c r="L199" s="20">
        <v>0</v>
      </c>
      <c r="N199" s="10">
        <f t="shared" si="87"/>
        <v>43262</v>
      </c>
      <c r="O199" s="42">
        <f>((G199-MIN(F186:F199))/(MAX(E186:E199)-MIN(F186:F199))*100)</f>
        <v>82.600530269553687</v>
      </c>
      <c r="P199" s="40">
        <f t="shared" si="75"/>
        <v>76.984828398880452</v>
      </c>
      <c r="Q199" s="2"/>
      <c r="R199" s="10">
        <f t="shared" si="88"/>
        <v>43262</v>
      </c>
      <c r="S199" s="11">
        <f t="shared" si="67"/>
        <v>0.25</v>
      </c>
      <c r="T199" s="40">
        <f>(G199*S199)+(T198*(1-S199))</f>
        <v>1121.6305437019505</v>
      </c>
      <c r="U199" s="3"/>
      <c r="V199" s="10">
        <f t="shared" si="89"/>
        <v>43262</v>
      </c>
      <c r="W199" s="23">
        <f t="shared" si="68"/>
        <v>0.15384615384615385</v>
      </c>
      <c r="X199" s="46">
        <f>((G199 -X198)*W199)+X198</f>
        <v>1112.0915125173456</v>
      </c>
      <c r="Y199" s="23">
        <f t="shared" si="81"/>
        <v>7.407407407407407E-2</v>
      </c>
      <c r="Z199" s="47">
        <f>((G199 -Z198)*Y199)+Z198</f>
        <v>1093.8944086407282</v>
      </c>
      <c r="AA199" s="46">
        <f t="shared" si="82"/>
        <v>18.197103876617348</v>
      </c>
      <c r="AB199" s="45">
        <f t="shared" si="83"/>
        <v>0.2</v>
      </c>
      <c r="AC199" s="48">
        <f t="shared" si="85"/>
        <v>14.489455802780999</v>
      </c>
      <c r="AD199" s="46">
        <f t="shared" si="84"/>
        <v>3.7076480738363493</v>
      </c>
      <c r="AF199" s="10">
        <f t="shared" si="90"/>
        <v>43262</v>
      </c>
      <c r="AG199" s="15">
        <f>AVERAGE(G193:G199)</f>
        <v>1130.0071428571428</v>
      </c>
      <c r="AH199" s="16">
        <f>AVERAGE(G186:G199)</f>
        <v>1101.9628571428573</v>
      </c>
      <c r="AS199" s="26">
        <f>AVERAGE(E199,F199,G199)</f>
        <v>1128.6166666666666</v>
      </c>
      <c r="AT199" s="26">
        <f t="shared" si="69"/>
        <v>1127.9590476190476</v>
      </c>
      <c r="AU199" s="26">
        <f t="shared" si="70"/>
        <v>7.4039455782312871</v>
      </c>
      <c r="AV199" s="27">
        <f t="shared" si="71"/>
        <v>5.9213387481078161</v>
      </c>
      <c r="AW199" s="10">
        <f t="shared" si="91"/>
        <v>43262</v>
      </c>
      <c r="AY199" s="20">
        <f>AVERAGE(E199,F199,G199)</f>
        <v>1128.6166666666666</v>
      </c>
      <c r="AZ199" s="21">
        <f t="shared" si="78"/>
        <v>1094.9993333333332</v>
      </c>
      <c r="BA199" s="21">
        <f t="shared" si="79"/>
        <v>23.907199999999978</v>
      </c>
      <c r="BB199" s="22">
        <f t="shared" si="80"/>
        <v>93.74395811954389</v>
      </c>
      <c r="BC199" s="10">
        <f t="shared" si="92"/>
        <v>43262</v>
      </c>
      <c r="BE199" s="20">
        <f>G199-G198</f>
        <v>9.1200000000001182</v>
      </c>
      <c r="BF199" s="23">
        <f t="shared" si="94"/>
        <v>9.1200000000001182</v>
      </c>
      <c r="BG199" s="23">
        <f t="shared" si="72"/>
        <v>0</v>
      </c>
      <c r="BH199" s="33">
        <f t="shared" si="76"/>
        <v>6.9027031531839862</v>
      </c>
      <c r="BI199" s="33">
        <f t="shared" si="77"/>
        <v>4.0589687026996772</v>
      </c>
      <c r="BJ199" s="23">
        <f t="shared" si="73"/>
        <v>1.7006051681534033</v>
      </c>
      <c r="BK199" s="30">
        <f t="shared" si="74"/>
        <v>62.971262449157969</v>
      </c>
      <c r="BL199" s="10">
        <f t="shared" si="93"/>
        <v>43262</v>
      </c>
    </row>
    <row r="200" spans="1:96" x14ac:dyDescent="0.25">
      <c r="A200">
        <v>1203</v>
      </c>
      <c r="B200">
        <v>3</v>
      </c>
      <c r="C200" s="1">
        <v>43263</v>
      </c>
      <c r="D200" s="52">
        <v>1131.07</v>
      </c>
      <c r="E200" s="52">
        <v>1139.79</v>
      </c>
      <c r="F200" s="52">
        <v>1130.73</v>
      </c>
      <c r="G200">
        <v>1139.32</v>
      </c>
      <c r="H200">
        <v>912018</v>
      </c>
      <c r="J200" s="10">
        <f t="shared" si="86"/>
        <v>43263</v>
      </c>
      <c r="K200" s="20">
        <v>0</v>
      </c>
      <c r="L200" s="20">
        <v>0</v>
      </c>
      <c r="N200" s="10">
        <f t="shared" si="87"/>
        <v>43263</v>
      </c>
      <c r="O200" s="42">
        <f>((G200-MIN(F187:F200))/(MAX(E187:E200)-MIN(F187:F200))*100)</f>
        <v>92.907644719398945</v>
      </c>
      <c r="P200" s="40">
        <f t="shared" si="75"/>
        <v>82.677861246133375</v>
      </c>
      <c r="Q200" s="2"/>
      <c r="R200" s="10">
        <f t="shared" si="88"/>
        <v>43263</v>
      </c>
      <c r="S200" s="11">
        <f t="shared" si="67"/>
        <v>0.25</v>
      </c>
      <c r="T200" s="40">
        <f>(G200*S200)+(T199*(1-S200))</f>
        <v>1126.0529077764629</v>
      </c>
      <c r="U200" s="3"/>
      <c r="V200" s="10">
        <f t="shared" si="89"/>
        <v>43263</v>
      </c>
      <c r="W200" s="23">
        <f t="shared" si="68"/>
        <v>0.15384615384615385</v>
      </c>
      <c r="X200" s="46">
        <f>((G200 -X199)*W200)+X199</f>
        <v>1116.2805105916</v>
      </c>
      <c r="Y200" s="23">
        <f t="shared" si="81"/>
        <v>7.407407407407407E-2</v>
      </c>
      <c r="Z200" s="47">
        <f>((G200 -Z199)*Y200)+Z199</f>
        <v>1097.2592672599335</v>
      </c>
      <c r="AA200" s="46">
        <f t="shared" si="82"/>
        <v>19.021243331666483</v>
      </c>
      <c r="AB200" s="45">
        <f t="shared" si="83"/>
        <v>0.2</v>
      </c>
      <c r="AC200" s="48">
        <f t="shared" si="85"/>
        <v>15.395813308558095</v>
      </c>
      <c r="AD200" s="46">
        <f t="shared" si="84"/>
        <v>3.6254300231083878</v>
      </c>
      <c r="AF200" s="10">
        <f t="shared" si="90"/>
        <v>43263</v>
      </c>
      <c r="AG200" s="15">
        <f>AVERAGE(G194:G200)</f>
        <v>1132.8385714285712</v>
      </c>
      <c r="AH200" s="16">
        <f>AVERAGE(G187:G200)</f>
        <v>1106.9335714285712</v>
      </c>
      <c r="AS200" s="26">
        <f>AVERAGE(E200,F200,G200)</f>
        <v>1136.6133333333335</v>
      </c>
      <c r="AT200" s="26">
        <f t="shared" si="69"/>
        <v>1131.3799999999999</v>
      </c>
      <c r="AU200" s="26">
        <f t="shared" si="70"/>
        <v>5.7790476190476898</v>
      </c>
      <c r="AV200" s="27">
        <f t="shared" si="71"/>
        <v>60.371346956714873</v>
      </c>
      <c r="AW200" s="10">
        <f t="shared" si="91"/>
        <v>43263</v>
      </c>
      <c r="AY200" s="20">
        <f>AVERAGE(E200,F200,G200)</f>
        <v>1136.6133333333335</v>
      </c>
      <c r="AZ200" s="21">
        <f t="shared" si="78"/>
        <v>1096.6623333333332</v>
      </c>
      <c r="BA200" s="21">
        <f t="shared" si="79"/>
        <v>25.902799999999992</v>
      </c>
      <c r="BB200" s="22">
        <f t="shared" si="80"/>
        <v>102.82286084902086</v>
      </c>
      <c r="BC200" s="10">
        <f t="shared" si="92"/>
        <v>43263</v>
      </c>
      <c r="BE200" s="20">
        <f>G200-G199</f>
        <v>9.3299999999999272</v>
      </c>
      <c r="BF200" s="23">
        <f t="shared" si="94"/>
        <v>9.3299999999999272</v>
      </c>
      <c r="BG200" s="23">
        <f t="shared" si="72"/>
        <v>0</v>
      </c>
      <c r="BH200" s="33">
        <f t="shared" si="76"/>
        <v>7.0760814993851247</v>
      </c>
      <c r="BI200" s="33">
        <f t="shared" si="77"/>
        <v>3.7690423667925574</v>
      </c>
      <c r="BJ200" s="23">
        <f t="shared" si="73"/>
        <v>1.8774215863768193</v>
      </c>
      <c r="BK200" s="30">
        <f t="shared" si="74"/>
        <v>65.246663723713283</v>
      </c>
      <c r="BL200" s="10">
        <f t="shared" si="93"/>
        <v>43263</v>
      </c>
    </row>
    <row r="201" spans="1:96" x14ac:dyDescent="0.25">
      <c r="A201">
        <v>1204</v>
      </c>
      <c r="B201">
        <v>3</v>
      </c>
      <c r="C201" s="1">
        <v>43264</v>
      </c>
      <c r="D201" s="52">
        <v>1141.1199999999999</v>
      </c>
      <c r="E201" s="52">
        <v>1146.5</v>
      </c>
      <c r="F201" s="52">
        <v>1133.3800000000001</v>
      </c>
      <c r="G201">
        <v>1134.79</v>
      </c>
      <c r="H201">
        <v>1506407</v>
      </c>
      <c r="J201" s="10">
        <f t="shared" si="86"/>
        <v>43264</v>
      </c>
      <c r="K201" s="20">
        <v>0</v>
      </c>
      <c r="L201" s="20">
        <v>0</v>
      </c>
      <c r="N201" s="10">
        <f t="shared" si="87"/>
        <v>43264</v>
      </c>
      <c r="O201" s="42">
        <f>((G201-MIN(F188:F201))/(MAX(E188:E201)-MIN(F188:F201))*100)</f>
        <v>87.171340929009602</v>
      </c>
      <c r="P201" s="40">
        <f t="shared" si="75"/>
        <v>87.559838639320745</v>
      </c>
      <c r="Q201" s="2"/>
      <c r="R201" s="10">
        <f t="shared" si="88"/>
        <v>43264</v>
      </c>
      <c r="S201" s="11">
        <f t="shared" ref="S201:S264" si="95">2/(7+1)</f>
        <v>0.25</v>
      </c>
      <c r="T201" s="40">
        <f>(G201*S201)+(T200*(1-S201))</f>
        <v>1128.2371808323471</v>
      </c>
      <c r="U201" s="3"/>
      <c r="V201" s="10">
        <f t="shared" si="89"/>
        <v>43264</v>
      </c>
      <c r="W201" s="23">
        <f t="shared" ref="W201:W264" si="96">2/(12+1)</f>
        <v>0.15384615384615385</v>
      </c>
      <c r="X201" s="46">
        <f>((G201 -X200)*W201)+X200</f>
        <v>1119.1281243467383</v>
      </c>
      <c r="Y201" s="23">
        <f t="shared" si="81"/>
        <v>7.407407407407407E-2</v>
      </c>
      <c r="Z201" s="47">
        <f>((G201 -Z200)*Y201)+Z200</f>
        <v>1100.0393215369754</v>
      </c>
      <c r="AA201" s="46">
        <f t="shared" si="82"/>
        <v>19.08880280976291</v>
      </c>
      <c r="AB201" s="45">
        <f t="shared" si="83"/>
        <v>0.2</v>
      </c>
      <c r="AC201" s="48">
        <f t="shared" si="85"/>
        <v>16.134411208799058</v>
      </c>
      <c r="AD201" s="46">
        <f t="shared" si="84"/>
        <v>2.9543916009638522</v>
      </c>
      <c r="AF201" s="10">
        <f t="shared" si="90"/>
        <v>43264</v>
      </c>
      <c r="AG201" s="15">
        <f>AVERAGE(G195:G201)</f>
        <v>1132.1957142857141</v>
      </c>
      <c r="AH201" s="16">
        <f>AVERAGE(G188:G201)</f>
        <v>1110.8692857142855</v>
      </c>
      <c r="AS201" s="26">
        <f>AVERAGE(E201,F201,G201)</f>
        <v>1138.2233333333334</v>
      </c>
      <c r="AT201" s="26">
        <f t="shared" ref="AT201:AT264" si="97">AVERAGE(AS195:AS201)</f>
        <v>1131.9266666666667</v>
      </c>
      <c r="AU201" s="26">
        <f t="shared" ref="AU201:AU264" si="98">(ABS(AT201-AS195)+ABS(AT201-AS196)+ABS(AT201-AS197)+ABS(AT201-AS198)+ABS(AT201-AS199)+ABS(AT201-AS200)+ABS(AT201-AS201))/7</f>
        <v>6.2476190476190823</v>
      </c>
      <c r="AV201" s="27">
        <f t="shared" ref="AV201:AV264" si="99">(AS201-AT201)/(AU201*0.015)</f>
        <v>67.190040650405678</v>
      </c>
      <c r="AW201" s="10">
        <f t="shared" si="91"/>
        <v>43264</v>
      </c>
      <c r="AY201" s="20">
        <f>AVERAGE(E201,F201,G201)</f>
        <v>1138.2233333333334</v>
      </c>
      <c r="AZ201" s="21">
        <f t="shared" si="78"/>
        <v>1099.5276666666668</v>
      </c>
      <c r="BA201" s="21">
        <f t="shared" si="79"/>
        <v>27.480100000000039</v>
      </c>
      <c r="BB201" s="22">
        <f t="shared" si="80"/>
        <v>93.875608571697242</v>
      </c>
      <c r="BC201" s="10">
        <f t="shared" si="92"/>
        <v>43264</v>
      </c>
      <c r="BE201" s="20">
        <f>G201-G200</f>
        <v>-4.5299999999999727</v>
      </c>
      <c r="BF201" s="23">
        <f t="shared" si="94"/>
        <v>0</v>
      </c>
      <c r="BG201" s="23">
        <f t="shared" si="72"/>
        <v>4.5299999999999727</v>
      </c>
      <c r="BH201" s="33">
        <f t="shared" si="76"/>
        <v>6.5706471065719017</v>
      </c>
      <c r="BI201" s="33">
        <f t="shared" si="77"/>
        <v>3.8233964834502303</v>
      </c>
      <c r="BJ201" s="23">
        <f t="shared" si="73"/>
        <v>1.7185366819824437</v>
      </c>
      <c r="BK201" s="30">
        <f t="shared" si="74"/>
        <v>63.215504626894784</v>
      </c>
      <c r="BL201" s="10">
        <f t="shared" si="93"/>
        <v>43264</v>
      </c>
    </row>
    <row r="202" spans="1:96" x14ac:dyDescent="0.25">
      <c r="A202">
        <v>1205</v>
      </c>
      <c r="B202">
        <v>3</v>
      </c>
      <c r="C202" s="1">
        <v>43265</v>
      </c>
      <c r="D202" s="52">
        <v>1143.8499999999999</v>
      </c>
      <c r="E202" s="52">
        <v>1155.47</v>
      </c>
      <c r="F202" s="52">
        <v>1140.6400000000001</v>
      </c>
      <c r="G202">
        <v>1152.1199999999999</v>
      </c>
      <c r="H202">
        <v>1350868</v>
      </c>
      <c r="J202" s="10">
        <f t="shared" si="86"/>
        <v>43265</v>
      </c>
      <c r="K202" s="20">
        <v>0</v>
      </c>
      <c r="L202" s="20">
        <v>0</v>
      </c>
      <c r="N202" s="10">
        <f t="shared" si="87"/>
        <v>43265</v>
      </c>
      <c r="O202" s="42">
        <f>((G202-MIN(F189:F202))/(MAX(E189:E202)-MIN(F189:F202))*100)</f>
        <v>96.658354114713092</v>
      </c>
      <c r="P202" s="40">
        <f t="shared" si="75"/>
        <v>92.245779921040551</v>
      </c>
      <c r="Q202" s="2"/>
      <c r="R202" s="10">
        <f t="shared" si="88"/>
        <v>43265</v>
      </c>
      <c r="S202" s="11">
        <f t="shared" si="95"/>
        <v>0.25</v>
      </c>
      <c r="T202" s="40">
        <f>(G202*S202)+(T201*(1-S202))</f>
        <v>1134.2078856242604</v>
      </c>
      <c r="U202" s="3"/>
      <c r="V202" s="10">
        <f t="shared" si="89"/>
        <v>43265</v>
      </c>
      <c r="W202" s="23">
        <f t="shared" si="96"/>
        <v>0.15384615384615385</v>
      </c>
      <c r="X202" s="46">
        <f>((G202 -X201)*W202)+X201</f>
        <v>1124.2037975241633</v>
      </c>
      <c r="Y202" s="23">
        <f t="shared" si="81"/>
        <v>7.407407407407407E-2</v>
      </c>
      <c r="Z202" s="47">
        <f>((G202 -Z201)*Y202)+Z201</f>
        <v>1103.8971495712735</v>
      </c>
      <c r="AA202" s="46">
        <f t="shared" si="82"/>
        <v>20.306647952889762</v>
      </c>
      <c r="AB202" s="45">
        <f t="shared" si="83"/>
        <v>0.2</v>
      </c>
      <c r="AC202" s="48">
        <f t="shared" si="85"/>
        <v>16.9688585576172</v>
      </c>
      <c r="AD202" s="46">
        <f t="shared" si="84"/>
        <v>3.3377893952725621</v>
      </c>
      <c r="AF202" s="10">
        <f t="shared" si="90"/>
        <v>43265</v>
      </c>
      <c r="AG202" s="15">
        <f>AVERAGE(G196:G202)</f>
        <v>1133.975714285714</v>
      </c>
      <c r="AH202" s="16">
        <f>AVERAGE(G189:G202)</f>
        <v>1116.0749999999996</v>
      </c>
      <c r="AS202" s="26">
        <f>AVERAGE(E202,F202,G202)</f>
        <v>1149.4100000000001</v>
      </c>
      <c r="AT202" s="26">
        <f t="shared" si="97"/>
        <v>1133.3380952380953</v>
      </c>
      <c r="AU202" s="26">
        <f t="shared" si="98"/>
        <v>7.4574149659864428</v>
      </c>
      <c r="AV202" s="27">
        <f t="shared" si="99"/>
        <v>143.67717531440709</v>
      </c>
      <c r="AW202" s="10">
        <f t="shared" si="91"/>
        <v>43265</v>
      </c>
      <c r="AY202" s="20">
        <f>AVERAGE(E202,F202,G202)</f>
        <v>1149.4100000000001</v>
      </c>
      <c r="AZ202" s="21">
        <f t="shared" si="78"/>
        <v>1102.8765000000001</v>
      </c>
      <c r="BA202" s="21">
        <f t="shared" si="79"/>
        <v>29.119500000000016</v>
      </c>
      <c r="BB202" s="22">
        <f t="shared" si="80"/>
        <v>106.53456732888037</v>
      </c>
      <c r="BC202" s="10">
        <f t="shared" si="92"/>
        <v>43265</v>
      </c>
      <c r="BE202" s="20">
        <f>G202-G201</f>
        <v>17.329999999999927</v>
      </c>
      <c r="BF202" s="23">
        <f t="shared" si="94"/>
        <v>17.329999999999927</v>
      </c>
      <c r="BG202" s="23">
        <f t="shared" si="72"/>
        <v>0</v>
      </c>
      <c r="BH202" s="33">
        <f t="shared" si="76"/>
        <v>7.3391723132453324</v>
      </c>
      <c r="BI202" s="33">
        <f t="shared" si="77"/>
        <v>3.5502967346323571</v>
      </c>
      <c r="BJ202" s="23">
        <f t="shared" si="73"/>
        <v>2.0671996911281623</v>
      </c>
      <c r="BK202" s="30">
        <f t="shared" si="74"/>
        <v>67.396971156051961</v>
      </c>
      <c r="BL202" s="10">
        <f t="shared" si="93"/>
        <v>43265</v>
      </c>
    </row>
    <row r="203" spans="1:96" x14ac:dyDescent="0.25">
      <c r="A203">
        <v>1206</v>
      </c>
      <c r="B203">
        <v>3</v>
      </c>
      <c r="C203" s="1">
        <v>43266</v>
      </c>
      <c r="D203" s="52">
        <v>1148.8599999999999</v>
      </c>
      <c r="E203" s="52">
        <v>1153.42</v>
      </c>
      <c r="F203" s="52">
        <v>1143.48</v>
      </c>
      <c r="G203">
        <v>1152.26</v>
      </c>
      <c r="H203">
        <v>2122476</v>
      </c>
      <c r="J203" s="10">
        <f t="shared" si="86"/>
        <v>43266</v>
      </c>
      <c r="K203" s="20">
        <v>0</v>
      </c>
      <c r="L203" s="20">
        <v>0</v>
      </c>
      <c r="N203" s="10">
        <f t="shared" si="87"/>
        <v>43266</v>
      </c>
      <c r="O203" s="42">
        <f>((G203-MIN(F190:F203))/(MAX(E190:E203)-MIN(F190:F203))*100)</f>
        <v>96.798004987531144</v>
      </c>
      <c r="P203" s="40">
        <f t="shared" si="75"/>
        <v>93.542566677084608</v>
      </c>
      <c r="Q203" s="2"/>
      <c r="R203" s="10">
        <f t="shared" si="88"/>
        <v>43266</v>
      </c>
      <c r="S203" s="11">
        <f t="shared" si="95"/>
        <v>0.25</v>
      </c>
      <c r="T203" s="40">
        <f>(G203*S203)+(T202*(1-S203))</f>
        <v>1138.7209142181953</v>
      </c>
      <c r="U203" s="3"/>
      <c r="V203" s="10">
        <f t="shared" si="89"/>
        <v>43266</v>
      </c>
      <c r="W203" s="23">
        <f t="shared" si="96"/>
        <v>0.15384615384615385</v>
      </c>
      <c r="X203" s="46">
        <f>((G203 -X202)*W203)+X202</f>
        <v>1128.5201363665997</v>
      </c>
      <c r="Y203" s="23">
        <f t="shared" si="81"/>
        <v>7.407407407407407E-2</v>
      </c>
      <c r="Z203" s="47">
        <f>((G203 -Z202)*Y203)+Z202</f>
        <v>1107.4795829363643</v>
      </c>
      <c r="AA203" s="46">
        <f t="shared" si="82"/>
        <v>21.040553430235377</v>
      </c>
      <c r="AB203" s="45">
        <f t="shared" si="83"/>
        <v>0.2</v>
      </c>
      <c r="AC203" s="48">
        <f t="shared" si="85"/>
        <v>17.783197532140836</v>
      </c>
      <c r="AD203" s="46">
        <f t="shared" si="84"/>
        <v>3.2573558980945414</v>
      </c>
      <c r="AF203" s="10">
        <f t="shared" si="90"/>
        <v>43266</v>
      </c>
      <c r="AG203" s="15">
        <f>AVERAGE(G197:G203)</f>
        <v>1136.1728571428571</v>
      </c>
      <c r="AH203" s="16">
        <f>AVERAGE(G190:G203)</f>
        <v>1121.5464285714284</v>
      </c>
      <c r="AS203" s="26">
        <f>AVERAGE(E203,F203,G203)</f>
        <v>1149.72</v>
      </c>
      <c r="AT203" s="26">
        <f t="shared" si="97"/>
        <v>1135.4114285714286</v>
      </c>
      <c r="AU203" s="26">
        <f t="shared" si="98"/>
        <v>9.2345578231293075</v>
      </c>
      <c r="AV203" s="27">
        <f t="shared" si="99"/>
        <v>103.29728614786167</v>
      </c>
      <c r="AW203" s="10">
        <f t="shared" si="91"/>
        <v>43266</v>
      </c>
      <c r="AY203" s="20">
        <f>AVERAGE(E203,F203,G203)</f>
        <v>1149.72</v>
      </c>
      <c r="AZ203" s="21">
        <f t="shared" si="78"/>
        <v>1106.3798333333334</v>
      </c>
      <c r="BA203" s="21">
        <f t="shared" si="79"/>
        <v>29.950183333333349</v>
      </c>
      <c r="BB203" s="22">
        <f t="shared" si="80"/>
        <v>96.471678062441683</v>
      </c>
      <c r="BC203" s="10">
        <f t="shared" si="92"/>
        <v>43266</v>
      </c>
      <c r="BE203" s="20">
        <f>G203-G202</f>
        <v>0.14000000000010004</v>
      </c>
      <c r="BF203" s="23">
        <f t="shared" si="94"/>
        <v>0.14000000000010004</v>
      </c>
      <c r="BG203" s="23">
        <f t="shared" si="72"/>
        <v>0</v>
      </c>
      <c r="BH203" s="33">
        <f t="shared" si="76"/>
        <v>6.824945719442101</v>
      </c>
      <c r="BI203" s="33">
        <f t="shared" si="77"/>
        <v>3.2967041107300461</v>
      </c>
      <c r="BJ203" s="23">
        <f t="shared" si="73"/>
        <v>2.0702330237125026</v>
      </c>
      <c r="BK203" s="30">
        <f t="shared" si="74"/>
        <v>67.429182336433627</v>
      </c>
      <c r="BL203" s="10">
        <f t="shared" si="93"/>
        <v>43266</v>
      </c>
    </row>
    <row r="204" spans="1:96" x14ac:dyDescent="0.25">
      <c r="A204">
        <v>1207</v>
      </c>
      <c r="B204">
        <v>3</v>
      </c>
      <c r="C204" s="1">
        <v>43269</v>
      </c>
      <c r="D204" s="52">
        <v>1143.6500000000001</v>
      </c>
      <c r="E204" s="52">
        <v>1174.31</v>
      </c>
      <c r="F204" s="52">
        <v>1143.5899999999999</v>
      </c>
      <c r="G204">
        <v>1173.46</v>
      </c>
      <c r="H204">
        <v>1413692</v>
      </c>
      <c r="J204" s="10">
        <f t="shared" si="86"/>
        <v>43269</v>
      </c>
      <c r="K204" s="20">
        <v>0</v>
      </c>
      <c r="L204" s="20">
        <v>1</v>
      </c>
      <c r="N204" s="10">
        <f t="shared" si="87"/>
        <v>43269</v>
      </c>
      <c r="O204" s="42">
        <f>((G204-MIN(F191:F204))/(MAX(E191:E204)-MIN(F191:F204))*100)</f>
        <v>99.276472591079411</v>
      </c>
      <c r="P204" s="40">
        <f t="shared" si="75"/>
        <v>97.577610564441216</v>
      </c>
      <c r="Q204" s="2"/>
      <c r="R204" s="10">
        <f t="shared" si="88"/>
        <v>43269</v>
      </c>
      <c r="S204" s="11">
        <f t="shared" si="95"/>
        <v>0.25</v>
      </c>
      <c r="T204" s="40">
        <f>(G204*S204)+(T203*(1-S204))</f>
        <v>1147.4056856636464</v>
      </c>
      <c r="U204" s="3"/>
      <c r="V204" s="10">
        <f t="shared" si="89"/>
        <v>43269</v>
      </c>
      <c r="W204" s="23">
        <f t="shared" si="96"/>
        <v>0.15384615384615385</v>
      </c>
      <c r="X204" s="46">
        <f>((G204 -X203)*W204)+X203</f>
        <v>1135.433961540969</v>
      </c>
      <c r="Y204" s="23">
        <f t="shared" si="81"/>
        <v>7.407407407407407E-2</v>
      </c>
      <c r="Z204" s="47">
        <f>((G204 -Z203)*Y204)+Z203</f>
        <v>1112.3670212373743</v>
      </c>
      <c r="AA204" s="46">
        <f t="shared" si="82"/>
        <v>23.06694030359472</v>
      </c>
      <c r="AB204" s="45">
        <f t="shared" si="83"/>
        <v>0.2</v>
      </c>
      <c r="AC204" s="48">
        <f t="shared" si="85"/>
        <v>18.839946086431613</v>
      </c>
      <c r="AD204" s="46">
        <f t="shared" si="84"/>
        <v>4.2269942171631065</v>
      </c>
      <c r="AF204" s="10">
        <f t="shared" si="90"/>
        <v>43269</v>
      </c>
      <c r="AG204" s="15">
        <f>AVERAGE(G198:G204)</f>
        <v>1143.2585714285713</v>
      </c>
      <c r="AH204" s="16">
        <f>AVERAGE(G191:G204)</f>
        <v>1129.627857142857</v>
      </c>
      <c r="AS204" s="26">
        <f>AVERAGE(E204,F204,G204)</f>
        <v>1163.7866666666666</v>
      </c>
      <c r="AT204" s="26">
        <f t="shared" si="97"/>
        <v>1140.8952380952383</v>
      </c>
      <c r="AU204" s="26">
        <f t="shared" si="98"/>
        <v>11.494557823129266</v>
      </c>
      <c r="AV204" s="27">
        <f t="shared" si="99"/>
        <v>132.76676333076747</v>
      </c>
      <c r="AW204" s="10">
        <f t="shared" si="91"/>
        <v>43269</v>
      </c>
      <c r="AY204" s="20">
        <f>AVERAGE(E204,F204,G204)</f>
        <v>1163.7866666666666</v>
      </c>
      <c r="AZ204" s="21">
        <f t="shared" si="78"/>
        <v>1111.286166666667</v>
      </c>
      <c r="BA204" s="21">
        <f t="shared" si="79"/>
        <v>29.803266666666616</v>
      </c>
      <c r="BB204" s="22">
        <f t="shared" si="80"/>
        <v>117.43790949090534</v>
      </c>
      <c r="BC204" s="10">
        <f t="shared" si="92"/>
        <v>43269</v>
      </c>
      <c r="BE204" s="20">
        <f>G204-G203</f>
        <v>21.200000000000045</v>
      </c>
      <c r="BF204" s="23">
        <f t="shared" si="94"/>
        <v>21.200000000000045</v>
      </c>
      <c r="BG204" s="23">
        <f t="shared" si="72"/>
        <v>0</v>
      </c>
      <c r="BH204" s="33">
        <f t="shared" si="76"/>
        <v>7.8517353109105255</v>
      </c>
      <c r="BI204" s="33">
        <f t="shared" si="77"/>
        <v>3.0612252456779001</v>
      </c>
      <c r="BJ204" s="23">
        <f t="shared" si="73"/>
        <v>2.5648995682353912</v>
      </c>
      <c r="BK204" s="30">
        <f t="shared" si="74"/>
        <v>71.948718866854492</v>
      </c>
      <c r="BL204" s="10">
        <f t="shared" si="93"/>
        <v>43269</v>
      </c>
    </row>
    <row r="205" spans="1:96" x14ac:dyDescent="0.25">
      <c r="A205">
        <v>1208</v>
      </c>
      <c r="B205">
        <v>3</v>
      </c>
      <c r="C205" s="1">
        <v>43270</v>
      </c>
      <c r="D205" s="52">
        <v>1158.5</v>
      </c>
      <c r="E205" s="52">
        <v>1171.27</v>
      </c>
      <c r="F205" s="52">
        <v>1154.01</v>
      </c>
      <c r="G205">
        <v>1168.06</v>
      </c>
      <c r="H205">
        <v>1621018</v>
      </c>
      <c r="J205" s="10">
        <f t="shared" si="86"/>
        <v>43270</v>
      </c>
      <c r="K205" s="20">
        <v>0</v>
      </c>
      <c r="L205" s="20">
        <v>1</v>
      </c>
      <c r="N205" s="10">
        <f t="shared" si="87"/>
        <v>43270</v>
      </c>
      <c r="O205" s="42">
        <f>((G205-MIN(F192:F205))/(MAX(E192:E205)-MIN(F192:F205))*100)</f>
        <v>94.145199063231857</v>
      </c>
      <c r="P205" s="40">
        <f t="shared" si="75"/>
        <v>96.739892213947471</v>
      </c>
      <c r="Q205" s="2"/>
      <c r="R205" s="10">
        <f t="shared" si="88"/>
        <v>43270</v>
      </c>
      <c r="S205" s="11">
        <f t="shared" si="95"/>
        <v>0.25</v>
      </c>
      <c r="T205" s="40">
        <f>(G205*S205)+(T204*(1-S205))</f>
        <v>1152.5692642477347</v>
      </c>
      <c r="U205" s="3"/>
      <c r="V205" s="10">
        <f t="shared" si="89"/>
        <v>43270</v>
      </c>
      <c r="W205" s="23">
        <f t="shared" si="96"/>
        <v>0.15384615384615385</v>
      </c>
      <c r="X205" s="46">
        <f>((G205 -X204)*W205)+X204</f>
        <v>1140.4533520731277</v>
      </c>
      <c r="Y205" s="23">
        <f t="shared" si="81"/>
        <v>7.407407407407407E-2</v>
      </c>
      <c r="Z205" s="47">
        <f>((G205 -Z204)*Y205)+Z204</f>
        <v>1116.4924270716429</v>
      </c>
      <c r="AA205" s="46">
        <f t="shared" si="82"/>
        <v>23.960925001484839</v>
      </c>
      <c r="AB205" s="45">
        <f t="shared" si="83"/>
        <v>0.2</v>
      </c>
      <c r="AC205" s="48">
        <f t="shared" si="85"/>
        <v>19.864141869442257</v>
      </c>
      <c r="AD205" s="46">
        <f t="shared" si="84"/>
        <v>4.0967831320425816</v>
      </c>
      <c r="AF205" s="10">
        <f t="shared" si="90"/>
        <v>43270</v>
      </c>
      <c r="AG205" s="15">
        <f>AVERAGE(G199:G205)</f>
        <v>1150</v>
      </c>
      <c r="AH205" s="16">
        <f>AVERAGE(G192:G205)</f>
        <v>1136.7892857142856</v>
      </c>
      <c r="AS205" s="26">
        <f>AVERAGE(E205,F205,G205)</f>
        <v>1164.4466666666665</v>
      </c>
      <c r="AT205" s="26">
        <f t="shared" si="97"/>
        <v>1147.2595238095239</v>
      </c>
      <c r="AU205" s="26">
        <f t="shared" si="98"/>
        <v>10.95006802721085</v>
      </c>
      <c r="AV205" s="27">
        <f t="shared" si="99"/>
        <v>104.63948908465011</v>
      </c>
      <c r="AW205" s="10">
        <f t="shared" si="91"/>
        <v>43270</v>
      </c>
      <c r="AY205" s="20">
        <f>AVERAGE(E205,F205,G205)</f>
        <v>1164.4466666666665</v>
      </c>
      <c r="AZ205" s="21">
        <f t="shared" si="78"/>
        <v>1115.4880000000001</v>
      </c>
      <c r="BA205" s="21">
        <f t="shared" si="79"/>
        <v>29.939066666666655</v>
      </c>
      <c r="BB205" s="22">
        <f t="shared" si="80"/>
        <v>109.01846565394257</v>
      </c>
      <c r="BC205" s="10">
        <f t="shared" si="92"/>
        <v>43270</v>
      </c>
      <c r="BE205" s="20">
        <f>G205-G204</f>
        <v>-5.4000000000000909</v>
      </c>
      <c r="BF205" s="23">
        <f t="shared" si="94"/>
        <v>0</v>
      </c>
      <c r="BG205" s="23">
        <f t="shared" si="72"/>
        <v>5.4000000000000909</v>
      </c>
      <c r="BH205" s="33">
        <f t="shared" si="76"/>
        <v>7.2908970744169164</v>
      </c>
      <c r="BI205" s="33">
        <f t="shared" si="77"/>
        <v>3.228280585272342</v>
      </c>
      <c r="BJ205" s="23">
        <f t="shared" si="73"/>
        <v>2.2584459069879288</v>
      </c>
      <c r="BK205" s="30">
        <f t="shared" si="74"/>
        <v>69.310523220427228</v>
      </c>
      <c r="BL205" s="10">
        <f t="shared" si="93"/>
        <v>43270</v>
      </c>
    </row>
    <row r="206" spans="1:96" x14ac:dyDescent="0.25">
      <c r="A206">
        <v>1209</v>
      </c>
      <c r="B206">
        <v>3</v>
      </c>
      <c r="C206" s="1">
        <v>43271</v>
      </c>
      <c r="D206" s="52">
        <v>1175.31</v>
      </c>
      <c r="E206" s="52">
        <v>1186.29</v>
      </c>
      <c r="F206" s="52">
        <v>1169.1600000000001</v>
      </c>
      <c r="G206">
        <v>1169.8399999999999</v>
      </c>
      <c r="H206">
        <v>1648536</v>
      </c>
      <c r="J206" s="10">
        <f t="shared" si="86"/>
        <v>43271</v>
      </c>
      <c r="K206" s="20">
        <v>0</v>
      </c>
      <c r="L206" s="20">
        <v>1</v>
      </c>
      <c r="N206" s="10">
        <f t="shared" si="87"/>
        <v>43271</v>
      </c>
      <c r="O206" s="42">
        <f>((G206-MIN(F193:F206))/(MAX(E193:E206)-MIN(F193:F206))*100)</f>
        <v>81.26210274518732</v>
      </c>
      <c r="P206" s="40">
        <f t="shared" si="75"/>
        <v>91.561258133166191</v>
      </c>
      <c r="Q206" s="2"/>
      <c r="R206" s="10">
        <f t="shared" si="88"/>
        <v>43271</v>
      </c>
      <c r="S206" s="11">
        <f t="shared" si="95"/>
        <v>0.25</v>
      </c>
      <c r="T206" s="40">
        <f>(G206*S206)+(T205*(1-S206))</f>
        <v>1156.886948185801</v>
      </c>
      <c r="U206" s="3"/>
      <c r="V206" s="10">
        <f t="shared" si="89"/>
        <v>43271</v>
      </c>
      <c r="W206" s="23">
        <f t="shared" si="96"/>
        <v>0.15384615384615385</v>
      </c>
      <c r="X206" s="46">
        <f>((G206 -X205)*W206)+X205</f>
        <v>1144.974374831108</v>
      </c>
      <c r="Y206" s="23">
        <f t="shared" si="81"/>
        <v>7.407407407407407E-2</v>
      </c>
      <c r="Z206" s="47">
        <f>((G206 -Z205)*Y206)+Z205</f>
        <v>1120.4440991404101</v>
      </c>
      <c r="AA206" s="46">
        <f t="shared" si="82"/>
        <v>24.530275690697863</v>
      </c>
      <c r="AB206" s="45">
        <f t="shared" si="83"/>
        <v>0.2</v>
      </c>
      <c r="AC206" s="48">
        <f t="shared" si="85"/>
        <v>20.797368633693377</v>
      </c>
      <c r="AD206" s="46">
        <f t="shared" si="84"/>
        <v>3.7329070570044856</v>
      </c>
      <c r="AF206" s="10">
        <f t="shared" si="90"/>
        <v>43271</v>
      </c>
      <c r="AG206" s="15">
        <f>AVERAGE(G200:G206)</f>
        <v>1155.6928571428573</v>
      </c>
      <c r="AH206" s="16">
        <f>AVERAGE(G193:G206)</f>
        <v>1142.8499999999999</v>
      </c>
      <c r="AS206" s="26">
        <f>AVERAGE(E206,F206,G206)</f>
        <v>1175.0966666666666</v>
      </c>
      <c r="AT206" s="26">
        <f t="shared" si="97"/>
        <v>1153.8995238095238</v>
      </c>
      <c r="AU206" s="26">
        <f t="shared" si="98"/>
        <v>11.894693877550935</v>
      </c>
      <c r="AV206" s="27">
        <f t="shared" si="99"/>
        <v>118.8044746414116</v>
      </c>
      <c r="AW206" s="10">
        <f t="shared" si="91"/>
        <v>43271</v>
      </c>
      <c r="AY206" s="20">
        <f>AVERAGE(E206,F206,G206)</f>
        <v>1175.0966666666666</v>
      </c>
      <c r="AZ206" s="21">
        <f t="shared" si="78"/>
        <v>1120.5260000000003</v>
      </c>
      <c r="BA206" s="21">
        <f t="shared" si="79"/>
        <v>29.41346666666659</v>
      </c>
      <c r="BB206" s="22">
        <f t="shared" si="80"/>
        <v>123.68635379410436</v>
      </c>
      <c r="BC206" s="10">
        <f t="shared" si="92"/>
        <v>43271</v>
      </c>
      <c r="BE206" s="20">
        <f>G206-G205</f>
        <v>1.7799999999999727</v>
      </c>
      <c r="BF206" s="23">
        <f t="shared" si="94"/>
        <v>1.7799999999999727</v>
      </c>
      <c r="BG206" s="23">
        <f t="shared" si="72"/>
        <v>0</v>
      </c>
      <c r="BH206" s="33">
        <f t="shared" si="76"/>
        <v>6.8972615691014196</v>
      </c>
      <c r="BI206" s="33">
        <f t="shared" si="77"/>
        <v>2.9976891148957461</v>
      </c>
      <c r="BJ206" s="23">
        <f t="shared" si="73"/>
        <v>2.3008595303723793</v>
      </c>
      <c r="BK206" s="30">
        <f t="shared" si="74"/>
        <v>69.704860482591116</v>
      </c>
      <c r="BL206" s="10">
        <f t="shared" si="93"/>
        <v>43271</v>
      </c>
    </row>
    <row r="207" spans="1:96" x14ac:dyDescent="0.25">
      <c r="A207">
        <v>1210</v>
      </c>
      <c r="B207">
        <v>3</v>
      </c>
      <c r="C207" s="1">
        <v>43272</v>
      </c>
      <c r="D207" s="52">
        <v>1174.8499999999999</v>
      </c>
      <c r="E207" s="52">
        <v>1177.3</v>
      </c>
      <c r="F207" s="52">
        <v>1152.23</v>
      </c>
      <c r="G207">
        <v>1157.6600000000001</v>
      </c>
      <c r="H207">
        <v>1238118</v>
      </c>
      <c r="J207" s="10">
        <f t="shared" si="86"/>
        <v>43272</v>
      </c>
      <c r="K207" s="20">
        <v>0</v>
      </c>
      <c r="L207" s="20">
        <v>1</v>
      </c>
      <c r="N207" s="10">
        <f t="shared" si="87"/>
        <v>43272</v>
      </c>
      <c r="O207" s="42">
        <f>((G207-MIN(F194:F207))/(MAX(E194:E207)-MIN(F194:F207))*100)</f>
        <v>61.383868357162221</v>
      </c>
      <c r="P207" s="40">
        <f t="shared" si="75"/>
        <v>78.930390055193797</v>
      </c>
      <c r="Q207" s="2"/>
      <c r="R207" s="10">
        <f t="shared" si="88"/>
        <v>43272</v>
      </c>
      <c r="S207" s="11">
        <f t="shared" si="95"/>
        <v>0.25</v>
      </c>
      <c r="T207" s="40">
        <f>(G207*S207)+(T206*(1-S207))</f>
        <v>1157.0802111393507</v>
      </c>
      <c r="U207" s="3"/>
      <c r="V207" s="10">
        <f t="shared" si="89"/>
        <v>43272</v>
      </c>
      <c r="W207" s="23">
        <f t="shared" si="96"/>
        <v>0.15384615384615385</v>
      </c>
      <c r="X207" s="46">
        <f>((G207 -X206)*W207)+X206</f>
        <v>1146.9260094724759</v>
      </c>
      <c r="Y207" s="23">
        <f t="shared" si="81"/>
        <v>7.407407407407407E-2</v>
      </c>
      <c r="Z207" s="47">
        <f>((G207 -Z206)*Y207)+Z206</f>
        <v>1123.2008325374168</v>
      </c>
      <c r="AA207" s="46">
        <f t="shared" si="82"/>
        <v>23.725176935059153</v>
      </c>
      <c r="AB207" s="45">
        <f t="shared" si="83"/>
        <v>0.2</v>
      </c>
      <c r="AC207" s="48">
        <f t="shared" si="85"/>
        <v>21.382930293966531</v>
      </c>
      <c r="AD207" s="46">
        <f t="shared" si="84"/>
        <v>2.3422466410926219</v>
      </c>
      <c r="AF207" s="10">
        <f t="shared" si="90"/>
        <v>43272</v>
      </c>
      <c r="AG207" s="15">
        <f>AVERAGE(G201:G207)</f>
        <v>1158.3128571428572</v>
      </c>
      <c r="AH207" s="16">
        <f>AVERAGE(G194:G207)</f>
        <v>1145.5757142857142</v>
      </c>
      <c r="AS207" s="26">
        <f>AVERAGE(E207,F207,G207)</f>
        <v>1162.3966666666665</v>
      </c>
      <c r="AT207" s="26">
        <f t="shared" si="97"/>
        <v>1157.5828571428572</v>
      </c>
      <c r="AU207" s="26">
        <f t="shared" si="98"/>
        <v>10.112925170067943</v>
      </c>
      <c r="AV207" s="27">
        <f t="shared" si="99"/>
        <v>31.733710031839237</v>
      </c>
      <c r="AW207" s="10">
        <f t="shared" si="91"/>
        <v>43272</v>
      </c>
      <c r="AY207" s="20">
        <f>AVERAGE(E207,F207,G207)</f>
        <v>1162.3966666666665</v>
      </c>
      <c r="AZ207" s="21">
        <f t="shared" si="78"/>
        <v>1124.9428333333337</v>
      </c>
      <c r="BA207" s="21">
        <f t="shared" si="79"/>
        <v>27.858649999999852</v>
      </c>
      <c r="BB207" s="22">
        <f t="shared" si="80"/>
        <v>89.628256294623029</v>
      </c>
      <c r="BC207" s="10">
        <f t="shared" si="92"/>
        <v>43272</v>
      </c>
      <c r="BE207" s="20">
        <f>G207-G206</f>
        <v>-12.179999999999836</v>
      </c>
      <c r="BF207" s="23">
        <f t="shared" si="94"/>
        <v>0</v>
      </c>
      <c r="BG207" s="23">
        <f t="shared" si="72"/>
        <v>12.179999999999836</v>
      </c>
      <c r="BH207" s="33">
        <f t="shared" si="76"/>
        <v>6.404600028451318</v>
      </c>
      <c r="BI207" s="33">
        <f t="shared" si="77"/>
        <v>3.6535684638317525</v>
      </c>
      <c r="BJ207" s="23">
        <f t="shared" si="73"/>
        <v>1.7529711272289576</v>
      </c>
      <c r="BK207" s="30">
        <f t="shared" si="74"/>
        <v>63.675608868206176</v>
      </c>
      <c r="BL207" s="10">
        <f t="shared" si="93"/>
        <v>43272</v>
      </c>
    </row>
    <row r="208" spans="1:96" x14ac:dyDescent="0.25">
      <c r="A208">
        <v>1211</v>
      </c>
      <c r="B208">
        <v>3</v>
      </c>
      <c r="C208" s="1">
        <v>43273</v>
      </c>
      <c r="D208" s="52">
        <v>1159.1400000000001</v>
      </c>
      <c r="E208" s="52">
        <v>1162.5</v>
      </c>
      <c r="F208" s="52">
        <v>1147.26</v>
      </c>
      <c r="G208">
        <v>1155.48</v>
      </c>
      <c r="H208">
        <v>1310967</v>
      </c>
      <c r="J208" s="10">
        <f t="shared" si="86"/>
        <v>43273</v>
      </c>
      <c r="K208" s="20">
        <v>0</v>
      </c>
      <c r="L208" s="20">
        <v>1</v>
      </c>
      <c r="N208" s="10">
        <f t="shared" si="87"/>
        <v>43273</v>
      </c>
      <c r="O208" s="42">
        <f>((G208-MIN(F195:F208))/(MAX(E195:E208)-MIN(F195:F208))*100)</f>
        <v>58.44348529808471</v>
      </c>
      <c r="P208" s="40">
        <f t="shared" si="75"/>
        <v>67.029818800144753</v>
      </c>
      <c r="Q208" s="2"/>
      <c r="R208" s="10">
        <f t="shared" si="88"/>
        <v>43273</v>
      </c>
      <c r="S208" s="11">
        <f t="shared" si="95"/>
        <v>0.25</v>
      </c>
      <c r="T208" s="40">
        <f>(G208*S208)+(T207*(1-S208))</f>
        <v>1156.680158354513</v>
      </c>
      <c r="U208" s="3"/>
      <c r="V208" s="10">
        <f t="shared" si="89"/>
        <v>43273</v>
      </c>
      <c r="W208" s="23">
        <f t="shared" si="96"/>
        <v>0.15384615384615385</v>
      </c>
      <c r="X208" s="46">
        <f>((G208 -X207)*W208)+X207</f>
        <v>1148.2420080151719</v>
      </c>
      <c r="Y208" s="23">
        <f t="shared" si="81"/>
        <v>7.407407407407407E-2</v>
      </c>
      <c r="Z208" s="47">
        <f>((G208 -Z207)*Y208)+Z207</f>
        <v>1125.5918819790895</v>
      </c>
      <c r="AA208" s="46">
        <f t="shared" si="82"/>
        <v>22.650126036082384</v>
      </c>
      <c r="AB208" s="45">
        <f t="shared" si="83"/>
        <v>0.2</v>
      </c>
      <c r="AC208" s="48">
        <f t="shared" si="85"/>
        <v>21.6363694423897</v>
      </c>
      <c r="AD208" s="46">
        <f t="shared" si="84"/>
        <v>1.0137565936926833</v>
      </c>
      <c r="AF208" s="10">
        <f t="shared" si="90"/>
        <v>43273</v>
      </c>
      <c r="AG208" s="15">
        <f>AVERAGE(G202:G208)</f>
        <v>1161.2685714285712</v>
      </c>
      <c r="AH208" s="16">
        <f>AVERAGE(G195:G208)</f>
        <v>1146.7321428571427</v>
      </c>
      <c r="AS208" s="26">
        <f>AVERAGE(E208,F208,G208)</f>
        <v>1155.0800000000002</v>
      </c>
      <c r="AT208" s="26">
        <f t="shared" si="97"/>
        <v>1159.9909523809524</v>
      </c>
      <c r="AU208" s="26">
        <f t="shared" si="98"/>
        <v>7.3608163265305064</v>
      </c>
      <c r="AV208" s="27">
        <f t="shared" si="99"/>
        <v>-44.478331053688322</v>
      </c>
      <c r="AW208" s="10">
        <f t="shared" si="91"/>
        <v>43273</v>
      </c>
      <c r="AY208" s="20">
        <f>AVERAGE(E208,F208,G208)</f>
        <v>1155.0800000000002</v>
      </c>
      <c r="AZ208" s="21">
        <f t="shared" si="78"/>
        <v>1128.9325000000003</v>
      </c>
      <c r="BA208" s="21">
        <f t="shared" si="79"/>
        <v>25.671666666666603</v>
      </c>
      <c r="BB208" s="22">
        <f t="shared" si="80"/>
        <v>67.902356683762576</v>
      </c>
      <c r="BC208" s="10">
        <f t="shared" si="92"/>
        <v>43273</v>
      </c>
      <c r="BE208" s="20">
        <f>G208-G207</f>
        <v>-2.1800000000000637</v>
      </c>
      <c r="BF208" s="23">
        <f t="shared" si="94"/>
        <v>0</v>
      </c>
      <c r="BG208" s="23">
        <f t="shared" si="72"/>
        <v>2.1800000000000637</v>
      </c>
      <c r="BH208" s="33">
        <f t="shared" si="76"/>
        <v>5.9471285978476525</v>
      </c>
      <c r="BI208" s="33">
        <f t="shared" si="77"/>
        <v>3.5483135735580604</v>
      </c>
      <c r="BJ208" s="23">
        <f t="shared" si="73"/>
        <v>1.6760436964098941</v>
      </c>
      <c r="BK208" s="30">
        <f t="shared" si="74"/>
        <v>62.631402419116988</v>
      </c>
      <c r="BL208" s="10">
        <f t="shared" si="93"/>
        <v>43273</v>
      </c>
    </row>
    <row r="209" spans="1:64" x14ac:dyDescent="0.25">
      <c r="A209">
        <v>1212</v>
      </c>
      <c r="B209">
        <v>3</v>
      </c>
      <c r="C209" s="1">
        <v>43276</v>
      </c>
      <c r="D209" s="52">
        <v>1143.5999999999999</v>
      </c>
      <c r="E209" s="52">
        <v>1143.9100000000001</v>
      </c>
      <c r="F209" s="52">
        <v>1112.78</v>
      </c>
      <c r="G209">
        <v>1124.81</v>
      </c>
      <c r="H209">
        <v>2157310</v>
      </c>
      <c r="J209" s="10">
        <f t="shared" si="86"/>
        <v>43276</v>
      </c>
      <c r="K209" s="20">
        <v>0</v>
      </c>
      <c r="L209" s="20">
        <v>0</v>
      </c>
      <c r="N209" s="10">
        <f t="shared" si="87"/>
        <v>43276</v>
      </c>
      <c r="O209" s="42">
        <f>((G209-MIN(F196:F209))/(MAX(E196:E209)-MIN(F196:F209))*100)</f>
        <v>17.075802535743019</v>
      </c>
      <c r="P209" s="40">
        <f t="shared" si="75"/>
        <v>45.634385396996642</v>
      </c>
      <c r="Q209" s="2"/>
      <c r="R209" s="10">
        <f t="shared" si="88"/>
        <v>43276</v>
      </c>
      <c r="S209" s="11">
        <f t="shared" si="95"/>
        <v>0.25</v>
      </c>
      <c r="T209" s="40">
        <f>(G209*S209)+(T208*(1-S209))</f>
        <v>1148.7126187658846</v>
      </c>
      <c r="U209" s="3"/>
      <c r="V209" s="10">
        <f t="shared" si="89"/>
        <v>43276</v>
      </c>
      <c r="W209" s="23">
        <f t="shared" si="96"/>
        <v>0.15384615384615385</v>
      </c>
      <c r="X209" s="46">
        <f>((G209 -X208)*W209)+X208</f>
        <v>1144.6370837051454</v>
      </c>
      <c r="Y209" s="23">
        <f t="shared" si="81"/>
        <v>7.407407407407407E-2</v>
      </c>
      <c r="Z209" s="47">
        <f>((G209 -Z208)*Y209)+Z208</f>
        <v>1125.5339647954534</v>
      </c>
      <c r="AA209" s="46">
        <f t="shared" si="82"/>
        <v>19.103118909692057</v>
      </c>
      <c r="AB209" s="45">
        <f t="shared" si="83"/>
        <v>0.2</v>
      </c>
      <c r="AC209" s="48">
        <f t="shared" si="85"/>
        <v>21.129719335850172</v>
      </c>
      <c r="AD209" s="46">
        <f t="shared" si="84"/>
        <v>-2.0266004261581152</v>
      </c>
      <c r="AF209" s="10">
        <f t="shared" si="90"/>
        <v>43276</v>
      </c>
      <c r="AG209" s="15">
        <f>AVERAGE(G203:G209)</f>
        <v>1157.3671428571429</v>
      </c>
      <c r="AH209" s="16">
        <f>AVERAGE(G196:G209)</f>
        <v>1145.6714285714284</v>
      </c>
      <c r="AS209" s="26">
        <f>AVERAGE(E209,F209,G209)</f>
        <v>1127.1666666666667</v>
      </c>
      <c r="AT209" s="26">
        <f t="shared" si="97"/>
        <v>1156.8133333333333</v>
      </c>
      <c r="AU209" s="26">
        <f t="shared" si="98"/>
        <v>10.992380952380861</v>
      </c>
      <c r="AV209" s="27">
        <f t="shared" si="99"/>
        <v>-179.80130537746271</v>
      </c>
      <c r="AW209" s="10">
        <f t="shared" si="91"/>
        <v>43276</v>
      </c>
      <c r="AY209" s="20">
        <f>AVERAGE(E209,F209,G209)</f>
        <v>1127.1666666666667</v>
      </c>
      <c r="AZ209" s="21">
        <f t="shared" si="78"/>
        <v>1131.4241666666669</v>
      </c>
      <c r="BA209" s="21">
        <f t="shared" si="79"/>
        <v>22.681666666666615</v>
      </c>
      <c r="BB209" s="22">
        <f t="shared" si="80"/>
        <v>-12.513777647145782</v>
      </c>
      <c r="BC209" s="10">
        <f t="shared" si="92"/>
        <v>43276</v>
      </c>
      <c r="BE209" s="20">
        <f>G209-G208</f>
        <v>-30.670000000000073</v>
      </c>
      <c r="BF209" s="23">
        <f t="shared" si="94"/>
        <v>0</v>
      </c>
      <c r="BG209" s="23">
        <f t="shared" ref="BG209:BG272" si="100">IF(BE209&lt;0,-BE209,0)</f>
        <v>30.670000000000073</v>
      </c>
      <c r="BH209" s="33">
        <f t="shared" si="76"/>
        <v>5.5223336980013915</v>
      </c>
      <c r="BI209" s="33">
        <f t="shared" si="77"/>
        <v>5.4855768897324904</v>
      </c>
      <c r="BJ209" s="23">
        <f t="shared" ref="BJ209:BJ272" si="101">BH209/BI209</f>
        <v>1.0067006276655606</v>
      </c>
      <c r="BK209" s="30">
        <f t="shared" ref="BK209:BK272" si="102">IF(BI209=0,100,100-(100/(1+BJ209)))</f>
        <v>50.166956335518663</v>
      </c>
      <c r="BL209" s="10">
        <f t="shared" si="93"/>
        <v>43276</v>
      </c>
    </row>
    <row r="210" spans="1:64" x14ac:dyDescent="0.25">
      <c r="A210">
        <v>1213</v>
      </c>
      <c r="B210">
        <v>3</v>
      </c>
      <c r="C210" s="1">
        <v>43277</v>
      </c>
      <c r="D210" s="52">
        <v>1128</v>
      </c>
      <c r="E210" s="52">
        <v>1133.21</v>
      </c>
      <c r="F210" s="52">
        <v>1116.6600000000001</v>
      </c>
      <c r="G210">
        <v>1118.46</v>
      </c>
      <c r="H210">
        <v>1563225</v>
      </c>
      <c r="J210" s="10">
        <f t="shared" si="86"/>
        <v>43277</v>
      </c>
      <c r="K210" s="20">
        <v>0</v>
      </c>
      <c r="L210" s="20">
        <v>0</v>
      </c>
      <c r="N210" s="10">
        <f t="shared" si="87"/>
        <v>43277</v>
      </c>
      <c r="O210" s="42">
        <f>((G210-MIN(F197:F210))/(MAX(E197:E210)-MIN(F197:F210))*100)</f>
        <v>8.510925276503853</v>
      </c>
      <c r="P210" s="40">
        <f t="shared" ref="P210:P273" si="103">AVERAGE(O208:O210)</f>
        <v>28.010071036777195</v>
      </c>
      <c r="Q210" s="2"/>
      <c r="R210" s="10">
        <f t="shared" si="88"/>
        <v>43277</v>
      </c>
      <c r="S210" s="11">
        <f t="shared" si="95"/>
        <v>0.25</v>
      </c>
      <c r="T210" s="40">
        <f>(G210*S210)+(T209*(1-S210))</f>
        <v>1141.1494640744136</v>
      </c>
      <c r="U210" s="3"/>
      <c r="V210" s="10">
        <f t="shared" si="89"/>
        <v>43277</v>
      </c>
      <c r="W210" s="23">
        <f t="shared" si="96"/>
        <v>0.15384615384615385</v>
      </c>
      <c r="X210" s="46">
        <f>((G210 -X209)*W210)+X209</f>
        <v>1140.6098400582</v>
      </c>
      <c r="Y210" s="23">
        <f t="shared" si="81"/>
        <v>7.407407407407407E-2</v>
      </c>
      <c r="Z210" s="47">
        <f>((G210 -Z209)*Y210)+Z209</f>
        <v>1125.0099674031976</v>
      </c>
      <c r="AA210" s="46">
        <f t="shared" si="82"/>
        <v>15.5998726550024</v>
      </c>
      <c r="AB210" s="45">
        <f t="shared" si="83"/>
        <v>0.2</v>
      </c>
      <c r="AC210" s="48">
        <f t="shared" si="85"/>
        <v>20.023749999680618</v>
      </c>
      <c r="AD210" s="46">
        <f t="shared" si="84"/>
        <v>-4.4238773446782176</v>
      </c>
      <c r="AF210" s="10">
        <f t="shared" si="90"/>
        <v>43277</v>
      </c>
      <c r="AG210" s="15">
        <f>AVERAGE(G204:G210)</f>
        <v>1152.5385714285715</v>
      </c>
      <c r="AH210" s="16">
        <f>AVERAGE(G197:G210)</f>
        <v>1144.3557142857139</v>
      </c>
      <c r="AS210" s="26">
        <f>AVERAGE(E210,F210,G210)</f>
        <v>1122.7766666666666</v>
      </c>
      <c r="AT210" s="26">
        <f t="shared" si="97"/>
        <v>1152.9642857142858</v>
      </c>
      <c r="AU210" s="26">
        <f t="shared" si="98"/>
        <v>15.995782312925096</v>
      </c>
      <c r="AV210" s="27">
        <f t="shared" si="99"/>
        <v>-125.81491152713254</v>
      </c>
      <c r="AW210" s="10">
        <f t="shared" si="91"/>
        <v>43277</v>
      </c>
      <c r="AY210" s="20">
        <f>AVERAGE(E210,F210,G210)</f>
        <v>1122.7766666666666</v>
      </c>
      <c r="AZ210" s="21">
        <f t="shared" si="78"/>
        <v>1134.4145000000001</v>
      </c>
      <c r="BA210" s="21">
        <f t="shared" si="79"/>
        <v>19.095049999999979</v>
      </c>
      <c r="BB210" s="22">
        <f t="shared" si="80"/>
        <v>-40.631239800658491</v>
      </c>
      <c r="BC210" s="10">
        <f t="shared" si="92"/>
        <v>43277</v>
      </c>
      <c r="BE210" s="20">
        <f>G210-G209</f>
        <v>-6.3499999999999091</v>
      </c>
      <c r="BF210" s="23">
        <f t="shared" si="94"/>
        <v>0</v>
      </c>
      <c r="BG210" s="23">
        <f t="shared" si="100"/>
        <v>6.3499999999999091</v>
      </c>
      <c r="BH210" s="33">
        <f t="shared" ref="BH210:BH273" si="104">((BH209*13)+BF210)/14</f>
        <v>5.1278812910012928</v>
      </c>
      <c r="BI210" s="33">
        <f t="shared" ref="BI210:BI273" si="105">((BI209*13)+BG210)/14</f>
        <v>5.5473213976087346</v>
      </c>
      <c r="BJ210" s="23">
        <f t="shared" si="101"/>
        <v>0.92438871366129094</v>
      </c>
      <c r="BK210" s="30">
        <f t="shared" si="102"/>
        <v>48.035446638146901</v>
      </c>
      <c r="BL210" s="10">
        <f t="shared" si="93"/>
        <v>43277</v>
      </c>
    </row>
    <row r="211" spans="1:64" x14ac:dyDescent="0.25">
      <c r="A211">
        <v>1214</v>
      </c>
      <c r="B211">
        <v>3</v>
      </c>
      <c r="C211" s="1">
        <v>43278</v>
      </c>
      <c r="D211" s="52">
        <v>1121.3399999999999</v>
      </c>
      <c r="E211" s="52">
        <v>1131.8399999999999</v>
      </c>
      <c r="F211" s="52">
        <v>1103.6199999999999</v>
      </c>
      <c r="G211">
        <v>1103.98</v>
      </c>
      <c r="H211">
        <v>1293892</v>
      </c>
      <c r="J211" s="10">
        <f t="shared" si="86"/>
        <v>43278</v>
      </c>
      <c r="K211" s="20">
        <v>0</v>
      </c>
      <c r="L211" s="20">
        <v>0</v>
      </c>
      <c r="N211" s="10">
        <f t="shared" si="87"/>
        <v>43278</v>
      </c>
      <c r="O211" s="42">
        <f>((G211-MIN(F198:F211))/(MAX(E198:E211)-MIN(F198:F211))*100)</f>
        <v>0.43546631184241807</v>
      </c>
      <c r="P211" s="40">
        <f t="shared" si="103"/>
        <v>8.6740647080297624</v>
      </c>
      <c r="Q211" s="2"/>
      <c r="R211" s="10">
        <f t="shared" si="88"/>
        <v>43278</v>
      </c>
      <c r="S211" s="11">
        <f t="shared" si="95"/>
        <v>0.25</v>
      </c>
      <c r="T211" s="40">
        <f>(G211*S211)+(T210*(1-S211))</f>
        <v>1131.8570980558102</v>
      </c>
      <c r="U211" s="3"/>
      <c r="V211" s="10">
        <f t="shared" si="89"/>
        <v>43278</v>
      </c>
      <c r="W211" s="23">
        <f t="shared" si="96"/>
        <v>0.15384615384615385</v>
      </c>
      <c r="X211" s="46">
        <f>((G211 -X210)*W211)+X210</f>
        <v>1134.9744800492463</v>
      </c>
      <c r="Y211" s="23">
        <f t="shared" si="81"/>
        <v>7.407407407407407E-2</v>
      </c>
      <c r="Z211" s="47">
        <f>((G211 -Z210)*Y211)+Z210</f>
        <v>1123.4521920399977</v>
      </c>
      <c r="AA211" s="46">
        <f t="shared" si="82"/>
        <v>11.522288009248541</v>
      </c>
      <c r="AB211" s="45">
        <f t="shared" si="83"/>
        <v>0.2</v>
      </c>
      <c r="AC211" s="48">
        <f t="shared" si="85"/>
        <v>18.323457601594203</v>
      </c>
      <c r="AD211" s="46">
        <f t="shared" si="84"/>
        <v>-6.8011695923456621</v>
      </c>
      <c r="AF211" s="10">
        <f t="shared" si="90"/>
        <v>43278</v>
      </c>
      <c r="AG211" s="15">
        <f>AVERAGE(G205:G211)</f>
        <v>1142.6128571428569</v>
      </c>
      <c r="AH211" s="16">
        <f>AVERAGE(G198:G211)</f>
        <v>1142.9357142857141</v>
      </c>
      <c r="AS211" s="26">
        <f>AVERAGE(E211,F211,G211)</f>
        <v>1113.1466666666668</v>
      </c>
      <c r="AT211" s="26">
        <f t="shared" si="97"/>
        <v>1145.73</v>
      </c>
      <c r="AU211" s="26">
        <f t="shared" si="98"/>
        <v>21.171428571428514</v>
      </c>
      <c r="AV211" s="27">
        <f t="shared" si="99"/>
        <v>-102.60158944369476</v>
      </c>
      <c r="AW211" s="10">
        <f t="shared" si="91"/>
        <v>43278</v>
      </c>
      <c r="AY211" s="20">
        <f>AVERAGE(E211,F211,G211)</f>
        <v>1113.1466666666668</v>
      </c>
      <c r="AZ211" s="21">
        <f t="shared" si="78"/>
        <v>1136.8411666666666</v>
      </c>
      <c r="BA211" s="21">
        <f t="shared" si="79"/>
        <v>16.611949999999968</v>
      </c>
      <c r="BB211" s="22">
        <f t="shared" si="80"/>
        <v>-95.090181064434063</v>
      </c>
      <c r="BC211" s="10">
        <f t="shared" si="92"/>
        <v>43278</v>
      </c>
      <c r="BE211" s="20">
        <f>G211-G210</f>
        <v>-14.480000000000018</v>
      </c>
      <c r="BF211" s="23">
        <f t="shared" si="94"/>
        <v>0</v>
      </c>
      <c r="BG211" s="23">
        <f t="shared" si="100"/>
        <v>14.480000000000018</v>
      </c>
      <c r="BH211" s="33">
        <f t="shared" si="104"/>
        <v>4.7616040559297721</v>
      </c>
      <c r="BI211" s="33">
        <f t="shared" si="105"/>
        <v>6.1853698692081114</v>
      </c>
      <c r="BJ211" s="23">
        <f t="shared" si="101"/>
        <v>0.7698171906637139</v>
      </c>
      <c r="BK211" s="30">
        <f t="shared" si="102"/>
        <v>43.496989108520204</v>
      </c>
      <c r="BL211" s="10">
        <f t="shared" si="93"/>
        <v>43278</v>
      </c>
    </row>
    <row r="212" spans="1:64" x14ac:dyDescent="0.25">
      <c r="A212">
        <v>1215</v>
      </c>
      <c r="B212">
        <v>3</v>
      </c>
      <c r="C212" s="1">
        <v>43279</v>
      </c>
      <c r="D212" s="52">
        <v>1102.0899999999999</v>
      </c>
      <c r="E212" s="52">
        <v>1122.31</v>
      </c>
      <c r="F212" s="52">
        <v>1096.01</v>
      </c>
      <c r="G212">
        <v>1114.22</v>
      </c>
      <c r="H212">
        <v>1072438</v>
      </c>
      <c r="J212" s="10">
        <f t="shared" si="86"/>
        <v>43279</v>
      </c>
      <c r="K212" s="20">
        <v>0</v>
      </c>
      <c r="L212" s="20">
        <v>0</v>
      </c>
      <c r="N212" s="10">
        <f t="shared" si="87"/>
        <v>43279</v>
      </c>
      <c r="O212" s="42">
        <f>((G212-MIN(F199:F212))/(MAX(E199:E212)-MIN(F199:F212))*100)</f>
        <v>20.170580416482103</v>
      </c>
      <c r="P212" s="40">
        <f t="shared" si="103"/>
        <v>9.7056573349427921</v>
      </c>
      <c r="Q212" s="2"/>
      <c r="R212" s="10">
        <f t="shared" si="88"/>
        <v>43279</v>
      </c>
      <c r="S212" s="11">
        <f t="shared" si="95"/>
        <v>0.25</v>
      </c>
      <c r="T212" s="40">
        <f>(G212*S212)+(T211*(1-S212))</f>
        <v>1127.4478235418576</v>
      </c>
      <c r="U212" s="3"/>
      <c r="V212" s="10">
        <f t="shared" si="89"/>
        <v>43279</v>
      </c>
      <c r="W212" s="23">
        <f t="shared" si="96"/>
        <v>0.15384615384615385</v>
      </c>
      <c r="X212" s="46">
        <f>((G212 -X211)*W212)+X211</f>
        <v>1131.7814831185931</v>
      </c>
      <c r="Y212" s="23">
        <f t="shared" si="81"/>
        <v>7.407407407407407E-2</v>
      </c>
      <c r="Z212" s="47">
        <f>((G212 -Z211)*Y212)+Z211</f>
        <v>1122.7683259629609</v>
      </c>
      <c r="AA212" s="46">
        <f t="shared" si="82"/>
        <v>9.0131571556321433</v>
      </c>
      <c r="AB212" s="45">
        <f t="shared" si="83"/>
        <v>0.2</v>
      </c>
      <c r="AC212" s="48">
        <f t="shared" si="85"/>
        <v>16.461397512401792</v>
      </c>
      <c r="AD212" s="46">
        <f t="shared" si="84"/>
        <v>-7.4482403567696487</v>
      </c>
      <c r="AF212" s="10">
        <f t="shared" si="90"/>
        <v>43279</v>
      </c>
      <c r="AG212" s="15">
        <f>AVERAGE(G206:G212)</f>
        <v>1134.9214285714286</v>
      </c>
      <c r="AH212" s="16">
        <f>AVERAGE(G199:G212)</f>
        <v>1142.4607142857142</v>
      </c>
      <c r="AS212" s="26">
        <f>AVERAGE(E212,F212,G212)</f>
        <v>1110.8466666666666</v>
      </c>
      <c r="AT212" s="26">
        <f t="shared" si="97"/>
        <v>1138.0728571428569</v>
      </c>
      <c r="AU212" s="26">
        <f t="shared" si="98"/>
        <v>22.387074829931926</v>
      </c>
      <c r="AV212" s="27">
        <f t="shared" si="99"/>
        <v>-81.077111631063289</v>
      </c>
      <c r="AW212" s="10">
        <f t="shared" si="91"/>
        <v>43279</v>
      </c>
      <c r="AY212" s="20">
        <f>AVERAGE(E212,F212,G212)</f>
        <v>1110.8466666666666</v>
      </c>
      <c r="AZ212" s="21">
        <f t="shared" si="78"/>
        <v>1138.2211666666667</v>
      </c>
      <c r="BA212" s="21">
        <f t="shared" si="79"/>
        <v>15.369949999999983</v>
      </c>
      <c r="BB212" s="22">
        <f t="shared" si="80"/>
        <v>-118.73601844291473</v>
      </c>
      <c r="BC212" s="10">
        <f t="shared" si="92"/>
        <v>43279</v>
      </c>
      <c r="BE212" s="20">
        <f>G212-G211</f>
        <v>10.240000000000009</v>
      </c>
      <c r="BF212" s="23">
        <f t="shared" si="94"/>
        <v>10.240000000000009</v>
      </c>
      <c r="BG212" s="23">
        <f t="shared" si="100"/>
        <v>0</v>
      </c>
      <c r="BH212" s="33">
        <f t="shared" si="104"/>
        <v>5.1529180519347886</v>
      </c>
      <c r="BI212" s="33">
        <f t="shared" si="105"/>
        <v>5.7435577356932459</v>
      </c>
      <c r="BJ212" s="23">
        <f t="shared" si="101"/>
        <v>0.89716483912263356</v>
      </c>
      <c r="BK212" s="30">
        <f t="shared" si="102"/>
        <v>47.289767374011539</v>
      </c>
      <c r="BL212" s="10">
        <f t="shared" si="93"/>
        <v>43279</v>
      </c>
    </row>
    <row r="213" spans="1:64" x14ac:dyDescent="0.25">
      <c r="A213">
        <v>1216</v>
      </c>
      <c r="B213">
        <v>3</v>
      </c>
      <c r="C213" s="1">
        <v>43280</v>
      </c>
      <c r="D213" s="52">
        <v>1120</v>
      </c>
      <c r="E213" s="52">
        <v>1128.23</v>
      </c>
      <c r="F213" s="52">
        <v>1115</v>
      </c>
      <c r="G213">
        <v>1115.6500000000001</v>
      </c>
      <c r="H213">
        <v>1315121</v>
      </c>
      <c r="J213" s="10">
        <f t="shared" si="86"/>
        <v>43280</v>
      </c>
      <c r="K213" s="20">
        <v>0</v>
      </c>
      <c r="L213" s="20">
        <v>0</v>
      </c>
      <c r="N213" s="10">
        <f t="shared" si="87"/>
        <v>43280</v>
      </c>
      <c r="O213" s="42">
        <f>((G213-MIN(F200:F213))/(MAX(E200:E213)-MIN(F200:F213))*100)</f>
        <v>21.754541426672692</v>
      </c>
      <c r="P213" s="40">
        <f t="shared" si="103"/>
        <v>14.120196051665738</v>
      </c>
      <c r="Q213" s="2"/>
      <c r="R213" s="10">
        <f t="shared" si="88"/>
        <v>43280</v>
      </c>
      <c r="S213" s="11">
        <f t="shared" si="95"/>
        <v>0.25</v>
      </c>
      <c r="T213" s="40">
        <f>(G213*S213)+(T212*(1-S213))</f>
        <v>1124.4983676563934</v>
      </c>
      <c r="U213" s="3"/>
      <c r="V213" s="10">
        <f t="shared" si="89"/>
        <v>43280</v>
      </c>
      <c r="W213" s="23">
        <f t="shared" si="96"/>
        <v>0.15384615384615385</v>
      </c>
      <c r="X213" s="46">
        <f>((G213 -X212)*W213)+X212</f>
        <v>1129.2997164849635</v>
      </c>
      <c r="Y213" s="23">
        <f t="shared" si="81"/>
        <v>7.407407407407407E-2</v>
      </c>
      <c r="Z213" s="47">
        <f>((G213 -Z212)*Y213)+Z212</f>
        <v>1122.2410425582971</v>
      </c>
      <c r="AA213" s="46">
        <f t="shared" si="82"/>
        <v>7.0586739266664154</v>
      </c>
      <c r="AB213" s="45">
        <f t="shared" si="83"/>
        <v>0.2</v>
      </c>
      <c r="AC213" s="48">
        <f t="shared" si="85"/>
        <v>14.580852795254717</v>
      </c>
      <c r="AD213" s="46">
        <f t="shared" si="84"/>
        <v>-7.522178868588302</v>
      </c>
      <c r="AF213" s="10">
        <f t="shared" si="90"/>
        <v>43280</v>
      </c>
      <c r="AG213" s="15">
        <f>AVERAGE(G207:G213)</f>
        <v>1127.18</v>
      </c>
      <c r="AH213" s="16">
        <f>AVERAGE(G200:G213)</f>
        <v>1141.4364285714285</v>
      </c>
      <c r="AS213" s="26">
        <f>AVERAGE(E213,F213,G213)</f>
        <v>1119.6266666666668</v>
      </c>
      <c r="AT213" s="26">
        <f t="shared" si="97"/>
        <v>1130.1485714285714</v>
      </c>
      <c r="AU213" s="26">
        <f t="shared" si="98"/>
        <v>16.337006802721039</v>
      </c>
      <c r="AV213" s="27">
        <f t="shared" si="99"/>
        <v>-42.93689327126144</v>
      </c>
      <c r="AW213" s="10">
        <f t="shared" si="91"/>
        <v>43280</v>
      </c>
      <c r="AY213" s="20">
        <f>AVERAGE(E213,F213,G213)</f>
        <v>1119.6266666666668</v>
      </c>
      <c r="AZ213" s="21">
        <f t="shared" si="78"/>
        <v>1138.5691666666669</v>
      </c>
      <c r="BA213" s="21">
        <f t="shared" si="79"/>
        <v>15.091333333333353</v>
      </c>
      <c r="BB213" s="22">
        <f t="shared" si="80"/>
        <v>-83.679374475416722</v>
      </c>
      <c r="BC213" s="10">
        <f t="shared" si="92"/>
        <v>43280</v>
      </c>
      <c r="BE213" s="20">
        <f>G213-G212</f>
        <v>1.4300000000000637</v>
      </c>
      <c r="BF213" s="23">
        <f t="shared" si="94"/>
        <v>1.4300000000000637</v>
      </c>
      <c r="BG213" s="23">
        <f t="shared" si="100"/>
        <v>0</v>
      </c>
      <c r="BH213" s="33">
        <f t="shared" si="104"/>
        <v>4.886995333939451</v>
      </c>
      <c r="BI213" s="33">
        <f t="shared" si="105"/>
        <v>5.3333036117151575</v>
      </c>
      <c r="BJ213" s="23">
        <f t="shared" si="101"/>
        <v>0.9163167315666515</v>
      </c>
      <c r="BK213" s="30">
        <f t="shared" si="102"/>
        <v>47.816559573507071</v>
      </c>
      <c r="BL213" s="10">
        <f t="shared" si="93"/>
        <v>43280</v>
      </c>
    </row>
    <row r="214" spans="1:64" x14ac:dyDescent="0.25">
      <c r="A214">
        <v>1217</v>
      </c>
      <c r="B214">
        <v>3</v>
      </c>
      <c r="C214" s="1">
        <v>43283</v>
      </c>
      <c r="D214" s="52">
        <v>1099</v>
      </c>
      <c r="E214" s="52">
        <v>1128</v>
      </c>
      <c r="F214" s="52">
        <v>1093.8</v>
      </c>
      <c r="G214">
        <v>1127.46</v>
      </c>
      <c r="H214">
        <v>1217311</v>
      </c>
      <c r="J214" s="10">
        <f t="shared" si="86"/>
        <v>43283</v>
      </c>
      <c r="K214" s="20">
        <v>0</v>
      </c>
      <c r="L214" s="20">
        <v>1</v>
      </c>
      <c r="N214" s="10">
        <f t="shared" si="87"/>
        <v>43283</v>
      </c>
      <c r="O214" s="42">
        <f>((G214-MIN(F201:F214))/(MAX(E201:E214)-MIN(F201:F214))*100)</f>
        <v>36.393123580927757</v>
      </c>
      <c r="P214" s="40">
        <f t="shared" si="103"/>
        <v>26.106081808027522</v>
      </c>
      <c r="Q214" s="2"/>
      <c r="R214" s="10">
        <f t="shared" si="88"/>
        <v>43283</v>
      </c>
      <c r="S214" s="11">
        <f t="shared" si="95"/>
        <v>0.25</v>
      </c>
      <c r="T214" s="40">
        <f>(G214*S214)+(T213*(1-S214))</f>
        <v>1125.238775742295</v>
      </c>
      <c r="U214" s="3"/>
      <c r="V214" s="10">
        <f t="shared" si="89"/>
        <v>43283</v>
      </c>
      <c r="W214" s="23">
        <f t="shared" si="96"/>
        <v>0.15384615384615385</v>
      </c>
      <c r="X214" s="46">
        <f>((G214 -X213)*W214)+X213</f>
        <v>1129.0166831795846</v>
      </c>
      <c r="Y214" s="23">
        <f t="shared" si="81"/>
        <v>7.407407407407407E-2</v>
      </c>
      <c r="Z214" s="47">
        <f>((G214 -Z213)*Y214)+Z213</f>
        <v>1122.6276319984231</v>
      </c>
      <c r="AA214" s="46">
        <f t="shared" si="82"/>
        <v>6.3890511811614488</v>
      </c>
      <c r="AB214" s="45">
        <f t="shared" si="83"/>
        <v>0.2</v>
      </c>
      <c r="AC214" s="48">
        <f t="shared" si="85"/>
        <v>12.942492472436063</v>
      </c>
      <c r="AD214" s="46">
        <f t="shared" si="84"/>
        <v>-6.5534412912746145</v>
      </c>
      <c r="AF214" s="10">
        <f t="shared" si="90"/>
        <v>43283</v>
      </c>
      <c r="AG214" s="15">
        <f>AVERAGE(G208:G214)</f>
        <v>1122.8657142857144</v>
      </c>
      <c r="AH214" s="16">
        <f>AVERAGE(G201:G214)</f>
        <v>1140.5892857142856</v>
      </c>
      <c r="AS214" s="26">
        <f>AVERAGE(E214,F214,G214)</f>
        <v>1116.42</v>
      </c>
      <c r="AT214" s="26">
        <f t="shared" si="97"/>
        <v>1123.5804761904762</v>
      </c>
      <c r="AU214" s="26">
        <f t="shared" si="98"/>
        <v>10.024489795918401</v>
      </c>
      <c r="AV214" s="27">
        <f t="shared" si="99"/>
        <v>-47.619887803112292</v>
      </c>
      <c r="AW214" s="10">
        <f t="shared" si="91"/>
        <v>43283</v>
      </c>
      <c r="AY214" s="20">
        <f>AVERAGE(E214,F214,G214)</f>
        <v>1116.42</v>
      </c>
      <c r="AZ214" s="21">
        <f t="shared" ref="AZ214:AZ277" si="106">AVERAGE(AY195:AY214)</f>
        <v>1137.6703333333335</v>
      </c>
      <c r="BA214" s="21">
        <f t="shared" ref="BA214:BA277" si="107">(ABS(AY195-AZ214)+ABS(AY196-AZ214)+ABS(AY197-AZ214)+ABS(AY198-AZ214)+ABS(AY199-AZ214)+ABS(AY200-AZ214)+ABS(AY201-AZ214)+ABS(AY202-AZ214)+ABS(AY203-AZ214)+ABS(AY204-AZ214)+ABS(AY205-AZ214)+ABS(AY206-AZ214)+ABS(AY207-AZ214)+ABS(AY208-AZ214)+ABS(AY209-AZ214)+ABS(AY210-AZ214)+ABS(AY211-AZ214)+ABS(AY212-AZ214)+ABS(AY213-AZ214)+ABS(AY214-AZ214))/20</f>
        <v>15.865699999999993</v>
      </c>
      <c r="BB214" s="22">
        <f t="shared" ref="BB214:BB277" si="108">(AY214-AZ214)/(BA214*0.015)</f>
        <v>-89.292554938571513</v>
      </c>
      <c r="BC214" s="10">
        <f t="shared" si="92"/>
        <v>43283</v>
      </c>
      <c r="BE214" s="20">
        <f>G214-G213</f>
        <v>11.809999999999945</v>
      </c>
      <c r="BF214" s="23">
        <f t="shared" si="94"/>
        <v>11.809999999999945</v>
      </c>
      <c r="BG214" s="23">
        <f t="shared" si="100"/>
        <v>0</v>
      </c>
      <c r="BH214" s="33">
        <f t="shared" si="104"/>
        <v>5.3814956672294869</v>
      </c>
      <c r="BI214" s="33">
        <f t="shared" si="105"/>
        <v>4.9523533537355036</v>
      </c>
      <c r="BJ214" s="23">
        <f t="shared" si="101"/>
        <v>1.0866542192855213</v>
      </c>
      <c r="BK214" s="30">
        <f t="shared" si="102"/>
        <v>52.076391442449726</v>
      </c>
      <c r="BL214" s="10">
        <f t="shared" si="93"/>
        <v>43283</v>
      </c>
    </row>
    <row r="215" spans="1:64" x14ac:dyDescent="0.25">
      <c r="A215">
        <v>1218</v>
      </c>
      <c r="B215">
        <v>3</v>
      </c>
      <c r="C215" s="1">
        <v>43284</v>
      </c>
      <c r="D215" s="52">
        <v>1135.82</v>
      </c>
      <c r="E215" s="52">
        <v>1135.82</v>
      </c>
      <c r="F215" s="52">
        <v>1100.02</v>
      </c>
      <c r="G215">
        <v>1102.8900000000001</v>
      </c>
      <c r="H215">
        <v>679034</v>
      </c>
      <c r="J215" s="10">
        <f t="shared" si="86"/>
        <v>43284</v>
      </c>
      <c r="K215" s="20">
        <v>1</v>
      </c>
      <c r="L215" s="20">
        <v>0</v>
      </c>
      <c r="N215" s="10">
        <f t="shared" si="87"/>
        <v>43284</v>
      </c>
      <c r="O215" s="42">
        <f>((G215-MIN(F202:F215))/(MAX(E202:E215)-MIN(F202:F215))*100)</f>
        <v>9.8280895231918528</v>
      </c>
      <c r="P215" s="40">
        <f t="shared" si="103"/>
        <v>22.658584843597435</v>
      </c>
      <c r="Q215" s="2"/>
      <c r="R215" s="10">
        <f t="shared" si="88"/>
        <v>43284</v>
      </c>
      <c r="S215" s="11">
        <f t="shared" si="95"/>
        <v>0.25</v>
      </c>
      <c r="T215" s="40">
        <f>(G215*S215)+(T214*(1-S215))</f>
        <v>1119.6515818067214</v>
      </c>
      <c r="U215" s="3"/>
      <c r="V215" s="10">
        <f t="shared" si="89"/>
        <v>43284</v>
      </c>
      <c r="W215" s="23">
        <f t="shared" si="96"/>
        <v>0.15384615384615385</v>
      </c>
      <c r="X215" s="46">
        <f>((G215 -X214)*W215)+X214</f>
        <v>1124.9971934596485</v>
      </c>
      <c r="Y215" s="23">
        <f t="shared" si="81"/>
        <v>7.407407407407407E-2</v>
      </c>
      <c r="Z215" s="47">
        <f>((G215 -Z214)*Y215)+Z214</f>
        <v>1121.1655851837252</v>
      </c>
      <c r="AA215" s="46">
        <f t="shared" si="82"/>
        <v>3.8316082759233723</v>
      </c>
      <c r="AB215" s="45">
        <f t="shared" si="83"/>
        <v>0.2</v>
      </c>
      <c r="AC215" s="48">
        <f t="shared" si="85"/>
        <v>11.120315633133526</v>
      </c>
      <c r="AD215" s="46">
        <f t="shared" si="84"/>
        <v>-7.2887073572101535</v>
      </c>
      <c r="AF215" s="10">
        <f t="shared" si="90"/>
        <v>43284</v>
      </c>
      <c r="AG215" s="15">
        <f>AVERAGE(G209:G215)</f>
        <v>1115.3528571428574</v>
      </c>
      <c r="AH215" s="16">
        <f>AVERAGE(G202:G215)</f>
        <v>1138.3107142857139</v>
      </c>
      <c r="AS215" s="26">
        <f>AVERAGE(E215,F215,G215)</f>
        <v>1112.9100000000001</v>
      </c>
      <c r="AT215" s="26">
        <f t="shared" si="97"/>
        <v>1117.5561904761905</v>
      </c>
      <c r="AU215" s="26">
        <f t="shared" si="98"/>
        <v>4.8289795918367417</v>
      </c>
      <c r="AV215" s="27">
        <f t="shared" si="99"/>
        <v>-64.143164379830182</v>
      </c>
      <c r="AW215" s="10">
        <f t="shared" si="91"/>
        <v>43284</v>
      </c>
      <c r="AY215" s="20">
        <f>AVERAGE(E215,F215,G215)</f>
        <v>1112.9100000000001</v>
      </c>
      <c r="AZ215" s="21">
        <f t="shared" si="106"/>
        <v>1136.3393333333331</v>
      </c>
      <c r="BA215" s="21">
        <f t="shared" si="107"/>
        <v>16.771933333333301</v>
      </c>
      <c r="BB215" s="22">
        <f t="shared" si="108"/>
        <v>-93.129129749832387</v>
      </c>
      <c r="BC215" s="10">
        <f t="shared" si="92"/>
        <v>43284</v>
      </c>
      <c r="BE215" s="20">
        <f>G215-G214</f>
        <v>-24.569999999999936</v>
      </c>
      <c r="BF215" s="23">
        <f t="shared" si="94"/>
        <v>0</v>
      </c>
      <c r="BG215" s="23">
        <f t="shared" si="100"/>
        <v>24.569999999999936</v>
      </c>
      <c r="BH215" s="33">
        <f t="shared" si="104"/>
        <v>4.9971031195702382</v>
      </c>
      <c r="BI215" s="33">
        <f t="shared" si="105"/>
        <v>6.3536138284686769</v>
      </c>
      <c r="BJ215" s="23">
        <f t="shared" si="101"/>
        <v>0.78649777189474235</v>
      </c>
      <c r="BK215" s="30">
        <f t="shared" si="102"/>
        <v>44.024559351148277</v>
      </c>
      <c r="BL215" s="10">
        <f t="shared" si="93"/>
        <v>43284</v>
      </c>
    </row>
    <row r="216" spans="1:64" x14ac:dyDescent="0.25">
      <c r="A216">
        <v>1219</v>
      </c>
      <c r="B216">
        <v>3</v>
      </c>
      <c r="C216" s="1">
        <v>43286</v>
      </c>
      <c r="D216" s="52">
        <v>1110.53</v>
      </c>
      <c r="E216" s="52">
        <v>1127.5</v>
      </c>
      <c r="F216" s="52">
        <v>1108.48</v>
      </c>
      <c r="G216">
        <v>1124.27</v>
      </c>
      <c r="H216">
        <v>1066685</v>
      </c>
      <c r="J216" s="10">
        <f t="shared" si="86"/>
        <v>43286</v>
      </c>
      <c r="K216" s="20">
        <v>1</v>
      </c>
      <c r="L216" s="20">
        <v>0</v>
      </c>
      <c r="N216" s="10">
        <f t="shared" si="87"/>
        <v>43286</v>
      </c>
      <c r="O216" s="42">
        <f>((G216-MIN(F203:F216))/(MAX(E203:E216)-MIN(F203:F216))*100)</f>
        <v>32.944102065088146</v>
      </c>
      <c r="P216" s="40">
        <f t="shared" si="103"/>
        <v>26.388438389735921</v>
      </c>
      <c r="Q216" s="2"/>
      <c r="R216" s="10">
        <f t="shared" si="88"/>
        <v>43286</v>
      </c>
      <c r="S216" s="11">
        <f t="shared" si="95"/>
        <v>0.25</v>
      </c>
      <c r="T216" s="40">
        <f>(G216*S216)+(T215*(1-S216))</f>
        <v>1120.8061863550411</v>
      </c>
      <c r="U216" s="3"/>
      <c r="V216" s="10">
        <f t="shared" si="89"/>
        <v>43286</v>
      </c>
      <c r="W216" s="23">
        <f t="shared" si="96"/>
        <v>0.15384615384615385</v>
      </c>
      <c r="X216" s="46">
        <f>((G216 -X215)*W216)+X215</f>
        <v>1124.8853175427796</v>
      </c>
      <c r="Y216" s="23">
        <f t="shared" si="81"/>
        <v>7.407407407407407E-2</v>
      </c>
      <c r="Z216" s="47">
        <f>((G216 -Z215)*Y216)+Z215</f>
        <v>1121.3955418367825</v>
      </c>
      <c r="AA216" s="46">
        <f t="shared" si="82"/>
        <v>3.48977570599709</v>
      </c>
      <c r="AB216" s="45">
        <f t="shared" si="83"/>
        <v>0.2</v>
      </c>
      <c r="AC216" s="48">
        <f t="shared" si="85"/>
        <v>9.5942076477062379</v>
      </c>
      <c r="AD216" s="46">
        <f t="shared" si="84"/>
        <v>-6.1044319417091479</v>
      </c>
      <c r="AF216" s="10">
        <f t="shared" si="90"/>
        <v>43286</v>
      </c>
      <c r="AG216" s="15">
        <f>AVERAGE(G210:G216)</f>
        <v>1115.2757142857142</v>
      </c>
      <c r="AH216" s="16">
        <f>AVERAGE(G203:G216)</f>
        <v>1136.3214285714282</v>
      </c>
      <c r="AS216" s="26">
        <f>AVERAGE(E216,F216,G216)</f>
        <v>1120.0833333333333</v>
      </c>
      <c r="AT216" s="26">
        <f t="shared" si="97"/>
        <v>1116.5442857142857</v>
      </c>
      <c r="AU216" s="26">
        <f t="shared" si="98"/>
        <v>3.6725170068026989</v>
      </c>
      <c r="AV216" s="27">
        <f t="shared" si="99"/>
        <v>64.24381629805174</v>
      </c>
      <c r="AW216" s="10">
        <f t="shared" si="91"/>
        <v>43286</v>
      </c>
      <c r="AY216" s="20">
        <f>AVERAGE(E216,F216,G216)</f>
        <v>1120.0833333333333</v>
      </c>
      <c r="AZ216" s="21">
        <f t="shared" si="106"/>
        <v>1135.5831666666666</v>
      </c>
      <c r="BA216" s="21">
        <f t="shared" si="107"/>
        <v>17.452483333333316</v>
      </c>
      <c r="BB216" s="22">
        <f t="shared" si="108"/>
        <v>-59.207747257871858</v>
      </c>
      <c r="BC216" s="10">
        <f t="shared" si="92"/>
        <v>43286</v>
      </c>
      <c r="BE216" s="20">
        <f>G216-G215</f>
        <v>21.379999999999882</v>
      </c>
      <c r="BF216" s="23">
        <f t="shared" si="94"/>
        <v>21.379999999999882</v>
      </c>
      <c r="BG216" s="23">
        <f t="shared" si="100"/>
        <v>0</v>
      </c>
      <c r="BH216" s="33">
        <f t="shared" si="104"/>
        <v>6.1673100396009275</v>
      </c>
      <c r="BI216" s="33">
        <f t="shared" si="105"/>
        <v>5.8997842692923426</v>
      </c>
      <c r="BJ216" s="23">
        <f t="shared" si="101"/>
        <v>1.0453450089185505</v>
      </c>
      <c r="BK216" s="30">
        <f t="shared" si="102"/>
        <v>51.108492912462872</v>
      </c>
      <c r="BL216" s="10">
        <f t="shared" si="93"/>
        <v>43286</v>
      </c>
    </row>
    <row r="217" spans="1:64" x14ac:dyDescent="0.25">
      <c r="A217">
        <v>1220</v>
      </c>
      <c r="B217">
        <v>3</v>
      </c>
      <c r="C217" s="1">
        <v>43287</v>
      </c>
      <c r="D217" s="52">
        <v>1123.58</v>
      </c>
      <c r="E217" s="52">
        <v>1140.93</v>
      </c>
      <c r="F217" s="52">
        <v>1120.74</v>
      </c>
      <c r="G217">
        <v>1140.17</v>
      </c>
      <c r="H217">
        <v>996079</v>
      </c>
      <c r="J217" s="10">
        <f t="shared" si="86"/>
        <v>43287</v>
      </c>
      <c r="K217" s="20">
        <v>1</v>
      </c>
      <c r="L217" s="20">
        <v>0</v>
      </c>
      <c r="N217" s="10">
        <f t="shared" si="87"/>
        <v>43287</v>
      </c>
      <c r="O217" s="42">
        <f>((G217-MIN(F204:F217))/(MAX(E204:E217)-MIN(F204:F217))*100)</f>
        <v>50.135149745918604</v>
      </c>
      <c r="P217" s="40">
        <f t="shared" si="103"/>
        <v>30.969113778066202</v>
      </c>
      <c r="Q217" s="2"/>
      <c r="R217" s="10">
        <f t="shared" si="88"/>
        <v>43287</v>
      </c>
      <c r="S217" s="11">
        <f t="shared" si="95"/>
        <v>0.25</v>
      </c>
      <c r="T217" s="40">
        <f>(G217*S217)+(T216*(1-S217))</f>
        <v>1125.6471397662808</v>
      </c>
      <c r="U217" s="3"/>
      <c r="V217" s="10">
        <f t="shared" si="89"/>
        <v>43287</v>
      </c>
      <c r="W217" s="23">
        <f t="shared" si="96"/>
        <v>0.15384615384615385</v>
      </c>
      <c r="X217" s="46">
        <f>((G217 -X216)*W217)+X216</f>
        <v>1127.2368071515828</v>
      </c>
      <c r="Y217" s="23">
        <f t="shared" si="81"/>
        <v>7.407407407407407E-2</v>
      </c>
      <c r="Z217" s="47">
        <f>((G217 -Z216)*Y217)+Z216</f>
        <v>1122.7862424414652</v>
      </c>
      <c r="AA217" s="46">
        <f t="shared" si="82"/>
        <v>4.4505647101175327</v>
      </c>
      <c r="AB217" s="45">
        <f t="shared" si="83"/>
        <v>0.2</v>
      </c>
      <c r="AC217" s="48">
        <f t="shared" si="85"/>
        <v>8.5654790601884976</v>
      </c>
      <c r="AD217" s="46">
        <f t="shared" si="84"/>
        <v>-4.1149143500709648</v>
      </c>
      <c r="AF217" s="10">
        <f t="shared" si="90"/>
        <v>43287</v>
      </c>
      <c r="AG217" s="15">
        <f>AVERAGE(G211:G217)</f>
        <v>1118.3771428571429</v>
      </c>
      <c r="AH217" s="16">
        <f>AVERAGE(G204:G217)</f>
        <v>1135.4578571428569</v>
      </c>
      <c r="AS217" s="26">
        <f>AVERAGE(E217,F217,G217)</f>
        <v>1133.9466666666667</v>
      </c>
      <c r="AT217" s="26">
        <f t="shared" si="97"/>
        <v>1118.1399999999999</v>
      </c>
      <c r="AU217" s="26">
        <f t="shared" si="98"/>
        <v>5.4961904761904474</v>
      </c>
      <c r="AV217" s="27">
        <f t="shared" si="99"/>
        <v>191.72875873621294</v>
      </c>
      <c r="AW217" s="10">
        <f t="shared" si="91"/>
        <v>43287</v>
      </c>
      <c r="AY217" s="20">
        <f>AVERAGE(E217,F217,G217)</f>
        <v>1133.9466666666667</v>
      </c>
      <c r="AZ217" s="21">
        <f t="shared" si="106"/>
        <v>1136.0104999999999</v>
      </c>
      <c r="BA217" s="21">
        <f t="shared" si="107"/>
        <v>17.067883333333306</v>
      </c>
      <c r="BB217" s="22">
        <f t="shared" si="108"/>
        <v>-8.0612742776468238</v>
      </c>
      <c r="BC217" s="10">
        <f t="shared" si="92"/>
        <v>43287</v>
      </c>
      <c r="BE217" s="20">
        <f>G217-G216</f>
        <v>15.900000000000091</v>
      </c>
      <c r="BF217" s="23">
        <f t="shared" si="94"/>
        <v>15.900000000000091</v>
      </c>
      <c r="BG217" s="23">
        <f t="shared" si="100"/>
        <v>0</v>
      </c>
      <c r="BH217" s="33">
        <f t="shared" si="104"/>
        <v>6.8625021796294385</v>
      </c>
      <c r="BI217" s="33">
        <f t="shared" si="105"/>
        <v>5.4783711072000321</v>
      </c>
      <c r="BJ217" s="23">
        <f t="shared" si="101"/>
        <v>1.2526537624678786</v>
      </c>
      <c r="BK217" s="30">
        <f t="shared" si="102"/>
        <v>55.60791380098923</v>
      </c>
      <c r="BL217" s="10">
        <f t="shared" si="93"/>
        <v>43287</v>
      </c>
    </row>
    <row r="218" spans="1:64" x14ac:dyDescent="0.25">
      <c r="A218">
        <v>1221</v>
      </c>
      <c r="B218">
        <v>3</v>
      </c>
      <c r="C218" s="1">
        <v>43290</v>
      </c>
      <c r="D218" s="52">
        <v>1148.48</v>
      </c>
      <c r="E218" s="52">
        <v>1154.67</v>
      </c>
      <c r="F218" s="52">
        <v>1143.42</v>
      </c>
      <c r="G218">
        <v>1154.05</v>
      </c>
      <c r="H218">
        <v>908969</v>
      </c>
      <c r="J218" s="10">
        <f t="shared" si="86"/>
        <v>43290</v>
      </c>
      <c r="K218" s="20">
        <v>0</v>
      </c>
      <c r="L218" s="20">
        <v>0</v>
      </c>
      <c r="N218" s="10">
        <f t="shared" si="87"/>
        <v>43290</v>
      </c>
      <c r="O218" s="42">
        <f>((G218-MIN(F205:F218))/(MAX(E205:E218)-MIN(F205:F218))*100)</f>
        <v>65.142177532706242</v>
      </c>
      <c r="P218" s="40">
        <f t="shared" si="103"/>
        <v>49.407143114570999</v>
      </c>
      <c r="Q218" s="2"/>
      <c r="R218" s="10">
        <f t="shared" si="88"/>
        <v>43290</v>
      </c>
      <c r="S218" s="11">
        <f t="shared" si="95"/>
        <v>0.25</v>
      </c>
      <c r="T218" s="40">
        <f>(G218*S218)+(T217*(1-S218))</f>
        <v>1132.7478548247107</v>
      </c>
      <c r="U218" s="3"/>
      <c r="V218" s="10">
        <f t="shared" si="89"/>
        <v>43290</v>
      </c>
      <c r="W218" s="23">
        <f t="shared" si="96"/>
        <v>0.15384615384615385</v>
      </c>
      <c r="X218" s="46">
        <f>((G218 -X217)*W218)+X217</f>
        <v>1131.3619137436469</v>
      </c>
      <c r="Y218" s="23">
        <f t="shared" si="81"/>
        <v>7.407407407407407E-2</v>
      </c>
      <c r="Z218" s="47">
        <f>((G218 -Z217)*Y218)+Z217</f>
        <v>1125.1020763346901</v>
      </c>
      <c r="AA218" s="46">
        <f t="shared" si="82"/>
        <v>6.2598374089568551</v>
      </c>
      <c r="AB218" s="45">
        <f t="shared" si="83"/>
        <v>0.2</v>
      </c>
      <c r="AC218" s="48">
        <f t="shared" si="85"/>
        <v>8.1043507299421691</v>
      </c>
      <c r="AD218" s="46">
        <f t="shared" si="84"/>
        <v>-1.844513320985314</v>
      </c>
      <c r="AF218" s="10">
        <f t="shared" si="90"/>
        <v>43290</v>
      </c>
      <c r="AG218" s="15">
        <f>AVERAGE(G212:G218)</f>
        <v>1125.53</v>
      </c>
      <c r="AH218" s="16">
        <f>AVERAGE(G205:G218)</f>
        <v>1134.0714285714284</v>
      </c>
      <c r="AS218" s="26">
        <f>AVERAGE(E218,F218,G218)</f>
        <v>1150.7133333333334</v>
      </c>
      <c r="AT218" s="26">
        <f t="shared" si="97"/>
        <v>1123.5066666666667</v>
      </c>
      <c r="AU218" s="26">
        <f t="shared" si="98"/>
        <v>10.75619047619047</v>
      </c>
      <c r="AV218" s="27">
        <f t="shared" si="99"/>
        <v>168.62640930287503</v>
      </c>
      <c r="AW218" s="10">
        <f t="shared" si="91"/>
        <v>43290</v>
      </c>
      <c r="AY218" s="20">
        <f>AVERAGE(E218,F218,G218)</f>
        <v>1150.7133333333334</v>
      </c>
      <c r="AZ218" s="21">
        <f t="shared" si="106"/>
        <v>1137.5513333333333</v>
      </c>
      <c r="BA218" s="21">
        <f t="shared" si="107"/>
        <v>17.09113333333331</v>
      </c>
      <c r="BB218" s="22">
        <f t="shared" si="108"/>
        <v>51.340461135793817</v>
      </c>
      <c r="BC218" s="10">
        <f t="shared" si="92"/>
        <v>43290</v>
      </c>
      <c r="BE218" s="20">
        <f>G218-G217</f>
        <v>13.879999999999882</v>
      </c>
      <c r="BF218" s="23">
        <f t="shared" si="94"/>
        <v>13.879999999999882</v>
      </c>
      <c r="BG218" s="23">
        <f t="shared" si="100"/>
        <v>0</v>
      </c>
      <c r="BH218" s="33">
        <f t="shared" si="104"/>
        <v>7.363752023941613</v>
      </c>
      <c r="BI218" s="33">
        <f t="shared" si="105"/>
        <v>5.0870588852571723</v>
      </c>
      <c r="BJ218" s="23">
        <f t="shared" si="101"/>
        <v>1.4475460555965913</v>
      </c>
      <c r="BK218" s="30">
        <f t="shared" si="102"/>
        <v>59.142750441268035</v>
      </c>
      <c r="BL218" s="10">
        <f t="shared" si="93"/>
        <v>43290</v>
      </c>
    </row>
    <row r="219" spans="1:64" x14ac:dyDescent="0.25">
      <c r="A219">
        <v>1222</v>
      </c>
      <c r="B219">
        <v>3</v>
      </c>
      <c r="C219" s="1">
        <v>43291</v>
      </c>
      <c r="D219" s="52">
        <v>1156.98</v>
      </c>
      <c r="E219" s="52">
        <v>1159.5899999999999</v>
      </c>
      <c r="F219" s="52">
        <v>1149.5899999999999</v>
      </c>
      <c r="G219">
        <v>1152.8399999999999</v>
      </c>
      <c r="H219">
        <v>798412</v>
      </c>
      <c r="J219" s="10">
        <f t="shared" si="86"/>
        <v>43291</v>
      </c>
      <c r="K219" s="20">
        <v>0</v>
      </c>
      <c r="L219" s="20">
        <v>0</v>
      </c>
      <c r="N219" s="10">
        <f t="shared" si="87"/>
        <v>43291</v>
      </c>
      <c r="O219" s="42">
        <f>((G219-MIN(F206:F219))/(MAX(E206:E219)-MIN(F206:F219))*100)</f>
        <v>63.833927992215337</v>
      </c>
      <c r="P219" s="40">
        <f t="shared" si="103"/>
        <v>59.70375175694673</v>
      </c>
      <c r="Q219" s="2"/>
      <c r="R219" s="10">
        <f t="shared" si="88"/>
        <v>43291</v>
      </c>
      <c r="S219" s="11">
        <f t="shared" si="95"/>
        <v>0.25</v>
      </c>
      <c r="T219" s="40">
        <f>(G219*S219)+(T218*(1-S219))</f>
        <v>1137.770891118533</v>
      </c>
      <c r="U219" s="3"/>
      <c r="V219" s="10">
        <f t="shared" si="89"/>
        <v>43291</v>
      </c>
      <c r="W219" s="23">
        <f t="shared" si="96"/>
        <v>0.15384615384615385</v>
      </c>
      <c r="X219" s="46">
        <f>((G219 -X218)*W219)+X218</f>
        <v>1134.6662347061629</v>
      </c>
      <c r="Y219" s="23">
        <f t="shared" si="81"/>
        <v>7.407407407407407E-2</v>
      </c>
      <c r="Z219" s="47">
        <f>((G219 -Z218)*Y219)+Z218</f>
        <v>1127.1567373469352</v>
      </c>
      <c r="AA219" s="46">
        <f t="shared" si="82"/>
        <v>7.5094973592276801</v>
      </c>
      <c r="AB219" s="45">
        <f t="shared" si="83"/>
        <v>0.2</v>
      </c>
      <c r="AC219" s="48">
        <f t="shared" si="85"/>
        <v>7.9853800557992711</v>
      </c>
      <c r="AD219" s="46">
        <f t="shared" si="84"/>
        <v>-0.47588269657159099</v>
      </c>
      <c r="AF219" s="10">
        <f t="shared" si="90"/>
        <v>43291</v>
      </c>
      <c r="AG219" s="15">
        <f>AVERAGE(G213:G219)</f>
        <v>1131.0471428571429</v>
      </c>
      <c r="AH219" s="16">
        <f>AVERAGE(G206:G219)</f>
        <v>1132.9842857142858</v>
      </c>
      <c r="AS219" s="26">
        <f>AVERAGE(E219,F219,G219)</f>
        <v>1154.0066666666664</v>
      </c>
      <c r="AT219" s="26">
        <f t="shared" si="97"/>
        <v>1129.6723809523808</v>
      </c>
      <c r="AU219" s="26">
        <f t="shared" si="98"/>
        <v>14.185578231292441</v>
      </c>
      <c r="AV219" s="27">
        <f t="shared" si="99"/>
        <v>114.36162050180353</v>
      </c>
      <c r="AW219" s="10">
        <f t="shared" si="91"/>
        <v>43291</v>
      </c>
      <c r="AY219" s="20">
        <f>AVERAGE(E219,F219,G219)</f>
        <v>1154.0066666666664</v>
      </c>
      <c r="AZ219" s="21">
        <f t="shared" si="106"/>
        <v>1138.8208333333334</v>
      </c>
      <c r="BA219" s="21">
        <f t="shared" si="107"/>
        <v>17.526916666666637</v>
      </c>
      <c r="BB219" s="22">
        <f t="shared" si="108"/>
        <v>57.761950270138861</v>
      </c>
      <c r="BC219" s="10">
        <f t="shared" si="92"/>
        <v>43291</v>
      </c>
      <c r="BE219" s="20">
        <f>G219-G218</f>
        <v>-1.2100000000000364</v>
      </c>
      <c r="BF219" s="23">
        <f t="shared" si="94"/>
        <v>0</v>
      </c>
      <c r="BG219" s="23">
        <f t="shared" si="100"/>
        <v>1.2100000000000364</v>
      </c>
      <c r="BH219" s="33">
        <f t="shared" si="104"/>
        <v>6.8377697365172114</v>
      </c>
      <c r="BI219" s="33">
        <f t="shared" si="105"/>
        <v>4.8101261077388049</v>
      </c>
      <c r="BJ219" s="23">
        <f t="shared" si="101"/>
        <v>1.421536480200845</v>
      </c>
      <c r="BK219" s="30">
        <f t="shared" si="102"/>
        <v>58.703905219835512</v>
      </c>
      <c r="BL219" s="10">
        <f t="shared" si="93"/>
        <v>43291</v>
      </c>
    </row>
    <row r="220" spans="1:64" x14ac:dyDescent="0.25">
      <c r="A220">
        <v>1223</v>
      </c>
      <c r="B220">
        <v>3</v>
      </c>
      <c r="C220" s="1">
        <v>43292</v>
      </c>
      <c r="D220" s="52">
        <v>1144.5899999999999</v>
      </c>
      <c r="E220" s="52">
        <v>1164.29</v>
      </c>
      <c r="F220" s="52">
        <v>1141</v>
      </c>
      <c r="G220">
        <v>1153.9000000000001</v>
      </c>
      <c r="H220">
        <v>1119993</v>
      </c>
      <c r="J220" s="10">
        <f t="shared" si="86"/>
        <v>43292</v>
      </c>
      <c r="K220" s="20">
        <v>0</v>
      </c>
      <c r="L220" s="20">
        <v>0</v>
      </c>
      <c r="N220" s="10">
        <f t="shared" si="87"/>
        <v>43292</v>
      </c>
      <c r="O220" s="42">
        <f>((G220-MIN(F207:F220))/(MAX(E207:E220)-MIN(F207:F220))*100)</f>
        <v>71.976047904191773</v>
      </c>
      <c r="P220" s="40">
        <f t="shared" si="103"/>
        <v>66.984051143037789</v>
      </c>
      <c r="Q220" s="2"/>
      <c r="R220" s="10">
        <f t="shared" si="88"/>
        <v>43292</v>
      </c>
      <c r="S220" s="11">
        <f t="shared" si="95"/>
        <v>0.25</v>
      </c>
      <c r="T220" s="40">
        <f>(G220*S220)+(T219*(1-S220))</f>
        <v>1141.8031683388999</v>
      </c>
      <c r="U220" s="3"/>
      <c r="V220" s="10">
        <f t="shared" si="89"/>
        <v>43292</v>
      </c>
      <c r="W220" s="23">
        <f t="shared" si="96"/>
        <v>0.15384615384615385</v>
      </c>
      <c r="X220" s="46">
        <f>((G220 -X219)*W220)+X219</f>
        <v>1137.6252755205994</v>
      </c>
      <c r="Y220" s="23">
        <f t="shared" ref="Y220:Y283" si="109">2/(26+1)</f>
        <v>7.407407407407407E-2</v>
      </c>
      <c r="Z220" s="47">
        <f>((G220 -Z219)*Y220)+Z219</f>
        <v>1129.1377197656807</v>
      </c>
      <c r="AA220" s="46">
        <f t="shared" ref="AA220:AA283" si="110">X220-Z220</f>
        <v>8.4875557549187306</v>
      </c>
      <c r="AB220" s="45">
        <f t="shared" ref="AB220:AB283" si="111">2/(9+1)</f>
        <v>0.2</v>
      </c>
      <c r="AC220" s="48">
        <f t="shared" si="85"/>
        <v>8.0858151956231623</v>
      </c>
      <c r="AD220" s="46">
        <f t="shared" si="84"/>
        <v>0.40174055929556829</v>
      </c>
      <c r="AF220" s="10">
        <f t="shared" si="90"/>
        <v>43292</v>
      </c>
      <c r="AG220" s="15">
        <f>AVERAGE(G214:G220)</f>
        <v>1136.5114285714287</v>
      </c>
      <c r="AH220" s="16">
        <f>AVERAGE(G207:G220)</f>
        <v>1131.8457142857144</v>
      </c>
      <c r="AS220" s="26">
        <f>AVERAGE(E220,F220,G220)</f>
        <v>1153.0633333333333</v>
      </c>
      <c r="AT220" s="26">
        <f t="shared" si="97"/>
        <v>1134.4490476190474</v>
      </c>
      <c r="AU220" s="26">
        <f t="shared" si="98"/>
        <v>15.55319727891148</v>
      </c>
      <c r="AV220" s="27">
        <f t="shared" si="99"/>
        <v>79.787606284335752</v>
      </c>
      <c r="AW220" s="10">
        <f t="shared" si="91"/>
        <v>43292</v>
      </c>
      <c r="AY220" s="20">
        <f>AVERAGE(E220,F220,G220)</f>
        <v>1153.0633333333333</v>
      </c>
      <c r="AZ220" s="21">
        <f t="shared" si="106"/>
        <v>1139.6433333333332</v>
      </c>
      <c r="BA220" s="21">
        <f t="shared" si="107"/>
        <v>18.128666666666629</v>
      </c>
      <c r="BB220" s="22">
        <f t="shared" si="108"/>
        <v>49.350935902622375</v>
      </c>
      <c r="BC220" s="10">
        <f t="shared" si="92"/>
        <v>43292</v>
      </c>
      <c r="BE220" s="20">
        <f>G220-G219</f>
        <v>1.0600000000001728</v>
      </c>
      <c r="BF220" s="23">
        <f t="shared" si="94"/>
        <v>1.0600000000001728</v>
      </c>
      <c r="BG220" s="23">
        <f t="shared" si="100"/>
        <v>0</v>
      </c>
      <c r="BH220" s="33">
        <f t="shared" si="104"/>
        <v>6.4250718981945658</v>
      </c>
      <c r="BI220" s="33">
        <f t="shared" si="105"/>
        <v>4.4665456714717475</v>
      </c>
      <c r="BJ220" s="23">
        <f t="shared" si="101"/>
        <v>1.4384878988772267</v>
      </c>
      <c r="BK220" s="30">
        <f t="shared" si="102"/>
        <v>58.990979595984939</v>
      </c>
      <c r="BL220" s="10">
        <f t="shared" si="93"/>
        <v>43292</v>
      </c>
    </row>
    <row r="221" spans="1:64" x14ac:dyDescent="0.25">
      <c r="A221">
        <v>1224</v>
      </c>
      <c r="B221">
        <v>3</v>
      </c>
      <c r="C221" s="1">
        <v>43293</v>
      </c>
      <c r="D221" s="52">
        <v>1159.8900000000001</v>
      </c>
      <c r="E221" s="52">
        <v>1184.4100000000001</v>
      </c>
      <c r="F221" s="52">
        <v>1155.94</v>
      </c>
      <c r="G221">
        <v>1183.48</v>
      </c>
      <c r="H221">
        <v>1251884</v>
      </c>
      <c r="J221" s="10">
        <f t="shared" si="86"/>
        <v>43293</v>
      </c>
      <c r="K221" s="20">
        <v>0</v>
      </c>
      <c r="L221" s="20">
        <v>0</v>
      </c>
      <c r="N221" s="10">
        <f t="shared" si="87"/>
        <v>43293</v>
      </c>
      <c r="O221" s="42">
        <f>((G221-MIN(F208:F221))/(MAX(E208:E221)-MIN(F208:F221))*100)</f>
        <v>98.973623220395041</v>
      </c>
      <c r="P221" s="40">
        <f t="shared" si="103"/>
        <v>78.261199705600717</v>
      </c>
      <c r="Q221" s="2"/>
      <c r="R221" s="10">
        <f t="shared" si="88"/>
        <v>43293</v>
      </c>
      <c r="S221" s="11">
        <f t="shared" si="95"/>
        <v>0.25</v>
      </c>
      <c r="T221" s="40">
        <f>(G221*S221)+(T220*(1-S221))</f>
        <v>1152.2223762541748</v>
      </c>
      <c r="U221" s="3"/>
      <c r="V221" s="10">
        <f t="shared" si="89"/>
        <v>43293</v>
      </c>
      <c r="W221" s="23">
        <f t="shared" si="96"/>
        <v>0.15384615384615385</v>
      </c>
      <c r="X221" s="46">
        <f>((G221 -X220)*W221)+X220</f>
        <v>1144.6798485174302</v>
      </c>
      <c r="Y221" s="23">
        <f t="shared" si="109"/>
        <v>7.407407407407407E-2</v>
      </c>
      <c r="Z221" s="47">
        <f>((G221 -Z220)*Y221)+Z220</f>
        <v>1133.1630738571118</v>
      </c>
      <c r="AA221" s="46">
        <f t="shared" si="110"/>
        <v>11.516774660318333</v>
      </c>
      <c r="AB221" s="45">
        <f t="shared" si="111"/>
        <v>0.2</v>
      </c>
      <c r="AC221" s="48">
        <f t="shared" si="85"/>
        <v>8.7720070885621961</v>
      </c>
      <c r="AD221" s="46">
        <f t="shared" si="84"/>
        <v>2.7447675717561371</v>
      </c>
      <c r="AF221" s="10">
        <f t="shared" si="90"/>
        <v>43293</v>
      </c>
      <c r="AG221" s="15">
        <f>AVERAGE(G215:G221)</f>
        <v>1144.5142857142857</v>
      </c>
      <c r="AH221" s="16">
        <f>AVERAGE(G208:G221)</f>
        <v>1133.69</v>
      </c>
      <c r="AS221" s="26">
        <f>AVERAGE(E221,F221,G221)</f>
        <v>1174.6100000000001</v>
      </c>
      <c r="AT221" s="26">
        <f t="shared" si="97"/>
        <v>1142.7619047619048</v>
      </c>
      <c r="AU221" s="26">
        <f t="shared" si="98"/>
        <v>17.527346938775477</v>
      </c>
      <c r="AV221" s="27">
        <f t="shared" si="99"/>
        <v>121.13677880759113</v>
      </c>
      <c r="AW221" s="10">
        <f t="shared" si="91"/>
        <v>43293</v>
      </c>
      <c r="AY221" s="20">
        <f>AVERAGE(E221,F221,G221)</f>
        <v>1174.6100000000001</v>
      </c>
      <c r="AZ221" s="21">
        <f t="shared" si="106"/>
        <v>1141.4626666666668</v>
      </c>
      <c r="BA221" s="21">
        <f t="shared" si="107"/>
        <v>19.624066666666625</v>
      </c>
      <c r="BB221" s="22">
        <f t="shared" si="108"/>
        <v>112.60776167132673</v>
      </c>
      <c r="BC221" s="10">
        <f t="shared" si="92"/>
        <v>43293</v>
      </c>
      <c r="BE221" s="20">
        <f>G221-G220</f>
        <v>29.579999999999927</v>
      </c>
      <c r="BF221" s="23">
        <f t="shared" si="94"/>
        <v>29.579999999999927</v>
      </c>
      <c r="BG221" s="23">
        <f t="shared" si="100"/>
        <v>0</v>
      </c>
      <c r="BH221" s="33">
        <f t="shared" si="104"/>
        <v>8.0789953340378062</v>
      </c>
      <c r="BI221" s="33">
        <f t="shared" si="105"/>
        <v>4.147506694938051</v>
      </c>
      <c r="BJ221" s="23">
        <f t="shared" si="101"/>
        <v>1.9479161646437022</v>
      </c>
      <c r="BK221" s="30">
        <f t="shared" si="102"/>
        <v>66.077732739022309</v>
      </c>
      <c r="BL221" s="10">
        <f t="shared" si="93"/>
        <v>43293</v>
      </c>
    </row>
    <row r="222" spans="1:64" x14ac:dyDescent="0.25">
      <c r="A222">
        <v>1225</v>
      </c>
      <c r="B222">
        <v>3</v>
      </c>
      <c r="C222" s="1">
        <v>43294</v>
      </c>
      <c r="D222" s="52">
        <v>1185</v>
      </c>
      <c r="E222" s="52">
        <v>1195.42</v>
      </c>
      <c r="F222" s="52">
        <v>1180</v>
      </c>
      <c r="G222">
        <v>1188.82</v>
      </c>
      <c r="H222">
        <v>1222072</v>
      </c>
      <c r="J222" s="10">
        <f t="shared" si="86"/>
        <v>43294</v>
      </c>
      <c r="K222" s="20">
        <v>0</v>
      </c>
      <c r="L222" s="20">
        <v>0</v>
      </c>
      <c r="N222" s="10">
        <f t="shared" si="87"/>
        <v>43294</v>
      </c>
      <c r="O222" s="42">
        <f>((G222-MIN(F209:F222))/(MAX(E209:E222)-MIN(F209:F222))*100)</f>
        <v>93.505215508757985</v>
      </c>
      <c r="P222" s="40">
        <f t="shared" si="103"/>
        <v>88.151628877781604</v>
      </c>
      <c r="Q222" s="2"/>
      <c r="R222" s="10">
        <f t="shared" si="88"/>
        <v>43294</v>
      </c>
      <c r="S222" s="11">
        <f t="shared" si="95"/>
        <v>0.25</v>
      </c>
      <c r="T222" s="40">
        <f>(G222*S222)+(T221*(1-S222))</f>
        <v>1161.3717821906312</v>
      </c>
      <c r="U222" s="3"/>
      <c r="V222" s="10">
        <f t="shared" si="89"/>
        <v>43294</v>
      </c>
      <c r="W222" s="23">
        <f t="shared" si="96"/>
        <v>0.15384615384615385</v>
      </c>
      <c r="X222" s="46">
        <f>((G222 -X221)*W222)+X221</f>
        <v>1151.4706410532101</v>
      </c>
      <c r="Y222" s="23">
        <f t="shared" si="109"/>
        <v>7.407407407407407E-2</v>
      </c>
      <c r="Z222" s="47">
        <f>((G222 -Z221)*Y222)+Z221</f>
        <v>1137.2858091269554</v>
      </c>
      <c r="AA222" s="46">
        <f t="shared" si="110"/>
        <v>14.184831926254674</v>
      </c>
      <c r="AB222" s="45">
        <f t="shared" si="111"/>
        <v>0.2</v>
      </c>
      <c r="AC222" s="48">
        <f t="shared" si="85"/>
        <v>9.8545720561006913</v>
      </c>
      <c r="AD222" s="46">
        <f t="shared" si="84"/>
        <v>4.3302598701539825</v>
      </c>
      <c r="AF222" s="10">
        <f t="shared" si="90"/>
        <v>43294</v>
      </c>
      <c r="AG222" s="15">
        <f>AVERAGE(G216:G222)</f>
        <v>1156.7899999999997</v>
      </c>
      <c r="AH222" s="16">
        <f>AVERAGE(G209:G222)</f>
        <v>1136.0714285714287</v>
      </c>
      <c r="AS222" s="26">
        <f>AVERAGE(E222,F222,G222)</f>
        <v>1188.08</v>
      </c>
      <c r="AT222" s="26">
        <f t="shared" si="97"/>
        <v>1153.5004761904761</v>
      </c>
      <c r="AU222" s="26">
        <f t="shared" si="98"/>
        <v>16.055782312925139</v>
      </c>
      <c r="AV222" s="27">
        <f t="shared" si="99"/>
        <v>143.58076999124407</v>
      </c>
      <c r="AW222" s="10">
        <f t="shared" si="91"/>
        <v>43294</v>
      </c>
      <c r="AY222" s="20">
        <f>AVERAGE(E222,F222,G222)</f>
        <v>1188.08</v>
      </c>
      <c r="AZ222" s="21">
        <f t="shared" si="106"/>
        <v>1143.3961666666667</v>
      </c>
      <c r="BA222" s="21">
        <f t="shared" si="107"/>
        <v>21.364216666666628</v>
      </c>
      <c r="BB222" s="22">
        <f t="shared" si="108"/>
        <v>139.43512503643819</v>
      </c>
      <c r="BC222" s="10">
        <f t="shared" si="92"/>
        <v>43294</v>
      </c>
      <c r="BE222" s="20">
        <f>G222-G221</f>
        <v>5.3399999999999181</v>
      </c>
      <c r="BF222" s="23">
        <f t="shared" si="94"/>
        <v>5.3399999999999181</v>
      </c>
      <c r="BG222" s="23">
        <f t="shared" si="100"/>
        <v>0</v>
      </c>
      <c r="BH222" s="33">
        <f t="shared" si="104"/>
        <v>7.883352810177958</v>
      </c>
      <c r="BI222" s="33">
        <f t="shared" si="105"/>
        <v>3.8512562167281899</v>
      </c>
      <c r="BJ222" s="23">
        <f t="shared" si="101"/>
        <v>2.046956205078251</v>
      </c>
      <c r="BK222" s="30">
        <f t="shared" si="102"/>
        <v>67.180361885958973</v>
      </c>
      <c r="BL222" s="10">
        <f t="shared" si="93"/>
        <v>43294</v>
      </c>
    </row>
    <row r="223" spans="1:64" x14ac:dyDescent="0.25">
      <c r="A223">
        <v>1226</v>
      </c>
      <c r="B223">
        <v>3</v>
      </c>
      <c r="C223" s="1">
        <v>43297</v>
      </c>
      <c r="D223" s="52">
        <v>1189.3900000000001</v>
      </c>
      <c r="E223" s="52">
        <v>1191</v>
      </c>
      <c r="F223" s="52">
        <v>1179.28</v>
      </c>
      <c r="G223">
        <v>1183.8599999999999</v>
      </c>
      <c r="H223">
        <v>1055662</v>
      </c>
      <c r="J223" s="10">
        <f t="shared" si="86"/>
        <v>43297</v>
      </c>
      <c r="K223" s="20">
        <v>0</v>
      </c>
      <c r="L223" s="20">
        <v>0</v>
      </c>
      <c r="N223" s="10">
        <f t="shared" si="87"/>
        <v>43297</v>
      </c>
      <c r="O223" s="42">
        <f>((G223-MIN(F210:F223))/(MAX(E210:E223)-MIN(F210:F223))*100)</f>
        <v>88.624286557764066</v>
      </c>
      <c r="P223" s="40">
        <f t="shared" si="103"/>
        <v>93.701041762305707</v>
      </c>
      <c r="Q223" s="2"/>
      <c r="R223" s="10">
        <f t="shared" si="88"/>
        <v>43297</v>
      </c>
      <c r="S223" s="11">
        <f t="shared" si="95"/>
        <v>0.25</v>
      </c>
      <c r="T223" s="40">
        <f>(G223*S223)+(T222*(1-S223))</f>
        <v>1166.9938366429733</v>
      </c>
      <c r="U223" s="3"/>
      <c r="V223" s="10">
        <f t="shared" si="89"/>
        <v>43297</v>
      </c>
      <c r="W223" s="23">
        <f t="shared" si="96"/>
        <v>0.15384615384615385</v>
      </c>
      <c r="X223" s="46">
        <f>((G223 -X222)*W223)+X222</f>
        <v>1156.4536193527163</v>
      </c>
      <c r="Y223" s="23">
        <f t="shared" si="109"/>
        <v>7.407407407407407E-2</v>
      </c>
      <c r="Z223" s="47">
        <f>((G223 -Z222)*Y223)+Z222</f>
        <v>1140.7357491916255</v>
      </c>
      <c r="AA223" s="46">
        <f t="shared" si="110"/>
        <v>15.717870161090786</v>
      </c>
      <c r="AB223" s="45">
        <f t="shared" si="111"/>
        <v>0.2</v>
      </c>
      <c r="AC223" s="48">
        <f t="shared" si="85"/>
        <v>11.02723167709871</v>
      </c>
      <c r="AD223" s="46">
        <f t="shared" si="84"/>
        <v>4.6906384839920765</v>
      </c>
      <c r="AF223" s="10">
        <f t="shared" si="90"/>
        <v>43297</v>
      </c>
      <c r="AG223" s="15">
        <f>AVERAGE(G217:G223)</f>
        <v>1165.3028571428572</v>
      </c>
      <c r="AH223" s="16">
        <f>AVERAGE(G210:G223)</f>
        <v>1140.2892857142856</v>
      </c>
      <c r="AS223" s="26">
        <f>AVERAGE(E223,F223,G223)</f>
        <v>1184.7133333333331</v>
      </c>
      <c r="AT223" s="26">
        <f t="shared" si="97"/>
        <v>1162.7333333333333</v>
      </c>
      <c r="AU223" s="26">
        <f t="shared" si="98"/>
        <v>16.915238095238106</v>
      </c>
      <c r="AV223" s="27">
        <f t="shared" si="99"/>
        <v>86.628005179887637</v>
      </c>
      <c r="AW223" s="10">
        <f t="shared" si="91"/>
        <v>43297</v>
      </c>
      <c r="AY223" s="20">
        <f>AVERAGE(E223,F223,G223)</f>
        <v>1184.7133333333331</v>
      </c>
      <c r="AZ223" s="21">
        <f t="shared" si="106"/>
        <v>1145.1458333333335</v>
      </c>
      <c r="BA223" s="21">
        <f t="shared" si="107"/>
        <v>22.938916666666604</v>
      </c>
      <c r="BB223" s="22">
        <f t="shared" si="108"/>
        <v>114.99380601379684</v>
      </c>
      <c r="BC223" s="10">
        <f t="shared" si="92"/>
        <v>43297</v>
      </c>
      <c r="BE223" s="20">
        <f>G223-G222</f>
        <v>-4.9600000000000364</v>
      </c>
      <c r="BF223" s="23">
        <f t="shared" si="94"/>
        <v>0</v>
      </c>
      <c r="BG223" s="23">
        <f t="shared" si="100"/>
        <v>4.9600000000000364</v>
      </c>
      <c r="BH223" s="33">
        <f t="shared" si="104"/>
        <v>7.3202561808795323</v>
      </c>
      <c r="BI223" s="33">
        <f t="shared" si="105"/>
        <v>3.9304522012476073</v>
      </c>
      <c r="BJ223" s="23">
        <f t="shared" si="101"/>
        <v>1.8624463054291642</v>
      </c>
      <c r="BK223" s="30">
        <f t="shared" si="102"/>
        <v>65.064846872295448</v>
      </c>
      <c r="BL223" s="10">
        <f t="shared" si="93"/>
        <v>43297</v>
      </c>
    </row>
    <row r="224" spans="1:64" x14ac:dyDescent="0.25">
      <c r="A224">
        <v>1227</v>
      </c>
      <c r="B224">
        <v>3</v>
      </c>
      <c r="C224" s="1">
        <v>43298</v>
      </c>
      <c r="D224" s="52">
        <v>1172.22</v>
      </c>
      <c r="E224" s="52">
        <v>1203.04</v>
      </c>
      <c r="F224" s="52">
        <v>1170.5999999999999</v>
      </c>
      <c r="G224">
        <v>1198.8</v>
      </c>
      <c r="H224">
        <v>1610353</v>
      </c>
      <c r="J224" s="10">
        <f t="shared" si="86"/>
        <v>43298</v>
      </c>
      <c r="K224" s="20">
        <v>1</v>
      </c>
      <c r="L224" s="20">
        <v>0</v>
      </c>
      <c r="N224" s="10">
        <f t="shared" si="87"/>
        <v>43298</v>
      </c>
      <c r="O224" s="42">
        <f>((G224-MIN(F211:F224))/(MAX(E211:E224)-MIN(F211:F224))*100)</f>
        <v>96.11863786158915</v>
      </c>
      <c r="P224" s="40">
        <f t="shared" si="103"/>
        <v>92.749379976037062</v>
      </c>
      <c r="Q224" s="2"/>
      <c r="R224" s="10">
        <f t="shared" si="88"/>
        <v>43298</v>
      </c>
      <c r="S224" s="11">
        <f t="shared" si="95"/>
        <v>0.25</v>
      </c>
      <c r="T224" s="40">
        <f>(G224*S224)+(T223*(1-S224))</f>
        <v>1174.94537748223</v>
      </c>
      <c r="U224" s="3"/>
      <c r="V224" s="10">
        <f t="shared" si="89"/>
        <v>43298</v>
      </c>
      <c r="W224" s="23">
        <f t="shared" si="96"/>
        <v>0.15384615384615385</v>
      </c>
      <c r="X224" s="46">
        <f>((G224 -X223)*W224)+X223</f>
        <v>1162.968447144606</v>
      </c>
      <c r="Y224" s="23">
        <f t="shared" si="109"/>
        <v>7.407407407407407E-2</v>
      </c>
      <c r="Z224" s="47">
        <f>((G224 -Z223)*Y224)+Z223</f>
        <v>1145.0368048070607</v>
      </c>
      <c r="AA224" s="46">
        <f t="shared" si="110"/>
        <v>17.931642337545327</v>
      </c>
      <c r="AB224" s="45">
        <f t="shared" si="111"/>
        <v>0.2</v>
      </c>
      <c r="AC224" s="48">
        <f t="shared" si="85"/>
        <v>12.408113809188034</v>
      </c>
      <c r="AD224" s="46">
        <f t="shared" si="84"/>
        <v>5.5235285283572928</v>
      </c>
      <c r="AF224" s="10">
        <f t="shared" si="90"/>
        <v>43298</v>
      </c>
      <c r="AG224" s="15">
        <f>AVERAGE(G218:G224)</f>
        <v>1173.6785714285713</v>
      </c>
      <c r="AH224" s="16">
        <f>AVERAGE(G211:G224)</f>
        <v>1146.0278571428569</v>
      </c>
      <c r="AS224" s="26">
        <f>AVERAGE(E224,F224,G224)</f>
        <v>1190.8133333333333</v>
      </c>
      <c r="AT224" s="26">
        <f t="shared" si="97"/>
        <v>1170.8571428571429</v>
      </c>
      <c r="AU224" s="26">
        <f t="shared" si="98"/>
        <v>15.653741496598643</v>
      </c>
      <c r="AV224" s="27">
        <f t="shared" si="99"/>
        <v>84.990077209450149</v>
      </c>
      <c r="AW224" s="10">
        <f t="shared" si="91"/>
        <v>43298</v>
      </c>
      <c r="AY224" s="20">
        <f>AVERAGE(E224,F224,G224)</f>
        <v>1190.8133333333333</v>
      </c>
      <c r="AZ224" s="21">
        <f t="shared" si="106"/>
        <v>1146.4971666666665</v>
      </c>
      <c r="BA224" s="21">
        <f t="shared" si="107"/>
        <v>24.155116666666629</v>
      </c>
      <c r="BB224" s="22">
        <f t="shared" si="108"/>
        <v>122.30994997379244</v>
      </c>
      <c r="BC224" s="10">
        <f t="shared" si="92"/>
        <v>43298</v>
      </c>
      <c r="BE224" s="20">
        <f>G224-G223</f>
        <v>14.940000000000055</v>
      </c>
      <c r="BF224" s="23">
        <f t="shared" si="94"/>
        <v>14.940000000000055</v>
      </c>
      <c r="BG224" s="23">
        <f t="shared" si="100"/>
        <v>0</v>
      </c>
      <c r="BH224" s="33">
        <f t="shared" si="104"/>
        <v>7.864523596530999</v>
      </c>
      <c r="BI224" s="33">
        <f t="shared" si="105"/>
        <v>3.6497056154442071</v>
      </c>
      <c r="BJ224" s="23">
        <f t="shared" si="101"/>
        <v>2.1548377938349978</v>
      </c>
      <c r="BK224" s="30">
        <f t="shared" si="102"/>
        <v>68.302649285039564</v>
      </c>
      <c r="BL224" s="10">
        <f t="shared" si="93"/>
        <v>43298</v>
      </c>
    </row>
    <row r="225" spans="1:64" x14ac:dyDescent="0.25">
      <c r="A225">
        <v>1228</v>
      </c>
      <c r="B225">
        <v>3</v>
      </c>
      <c r="C225" s="1">
        <v>43299</v>
      </c>
      <c r="D225" s="52">
        <v>1196.56</v>
      </c>
      <c r="E225" s="52">
        <v>1204.5</v>
      </c>
      <c r="F225" s="52">
        <v>1190.3399999999999</v>
      </c>
      <c r="G225">
        <v>1195.8800000000001</v>
      </c>
      <c r="H225">
        <v>1393606</v>
      </c>
      <c r="J225" s="10">
        <f t="shared" si="86"/>
        <v>43299</v>
      </c>
      <c r="K225" s="20">
        <v>1</v>
      </c>
      <c r="L225" s="20">
        <v>0</v>
      </c>
      <c r="N225" s="10">
        <f t="shared" si="87"/>
        <v>43299</v>
      </c>
      <c r="O225" s="42">
        <f>((G225-MIN(F212:F225))/(MAX(E212:E225)-MIN(F212:F225))*100)</f>
        <v>92.213188798554754</v>
      </c>
      <c r="P225" s="40">
        <f t="shared" si="103"/>
        <v>92.318704405969314</v>
      </c>
      <c r="Q225" s="2"/>
      <c r="R225" s="10">
        <f t="shared" si="88"/>
        <v>43299</v>
      </c>
      <c r="S225" s="11">
        <f t="shared" si="95"/>
        <v>0.25</v>
      </c>
      <c r="T225" s="40">
        <f>(G225*S225)+(T224*(1-S225))</f>
        <v>1180.1790331116727</v>
      </c>
      <c r="U225" s="3"/>
      <c r="V225" s="10">
        <f t="shared" si="89"/>
        <v>43299</v>
      </c>
      <c r="W225" s="23">
        <f t="shared" si="96"/>
        <v>0.15384615384615385</v>
      </c>
      <c r="X225" s="46">
        <f>((G225 -X224)*W225)+X224</f>
        <v>1168.0317629685128</v>
      </c>
      <c r="Y225" s="23">
        <f t="shared" si="109"/>
        <v>7.407407407407407E-2</v>
      </c>
      <c r="Z225" s="47">
        <f>((G225 -Z224)*Y225)+Z224</f>
        <v>1148.802967413945</v>
      </c>
      <c r="AA225" s="46">
        <f t="shared" si="110"/>
        <v>19.228795554567796</v>
      </c>
      <c r="AB225" s="45">
        <f t="shared" si="111"/>
        <v>0.2</v>
      </c>
      <c r="AC225" s="48">
        <f t="shared" si="85"/>
        <v>13.772250158263986</v>
      </c>
      <c r="AD225" s="46">
        <f t="shared" si="84"/>
        <v>5.4565453963038095</v>
      </c>
      <c r="AF225" s="10">
        <f t="shared" si="90"/>
        <v>43299</v>
      </c>
      <c r="AG225" s="15">
        <f>AVERAGE(G219:G225)</f>
        <v>1179.6542857142856</v>
      </c>
      <c r="AH225" s="16">
        <f>AVERAGE(G212:G225)</f>
        <v>1152.5921428571426</v>
      </c>
      <c r="AS225" s="26">
        <f>AVERAGE(E225,F225,G225)</f>
        <v>1196.9066666666668</v>
      </c>
      <c r="AT225" s="26">
        <f t="shared" si="97"/>
        <v>1177.4561904761904</v>
      </c>
      <c r="AU225" s="26">
        <f t="shared" si="98"/>
        <v>14.482448979591839</v>
      </c>
      <c r="AV225" s="27">
        <f t="shared" si="99"/>
        <v>89.535852294434903</v>
      </c>
      <c r="AW225" s="10">
        <f t="shared" si="91"/>
        <v>43299</v>
      </c>
      <c r="AY225" s="20">
        <f>AVERAGE(E225,F225,G225)</f>
        <v>1196.9066666666668</v>
      </c>
      <c r="AZ225" s="21">
        <f t="shared" si="106"/>
        <v>1148.1201666666666</v>
      </c>
      <c r="BA225" s="21">
        <f t="shared" si="107"/>
        <v>25.615816666666639</v>
      </c>
      <c r="BB225" s="22">
        <f t="shared" si="108"/>
        <v>126.96973029033549</v>
      </c>
      <c r="BC225" s="10">
        <f t="shared" si="92"/>
        <v>43299</v>
      </c>
      <c r="BE225" s="20">
        <f>G225-G224</f>
        <v>-2.9199999999998454</v>
      </c>
      <c r="BF225" s="23">
        <f t="shared" si="94"/>
        <v>0</v>
      </c>
      <c r="BG225" s="23">
        <f t="shared" si="100"/>
        <v>2.9199999999998454</v>
      </c>
      <c r="BH225" s="33">
        <f t="shared" si="104"/>
        <v>7.3027719110644984</v>
      </c>
      <c r="BI225" s="33">
        <f t="shared" si="105"/>
        <v>3.59758378576961</v>
      </c>
      <c r="BJ225" s="23">
        <f t="shared" si="101"/>
        <v>2.0299101691393293</v>
      </c>
      <c r="BK225" s="30">
        <f t="shared" si="102"/>
        <v>66.995721187204111</v>
      </c>
      <c r="BL225" s="10">
        <f t="shared" si="93"/>
        <v>43299</v>
      </c>
    </row>
    <row r="226" spans="1:64" x14ac:dyDescent="0.25">
      <c r="A226">
        <v>1229</v>
      </c>
      <c r="B226">
        <v>3</v>
      </c>
      <c r="C226" s="1">
        <v>43300</v>
      </c>
      <c r="D226" s="52">
        <v>1191</v>
      </c>
      <c r="E226" s="52">
        <v>1200</v>
      </c>
      <c r="F226" s="52">
        <v>1183.32</v>
      </c>
      <c r="G226">
        <v>1186.96</v>
      </c>
      <c r="H226">
        <v>1276667</v>
      </c>
      <c r="J226" s="10">
        <f t="shared" si="86"/>
        <v>43300</v>
      </c>
      <c r="K226" s="20">
        <v>1</v>
      </c>
      <c r="L226" s="20">
        <v>0</v>
      </c>
      <c r="N226" s="10">
        <f t="shared" si="87"/>
        <v>43300</v>
      </c>
      <c r="O226" s="42">
        <f>((G226-MIN(F213:F226))/(MAX(E213:E226)-MIN(F213:F226))*100)</f>
        <v>84.155374887082246</v>
      </c>
      <c r="P226" s="40">
        <f t="shared" si="103"/>
        <v>90.829067182408721</v>
      </c>
      <c r="Q226" s="2"/>
      <c r="R226" s="10">
        <f t="shared" si="88"/>
        <v>43300</v>
      </c>
      <c r="S226" s="11">
        <f t="shared" si="95"/>
        <v>0.25</v>
      </c>
      <c r="T226" s="40">
        <f>(G226*S226)+(T225*(1-S226))</f>
        <v>1181.8742748337545</v>
      </c>
      <c r="U226" s="3"/>
      <c r="V226" s="10">
        <f t="shared" si="89"/>
        <v>43300</v>
      </c>
      <c r="W226" s="23">
        <f t="shared" si="96"/>
        <v>0.15384615384615385</v>
      </c>
      <c r="X226" s="46">
        <f>((G226 -X225)*W226)+X225</f>
        <v>1170.9437994348955</v>
      </c>
      <c r="Y226" s="23">
        <f t="shared" si="109"/>
        <v>7.407407407407407E-2</v>
      </c>
      <c r="Z226" s="47">
        <f>((G226 -Z225)*Y226)+Z225</f>
        <v>1151.6294142721713</v>
      </c>
      <c r="AA226" s="46">
        <f t="shared" si="110"/>
        <v>19.314385162724193</v>
      </c>
      <c r="AB226" s="45">
        <f t="shared" si="111"/>
        <v>0.2</v>
      </c>
      <c r="AC226" s="48">
        <f t="shared" si="85"/>
        <v>14.880677159156027</v>
      </c>
      <c r="AD226" s="46">
        <f t="shared" si="84"/>
        <v>4.4337080035681655</v>
      </c>
      <c r="AF226" s="10">
        <f t="shared" si="90"/>
        <v>43300</v>
      </c>
      <c r="AG226" s="15">
        <f>AVERAGE(G220:G226)</f>
        <v>1184.5285714285715</v>
      </c>
      <c r="AH226" s="16">
        <f>AVERAGE(G213:G226)</f>
        <v>1157.7878571428571</v>
      </c>
      <c r="AS226" s="26">
        <f>AVERAGE(E226,F226,G226)</f>
        <v>1190.0933333333332</v>
      </c>
      <c r="AT226" s="26">
        <f t="shared" si="97"/>
        <v>1182.6114285714284</v>
      </c>
      <c r="AU226" s="26">
        <f t="shared" si="98"/>
        <v>10.728435374149674</v>
      </c>
      <c r="AV226" s="27">
        <f t="shared" si="99"/>
        <v>46.492674224939364</v>
      </c>
      <c r="AW226" s="10">
        <f t="shared" si="91"/>
        <v>43300</v>
      </c>
      <c r="AY226" s="20">
        <f>AVERAGE(E226,F226,G226)</f>
        <v>1190.0933333333332</v>
      </c>
      <c r="AZ226" s="21">
        <f t="shared" si="106"/>
        <v>1148.8699999999997</v>
      </c>
      <c r="BA226" s="21">
        <f t="shared" si="107"/>
        <v>26.290666666666663</v>
      </c>
      <c r="BB226" s="22">
        <f t="shared" si="108"/>
        <v>104.53223788754842</v>
      </c>
      <c r="BC226" s="10">
        <f t="shared" si="92"/>
        <v>43300</v>
      </c>
      <c r="BE226" s="20">
        <f>G226-G225</f>
        <v>-8.9200000000000728</v>
      </c>
      <c r="BF226" s="23">
        <f t="shared" si="94"/>
        <v>0</v>
      </c>
      <c r="BG226" s="23">
        <f t="shared" si="100"/>
        <v>8.9200000000000728</v>
      </c>
      <c r="BH226" s="33">
        <f t="shared" si="104"/>
        <v>6.7811453459884632</v>
      </c>
      <c r="BI226" s="33">
        <f t="shared" si="105"/>
        <v>3.9777563725003575</v>
      </c>
      <c r="BJ226" s="23">
        <f t="shared" si="101"/>
        <v>1.7047663835997924</v>
      </c>
      <c r="BK226" s="30">
        <f t="shared" si="102"/>
        <v>63.028230235947653</v>
      </c>
      <c r="BL226" s="10">
        <f t="shared" si="93"/>
        <v>43300</v>
      </c>
    </row>
    <row r="227" spans="1:64" x14ac:dyDescent="0.25">
      <c r="A227">
        <v>1230</v>
      </c>
      <c r="B227">
        <v>3</v>
      </c>
      <c r="C227" s="1">
        <v>43301</v>
      </c>
      <c r="D227" s="52">
        <v>1186.96</v>
      </c>
      <c r="E227" s="52">
        <v>1196.8599999999999</v>
      </c>
      <c r="F227" s="52">
        <v>1184.22</v>
      </c>
      <c r="G227">
        <v>1184.9100000000001</v>
      </c>
      <c r="H227">
        <v>1248400</v>
      </c>
      <c r="J227" s="10">
        <f t="shared" si="86"/>
        <v>43301</v>
      </c>
      <c r="K227" s="20">
        <v>1</v>
      </c>
      <c r="L227" s="20">
        <v>0</v>
      </c>
      <c r="N227" s="10">
        <f t="shared" si="87"/>
        <v>43301</v>
      </c>
      <c r="O227" s="42">
        <f>((G227-MIN(F214:F227))/(MAX(E214:E227)-MIN(F214:F227))*100)</f>
        <v>82.303523035230427</v>
      </c>
      <c r="P227" s="40">
        <f t="shared" si="103"/>
        <v>86.224028906955823</v>
      </c>
      <c r="Q227" s="2"/>
      <c r="R227" s="10">
        <f t="shared" si="88"/>
        <v>43301</v>
      </c>
      <c r="S227" s="11">
        <f t="shared" si="95"/>
        <v>0.25</v>
      </c>
      <c r="T227" s="40">
        <f>(G227*S227)+(T226*(1-S227))</f>
        <v>1182.6332061253158</v>
      </c>
      <c r="U227" s="3"/>
      <c r="V227" s="10">
        <f t="shared" si="89"/>
        <v>43301</v>
      </c>
      <c r="W227" s="23">
        <f t="shared" si="96"/>
        <v>0.15384615384615385</v>
      </c>
      <c r="X227" s="46">
        <f>((G227 -X226)*W227)+X226</f>
        <v>1173.0924456756809</v>
      </c>
      <c r="Y227" s="23">
        <f t="shared" si="109"/>
        <v>7.407407407407407E-2</v>
      </c>
      <c r="Z227" s="47">
        <f>((G227 -Z226)*Y227)+Z226</f>
        <v>1154.094642844603</v>
      </c>
      <c r="AA227" s="46">
        <f t="shared" si="110"/>
        <v>18.997802831077934</v>
      </c>
      <c r="AB227" s="45">
        <f t="shared" si="111"/>
        <v>0.2</v>
      </c>
      <c r="AC227" s="48">
        <f t="shared" si="85"/>
        <v>15.704102293540409</v>
      </c>
      <c r="AD227" s="46">
        <f t="shared" si="84"/>
        <v>3.293700537537525</v>
      </c>
      <c r="AF227" s="10">
        <f t="shared" si="90"/>
        <v>43301</v>
      </c>
      <c r="AG227" s="15">
        <f>AVERAGE(G221:G227)</f>
        <v>1188.9585714285715</v>
      </c>
      <c r="AH227" s="16">
        <f>AVERAGE(G214:G227)</f>
        <v>1162.7350000000001</v>
      </c>
      <c r="AS227" s="26">
        <f>AVERAGE(E227,F227,G227)</f>
        <v>1188.6633333333332</v>
      </c>
      <c r="AT227" s="26">
        <f t="shared" si="97"/>
        <v>1187.6971428571428</v>
      </c>
      <c r="AU227" s="26">
        <f t="shared" si="98"/>
        <v>4.5917006802720994</v>
      </c>
      <c r="AV227" s="27">
        <f t="shared" si="99"/>
        <v>14.0280699675038</v>
      </c>
      <c r="AW227" s="10">
        <f t="shared" si="91"/>
        <v>43301</v>
      </c>
      <c r="AY227" s="20">
        <f>AVERAGE(E227,F227,G227)</f>
        <v>1188.6633333333332</v>
      </c>
      <c r="AZ227" s="21">
        <f t="shared" si="106"/>
        <v>1150.1833333333334</v>
      </c>
      <c r="BA227" s="21">
        <f t="shared" si="107"/>
        <v>27.472666666666623</v>
      </c>
      <c r="BB227" s="22">
        <f t="shared" si="108"/>
        <v>93.377660219854533</v>
      </c>
      <c r="BC227" s="10">
        <f t="shared" si="92"/>
        <v>43301</v>
      </c>
      <c r="BE227" s="20">
        <f>G227-G226</f>
        <v>-2.0499999999999545</v>
      </c>
      <c r="BF227" s="23">
        <f t="shared" si="94"/>
        <v>0</v>
      </c>
      <c r="BG227" s="23">
        <f t="shared" si="100"/>
        <v>2.0499999999999545</v>
      </c>
      <c r="BH227" s="33">
        <f t="shared" si="104"/>
        <v>6.2967778212750014</v>
      </c>
      <c r="BI227" s="33">
        <f t="shared" si="105"/>
        <v>3.8400594887503288</v>
      </c>
      <c r="BJ227" s="23">
        <f t="shared" si="101"/>
        <v>1.639760488013732</v>
      </c>
      <c r="BK227" s="30">
        <f t="shared" si="102"/>
        <v>62.117775285270575</v>
      </c>
      <c r="BL227" s="10">
        <f t="shared" si="93"/>
        <v>43301</v>
      </c>
    </row>
    <row r="228" spans="1:64" x14ac:dyDescent="0.25">
      <c r="A228">
        <v>1231</v>
      </c>
      <c r="B228">
        <v>3</v>
      </c>
      <c r="C228" s="1">
        <v>43304</v>
      </c>
      <c r="D228" s="52">
        <v>1181.01</v>
      </c>
      <c r="E228" s="52">
        <v>1206.49</v>
      </c>
      <c r="F228" s="52">
        <v>1181</v>
      </c>
      <c r="G228">
        <v>1205.5</v>
      </c>
      <c r="H228">
        <v>2619234</v>
      </c>
      <c r="J228" s="10">
        <f t="shared" si="86"/>
        <v>43304</v>
      </c>
      <c r="K228" s="20">
        <v>1</v>
      </c>
      <c r="L228" s="20">
        <v>0</v>
      </c>
      <c r="N228" s="10">
        <f t="shared" si="87"/>
        <v>43304</v>
      </c>
      <c r="O228" s="42">
        <f>((G228-MIN(F215:F228))/(MAX(E215:E228)-MIN(F215:F228))*100)</f>
        <v>99.070160608622132</v>
      </c>
      <c r="P228" s="40">
        <f t="shared" si="103"/>
        <v>88.509686176978263</v>
      </c>
      <c r="Q228" s="2"/>
      <c r="R228" s="10">
        <f t="shared" si="88"/>
        <v>43304</v>
      </c>
      <c r="S228" s="11">
        <f t="shared" si="95"/>
        <v>0.25</v>
      </c>
      <c r="T228" s="40">
        <f>(G228*S228)+(T227*(1-S228))</f>
        <v>1188.3499045939868</v>
      </c>
      <c r="U228" s="3"/>
      <c r="V228" s="10">
        <f t="shared" si="89"/>
        <v>43304</v>
      </c>
      <c r="W228" s="23">
        <f t="shared" si="96"/>
        <v>0.15384615384615385</v>
      </c>
      <c r="X228" s="46">
        <f>((G228 -X227)*W228)+X227</f>
        <v>1178.0782232640377</v>
      </c>
      <c r="Y228" s="23">
        <f t="shared" si="109"/>
        <v>7.407407407407407E-2</v>
      </c>
      <c r="Z228" s="47">
        <f>((G228 -Z227)*Y228)+Z227</f>
        <v>1157.9024470783361</v>
      </c>
      <c r="AA228" s="46">
        <f t="shared" si="110"/>
        <v>20.175776185701579</v>
      </c>
      <c r="AB228" s="45">
        <f t="shared" si="111"/>
        <v>0.2</v>
      </c>
      <c r="AC228" s="48">
        <f t="shared" si="85"/>
        <v>16.598437071972644</v>
      </c>
      <c r="AD228" s="46">
        <f t="shared" ref="AD228:AD291" si="112">AA228-AC228</f>
        <v>3.5773391137289359</v>
      </c>
      <c r="AF228" s="10">
        <f t="shared" si="90"/>
        <v>43304</v>
      </c>
      <c r="AG228" s="15">
        <f>AVERAGE(G222:G228)</f>
        <v>1192.1042857142857</v>
      </c>
      <c r="AH228" s="16">
        <f>AVERAGE(G215:G228)</f>
        <v>1168.3092857142856</v>
      </c>
      <c r="AS228" s="26">
        <f>AVERAGE(E228,F228,G228)</f>
        <v>1197.6633333333332</v>
      </c>
      <c r="AT228" s="26">
        <f t="shared" si="97"/>
        <v>1190.9904761904761</v>
      </c>
      <c r="AU228" s="26">
        <f t="shared" si="98"/>
        <v>3.5968707482993523</v>
      </c>
      <c r="AV228" s="27">
        <f t="shared" si="99"/>
        <v>123.67893482618834</v>
      </c>
      <c r="AW228" s="10">
        <f t="shared" si="91"/>
        <v>43304</v>
      </c>
      <c r="AY228" s="20">
        <f>AVERAGE(E228,F228,G228)</f>
        <v>1197.6633333333332</v>
      </c>
      <c r="AZ228" s="21">
        <f t="shared" si="106"/>
        <v>1152.3125</v>
      </c>
      <c r="BA228" s="21">
        <f t="shared" si="107"/>
        <v>29.548833333333278</v>
      </c>
      <c r="BB228" s="22">
        <f t="shared" si="108"/>
        <v>102.31838444458218</v>
      </c>
      <c r="BC228" s="10">
        <f t="shared" si="92"/>
        <v>43304</v>
      </c>
      <c r="BE228" s="20">
        <f>G228-G227</f>
        <v>20.589999999999918</v>
      </c>
      <c r="BF228" s="23">
        <f t="shared" si="94"/>
        <v>20.589999999999918</v>
      </c>
      <c r="BG228" s="23">
        <f t="shared" si="100"/>
        <v>0</v>
      </c>
      <c r="BH228" s="33">
        <f t="shared" si="104"/>
        <v>7.317722262612496</v>
      </c>
      <c r="BI228" s="33">
        <f t="shared" si="105"/>
        <v>3.5657695252681623</v>
      </c>
      <c r="BJ228" s="23">
        <f t="shared" si="101"/>
        <v>2.0522140342377204</v>
      </c>
      <c r="BK228" s="30">
        <f t="shared" si="102"/>
        <v>67.236897911396099</v>
      </c>
      <c r="BL228" s="10">
        <f t="shared" si="93"/>
        <v>43304</v>
      </c>
    </row>
    <row r="229" spans="1:64" x14ac:dyDescent="0.25">
      <c r="A229">
        <v>1232</v>
      </c>
      <c r="B229">
        <v>3</v>
      </c>
      <c r="C229" s="1">
        <v>43305</v>
      </c>
      <c r="D229" s="52">
        <v>1262.5899999999999</v>
      </c>
      <c r="E229" s="52">
        <v>1266</v>
      </c>
      <c r="F229" s="52">
        <v>1235.56</v>
      </c>
      <c r="G229">
        <v>1248.08</v>
      </c>
      <c r="H229">
        <v>3318204</v>
      </c>
      <c r="J229" s="10">
        <f t="shared" si="86"/>
        <v>43305</v>
      </c>
      <c r="K229" s="20">
        <v>0</v>
      </c>
      <c r="L229" s="20">
        <v>1</v>
      </c>
      <c r="N229" s="10">
        <f t="shared" si="87"/>
        <v>43305</v>
      </c>
      <c r="O229" s="42">
        <f>((G229-MIN(F216:F229))/(MAX(E216:E229)-MIN(F216:F229))*100)</f>
        <v>88.623666835957295</v>
      </c>
      <c r="P229" s="40">
        <f t="shared" si="103"/>
        <v>89.99911682660327</v>
      </c>
      <c r="Q229" s="2"/>
      <c r="R229" s="10">
        <f t="shared" si="88"/>
        <v>43305</v>
      </c>
      <c r="S229" s="11">
        <f t="shared" si="95"/>
        <v>0.25</v>
      </c>
      <c r="T229" s="40">
        <f>(G229*S229)+(T228*(1-S229))</f>
        <v>1203.28242844549</v>
      </c>
      <c r="U229" s="3"/>
      <c r="V229" s="10">
        <f t="shared" si="89"/>
        <v>43305</v>
      </c>
      <c r="W229" s="23">
        <f t="shared" si="96"/>
        <v>0.15384615384615385</v>
      </c>
      <c r="X229" s="46">
        <f>((G229 -X228)*W229)+X228</f>
        <v>1188.8477273772626</v>
      </c>
      <c r="Y229" s="23">
        <f t="shared" si="109"/>
        <v>7.407407407407407E-2</v>
      </c>
      <c r="Z229" s="47">
        <f>((G229 -Z228)*Y229)+Z228</f>
        <v>1164.582265813274</v>
      </c>
      <c r="AA229" s="46">
        <f t="shared" si="110"/>
        <v>24.265461563988538</v>
      </c>
      <c r="AB229" s="45">
        <f t="shared" si="111"/>
        <v>0.2</v>
      </c>
      <c r="AC229" s="48">
        <f t="shared" si="85"/>
        <v>18.131841970375824</v>
      </c>
      <c r="AD229" s="46">
        <f t="shared" si="112"/>
        <v>6.133619593612714</v>
      </c>
      <c r="AF229" s="10">
        <f t="shared" si="90"/>
        <v>43305</v>
      </c>
      <c r="AG229" s="15">
        <f>AVERAGE(G223:G229)</f>
        <v>1200.57</v>
      </c>
      <c r="AH229" s="16">
        <f>AVERAGE(G216:G229)</f>
        <v>1178.6799999999998</v>
      </c>
      <c r="AS229" s="26">
        <f>AVERAGE(E229,F229,G229)</f>
        <v>1249.8799999999999</v>
      </c>
      <c r="AT229" s="26">
        <f t="shared" si="97"/>
        <v>1199.8190476190473</v>
      </c>
      <c r="AU229" s="26">
        <f t="shared" si="98"/>
        <v>14.303129251700511</v>
      </c>
      <c r="AV229" s="27">
        <f t="shared" si="99"/>
        <v>233.33333333333707</v>
      </c>
      <c r="AW229" s="10">
        <f t="shared" si="91"/>
        <v>43305</v>
      </c>
      <c r="AY229" s="20">
        <f>AVERAGE(E229,F229,G229)</f>
        <v>1249.8799999999999</v>
      </c>
      <c r="AZ229" s="21">
        <f t="shared" si="106"/>
        <v>1158.4481666666666</v>
      </c>
      <c r="BA229" s="21">
        <f t="shared" si="107"/>
        <v>33.538983333333292</v>
      </c>
      <c r="BB229" s="22">
        <f t="shared" si="108"/>
        <v>181.74240688737521</v>
      </c>
      <c r="BC229" s="10">
        <f t="shared" si="92"/>
        <v>43305</v>
      </c>
      <c r="BE229" s="20">
        <f>G229-G228</f>
        <v>42.579999999999927</v>
      </c>
      <c r="BF229" s="23">
        <f t="shared" si="94"/>
        <v>42.579999999999927</v>
      </c>
      <c r="BG229" s="23">
        <f t="shared" si="100"/>
        <v>0</v>
      </c>
      <c r="BH229" s="33">
        <f t="shared" si="104"/>
        <v>9.8364563867115997</v>
      </c>
      <c r="BI229" s="33">
        <f t="shared" si="105"/>
        <v>3.3110717020347225</v>
      </c>
      <c r="BJ229" s="23">
        <f t="shared" si="101"/>
        <v>2.9707772201571148</v>
      </c>
      <c r="BK229" s="30">
        <f t="shared" si="102"/>
        <v>74.816013476564862</v>
      </c>
      <c r="BL229" s="10">
        <f t="shared" si="93"/>
        <v>43305</v>
      </c>
    </row>
    <row r="230" spans="1:64" x14ac:dyDescent="0.25">
      <c r="A230">
        <v>1233</v>
      </c>
      <c r="B230">
        <v>3</v>
      </c>
      <c r="C230" s="1">
        <v>43306</v>
      </c>
      <c r="D230" s="52">
        <v>1239.1300000000001</v>
      </c>
      <c r="E230" s="52">
        <v>1265.8599999999999</v>
      </c>
      <c r="F230" s="52">
        <v>1239.1300000000001</v>
      </c>
      <c r="G230">
        <v>1263.7</v>
      </c>
      <c r="H230">
        <v>2139999</v>
      </c>
      <c r="J230" s="10">
        <f t="shared" si="86"/>
        <v>43306</v>
      </c>
      <c r="K230" s="20">
        <v>0</v>
      </c>
      <c r="L230" s="20">
        <v>1</v>
      </c>
      <c r="N230" s="10">
        <f t="shared" si="87"/>
        <v>43306</v>
      </c>
      <c r="O230" s="42">
        <f>((G230-MIN(F217:F230))/(MAX(E217:E230)-MIN(F217:F230))*100)</f>
        <v>98.416632245628549</v>
      </c>
      <c r="P230" s="40">
        <f t="shared" si="103"/>
        <v>95.37015323006932</v>
      </c>
      <c r="Q230" s="2"/>
      <c r="R230" s="10">
        <f t="shared" si="88"/>
        <v>43306</v>
      </c>
      <c r="S230" s="11">
        <f t="shared" si="95"/>
        <v>0.25</v>
      </c>
      <c r="T230" s="40">
        <f>(G230*S230)+(T229*(1-S230))</f>
        <v>1218.3868213341175</v>
      </c>
      <c r="U230" s="3"/>
      <c r="V230" s="10">
        <f t="shared" si="89"/>
        <v>43306</v>
      </c>
      <c r="W230" s="23">
        <f t="shared" si="96"/>
        <v>0.15384615384615385</v>
      </c>
      <c r="X230" s="46">
        <f>((G230 -X229)*W230)+X229</f>
        <v>1200.3634616269144</v>
      </c>
      <c r="Y230" s="23">
        <f t="shared" si="109"/>
        <v>7.407407407407407E-2</v>
      </c>
      <c r="Z230" s="47">
        <f>((G230 -Z229)*Y230)+Z229</f>
        <v>1171.9243201974759</v>
      </c>
      <c r="AA230" s="46">
        <f t="shared" si="110"/>
        <v>28.43914142943845</v>
      </c>
      <c r="AB230" s="45">
        <f t="shared" si="111"/>
        <v>0.2</v>
      </c>
      <c r="AC230" s="48">
        <f t="shared" si="85"/>
        <v>20.193301862188349</v>
      </c>
      <c r="AD230" s="46">
        <f t="shared" si="112"/>
        <v>8.2458395672501013</v>
      </c>
      <c r="AF230" s="10">
        <f t="shared" si="90"/>
        <v>43306</v>
      </c>
      <c r="AG230" s="15">
        <f>AVERAGE(G224:G230)</f>
        <v>1211.9757142857143</v>
      </c>
      <c r="AH230" s="16">
        <f>AVERAGE(G217:G230)</f>
        <v>1188.6392857142855</v>
      </c>
      <c r="AS230" s="26">
        <f>AVERAGE(E230,F230,G230)</f>
        <v>1256.2299999999998</v>
      </c>
      <c r="AT230" s="26">
        <f t="shared" si="97"/>
        <v>1210.0357142857142</v>
      </c>
      <c r="AU230" s="26">
        <f t="shared" si="98"/>
        <v>24.582448979591813</v>
      </c>
      <c r="AV230" s="27">
        <f t="shared" si="99"/>
        <v>125.27714590908812</v>
      </c>
      <c r="AW230" s="10">
        <f t="shared" si="91"/>
        <v>43306</v>
      </c>
      <c r="AY230" s="20">
        <f>AVERAGE(E230,F230,G230)</f>
        <v>1256.2299999999998</v>
      </c>
      <c r="AZ230" s="21">
        <f t="shared" si="106"/>
        <v>1165.1208333333334</v>
      </c>
      <c r="BA230" s="21">
        <f t="shared" si="107"/>
        <v>36.644499999999958</v>
      </c>
      <c r="BB230" s="22">
        <f t="shared" si="108"/>
        <v>165.75323566822945</v>
      </c>
      <c r="BC230" s="10">
        <f t="shared" si="92"/>
        <v>43306</v>
      </c>
      <c r="BE230" s="20">
        <f>G230-G229</f>
        <v>15.620000000000118</v>
      </c>
      <c r="BF230" s="23">
        <f t="shared" si="94"/>
        <v>15.620000000000118</v>
      </c>
      <c r="BG230" s="23">
        <f t="shared" si="100"/>
        <v>0</v>
      </c>
      <c r="BH230" s="33">
        <f t="shared" si="104"/>
        <v>10.249566644803638</v>
      </c>
      <c r="BI230" s="33">
        <f t="shared" si="105"/>
        <v>3.074566580460814</v>
      </c>
      <c r="BJ230" s="23">
        <f t="shared" si="101"/>
        <v>3.3336622826582079</v>
      </c>
      <c r="BK230" s="30">
        <f t="shared" si="102"/>
        <v>76.924828591243767</v>
      </c>
      <c r="BL230" s="10">
        <f t="shared" si="93"/>
        <v>43306</v>
      </c>
    </row>
    <row r="231" spans="1:64" x14ac:dyDescent="0.25">
      <c r="A231">
        <v>1234</v>
      </c>
      <c r="B231">
        <v>3</v>
      </c>
      <c r="C231" s="1">
        <v>43307</v>
      </c>
      <c r="D231" s="52">
        <v>1251</v>
      </c>
      <c r="E231" s="52">
        <v>1269.77</v>
      </c>
      <c r="F231" s="52">
        <v>1249.02</v>
      </c>
      <c r="G231">
        <v>1268.33</v>
      </c>
      <c r="H231">
        <v>2405638</v>
      </c>
      <c r="J231" s="10">
        <f t="shared" si="86"/>
        <v>43307</v>
      </c>
      <c r="K231" s="20">
        <v>0</v>
      </c>
      <c r="L231" s="20">
        <v>1</v>
      </c>
      <c r="N231" s="10">
        <f t="shared" si="87"/>
        <v>43307</v>
      </c>
      <c r="O231" s="42">
        <f>((G231-MIN(F218:F231))/(MAX(E218:E231)-MIN(F218:F231))*100)</f>
        <v>98.881727110351747</v>
      </c>
      <c r="P231" s="40">
        <f t="shared" si="103"/>
        <v>95.307342063979192</v>
      </c>
      <c r="Q231" s="2"/>
      <c r="R231" s="10">
        <f t="shared" si="88"/>
        <v>43307</v>
      </c>
      <c r="S231" s="11">
        <f t="shared" si="95"/>
        <v>0.25</v>
      </c>
      <c r="T231" s="40">
        <f>(G231*S231)+(T230*(1-S231))</f>
        <v>1230.8726160005881</v>
      </c>
      <c r="U231" s="3"/>
      <c r="V231" s="10">
        <f t="shared" si="89"/>
        <v>43307</v>
      </c>
      <c r="W231" s="23">
        <f t="shared" si="96"/>
        <v>0.15384615384615385</v>
      </c>
      <c r="X231" s="46">
        <f>((G231 -X230)*W231)+X230</f>
        <v>1210.8198521458505</v>
      </c>
      <c r="Y231" s="23">
        <f t="shared" si="109"/>
        <v>7.407407407407407E-2</v>
      </c>
      <c r="Z231" s="47">
        <f>((G231 -Z230)*Y231)+Z230</f>
        <v>1179.0654816643296</v>
      </c>
      <c r="AA231" s="46">
        <f t="shared" si="110"/>
        <v>31.754370481520937</v>
      </c>
      <c r="AB231" s="45">
        <f t="shared" si="111"/>
        <v>0.2</v>
      </c>
      <c r="AC231" s="48">
        <f t="shared" si="85"/>
        <v>22.505515586054866</v>
      </c>
      <c r="AD231" s="46">
        <f t="shared" si="112"/>
        <v>9.2488548954660708</v>
      </c>
      <c r="AF231" s="10">
        <f t="shared" si="90"/>
        <v>43307</v>
      </c>
      <c r="AG231" s="15">
        <f>AVERAGE(G225:G231)</f>
        <v>1221.9085714285716</v>
      </c>
      <c r="AH231" s="16">
        <f>AVERAGE(G218:G231)</f>
        <v>1197.7935714285716</v>
      </c>
      <c r="AS231" s="26">
        <f>AVERAGE(E231,F231,G231)</f>
        <v>1262.3733333333332</v>
      </c>
      <c r="AT231" s="26">
        <f t="shared" si="97"/>
        <v>1220.2585714285713</v>
      </c>
      <c r="AU231" s="26">
        <f t="shared" si="98"/>
        <v>30.773605442176827</v>
      </c>
      <c r="AV231" s="27">
        <f t="shared" si="99"/>
        <v>91.235679190283179</v>
      </c>
      <c r="AW231" s="10">
        <f t="shared" si="91"/>
        <v>43307</v>
      </c>
      <c r="AY231" s="20">
        <f>AVERAGE(E231,F231,G231)</f>
        <v>1262.3733333333332</v>
      </c>
      <c r="AZ231" s="21">
        <f t="shared" si="106"/>
        <v>1172.5821666666668</v>
      </c>
      <c r="BA231" s="21">
        <f t="shared" si="107"/>
        <v>38.162283333333278</v>
      </c>
      <c r="BB231" s="22">
        <f t="shared" si="108"/>
        <v>156.85848054456306</v>
      </c>
      <c r="BC231" s="10">
        <f t="shared" si="92"/>
        <v>43307</v>
      </c>
      <c r="BE231" s="20">
        <f>G231-G230</f>
        <v>4.6299999999998818</v>
      </c>
      <c r="BF231" s="23">
        <f t="shared" si="94"/>
        <v>4.6299999999998818</v>
      </c>
      <c r="BG231" s="23">
        <f t="shared" si="100"/>
        <v>0</v>
      </c>
      <c r="BH231" s="33">
        <f t="shared" si="104"/>
        <v>9.8481690273176543</v>
      </c>
      <c r="BI231" s="33">
        <f t="shared" si="105"/>
        <v>2.8549546818564702</v>
      </c>
      <c r="BJ231" s="23">
        <f t="shared" si="101"/>
        <v>3.4495009990539529</v>
      </c>
      <c r="BK231" s="30">
        <f t="shared" si="102"/>
        <v>77.525569716410473</v>
      </c>
      <c r="BL231" s="10">
        <f t="shared" si="93"/>
        <v>43307</v>
      </c>
    </row>
    <row r="232" spans="1:64" x14ac:dyDescent="0.25">
      <c r="A232">
        <v>1235</v>
      </c>
      <c r="B232">
        <v>3</v>
      </c>
      <c r="C232" s="1">
        <v>43308</v>
      </c>
      <c r="D232" s="52">
        <v>1271</v>
      </c>
      <c r="E232" s="52">
        <v>1273.8900000000001</v>
      </c>
      <c r="F232" s="52">
        <v>1231</v>
      </c>
      <c r="G232">
        <v>1238.5</v>
      </c>
      <c r="H232">
        <v>2130558</v>
      </c>
      <c r="J232" s="10">
        <f t="shared" si="86"/>
        <v>43308</v>
      </c>
      <c r="K232" s="20">
        <v>0</v>
      </c>
      <c r="L232" s="20">
        <v>0</v>
      </c>
      <c r="N232" s="10">
        <f t="shared" si="87"/>
        <v>43308</v>
      </c>
      <c r="O232" s="42">
        <f>((G232-MIN(F219:F232))/(MAX(E219:E232)-MIN(F219:F232))*100)</f>
        <v>73.368951764617293</v>
      </c>
      <c r="P232" s="40">
        <f t="shared" si="103"/>
        <v>90.222437040199182</v>
      </c>
      <c r="Q232" s="2"/>
      <c r="R232" s="10">
        <f t="shared" si="88"/>
        <v>43308</v>
      </c>
      <c r="S232" s="11">
        <f t="shared" si="95"/>
        <v>0.25</v>
      </c>
      <c r="T232" s="40">
        <f>(G232*S232)+(T231*(1-S232))</f>
        <v>1232.7794620004411</v>
      </c>
      <c r="U232" s="3"/>
      <c r="V232" s="10">
        <f t="shared" si="89"/>
        <v>43308</v>
      </c>
      <c r="W232" s="23">
        <f t="shared" si="96"/>
        <v>0.15384615384615385</v>
      </c>
      <c r="X232" s="46">
        <f>((G232 -X231)*W232)+X231</f>
        <v>1215.0783364311044</v>
      </c>
      <c r="Y232" s="23">
        <f t="shared" si="109"/>
        <v>7.407407407407407E-2</v>
      </c>
      <c r="Z232" s="47">
        <f>((G232 -Z231)*Y232)+Z231</f>
        <v>1183.468038578083</v>
      </c>
      <c r="AA232" s="46">
        <f t="shared" si="110"/>
        <v>31.610297853021393</v>
      </c>
      <c r="AB232" s="45">
        <f t="shared" si="111"/>
        <v>0.2</v>
      </c>
      <c r="AC232" s="48">
        <f t="shared" si="85"/>
        <v>24.32647203944817</v>
      </c>
      <c r="AD232" s="46">
        <f t="shared" si="112"/>
        <v>7.2838258135732232</v>
      </c>
      <c r="AF232" s="10">
        <f t="shared" si="90"/>
        <v>43308</v>
      </c>
      <c r="AG232" s="15">
        <f>AVERAGE(G226:G232)</f>
        <v>1227.9971428571428</v>
      </c>
      <c r="AH232" s="16">
        <f>AVERAGE(G219:G232)</f>
        <v>1203.8257142857144</v>
      </c>
      <c r="AS232" s="26">
        <f>AVERAGE(E232,F232,G232)</f>
        <v>1247.7966666666669</v>
      </c>
      <c r="AT232" s="26">
        <f t="shared" si="97"/>
        <v>1227.5285714285712</v>
      </c>
      <c r="AU232" s="26">
        <f t="shared" si="98"/>
        <v>30.333061224489843</v>
      </c>
      <c r="AV232" s="27">
        <f t="shared" si="99"/>
        <v>44.545663861828025</v>
      </c>
      <c r="AW232" s="10">
        <f t="shared" si="91"/>
        <v>43308</v>
      </c>
      <c r="AY232" s="20">
        <f>AVERAGE(E232,F232,G232)</f>
        <v>1247.7966666666669</v>
      </c>
      <c r="AZ232" s="21">
        <f t="shared" si="106"/>
        <v>1179.4296666666667</v>
      </c>
      <c r="BA232" s="21">
        <f t="shared" si="107"/>
        <v>37.948699999999953</v>
      </c>
      <c r="BB232" s="22">
        <f t="shared" si="108"/>
        <v>120.10424599525196</v>
      </c>
      <c r="BC232" s="10">
        <f t="shared" si="92"/>
        <v>43308</v>
      </c>
      <c r="BE232" s="20">
        <f>G232-G231</f>
        <v>-29.829999999999927</v>
      </c>
      <c r="BF232" s="23">
        <f t="shared" si="94"/>
        <v>0</v>
      </c>
      <c r="BG232" s="23">
        <f t="shared" si="100"/>
        <v>29.829999999999927</v>
      </c>
      <c r="BH232" s="33">
        <f t="shared" si="104"/>
        <v>9.1447283825092516</v>
      </c>
      <c r="BI232" s="33">
        <f t="shared" si="105"/>
        <v>4.7817436331524314</v>
      </c>
      <c r="BJ232" s="23">
        <f t="shared" si="101"/>
        <v>1.9124254841074493</v>
      </c>
      <c r="BK232" s="30">
        <f t="shared" si="102"/>
        <v>65.664357579041621</v>
      </c>
      <c r="BL232" s="10">
        <f t="shared" si="93"/>
        <v>43308</v>
      </c>
    </row>
    <row r="233" spans="1:64" x14ac:dyDescent="0.25">
      <c r="A233">
        <v>1236</v>
      </c>
      <c r="B233">
        <v>3</v>
      </c>
      <c r="C233" s="1">
        <v>43311</v>
      </c>
      <c r="D233" s="52">
        <v>1228.01</v>
      </c>
      <c r="E233" s="52">
        <v>1234.92</v>
      </c>
      <c r="F233" s="52">
        <v>1211.47</v>
      </c>
      <c r="G233">
        <v>1219.74</v>
      </c>
      <c r="H233">
        <v>1849904</v>
      </c>
      <c r="J233" s="10">
        <f t="shared" si="86"/>
        <v>43311</v>
      </c>
      <c r="K233" s="20">
        <v>0</v>
      </c>
      <c r="L233" s="20">
        <v>0</v>
      </c>
      <c r="N233" s="10">
        <f t="shared" si="87"/>
        <v>43311</v>
      </c>
      <c r="O233" s="42">
        <f>((G233-MIN(F220:F233))/(MAX(E220:E233)-MIN(F220:F233))*100)</f>
        <v>59.25201294303556</v>
      </c>
      <c r="P233" s="40">
        <f t="shared" si="103"/>
        <v>77.167563939334869</v>
      </c>
      <c r="Q233" s="2"/>
      <c r="R233" s="10">
        <f t="shared" si="88"/>
        <v>43311</v>
      </c>
      <c r="S233" s="11">
        <f t="shared" si="95"/>
        <v>0.25</v>
      </c>
      <c r="T233" s="40">
        <f>(G233*S233)+(T232*(1-S233))</f>
        <v>1229.5195965003309</v>
      </c>
      <c r="U233" s="3"/>
      <c r="V233" s="10">
        <f t="shared" si="89"/>
        <v>43311</v>
      </c>
      <c r="W233" s="23">
        <f t="shared" si="96"/>
        <v>0.15384615384615385</v>
      </c>
      <c r="X233" s="46">
        <f>((G233 -X232)*W233)+X232</f>
        <v>1215.7955154417036</v>
      </c>
      <c r="Y233" s="23">
        <f t="shared" si="109"/>
        <v>7.407407407407407E-2</v>
      </c>
      <c r="Z233" s="47">
        <f>((G233 -Z232)*Y233)+Z232</f>
        <v>1186.1548505352621</v>
      </c>
      <c r="AA233" s="46">
        <f t="shared" si="110"/>
        <v>29.640664906441543</v>
      </c>
      <c r="AB233" s="45">
        <f t="shared" si="111"/>
        <v>0.2</v>
      </c>
      <c r="AC233" s="48">
        <f t="shared" si="85"/>
        <v>25.389310612846845</v>
      </c>
      <c r="AD233" s="46">
        <f t="shared" si="112"/>
        <v>4.251354293594698</v>
      </c>
      <c r="AF233" s="10">
        <f t="shared" si="90"/>
        <v>43311</v>
      </c>
      <c r="AG233" s="15">
        <f>AVERAGE(G227:G233)</f>
        <v>1232.68</v>
      </c>
      <c r="AH233" s="16">
        <f>AVERAGE(G220:G233)</f>
        <v>1208.6042857142859</v>
      </c>
      <c r="AS233" s="26">
        <f>AVERAGE(E233,F233,G233)</f>
        <v>1222.0433333333333</v>
      </c>
      <c r="AT233" s="26">
        <f t="shared" si="97"/>
        <v>1232.0928571428572</v>
      </c>
      <c r="AU233" s="26">
        <f t="shared" si="98"/>
        <v>25.116734693877561</v>
      </c>
      <c r="AV233" s="27">
        <f t="shared" si="99"/>
        <v>-26.67417807823437</v>
      </c>
      <c r="AW233" s="10">
        <f t="shared" si="91"/>
        <v>43311</v>
      </c>
      <c r="AY233" s="20">
        <f>AVERAGE(E233,F233,G233)</f>
        <v>1222.0433333333333</v>
      </c>
      <c r="AZ233" s="21">
        <f t="shared" si="106"/>
        <v>1184.5505000000001</v>
      </c>
      <c r="BA233" s="21">
        <f t="shared" si="107"/>
        <v>36.06506666666661</v>
      </c>
      <c r="BB233" s="22">
        <f t="shared" si="108"/>
        <v>69.30590882651596</v>
      </c>
      <c r="BC233" s="10">
        <f t="shared" si="92"/>
        <v>43311</v>
      </c>
      <c r="BE233" s="20">
        <f>G233-G232</f>
        <v>-18.759999999999991</v>
      </c>
      <c r="BF233" s="23">
        <f t="shared" si="94"/>
        <v>0</v>
      </c>
      <c r="BG233" s="23">
        <f t="shared" si="100"/>
        <v>18.759999999999991</v>
      </c>
      <c r="BH233" s="33">
        <f t="shared" si="104"/>
        <v>8.4915334980443049</v>
      </c>
      <c r="BI233" s="33">
        <f t="shared" si="105"/>
        <v>5.7801905164986858</v>
      </c>
      <c r="BJ233" s="23">
        <f t="shared" si="101"/>
        <v>1.4690750198988247</v>
      </c>
      <c r="BK233" s="30">
        <f t="shared" si="102"/>
        <v>59.499002989347126</v>
      </c>
      <c r="BL233" s="10">
        <f t="shared" si="93"/>
        <v>43311</v>
      </c>
    </row>
    <row r="234" spans="1:64" x14ac:dyDescent="0.25">
      <c r="A234">
        <v>1237</v>
      </c>
      <c r="B234">
        <v>3</v>
      </c>
      <c r="C234" s="1">
        <v>43312</v>
      </c>
      <c r="D234" s="52">
        <v>1220.01</v>
      </c>
      <c r="E234" s="52">
        <v>1227.5899999999999</v>
      </c>
      <c r="F234" s="52">
        <v>1205.5999999999999</v>
      </c>
      <c r="G234">
        <v>1217.26</v>
      </c>
      <c r="H234">
        <v>1644722</v>
      </c>
      <c r="J234" s="10">
        <f t="shared" si="86"/>
        <v>43312</v>
      </c>
      <c r="K234" s="20">
        <v>0</v>
      </c>
      <c r="L234" s="20">
        <v>0</v>
      </c>
      <c r="N234" s="10">
        <f t="shared" si="87"/>
        <v>43312</v>
      </c>
      <c r="O234" s="42">
        <f>((G234-MIN(F221:F234))/(MAX(E221:E234)-MIN(F221:F234))*100)</f>
        <v>51.988130563798137</v>
      </c>
      <c r="P234" s="40">
        <f t="shared" si="103"/>
        <v>61.536365090483663</v>
      </c>
      <c r="Q234" s="2"/>
      <c r="R234" s="10">
        <f t="shared" si="88"/>
        <v>43312</v>
      </c>
      <c r="S234" s="11">
        <f t="shared" si="95"/>
        <v>0.25</v>
      </c>
      <c r="T234" s="40">
        <f>(G234*S234)+(T233*(1-S234))</f>
        <v>1226.4546973752481</v>
      </c>
      <c r="U234" s="3"/>
      <c r="V234" s="10">
        <f t="shared" si="89"/>
        <v>43312</v>
      </c>
      <c r="W234" s="23">
        <f t="shared" si="96"/>
        <v>0.15384615384615385</v>
      </c>
      <c r="X234" s="46">
        <f>((G234 -X233)*W234)+X233</f>
        <v>1216.0208207583646</v>
      </c>
      <c r="Y234" s="23">
        <f t="shared" si="109"/>
        <v>7.407407407407407E-2</v>
      </c>
      <c r="Z234" s="47">
        <f>((G234 -Z233)*Y234)+Z233</f>
        <v>1188.4589356807983</v>
      </c>
      <c r="AA234" s="46">
        <f t="shared" si="110"/>
        <v>27.56188507756633</v>
      </c>
      <c r="AB234" s="45">
        <f t="shared" si="111"/>
        <v>0.2</v>
      </c>
      <c r="AC234" s="48">
        <f t="shared" si="85"/>
        <v>25.823825505790744</v>
      </c>
      <c r="AD234" s="46">
        <f t="shared" si="112"/>
        <v>1.7380595717755867</v>
      </c>
      <c r="AF234" s="10">
        <f t="shared" si="90"/>
        <v>43312</v>
      </c>
      <c r="AG234" s="15">
        <f>AVERAGE(G228:G234)</f>
        <v>1237.3014285714285</v>
      </c>
      <c r="AH234" s="16">
        <f>AVERAGE(G221:G234)</f>
        <v>1213.1299999999999</v>
      </c>
      <c r="AS234" s="26">
        <f>AVERAGE(E234,F234,G234)</f>
        <v>1216.8166666666666</v>
      </c>
      <c r="AT234" s="26">
        <f t="shared" si="97"/>
        <v>1236.114761904762</v>
      </c>
      <c r="AU234" s="26">
        <f t="shared" si="98"/>
        <v>20.520272108843528</v>
      </c>
      <c r="AV234" s="27">
        <f t="shared" si="99"/>
        <v>-62.696034229742807</v>
      </c>
      <c r="AW234" s="10">
        <f t="shared" si="91"/>
        <v>43312</v>
      </c>
      <c r="AY234" s="20">
        <f>AVERAGE(E234,F234,G234)</f>
        <v>1216.8166666666666</v>
      </c>
      <c r="AZ234" s="21">
        <f t="shared" si="106"/>
        <v>1189.5703333333336</v>
      </c>
      <c r="BA234" s="21">
        <f t="shared" si="107"/>
        <v>33.49133333333333</v>
      </c>
      <c r="BB234" s="22">
        <f t="shared" si="108"/>
        <v>54.2355899702073</v>
      </c>
      <c r="BC234" s="10">
        <f t="shared" si="92"/>
        <v>43312</v>
      </c>
      <c r="BE234" s="20">
        <f>G234-G233</f>
        <v>-2.4800000000000182</v>
      </c>
      <c r="BF234" s="23">
        <f t="shared" si="94"/>
        <v>0</v>
      </c>
      <c r="BG234" s="23">
        <f t="shared" si="100"/>
        <v>2.4800000000000182</v>
      </c>
      <c r="BH234" s="33">
        <f t="shared" si="104"/>
        <v>7.8849953910411399</v>
      </c>
      <c r="BI234" s="33">
        <f t="shared" si="105"/>
        <v>5.5444626224630662</v>
      </c>
      <c r="BJ234" s="23">
        <f t="shared" si="101"/>
        <v>1.4221387946769706</v>
      </c>
      <c r="BK234" s="30">
        <f t="shared" si="102"/>
        <v>58.714174340559815</v>
      </c>
      <c r="BL234" s="10">
        <f t="shared" si="93"/>
        <v>43312</v>
      </c>
    </row>
    <row r="235" spans="1:64" x14ac:dyDescent="0.25">
      <c r="A235">
        <v>1238</v>
      </c>
      <c r="B235">
        <v>3</v>
      </c>
      <c r="C235" s="1">
        <v>43313</v>
      </c>
      <c r="D235" s="52">
        <v>1228</v>
      </c>
      <c r="E235" s="52">
        <v>1233.47</v>
      </c>
      <c r="F235" s="52">
        <v>1210.21</v>
      </c>
      <c r="G235">
        <v>1220.01</v>
      </c>
      <c r="H235">
        <v>1567264</v>
      </c>
      <c r="J235" s="10">
        <f t="shared" si="86"/>
        <v>43313</v>
      </c>
      <c r="K235" s="20">
        <v>0</v>
      </c>
      <c r="L235" s="20">
        <v>0</v>
      </c>
      <c r="N235" s="10">
        <f t="shared" si="87"/>
        <v>43313</v>
      </c>
      <c r="O235" s="42">
        <f>((G235-MIN(F222:F235))/(MAX(E222:E235)-MIN(F222:F235))*100)</f>
        <v>47.836189369735685</v>
      </c>
      <c r="P235" s="40">
        <f t="shared" si="103"/>
        <v>53.025444292189796</v>
      </c>
      <c r="Q235" s="2"/>
      <c r="R235" s="10">
        <f t="shared" si="88"/>
        <v>43313</v>
      </c>
      <c r="S235" s="11">
        <f t="shared" si="95"/>
        <v>0.25</v>
      </c>
      <c r="T235" s="40">
        <f>(G235*S235)+(T234*(1-S235))</f>
        <v>1224.843523031436</v>
      </c>
      <c r="U235" s="3"/>
      <c r="V235" s="10">
        <f t="shared" si="89"/>
        <v>43313</v>
      </c>
      <c r="W235" s="23">
        <f t="shared" si="96"/>
        <v>0.15384615384615385</v>
      </c>
      <c r="X235" s="46">
        <f>((G235 -X234)*W235)+X234</f>
        <v>1216.6345406416931</v>
      </c>
      <c r="Y235" s="23">
        <f t="shared" si="109"/>
        <v>7.407407407407407E-2</v>
      </c>
      <c r="Z235" s="47">
        <f>((G235 -Z234)*Y235)+Z234</f>
        <v>1190.7960515562947</v>
      </c>
      <c r="AA235" s="46">
        <f t="shared" si="110"/>
        <v>25.838489085398351</v>
      </c>
      <c r="AB235" s="45">
        <f t="shared" si="111"/>
        <v>0.2</v>
      </c>
      <c r="AC235" s="48">
        <f t="shared" si="85"/>
        <v>25.826758221712264</v>
      </c>
      <c r="AD235" s="46">
        <f t="shared" si="112"/>
        <v>1.1730863686086224E-2</v>
      </c>
      <c r="AF235" s="10">
        <f t="shared" si="90"/>
        <v>43313</v>
      </c>
      <c r="AG235" s="15">
        <f>AVERAGE(G229:G235)</f>
        <v>1239.3742857142856</v>
      </c>
      <c r="AH235" s="16">
        <f>AVERAGE(G222:G235)</f>
        <v>1215.7392857142856</v>
      </c>
      <c r="AS235" s="26">
        <f>AVERAGE(E235,F235,G235)</f>
        <v>1221.2300000000002</v>
      </c>
      <c r="AT235" s="26">
        <f t="shared" si="97"/>
        <v>1239.4814285714285</v>
      </c>
      <c r="AU235" s="26">
        <f t="shared" si="98"/>
        <v>16.672653061224441</v>
      </c>
      <c r="AV235" s="27">
        <f t="shared" si="99"/>
        <v>-72.979501240369842</v>
      </c>
      <c r="AW235" s="10">
        <f t="shared" si="91"/>
        <v>43313</v>
      </c>
      <c r="AY235" s="20">
        <f>AVERAGE(E235,F235,G235)</f>
        <v>1221.2300000000002</v>
      </c>
      <c r="AZ235" s="21">
        <f t="shared" si="106"/>
        <v>1194.9863333333333</v>
      </c>
      <c r="BA235" s="21">
        <f t="shared" si="107"/>
        <v>31.606300000000022</v>
      </c>
      <c r="BB235" s="22">
        <f t="shared" si="108"/>
        <v>55.355349337878735</v>
      </c>
      <c r="BC235" s="10">
        <f t="shared" si="92"/>
        <v>43313</v>
      </c>
      <c r="BE235" s="20">
        <f>G235-G234</f>
        <v>2.75</v>
      </c>
      <c r="BF235" s="23">
        <f t="shared" si="94"/>
        <v>2.75</v>
      </c>
      <c r="BG235" s="23">
        <f t="shared" si="100"/>
        <v>0</v>
      </c>
      <c r="BH235" s="33">
        <f t="shared" si="104"/>
        <v>7.5182100059667727</v>
      </c>
      <c r="BI235" s="33">
        <f t="shared" si="105"/>
        <v>5.1484295780014184</v>
      </c>
      <c r="BJ235" s="23">
        <f t="shared" si="101"/>
        <v>1.4602918991241762</v>
      </c>
      <c r="BK235" s="30">
        <f t="shared" si="102"/>
        <v>59.354416426929518</v>
      </c>
      <c r="BL235" s="10">
        <f t="shared" si="93"/>
        <v>43313</v>
      </c>
    </row>
    <row r="236" spans="1:64" x14ac:dyDescent="0.25">
      <c r="A236">
        <v>1239</v>
      </c>
      <c r="B236">
        <v>3</v>
      </c>
      <c r="C236" s="1">
        <v>43314</v>
      </c>
      <c r="D236" s="52">
        <v>1205.9000000000001</v>
      </c>
      <c r="E236" s="52">
        <v>1229.8800000000001</v>
      </c>
      <c r="F236" s="52">
        <v>1204.79</v>
      </c>
      <c r="G236">
        <v>1226.1500000000001</v>
      </c>
      <c r="H236">
        <v>1531299</v>
      </c>
      <c r="J236" s="10">
        <f t="shared" si="86"/>
        <v>43314</v>
      </c>
      <c r="K236" s="20">
        <v>0</v>
      </c>
      <c r="L236" s="20">
        <v>0</v>
      </c>
      <c r="N236" s="10">
        <f t="shared" si="87"/>
        <v>43314</v>
      </c>
      <c r="O236" s="42">
        <f>((G236-MIN(F223:F236))/(MAX(E223:E236)-MIN(F223:F236))*100)</f>
        <v>53.78061767838134</v>
      </c>
      <c r="P236" s="40">
        <f t="shared" si="103"/>
        <v>51.20164587063838</v>
      </c>
      <c r="Q236" s="2"/>
      <c r="R236" s="10">
        <f t="shared" si="88"/>
        <v>43314</v>
      </c>
      <c r="S236" s="11">
        <f t="shared" si="95"/>
        <v>0.25</v>
      </c>
      <c r="T236" s="40">
        <f>(G236*S236)+(T235*(1-S236))</f>
        <v>1225.1701422735769</v>
      </c>
      <c r="U236" s="3"/>
      <c r="V236" s="10">
        <f t="shared" si="89"/>
        <v>43314</v>
      </c>
      <c r="W236" s="23">
        <f t="shared" si="96"/>
        <v>0.15384615384615385</v>
      </c>
      <c r="X236" s="46">
        <f>((G236 -X235)*W236)+X235</f>
        <v>1218.0984574660481</v>
      </c>
      <c r="Y236" s="23">
        <f t="shared" si="109"/>
        <v>7.407407407407407E-2</v>
      </c>
      <c r="Z236" s="47">
        <f>((G236 -Z235)*Y236)+Z235</f>
        <v>1193.4148625521248</v>
      </c>
      <c r="AA236" s="46">
        <f t="shared" si="110"/>
        <v>24.683594913923343</v>
      </c>
      <c r="AB236" s="45">
        <f t="shared" si="111"/>
        <v>0.2</v>
      </c>
      <c r="AC236" s="48">
        <f t="shared" si="85"/>
        <v>25.598125560154479</v>
      </c>
      <c r="AD236" s="46">
        <f t="shared" si="112"/>
        <v>-0.91453064623113534</v>
      </c>
      <c r="AF236" s="10">
        <f t="shared" si="90"/>
        <v>43314</v>
      </c>
      <c r="AG236" s="15">
        <f>AVERAGE(G230:G236)</f>
        <v>1236.2414285714287</v>
      </c>
      <c r="AH236" s="16">
        <f>AVERAGE(G223:G236)</f>
        <v>1218.4057142857143</v>
      </c>
      <c r="AS236" s="26">
        <f>AVERAGE(E236,F236,G236)</f>
        <v>1220.2733333333333</v>
      </c>
      <c r="AT236" s="26">
        <f t="shared" si="97"/>
        <v>1235.2519047619046</v>
      </c>
      <c r="AU236" s="26">
        <f t="shared" si="98"/>
        <v>17.326938775510143</v>
      </c>
      <c r="AV236" s="27">
        <f t="shared" si="99"/>
        <v>-57.631151209629579</v>
      </c>
      <c r="AW236" s="10">
        <f t="shared" si="91"/>
        <v>43314</v>
      </c>
      <c r="AY236" s="20">
        <f>AVERAGE(E236,F236,G236)</f>
        <v>1220.2733333333333</v>
      </c>
      <c r="AZ236" s="21">
        <f t="shared" si="106"/>
        <v>1199.9958333333334</v>
      </c>
      <c r="BA236" s="21">
        <f t="shared" si="107"/>
        <v>29.667666666666708</v>
      </c>
      <c r="BB236" s="22">
        <f t="shared" si="108"/>
        <v>45.565879801804186</v>
      </c>
      <c r="BC236" s="10">
        <f t="shared" si="92"/>
        <v>43314</v>
      </c>
      <c r="BE236" s="20">
        <f>G236-G235</f>
        <v>6.1400000000001</v>
      </c>
      <c r="BF236" s="23">
        <f t="shared" si="94"/>
        <v>6.1400000000001</v>
      </c>
      <c r="BG236" s="23">
        <f t="shared" si="100"/>
        <v>0</v>
      </c>
      <c r="BH236" s="33">
        <f t="shared" si="104"/>
        <v>7.4197664341120104</v>
      </c>
      <c r="BI236" s="33">
        <f t="shared" si="105"/>
        <v>4.780684608144175</v>
      </c>
      <c r="BJ236" s="23">
        <f t="shared" si="101"/>
        <v>1.5520301049502421</v>
      </c>
      <c r="BK236" s="30">
        <f t="shared" si="102"/>
        <v>60.815509266122177</v>
      </c>
      <c r="BL236" s="10">
        <f t="shared" si="93"/>
        <v>43314</v>
      </c>
    </row>
    <row r="237" spans="1:64" x14ac:dyDescent="0.25">
      <c r="A237">
        <v>1240</v>
      </c>
      <c r="B237">
        <v>3</v>
      </c>
      <c r="C237" s="1">
        <v>43315</v>
      </c>
      <c r="D237" s="52">
        <v>1229.6199999999999</v>
      </c>
      <c r="E237" s="52">
        <v>1230</v>
      </c>
      <c r="F237" s="52">
        <v>1215.06</v>
      </c>
      <c r="G237">
        <v>1223.71</v>
      </c>
      <c r="H237">
        <v>1089896</v>
      </c>
      <c r="J237" s="10">
        <f t="shared" si="86"/>
        <v>43315</v>
      </c>
      <c r="K237" s="20">
        <v>0</v>
      </c>
      <c r="L237" s="20">
        <v>0</v>
      </c>
      <c r="N237" s="10">
        <f t="shared" si="87"/>
        <v>43315</v>
      </c>
      <c r="O237" s="42">
        <f>((G237-MIN(F224:F237))/(MAX(E224:E237)-MIN(F224:F237))*100)</f>
        <v>51.418336721851134</v>
      </c>
      <c r="P237" s="40">
        <f t="shared" si="103"/>
        <v>51.011714589989388</v>
      </c>
      <c r="Q237" s="2"/>
      <c r="R237" s="10">
        <f t="shared" si="88"/>
        <v>43315</v>
      </c>
      <c r="S237" s="11">
        <f t="shared" si="95"/>
        <v>0.25</v>
      </c>
      <c r="T237" s="40">
        <f>(G237*S237)+(T236*(1-S237))</f>
        <v>1224.8051067051827</v>
      </c>
      <c r="U237" s="3"/>
      <c r="V237" s="10">
        <f t="shared" si="89"/>
        <v>43315</v>
      </c>
      <c r="W237" s="23">
        <f t="shared" si="96"/>
        <v>0.15384615384615385</v>
      </c>
      <c r="X237" s="46">
        <f>((G237 -X236)*W237)+X236</f>
        <v>1218.9617717020408</v>
      </c>
      <c r="Y237" s="23">
        <f t="shared" si="109"/>
        <v>7.407407407407407E-2</v>
      </c>
      <c r="Z237" s="47">
        <f>((G237 -Z236)*Y237)+Z236</f>
        <v>1195.6589468075229</v>
      </c>
      <c r="AA237" s="46">
        <f t="shared" si="110"/>
        <v>23.302824894517926</v>
      </c>
      <c r="AB237" s="45">
        <f t="shared" si="111"/>
        <v>0.2</v>
      </c>
      <c r="AC237" s="48">
        <f t="shared" si="85"/>
        <v>25.13906542702717</v>
      </c>
      <c r="AD237" s="46">
        <f t="shared" si="112"/>
        <v>-1.8362405325092439</v>
      </c>
      <c r="AF237" s="10">
        <f t="shared" si="90"/>
        <v>43315</v>
      </c>
      <c r="AG237" s="15">
        <f>AVERAGE(G231:G237)</f>
        <v>1230.5285714285715</v>
      </c>
      <c r="AH237" s="16">
        <f>AVERAGE(G224:G237)</f>
        <v>1221.2521428571429</v>
      </c>
      <c r="AS237" s="26">
        <f>AVERAGE(E237,F237,G237)</f>
        <v>1222.9233333333334</v>
      </c>
      <c r="AT237" s="26">
        <f t="shared" si="97"/>
        <v>1230.4938095238097</v>
      </c>
      <c r="AU237" s="26">
        <f t="shared" si="98"/>
        <v>14.052108843537455</v>
      </c>
      <c r="AV237" s="27">
        <f t="shared" si="99"/>
        <v>-35.916204344697142</v>
      </c>
      <c r="AW237" s="10">
        <f t="shared" si="91"/>
        <v>43315</v>
      </c>
      <c r="AY237" s="20">
        <f>AVERAGE(E237,F237,G237)</f>
        <v>1222.9233333333334</v>
      </c>
      <c r="AZ237" s="21">
        <f t="shared" si="106"/>
        <v>1204.4446666666668</v>
      </c>
      <c r="BA237" s="21">
        <f t="shared" si="107"/>
        <v>27.95646666666671</v>
      </c>
      <c r="BB237" s="22">
        <f t="shared" si="108"/>
        <v>44.065336503341179</v>
      </c>
      <c r="BC237" s="10">
        <f t="shared" si="92"/>
        <v>43315</v>
      </c>
      <c r="BE237" s="20">
        <f>G237-G236</f>
        <v>-2.4400000000000546</v>
      </c>
      <c r="BF237" s="23">
        <f t="shared" si="94"/>
        <v>0</v>
      </c>
      <c r="BG237" s="23">
        <f t="shared" si="100"/>
        <v>2.4400000000000546</v>
      </c>
      <c r="BH237" s="33">
        <f t="shared" si="104"/>
        <v>6.8897831173897242</v>
      </c>
      <c r="BI237" s="33">
        <f t="shared" si="105"/>
        <v>4.6134928504195951</v>
      </c>
      <c r="BJ237" s="23">
        <f t="shared" si="101"/>
        <v>1.493398459859562</v>
      </c>
      <c r="BK237" s="30">
        <f t="shared" si="102"/>
        <v>59.894095705171651</v>
      </c>
      <c r="BL237" s="10">
        <f t="shared" si="93"/>
        <v>43315</v>
      </c>
    </row>
    <row r="238" spans="1:64" x14ac:dyDescent="0.25">
      <c r="A238">
        <v>1241</v>
      </c>
      <c r="B238">
        <v>3</v>
      </c>
      <c r="C238" s="1">
        <v>43318</v>
      </c>
      <c r="D238" s="52">
        <v>1225</v>
      </c>
      <c r="E238" s="52">
        <v>1226.0899999999999</v>
      </c>
      <c r="F238" s="52">
        <v>1215.8</v>
      </c>
      <c r="G238">
        <v>1224.77</v>
      </c>
      <c r="H238">
        <v>1081723</v>
      </c>
      <c r="J238" s="10">
        <f t="shared" si="86"/>
        <v>43318</v>
      </c>
      <c r="K238" s="20">
        <v>0</v>
      </c>
      <c r="L238" s="20">
        <v>0</v>
      </c>
      <c r="N238" s="10">
        <f t="shared" si="87"/>
        <v>43318</v>
      </c>
      <c r="O238" s="42">
        <f>((G238-MIN(F225:F238))/(MAX(E225:E238)-MIN(F225:F238))*100)</f>
        <v>47.120249757777948</v>
      </c>
      <c r="P238" s="40">
        <f t="shared" si="103"/>
        <v>50.773068052670141</v>
      </c>
      <c r="Q238" s="2"/>
      <c r="R238" s="10">
        <f t="shared" si="88"/>
        <v>43318</v>
      </c>
      <c r="S238" s="11">
        <f t="shared" si="95"/>
        <v>0.25</v>
      </c>
      <c r="T238" s="40">
        <f>(G238*S238)+(T237*(1-S238))</f>
        <v>1224.796330028887</v>
      </c>
      <c r="U238" s="3"/>
      <c r="V238" s="10">
        <f t="shared" si="89"/>
        <v>43318</v>
      </c>
      <c r="W238" s="23">
        <f t="shared" si="96"/>
        <v>0.15384615384615385</v>
      </c>
      <c r="X238" s="46">
        <f>((G238 -X237)*W238)+X237</f>
        <v>1219.8553452863423</v>
      </c>
      <c r="Y238" s="23">
        <f t="shared" si="109"/>
        <v>7.407407407407407E-2</v>
      </c>
      <c r="Z238" s="47">
        <f>((G238 -Z237)*Y238)+Z237</f>
        <v>1197.8153211180768</v>
      </c>
      <c r="AA238" s="46">
        <f t="shared" si="110"/>
        <v>22.040024168265518</v>
      </c>
      <c r="AB238" s="45">
        <f t="shared" si="111"/>
        <v>0.2</v>
      </c>
      <c r="AC238" s="48">
        <f t="shared" si="85"/>
        <v>24.519257175274838</v>
      </c>
      <c r="AD238" s="46">
        <f t="shared" si="112"/>
        <v>-2.47923300700932</v>
      </c>
      <c r="AF238" s="10">
        <f t="shared" si="90"/>
        <v>43318</v>
      </c>
      <c r="AG238" s="15">
        <f>AVERAGE(G232:G238)</f>
        <v>1224.3057142857142</v>
      </c>
      <c r="AH238" s="16">
        <f>AVERAGE(G225:G238)</f>
        <v>1223.1071428571429</v>
      </c>
      <c r="AS238" s="26">
        <f>AVERAGE(E238,F238,G238)</f>
        <v>1222.22</v>
      </c>
      <c r="AT238" s="26">
        <f t="shared" si="97"/>
        <v>1224.7576190476191</v>
      </c>
      <c r="AU238" s="26">
        <f t="shared" si="98"/>
        <v>6.5825850340136185</v>
      </c>
      <c r="AV238" s="27">
        <f t="shared" si="99"/>
        <v>-25.700329323577574</v>
      </c>
      <c r="AW238" s="10">
        <f t="shared" si="91"/>
        <v>43318</v>
      </c>
      <c r="AY238" s="20">
        <f>AVERAGE(E238,F238,G238)</f>
        <v>1222.22</v>
      </c>
      <c r="AZ238" s="21">
        <f t="shared" si="106"/>
        <v>1208.02</v>
      </c>
      <c r="BA238" s="21">
        <f t="shared" si="107"/>
        <v>26.158666666666704</v>
      </c>
      <c r="BB238" s="22">
        <f t="shared" si="108"/>
        <v>36.18940822671906</v>
      </c>
      <c r="BC238" s="10">
        <f t="shared" si="92"/>
        <v>43318</v>
      </c>
      <c r="BE238" s="20">
        <f>G238-G237</f>
        <v>1.0599999999999454</v>
      </c>
      <c r="BF238" s="23">
        <f t="shared" si="94"/>
        <v>1.0599999999999454</v>
      </c>
      <c r="BG238" s="23">
        <f t="shared" si="100"/>
        <v>0</v>
      </c>
      <c r="BH238" s="33">
        <f t="shared" si="104"/>
        <v>6.473370037576168</v>
      </c>
      <c r="BI238" s="33">
        <f t="shared" si="105"/>
        <v>4.2839576468181955</v>
      </c>
      <c r="BJ238" s="23">
        <f t="shared" si="101"/>
        <v>1.511072370751402</v>
      </c>
      <c r="BK238" s="30">
        <f t="shared" si="102"/>
        <v>60.17637676843362</v>
      </c>
      <c r="BL238" s="10">
        <f t="shared" si="93"/>
        <v>43318</v>
      </c>
    </row>
    <row r="239" spans="1:64" x14ac:dyDescent="0.25">
      <c r="A239">
        <v>1242</v>
      </c>
      <c r="B239">
        <v>3</v>
      </c>
      <c r="C239" s="1">
        <v>43319</v>
      </c>
      <c r="D239" s="52">
        <v>1237</v>
      </c>
      <c r="E239" s="52">
        <v>1251.17</v>
      </c>
      <c r="F239" s="52">
        <v>1236.17</v>
      </c>
      <c r="G239">
        <v>1242.22</v>
      </c>
      <c r="H239">
        <v>1493980</v>
      </c>
      <c r="J239" s="10">
        <f t="shared" si="86"/>
        <v>43319</v>
      </c>
      <c r="K239" s="20">
        <v>0</v>
      </c>
      <c r="L239" s="20">
        <v>0</v>
      </c>
      <c r="N239" s="10">
        <f t="shared" si="87"/>
        <v>43319</v>
      </c>
      <c r="O239" s="42">
        <f>((G239-MIN(F226:F239))/(MAX(E226:E239)-MIN(F226:F239))*100)</f>
        <v>65.905910216384939</v>
      </c>
      <c r="P239" s="40">
        <f t="shared" si="103"/>
        <v>54.814832232004676</v>
      </c>
      <c r="Q239" s="2"/>
      <c r="R239" s="10">
        <f t="shared" si="88"/>
        <v>43319</v>
      </c>
      <c r="S239" s="11">
        <f t="shared" si="95"/>
        <v>0.25</v>
      </c>
      <c r="T239" s="40">
        <f>(G239*S239)+(T238*(1-S239))</f>
        <v>1229.1522475216652</v>
      </c>
      <c r="U239" s="3"/>
      <c r="V239" s="10">
        <f t="shared" si="89"/>
        <v>43319</v>
      </c>
      <c r="W239" s="23">
        <f t="shared" si="96"/>
        <v>0.15384615384615385</v>
      </c>
      <c r="X239" s="46">
        <f>((G239 -X238)*W239)+X238</f>
        <v>1223.2960613961359</v>
      </c>
      <c r="Y239" s="23">
        <f t="shared" si="109"/>
        <v>7.407407407407407E-2</v>
      </c>
      <c r="Z239" s="47">
        <f>((G239 -Z238)*Y239)+Z238</f>
        <v>1201.1045565908119</v>
      </c>
      <c r="AA239" s="46">
        <f t="shared" si="110"/>
        <v>22.19150480532403</v>
      </c>
      <c r="AB239" s="45">
        <f t="shared" si="111"/>
        <v>0.2</v>
      </c>
      <c r="AC239" s="48">
        <f t="shared" si="85"/>
        <v>24.053706701284675</v>
      </c>
      <c r="AD239" s="46">
        <f t="shared" si="112"/>
        <v>-1.862201895960645</v>
      </c>
      <c r="AF239" s="10">
        <f t="shared" si="90"/>
        <v>43319</v>
      </c>
      <c r="AG239" s="15">
        <f>AVERAGE(G233:G239)</f>
        <v>1224.8371428571427</v>
      </c>
      <c r="AH239" s="16">
        <f>AVERAGE(G226:G239)</f>
        <v>1226.4171428571428</v>
      </c>
      <c r="AS239" s="26">
        <f>AVERAGE(E239,F239,G239)</f>
        <v>1243.1866666666667</v>
      </c>
      <c r="AT239" s="26">
        <f t="shared" si="97"/>
        <v>1224.0990476190477</v>
      </c>
      <c r="AU239" s="26">
        <f t="shared" si="98"/>
        <v>5.4536054421769222</v>
      </c>
      <c r="AV239" s="27">
        <f t="shared" si="99"/>
        <v>233.33333333333056</v>
      </c>
      <c r="AW239" s="10">
        <f t="shared" si="91"/>
        <v>43319</v>
      </c>
      <c r="AY239" s="20">
        <f>AVERAGE(E239,F239,G239)</f>
        <v>1243.1866666666667</v>
      </c>
      <c r="AZ239" s="21">
        <f t="shared" si="106"/>
        <v>1212.479</v>
      </c>
      <c r="BA239" s="21">
        <f t="shared" si="107"/>
        <v>24.770433333333358</v>
      </c>
      <c r="BB239" s="22">
        <f t="shared" si="108"/>
        <v>82.646021982300553</v>
      </c>
      <c r="BC239" s="10">
        <f t="shared" si="92"/>
        <v>43319</v>
      </c>
      <c r="BE239" s="20">
        <f>G239-G238</f>
        <v>17.450000000000045</v>
      </c>
      <c r="BF239" s="23">
        <f t="shared" si="94"/>
        <v>17.450000000000045</v>
      </c>
      <c r="BG239" s="23">
        <f t="shared" si="100"/>
        <v>0</v>
      </c>
      <c r="BH239" s="33">
        <f t="shared" si="104"/>
        <v>7.2574150348921593</v>
      </c>
      <c r="BI239" s="33">
        <f t="shared" si="105"/>
        <v>3.9779606720454672</v>
      </c>
      <c r="BJ239" s="23">
        <f t="shared" si="101"/>
        <v>1.8244059288701808</v>
      </c>
      <c r="BK239" s="30">
        <f t="shared" si="102"/>
        <v>64.594324428428735</v>
      </c>
      <c r="BL239" s="10">
        <f t="shared" si="93"/>
        <v>43319</v>
      </c>
    </row>
    <row r="240" spans="1:64" x14ac:dyDescent="0.25">
      <c r="A240">
        <v>1243</v>
      </c>
      <c r="B240">
        <v>3</v>
      </c>
      <c r="C240" s="1">
        <v>43320</v>
      </c>
      <c r="D240" s="52">
        <v>1240.47</v>
      </c>
      <c r="E240" s="52">
        <v>1256.5</v>
      </c>
      <c r="F240" s="52">
        <v>1238.01</v>
      </c>
      <c r="G240">
        <v>1245.6099999999999</v>
      </c>
      <c r="H240">
        <v>1370913</v>
      </c>
      <c r="J240" s="10">
        <f t="shared" si="86"/>
        <v>43320</v>
      </c>
      <c r="K240" s="20">
        <v>0</v>
      </c>
      <c r="L240" s="20">
        <v>1</v>
      </c>
      <c r="N240" s="10">
        <f t="shared" si="87"/>
        <v>43320</v>
      </c>
      <c r="O240" s="42">
        <f>((G240-MIN(F227:F240))/(MAX(E227:E240)-MIN(F227:F240))*100)</f>
        <v>69.555388093443668</v>
      </c>
      <c r="P240" s="40">
        <f t="shared" si="103"/>
        <v>60.860516022535514</v>
      </c>
      <c r="Q240" s="2"/>
      <c r="R240" s="10">
        <f t="shared" si="88"/>
        <v>43320</v>
      </c>
      <c r="S240" s="11">
        <f t="shared" si="95"/>
        <v>0.25</v>
      </c>
      <c r="T240" s="40">
        <f>(G240*S240)+(T239*(1-S240))</f>
        <v>1233.2666856412488</v>
      </c>
      <c r="U240" s="3"/>
      <c r="V240" s="10">
        <f t="shared" si="89"/>
        <v>43320</v>
      </c>
      <c r="W240" s="23">
        <f t="shared" si="96"/>
        <v>0.15384615384615385</v>
      </c>
      <c r="X240" s="46">
        <f>((G240 -X239)*W240)+X239</f>
        <v>1226.7289750274995</v>
      </c>
      <c r="Y240" s="23">
        <f t="shared" si="109"/>
        <v>7.407407407407407E-2</v>
      </c>
      <c r="Z240" s="47">
        <f>((G240 -Z239)*Y240)+Z239</f>
        <v>1204.4012561026036</v>
      </c>
      <c r="AA240" s="46">
        <f t="shared" si="110"/>
        <v>22.327718924895862</v>
      </c>
      <c r="AB240" s="45">
        <f t="shared" si="111"/>
        <v>0.2</v>
      </c>
      <c r="AC240" s="48">
        <f t="shared" si="85"/>
        <v>23.708509146006911</v>
      </c>
      <c r="AD240" s="46">
        <f t="shared" si="112"/>
        <v>-1.3807902211110488</v>
      </c>
      <c r="AF240" s="10">
        <f t="shared" si="90"/>
        <v>43320</v>
      </c>
      <c r="AG240" s="15">
        <f>AVERAGE(G234:G240)</f>
        <v>1228.532857142857</v>
      </c>
      <c r="AH240" s="16">
        <f>AVERAGE(G227:G240)</f>
        <v>1230.6064285714285</v>
      </c>
      <c r="AS240" s="26">
        <f>AVERAGE(E240,F240,G240)</f>
        <v>1246.7066666666667</v>
      </c>
      <c r="AT240" s="26">
        <f t="shared" si="97"/>
        <v>1227.622380952381</v>
      </c>
      <c r="AU240" s="26">
        <f t="shared" si="98"/>
        <v>9.8995918367347056</v>
      </c>
      <c r="AV240" s="27">
        <f t="shared" si="99"/>
        <v>128.51900717407392</v>
      </c>
      <c r="AW240" s="10">
        <f t="shared" si="91"/>
        <v>43320</v>
      </c>
      <c r="AY240" s="20">
        <f>AVERAGE(E240,F240,G240)</f>
        <v>1246.7066666666667</v>
      </c>
      <c r="AZ240" s="21">
        <f t="shared" si="106"/>
        <v>1217.1611666666665</v>
      </c>
      <c r="BA240" s="21">
        <f t="shared" si="107"/>
        <v>22.609050000000046</v>
      </c>
      <c r="BB240" s="22">
        <f t="shared" si="108"/>
        <v>87.119980715687205</v>
      </c>
      <c r="BC240" s="10">
        <f t="shared" si="92"/>
        <v>43320</v>
      </c>
      <c r="BE240" s="20">
        <f>G240-G239</f>
        <v>3.3899999999998727</v>
      </c>
      <c r="BF240" s="23">
        <f t="shared" si="94"/>
        <v>3.3899999999998727</v>
      </c>
      <c r="BG240" s="23">
        <f t="shared" si="100"/>
        <v>0</v>
      </c>
      <c r="BH240" s="33">
        <f t="shared" si="104"/>
        <v>6.9811711038284248</v>
      </c>
      <c r="BI240" s="33">
        <f t="shared" si="105"/>
        <v>3.6938206240422198</v>
      </c>
      <c r="BJ240" s="23">
        <f t="shared" si="101"/>
        <v>1.8899594253141598</v>
      </c>
      <c r="BK240" s="30">
        <f t="shared" si="102"/>
        <v>65.397438066408398</v>
      </c>
      <c r="BL240" s="10">
        <f t="shared" si="93"/>
        <v>43320</v>
      </c>
    </row>
    <row r="241" spans="1:64" x14ac:dyDescent="0.25">
      <c r="A241">
        <v>1244</v>
      </c>
      <c r="B241">
        <v>3</v>
      </c>
      <c r="C241" s="1">
        <v>43321</v>
      </c>
      <c r="D241" s="52">
        <v>1249.9000000000001</v>
      </c>
      <c r="E241" s="52">
        <v>1255.54</v>
      </c>
      <c r="F241" s="52">
        <v>1246.01</v>
      </c>
      <c r="G241">
        <v>1249.0999999999999</v>
      </c>
      <c r="H241">
        <v>848601</v>
      </c>
      <c r="J241" s="10">
        <f t="shared" si="86"/>
        <v>43321</v>
      </c>
      <c r="K241" s="20">
        <v>0</v>
      </c>
      <c r="L241" s="20">
        <v>1</v>
      </c>
      <c r="N241" s="10">
        <f t="shared" si="87"/>
        <v>43321</v>
      </c>
      <c r="O241" s="42">
        <f>((G241-MIN(F228:F241))/(MAX(E228:E241)-MIN(F228:F241))*100)</f>
        <v>73.31252018516507</v>
      </c>
      <c r="P241" s="40">
        <f t="shared" si="103"/>
        <v>69.591272831664568</v>
      </c>
      <c r="Q241" s="2"/>
      <c r="R241" s="10">
        <f t="shared" si="88"/>
        <v>43321</v>
      </c>
      <c r="S241" s="11">
        <f t="shared" si="95"/>
        <v>0.25</v>
      </c>
      <c r="T241" s="40">
        <f>(G241*S241)+(T240*(1-S241))</f>
        <v>1237.2250142309367</v>
      </c>
      <c r="U241" s="3"/>
      <c r="V241" s="10">
        <f t="shared" si="89"/>
        <v>43321</v>
      </c>
      <c r="W241" s="23">
        <f t="shared" si="96"/>
        <v>0.15384615384615385</v>
      </c>
      <c r="X241" s="46">
        <f>((G241 -X240)*W241)+X240</f>
        <v>1230.1706711771149</v>
      </c>
      <c r="Y241" s="23">
        <f t="shared" si="109"/>
        <v>7.407407407407407E-2</v>
      </c>
      <c r="Z241" s="47">
        <f>((G241 -Z240)*Y241)+Z240</f>
        <v>1207.7122741690773</v>
      </c>
      <c r="AA241" s="46">
        <f t="shared" si="110"/>
        <v>22.458397008037537</v>
      </c>
      <c r="AB241" s="45">
        <f t="shared" si="111"/>
        <v>0.2</v>
      </c>
      <c r="AC241" s="48">
        <f t="shared" si="85"/>
        <v>23.458486718413035</v>
      </c>
      <c r="AD241" s="46">
        <f t="shared" si="112"/>
        <v>-1.000089710375498</v>
      </c>
      <c r="AF241" s="10">
        <f t="shared" si="90"/>
        <v>43321</v>
      </c>
      <c r="AG241" s="15">
        <f>AVERAGE(G235:G241)</f>
        <v>1233.0814285714284</v>
      </c>
      <c r="AH241" s="16">
        <f>AVERAGE(G228:G241)</f>
        <v>1235.1914285714286</v>
      </c>
      <c r="AS241" s="26">
        <f>AVERAGE(E241,F241,G241)</f>
        <v>1250.2166666666667</v>
      </c>
      <c r="AT241" s="26">
        <f t="shared" si="97"/>
        <v>1232.3938095238098</v>
      </c>
      <c r="AU241" s="26">
        <f t="shared" si="98"/>
        <v>12.265306122448985</v>
      </c>
      <c r="AV241" s="27">
        <f t="shared" si="99"/>
        <v>96.874098724347206</v>
      </c>
      <c r="AW241" s="10">
        <f t="shared" si="91"/>
        <v>43321</v>
      </c>
      <c r="AY241" s="20">
        <f>AVERAGE(E241,F241,G241)</f>
        <v>1250.2166666666667</v>
      </c>
      <c r="AZ241" s="21">
        <f t="shared" si="106"/>
        <v>1220.9414999999999</v>
      </c>
      <c r="BA241" s="21">
        <f t="shared" si="107"/>
        <v>21.445016666666721</v>
      </c>
      <c r="BB241" s="22">
        <f t="shared" si="108"/>
        <v>91.008452365131348</v>
      </c>
      <c r="BC241" s="10">
        <f t="shared" si="92"/>
        <v>43321</v>
      </c>
      <c r="BE241" s="20">
        <f>G241-G240</f>
        <v>3.4900000000000091</v>
      </c>
      <c r="BF241" s="23">
        <f t="shared" si="94"/>
        <v>3.4900000000000091</v>
      </c>
      <c r="BG241" s="23">
        <f t="shared" si="100"/>
        <v>0</v>
      </c>
      <c r="BH241" s="33">
        <f t="shared" si="104"/>
        <v>6.731801739269252</v>
      </c>
      <c r="BI241" s="33">
        <f t="shared" si="105"/>
        <v>3.4299762937534899</v>
      </c>
      <c r="BJ241" s="23">
        <f t="shared" si="101"/>
        <v>1.9626379784399355</v>
      </c>
      <c r="BK241" s="30">
        <f t="shared" si="102"/>
        <v>66.246297817103539</v>
      </c>
      <c r="BL241" s="10">
        <f t="shared" si="93"/>
        <v>43321</v>
      </c>
    </row>
    <row r="242" spans="1:64" x14ac:dyDescent="0.25">
      <c r="A242">
        <v>1245</v>
      </c>
      <c r="B242">
        <v>3</v>
      </c>
      <c r="C242" s="1">
        <v>43322</v>
      </c>
      <c r="D242" s="52">
        <v>1243</v>
      </c>
      <c r="E242" s="52">
        <v>1245.7</v>
      </c>
      <c r="F242" s="52">
        <v>1232</v>
      </c>
      <c r="G242">
        <v>1237.6099999999999</v>
      </c>
      <c r="H242">
        <v>1108919</v>
      </c>
      <c r="J242" s="10">
        <f t="shared" si="86"/>
        <v>43322</v>
      </c>
      <c r="K242" s="20">
        <v>0</v>
      </c>
      <c r="L242" s="20">
        <v>1</v>
      </c>
      <c r="N242" s="10">
        <f t="shared" si="87"/>
        <v>43322</v>
      </c>
      <c r="O242" s="42">
        <f>((G242-MIN(F229:F242))/(MAX(E229:E242)-MIN(F229:F242))*100)</f>
        <v>47.49638205499258</v>
      </c>
      <c r="P242" s="40">
        <f t="shared" si="103"/>
        <v>63.454763444533775</v>
      </c>
      <c r="Q242" s="2"/>
      <c r="R242" s="10">
        <f t="shared" si="88"/>
        <v>43322</v>
      </c>
      <c r="S242" s="11">
        <f t="shared" si="95"/>
        <v>0.25</v>
      </c>
      <c r="T242" s="40">
        <f>(G242*S242)+(T241*(1-S242))</f>
        <v>1237.3212606732025</v>
      </c>
      <c r="U242" s="3"/>
      <c r="V242" s="10">
        <f t="shared" si="89"/>
        <v>43322</v>
      </c>
      <c r="W242" s="23">
        <f t="shared" si="96"/>
        <v>0.15384615384615385</v>
      </c>
      <c r="X242" s="46">
        <f>((G242 -X241)*W242)+X241</f>
        <v>1231.3151833037125</v>
      </c>
      <c r="Y242" s="23">
        <f t="shared" si="109"/>
        <v>7.407407407407407E-2</v>
      </c>
      <c r="Z242" s="47">
        <f>((G242 -Z241)*Y242)+Z241</f>
        <v>1209.9269205269234</v>
      </c>
      <c r="AA242" s="46">
        <f t="shared" si="110"/>
        <v>21.388262776789134</v>
      </c>
      <c r="AB242" s="45">
        <f t="shared" si="111"/>
        <v>0.2</v>
      </c>
      <c r="AC242" s="48">
        <f t="shared" si="85"/>
        <v>23.044441930088254</v>
      </c>
      <c r="AD242" s="46">
        <f t="shared" si="112"/>
        <v>-1.6561791532991208</v>
      </c>
      <c r="AF242" s="10">
        <f t="shared" si="90"/>
        <v>43322</v>
      </c>
      <c r="AG242" s="15">
        <f>AVERAGE(G236:G242)</f>
        <v>1235.5957142857144</v>
      </c>
      <c r="AH242" s="16">
        <f>AVERAGE(G229:G242)</f>
        <v>1237.4850000000001</v>
      </c>
      <c r="AS242" s="26">
        <f>AVERAGE(E242,F242,G242)</f>
        <v>1238.4366666666665</v>
      </c>
      <c r="AT242" s="26">
        <f t="shared" si="97"/>
        <v>1234.8519047619047</v>
      </c>
      <c r="AU242" s="26">
        <f t="shared" si="98"/>
        <v>11.182585034013593</v>
      </c>
      <c r="AV242" s="27">
        <f t="shared" si="99"/>
        <v>21.371098565958558</v>
      </c>
      <c r="AW242" s="10">
        <f t="shared" si="91"/>
        <v>43322</v>
      </c>
      <c r="AY242" s="20">
        <f>AVERAGE(E242,F242,G242)</f>
        <v>1238.4366666666665</v>
      </c>
      <c r="AZ242" s="21">
        <f t="shared" si="106"/>
        <v>1223.4593333333335</v>
      </c>
      <c r="BA242" s="21">
        <f t="shared" si="107"/>
        <v>20.715200000000028</v>
      </c>
      <c r="BB242" s="22">
        <f t="shared" si="108"/>
        <v>48.200784394496203</v>
      </c>
      <c r="BC242" s="10">
        <f t="shared" si="92"/>
        <v>43322</v>
      </c>
      <c r="BE242" s="20">
        <f>G242-G241</f>
        <v>-11.490000000000009</v>
      </c>
      <c r="BF242" s="23">
        <f t="shared" si="94"/>
        <v>0</v>
      </c>
      <c r="BG242" s="23">
        <f t="shared" si="100"/>
        <v>11.490000000000009</v>
      </c>
      <c r="BH242" s="33">
        <f t="shared" si="104"/>
        <v>6.2509587578928762</v>
      </c>
      <c r="BI242" s="33">
        <f t="shared" si="105"/>
        <v>4.005692272771098</v>
      </c>
      <c r="BJ242" s="23">
        <f t="shared" si="101"/>
        <v>1.5605189645705173</v>
      </c>
      <c r="BK242" s="30">
        <f t="shared" si="102"/>
        <v>60.94541716594032</v>
      </c>
      <c r="BL242" s="10">
        <f t="shared" si="93"/>
        <v>43322</v>
      </c>
    </row>
    <row r="243" spans="1:64" x14ac:dyDescent="0.25">
      <c r="A243">
        <v>1246</v>
      </c>
      <c r="B243">
        <v>3</v>
      </c>
      <c r="C243" s="1">
        <v>43325</v>
      </c>
      <c r="D243" s="52">
        <v>1236.98</v>
      </c>
      <c r="E243" s="52">
        <v>1249.27</v>
      </c>
      <c r="F243" s="52">
        <v>1233.6400000000001</v>
      </c>
      <c r="G243">
        <v>1235.01</v>
      </c>
      <c r="H243">
        <v>997346</v>
      </c>
      <c r="J243" s="10">
        <f t="shared" si="86"/>
        <v>43325</v>
      </c>
      <c r="K243" s="20">
        <v>0</v>
      </c>
      <c r="L243" s="20">
        <v>1</v>
      </c>
      <c r="N243" s="10">
        <f t="shared" si="87"/>
        <v>43325</v>
      </c>
      <c r="O243" s="42">
        <f>((G243-MIN(F230:F243))/(MAX(E230:E243)-MIN(F230:F243))*100)</f>
        <v>43.733719247467391</v>
      </c>
      <c r="P243" s="40">
        <f t="shared" si="103"/>
        <v>54.847540495875016</v>
      </c>
      <c r="Q243" s="2"/>
      <c r="R243" s="10">
        <f t="shared" si="88"/>
        <v>43325</v>
      </c>
      <c r="S243" s="11">
        <f t="shared" si="95"/>
        <v>0.25</v>
      </c>
      <c r="T243" s="40">
        <f>(G243*S243)+(T242*(1-S243))</f>
        <v>1236.743445504902</v>
      </c>
      <c r="U243" s="3"/>
      <c r="V243" s="10">
        <f t="shared" si="89"/>
        <v>43325</v>
      </c>
      <c r="W243" s="23">
        <f t="shared" si="96"/>
        <v>0.15384615384615385</v>
      </c>
      <c r="X243" s="46">
        <f>((G243 -X242)*W243)+X242</f>
        <v>1231.8836166416029</v>
      </c>
      <c r="Y243" s="23">
        <f t="shared" si="109"/>
        <v>7.407407407407407E-2</v>
      </c>
      <c r="Z243" s="47">
        <f>((G243 -Z242)*Y243)+Z242</f>
        <v>1211.7849264138179</v>
      </c>
      <c r="AA243" s="46">
        <f t="shared" si="110"/>
        <v>20.098690227785028</v>
      </c>
      <c r="AB243" s="45">
        <f t="shared" si="111"/>
        <v>0.2</v>
      </c>
      <c r="AC243" s="48">
        <f t="shared" ref="AC243:AC306" si="113">((AA243 -AC242)*AB243)+AC242</f>
        <v>22.45529158962761</v>
      </c>
      <c r="AD243" s="46">
        <f t="shared" si="112"/>
        <v>-2.3566013618425821</v>
      </c>
      <c r="AF243" s="10">
        <f t="shared" si="90"/>
        <v>43325</v>
      </c>
      <c r="AG243" s="15">
        <f>AVERAGE(G237:G243)</f>
        <v>1236.8614285714284</v>
      </c>
      <c r="AH243" s="16">
        <f>AVERAGE(G230:G243)</f>
        <v>1236.5514285714287</v>
      </c>
      <c r="AS243" s="26">
        <f>AVERAGE(E243,F243,G243)</f>
        <v>1239.3066666666666</v>
      </c>
      <c r="AT243" s="26">
        <f t="shared" si="97"/>
        <v>1237.5709523809526</v>
      </c>
      <c r="AU243" s="26">
        <f t="shared" si="98"/>
        <v>8.5710204081631538</v>
      </c>
      <c r="AV243" s="27">
        <f t="shared" si="99"/>
        <v>13.500642887754816</v>
      </c>
      <c r="AW243" s="10">
        <f t="shared" si="91"/>
        <v>43325</v>
      </c>
      <c r="AY243" s="20">
        <f>AVERAGE(E243,F243,G243)</f>
        <v>1239.3066666666666</v>
      </c>
      <c r="AZ243" s="21">
        <f t="shared" si="106"/>
        <v>1226.1890000000001</v>
      </c>
      <c r="BA243" s="21">
        <f t="shared" si="107"/>
        <v>19.84323333333333</v>
      </c>
      <c r="BB243" s="22">
        <f t="shared" si="108"/>
        <v>44.070998733964863</v>
      </c>
      <c r="BC243" s="10">
        <f t="shared" si="92"/>
        <v>43325</v>
      </c>
      <c r="BE243" s="20">
        <f>G243-G242</f>
        <v>-2.5999999999999091</v>
      </c>
      <c r="BF243" s="23">
        <f t="shared" si="94"/>
        <v>0</v>
      </c>
      <c r="BG243" s="23">
        <f t="shared" si="100"/>
        <v>2.5999999999999091</v>
      </c>
      <c r="BH243" s="33">
        <f t="shared" si="104"/>
        <v>5.8044617037576716</v>
      </c>
      <c r="BI243" s="33">
        <f t="shared" si="105"/>
        <v>3.9052856818588704</v>
      </c>
      <c r="BJ243" s="23">
        <f t="shared" si="101"/>
        <v>1.4863091145216336</v>
      </c>
      <c r="BK243" s="30">
        <f t="shared" si="102"/>
        <v>59.779739608427562</v>
      </c>
      <c r="BL243" s="10">
        <f t="shared" si="93"/>
        <v>43325</v>
      </c>
    </row>
    <row r="244" spans="1:64" x14ac:dyDescent="0.25">
      <c r="A244">
        <v>1247</v>
      </c>
      <c r="B244">
        <v>3</v>
      </c>
      <c r="C244" s="1">
        <v>43326</v>
      </c>
      <c r="D244" s="52">
        <v>1235.19</v>
      </c>
      <c r="E244" s="52">
        <v>1245.8699999999999</v>
      </c>
      <c r="F244" s="52">
        <v>1225.1099999999999</v>
      </c>
      <c r="G244">
        <v>1242.0999999999999</v>
      </c>
      <c r="H244">
        <v>1348194</v>
      </c>
      <c r="J244" s="10">
        <f t="shared" si="86"/>
        <v>43326</v>
      </c>
      <c r="K244" s="20">
        <v>0</v>
      </c>
      <c r="L244" s="20">
        <v>1</v>
      </c>
      <c r="N244" s="10">
        <f t="shared" si="87"/>
        <v>43326</v>
      </c>
      <c r="O244" s="42">
        <f>((G244-MIN(F231:F244))/(MAX(E231:E244)-MIN(F231:F244))*100)</f>
        <v>53.994211287988236</v>
      </c>
      <c r="P244" s="40">
        <f t="shared" si="103"/>
        <v>48.408104196816076</v>
      </c>
      <c r="Q244" s="2"/>
      <c r="R244" s="10">
        <f t="shared" si="88"/>
        <v>43326</v>
      </c>
      <c r="S244" s="11">
        <f t="shared" si="95"/>
        <v>0.25</v>
      </c>
      <c r="T244" s="40">
        <f>(G244*S244)+(T243*(1-S244))</f>
        <v>1238.0825841286764</v>
      </c>
      <c r="U244" s="3"/>
      <c r="V244" s="10">
        <f t="shared" si="89"/>
        <v>43326</v>
      </c>
      <c r="W244" s="23">
        <f t="shared" si="96"/>
        <v>0.15384615384615385</v>
      </c>
      <c r="X244" s="46">
        <f>((G244 -X243)*W244)+X243</f>
        <v>1233.4553679275102</v>
      </c>
      <c r="Y244" s="23">
        <f t="shared" si="109"/>
        <v>7.407407407407407E-2</v>
      </c>
      <c r="Z244" s="47">
        <f>((G244 -Z243)*Y244)+Z243</f>
        <v>1214.0304874202018</v>
      </c>
      <c r="AA244" s="46">
        <f t="shared" si="110"/>
        <v>19.424880507308444</v>
      </c>
      <c r="AB244" s="45">
        <f t="shared" si="111"/>
        <v>0.2</v>
      </c>
      <c r="AC244" s="48">
        <f t="shared" si="113"/>
        <v>21.849209373163777</v>
      </c>
      <c r="AD244" s="46">
        <f t="shared" si="112"/>
        <v>-2.4243288658553332</v>
      </c>
      <c r="AF244" s="10">
        <f t="shared" si="90"/>
        <v>43326</v>
      </c>
      <c r="AG244" s="15">
        <f>AVERAGE(G238:G244)</f>
        <v>1239.4885714285713</v>
      </c>
      <c r="AH244" s="16">
        <f>AVERAGE(G231:G244)</f>
        <v>1235.0085714285717</v>
      </c>
      <c r="AS244" s="26">
        <f>AVERAGE(E244,F244,G244)</f>
        <v>1237.6933333333332</v>
      </c>
      <c r="AT244" s="26">
        <f t="shared" si="97"/>
        <v>1239.6809523809522</v>
      </c>
      <c r="AU244" s="26">
        <f t="shared" si="98"/>
        <v>6.0191836734694402</v>
      </c>
      <c r="AV244" s="27">
        <f t="shared" si="99"/>
        <v>-22.014270322401085</v>
      </c>
      <c r="AW244" s="10">
        <f t="shared" si="91"/>
        <v>43326</v>
      </c>
      <c r="AY244" s="20">
        <f>AVERAGE(E244,F244,G244)</f>
        <v>1237.6933333333332</v>
      </c>
      <c r="AZ244" s="21">
        <f t="shared" si="106"/>
        <v>1228.5330000000001</v>
      </c>
      <c r="BA244" s="21">
        <f t="shared" si="107"/>
        <v>18.649666666666644</v>
      </c>
      <c r="BB244" s="22">
        <f t="shared" si="108"/>
        <v>32.745297800972459</v>
      </c>
      <c r="BC244" s="10">
        <f t="shared" si="92"/>
        <v>43326</v>
      </c>
      <c r="BE244" s="20">
        <f>G244-G243</f>
        <v>7.0899999999999181</v>
      </c>
      <c r="BF244" s="23">
        <f t="shared" si="94"/>
        <v>7.0899999999999181</v>
      </c>
      <c r="BG244" s="23">
        <f t="shared" si="100"/>
        <v>0</v>
      </c>
      <c r="BH244" s="33">
        <f t="shared" si="104"/>
        <v>5.8962858677749752</v>
      </c>
      <c r="BI244" s="33">
        <f t="shared" si="105"/>
        <v>3.6263367045832369</v>
      </c>
      <c r="BJ244" s="23">
        <f t="shared" si="101"/>
        <v>1.6259620515444155</v>
      </c>
      <c r="BK244" s="30">
        <f t="shared" si="102"/>
        <v>61.918718535484288</v>
      </c>
      <c r="BL244" s="10">
        <f t="shared" si="93"/>
        <v>43326</v>
      </c>
    </row>
    <row r="245" spans="1:64" x14ac:dyDescent="0.25">
      <c r="A245">
        <v>1248</v>
      </c>
      <c r="B245">
        <v>3</v>
      </c>
      <c r="C245" s="1">
        <v>43327</v>
      </c>
      <c r="D245" s="52">
        <v>1229.26</v>
      </c>
      <c r="E245" s="52">
        <v>1235.24</v>
      </c>
      <c r="F245" s="52">
        <v>1209.51</v>
      </c>
      <c r="G245">
        <v>1214.3800000000001</v>
      </c>
      <c r="H245">
        <v>1828814</v>
      </c>
      <c r="J245" s="10">
        <f t="shared" si="86"/>
        <v>43327</v>
      </c>
      <c r="K245" s="20">
        <v>0</v>
      </c>
      <c r="L245" s="20">
        <v>0</v>
      </c>
      <c r="N245" s="10">
        <f t="shared" si="87"/>
        <v>43327</v>
      </c>
      <c r="O245" s="42">
        <f>((G245-MIN(F232:F245))/(MAX(E232:E245)-MIN(F232:F245))*100)</f>
        <v>13.878437047757059</v>
      </c>
      <c r="P245" s="40">
        <f t="shared" si="103"/>
        <v>37.202122527737565</v>
      </c>
      <c r="Q245" s="2"/>
      <c r="R245" s="10">
        <f t="shared" si="88"/>
        <v>43327</v>
      </c>
      <c r="S245" s="11">
        <f t="shared" si="95"/>
        <v>0.25</v>
      </c>
      <c r="T245" s="40">
        <f>(G245*S245)+(T244*(1-S245))</f>
        <v>1232.1569380965075</v>
      </c>
      <c r="U245" s="3"/>
      <c r="V245" s="10">
        <f t="shared" si="89"/>
        <v>43327</v>
      </c>
      <c r="W245" s="23">
        <f t="shared" si="96"/>
        <v>0.15384615384615385</v>
      </c>
      <c r="X245" s="46">
        <f>((G245 -X244)*W245)+X244</f>
        <v>1230.5206959386626</v>
      </c>
      <c r="Y245" s="23">
        <f t="shared" si="109"/>
        <v>7.407407407407407E-2</v>
      </c>
      <c r="Z245" s="47">
        <f>((G245 -Z244)*Y245)+Z244</f>
        <v>1214.0563772409275</v>
      </c>
      <c r="AA245" s="46">
        <f t="shared" si="110"/>
        <v>16.464318697735052</v>
      </c>
      <c r="AB245" s="45">
        <f t="shared" si="111"/>
        <v>0.2</v>
      </c>
      <c r="AC245" s="48">
        <f t="shared" si="113"/>
        <v>20.772231238078032</v>
      </c>
      <c r="AD245" s="46">
        <f t="shared" si="112"/>
        <v>-4.3079125403429792</v>
      </c>
      <c r="AF245" s="10">
        <f t="shared" si="90"/>
        <v>43327</v>
      </c>
      <c r="AG245" s="15">
        <f>AVERAGE(G239:G245)</f>
        <v>1238.0042857142855</v>
      </c>
      <c r="AH245" s="16">
        <f>AVERAGE(G232:G245)</f>
        <v>1231.1550000000002</v>
      </c>
      <c r="AS245" s="26">
        <f>AVERAGE(E245,F245,G245)</f>
        <v>1219.71</v>
      </c>
      <c r="AT245" s="26">
        <f t="shared" si="97"/>
        <v>1239.3223809523811</v>
      </c>
      <c r="AU245" s="26">
        <f t="shared" si="98"/>
        <v>6.3265306122449863</v>
      </c>
      <c r="AV245" s="27">
        <f t="shared" si="99"/>
        <v>-206.66810035842104</v>
      </c>
      <c r="AW245" s="10">
        <f t="shared" si="91"/>
        <v>43327</v>
      </c>
      <c r="AY245" s="20">
        <f>AVERAGE(E245,F245,G245)</f>
        <v>1219.71</v>
      </c>
      <c r="AZ245" s="21">
        <f t="shared" si="106"/>
        <v>1229.6731666666662</v>
      </c>
      <c r="BA245" s="21">
        <f t="shared" si="107"/>
        <v>17.509499999999981</v>
      </c>
      <c r="BB245" s="22">
        <f t="shared" si="108"/>
        <v>-37.934327714159828</v>
      </c>
      <c r="BC245" s="10">
        <f t="shared" si="92"/>
        <v>43327</v>
      </c>
      <c r="BE245" s="20">
        <f>G245-G244</f>
        <v>-27.7199999999998</v>
      </c>
      <c r="BF245" s="23">
        <f t="shared" si="94"/>
        <v>0</v>
      </c>
      <c r="BG245" s="23">
        <f t="shared" si="100"/>
        <v>27.7199999999998</v>
      </c>
      <c r="BH245" s="33">
        <f t="shared" si="104"/>
        <v>5.4751225915053343</v>
      </c>
      <c r="BI245" s="33">
        <f t="shared" si="105"/>
        <v>5.3473126542558491</v>
      </c>
      <c r="BJ245" s="23">
        <f t="shared" si="101"/>
        <v>1.0239017139100259</v>
      </c>
      <c r="BK245" s="30">
        <f t="shared" si="102"/>
        <v>50.590486033628814</v>
      </c>
      <c r="BL245" s="10">
        <f t="shared" si="93"/>
        <v>43327</v>
      </c>
    </row>
    <row r="246" spans="1:64" x14ac:dyDescent="0.25">
      <c r="A246">
        <v>1249</v>
      </c>
      <c r="B246">
        <v>3</v>
      </c>
      <c r="C246" s="1">
        <v>43328</v>
      </c>
      <c r="D246" s="52">
        <v>1224.73</v>
      </c>
      <c r="E246" s="52">
        <v>1226</v>
      </c>
      <c r="F246" s="52">
        <v>1202.55</v>
      </c>
      <c r="G246">
        <v>1206.49</v>
      </c>
      <c r="H246">
        <v>1343161</v>
      </c>
      <c r="J246" s="10">
        <f t="shared" si="86"/>
        <v>43328</v>
      </c>
      <c r="K246" s="20">
        <v>0</v>
      </c>
      <c r="L246" s="20">
        <v>0</v>
      </c>
      <c r="N246" s="10">
        <f t="shared" si="87"/>
        <v>43328</v>
      </c>
      <c r="O246" s="42">
        <f>((G246-MIN(F233:F246))/(MAX(E233:E246)-MIN(F233:F246))*100)</f>
        <v>7.3030583873958319</v>
      </c>
      <c r="P246" s="40">
        <f t="shared" si="103"/>
        <v>25.05856890771371</v>
      </c>
      <c r="Q246" s="2"/>
      <c r="R246" s="10">
        <f t="shared" si="88"/>
        <v>43328</v>
      </c>
      <c r="S246" s="11">
        <f t="shared" si="95"/>
        <v>0.25</v>
      </c>
      <c r="T246" s="40">
        <f>(G246*S246)+(T245*(1-S246))</f>
        <v>1225.7402035723806</v>
      </c>
      <c r="U246" s="3"/>
      <c r="V246" s="10">
        <f t="shared" si="89"/>
        <v>43328</v>
      </c>
      <c r="W246" s="23">
        <f t="shared" si="96"/>
        <v>0.15384615384615385</v>
      </c>
      <c r="X246" s="46">
        <f>((G246 -X245)*W246)+X245</f>
        <v>1226.823665794253</v>
      </c>
      <c r="Y246" s="23">
        <f t="shared" si="109"/>
        <v>7.407407407407407E-2</v>
      </c>
      <c r="Z246" s="47">
        <f>((G246 -Z245)*Y246)+Z245</f>
        <v>1213.4959048527107</v>
      </c>
      <c r="AA246" s="46">
        <f t="shared" si="110"/>
        <v>13.327760941542238</v>
      </c>
      <c r="AB246" s="45">
        <f t="shared" si="111"/>
        <v>0.2</v>
      </c>
      <c r="AC246" s="48">
        <f t="shared" si="113"/>
        <v>19.283337178770871</v>
      </c>
      <c r="AD246" s="46">
        <f t="shared" si="112"/>
        <v>-5.9555762372286338</v>
      </c>
      <c r="AF246" s="10">
        <f t="shared" si="90"/>
        <v>43328</v>
      </c>
      <c r="AG246" s="15">
        <f>AVERAGE(G240:G246)</f>
        <v>1232.9000000000001</v>
      </c>
      <c r="AH246" s="16">
        <f>AVERAGE(G233:G246)</f>
        <v>1228.8685714285716</v>
      </c>
      <c r="AS246" s="26">
        <f>AVERAGE(E246,F246,G246)</f>
        <v>1211.68</v>
      </c>
      <c r="AT246" s="26">
        <f t="shared" si="97"/>
        <v>1234.8214285714282</v>
      </c>
      <c r="AU246" s="26">
        <f t="shared" si="98"/>
        <v>10.929387755102132</v>
      </c>
      <c r="AV246" s="27">
        <f t="shared" si="99"/>
        <v>-141.15721203520059</v>
      </c>
      <c r="AW246" s="10">
        <f t="shared" si="91"/>
        <v>43328</v>
      </c>
      <c r="AY246" s="20">
        <f>AVERAGE(E246,F246,G246)</f>
        <v>1211.68</v>
      </c>
      <c r="AZ246" s="21">
        <f t="shared" si="106"/>
        <v>1230.7524999999998</v>
      </c>
      <c r="BA246" s="21">
        <f t="shared" si="107"/>
        <v>16.43016666666664</v>
      </c>
      <c r="BB246" s="22">
        <f t="shared" si="108"/>
        <v>-77.38813767358738</v>
      </c>
      <c r="BC246" s="10">
        <f t="shared" si="92"/>
        <v>43328</v>
      </c>
      <c r="BE246" s="20">
        <f>G246-G245</f>
        <v>-7.8900000000001</v>
      </c>
      <c r="BF246" s="23">
        <f t="shared" si="94"/>
        <v>0</v>
      </c>
      <c r="BG246" s="23">
        <f t="shared" si="100"/>
        <v>7.8900000000001</v>
      </c>
      <c r="BH246" s="33">
        <f t="shared" si="104"/>
        <v>5.0840424063978107</v>
      </c>
      <c r="BI246" s="33">
        <f t="shared" si="105"/>
        <v>5.528933178951867</v>
      </c>
      <c r="BJ246" s="23">
        <f t="shared" si="101"/>
        <v>0.91953406594825304</v>
      </c>
      <c r="BK246" s="30">
        <f t="shared" si="102"/>
        <v>47.904024328633199</v>
      </c>
      <c r="BL246" s="10">
        <f t="shared" si="93"/>
        <v>43328</v>
      </c>
    </row>
    <row r="247" spans="1:64" x14ac:dyDescent="0.25">
      <c r="A247">
        <v>1250</v>
      </c>
      <c r="B247">
        <v>3</v>
      </c>
      <c r="C247" s="1">
        <v>43329</v>
      </c>
      <c r="D247" s="52">
        <v>1202.03</v>
      </c>
      <c r="E247" s="52">
        <v>1209.02</v>
      </c>
      <c r="F247" s="52">
        <v>1188.24</v>
      </c>
      <c r="G247">
        <v>1200.96</v>
      </c>
      <c r="H247">
        <v>1389645</v>
      </c>
      <c r="J247" s="10">
        <f t="shared" si="86"/>
        <v>43329</v>
      </c>
      <c r="K247" s="20">
        <v>0</v>
      </c>
      <c r="L247" s="20">
        <v>0</v>
      </c>
      <c r="N247" s="10">
        <f t="shared" si="87"/>
        <v>43329</v>
      </c>
      <c r="O247" s="42">
        <f>((G247-MIN(F234:F247))/(MAX(E234:E247)-MIN(F234:F247))*100)</f>
        <v>18.634632288309447</v>
      </c>
      <c r="P247" s="40">
        <f t="shared" si="103"/>
        <v>13.272042574487445</v>
      </c>
      <c r="Q247" s="2"/>
      <c r="R247" s="10">
        <f t="shared" si="88"/>
        <v>43329</v>
      </c>
      <c r="S247" s="11">
        <f t="shared" si="95"/>
        <v>0.25</v>
      </c>
      <c r="T247" s="40">
        <f>(G247*S247)+(T246*(1-S247))</f>
        <v>1219.5451526792854</v>
      </c>
      <c r="U247" s="3"/>
      <c r="V247" s="10">
        <f t="shared" si="89"/>
        <v>43329</v>
      </c>
      <c r="W247" s="23">
        <f t="shared" si="96"/>
        <v>0.15384615384615385</v>
      </c>
      <c r="X247" s="46">
        <f>((G247 -X246)*W247)+X246</f>
        <v>1222.8446402874449</v>
      </c>
      <c r="Y247" s="23">
        <f t="shared" si="109"/>
        <v>7.407407407407407E-2</v>
      </c>
      <c r="Z247" s="47">
        <f>((G247 -Z246)*Y247)+Z246</f>
        <v>1212.5673193080654</v>
      </c>
      <c r="AA247" s="46">
        <f t="shared" si="110"/>
        <v>10.27732097937951</v>
      </c>
      <c r="AB247" s="45">
        <f t="shared" si="111"/>
        <v>0.2</v>
      </c>
      <c r="AC247" s="48">
        <f t="shared" si="113"/>
        <v>17.482133938892598</v>
      </c>
      <c r="AD247" s="46">
        <f t="shared" si="112"/>
        <v>-7.2048129595130881</v>
      </c>
      <c r="AF247" s="10">
        <f t="shared" si="90"/>
        <v>43329</v>
      </c>
      <c r="AG247" s="15">
        <f>AVERAGE(G241:G247)</f>
        <v>1226.5214285714285</v>
      </c>
      <c r="AH247" s="16">
        <f>AVERAGE(G234:G247)</f>
        <v>1227.527142857143</v>
      </c>
      <c r="AS247" s="26">
        <f>AVERAGE(E247,F247,G247)</f>
        <v>1199.4066666666668</v>
      </c>
      <c r="AT247" s="26">
        <f t="shared" si="97"/>
        <v>1228.0642857142859</v>
      </c>
      <c r="AU247" s="26">
        <f t="shared" si="98"/>
        <v>15.256054421768599</v>
      </c>
      <c r="AV247" s="27">
        <f t="shared" si="99"/>
        <v>-125.22949143271761</v>
      </c>
      <c r="AW247" s="10">
        <f t="shared" si="91"/>
        <v>43329</v>
      </c>
      <c r="AY247" s="20">
        <f>AVERAGE(E247,F247,G247)</f>
        <v>1199.4066666666668</v>
      </c>
      <c r="AZ247" s="21">
        <f t="shared" si="106"/>
        <v>1231.2896666666666</v>
      </c>
      <c r="BA247" s="21">
        <f t="shared" si="107"/>
        <v>15.892999999999962</v>
      </c>
      <c r="BB247" s="22">
        <f t="shared" si="108"/>
        <v>-133.74022106168289</v>
      </c>
      <c r="BC247" s="10">
        <f t="shared" si="92"/>
        <v>43329</v>
      </c>
      <c r="BE247" s="20">
        <f>G247-G246</f>
        <v>-5.5299999999999727</v>
      </c>
      <c r="BF247" s="23">
        <f t="shared" si="94"/>
        <v>0</v>
      </c>
      <c r="BG247" s="23">
        <f t="shared" si="100"/>
        <v>5.5299999999999727</v>
      </c>
      <c r="BH247" s="33">
        <f t="shared" si="104"/>
        <v>4.7208965202265389</v>
      </c>
      <c r="BI247" s="33">
        <f t="shared" si="105"/>
        <v>5.5290093804553022</v>
      </c>
      <c r="BJ247" s="23">
        <f t="shared" si="101"/>
        <v>0.85384129332726566</v>
      </c>
      <c r="BK247" s="30">
        <f t="shared" si="102"/>
        <v>46.057949857983544</v>
      </c>
      <c r="BL247" s="10">
        <f t="shared" si="93"/>
        <v>43329</v>
      </c>
    </row>
    <row r="248" spans="1:64" x14ac:dyDescent="0.25">
      <c r="A248">
        <v>1251</v>
      </c>
      <c r="B248">
        <v>3</v>
      </c>
      <c r="C248" s="1">
        <v>43332</v>
      </c>
      <c r="D248" s="52">
        <v>1205.02</v>
      </c>
      <c r="E248" s="52">
        <v>1211</v>
      </c>
      <c r="F248" s="52">
        <v>1194.6300000000001</v>
      </c>
      <c r="G248">
        <v>1207.77</v>
      </c>
      <c r="H248">
        <v>870772</v>
      </c>
      <c r="J248" s="10">
        <f t="shared" si="86"/>
        <v>43332</v>
      </c>
      <c r="K248" s="20">
        <v>0</v>
      </c>
      <c r="L248" s="20">
        <v>0</v>
      </c>
      <c r="N248" s="10">
        <f t="shared" si="87"/>
        <v>43332</v>
      </c>
      <c r="O248" s="42">
        <f>((G248-MIN(F235:F248))/(MAX(E235:E248)-MIN(F235:F248))*100)</f>
        <v>28.611192499267467</v>
      </c>
      <c r="P248" s="40">
        <f t="shared" si="103"/>
        <v>18.182961058324249</v>
      </c>
      <c r="Q248" s="2"/>
      <c r="R248" s="10">
        <f t="shared" si="88"/>
        <v>43332</v>
      </c>
      <c r="S248" s="11">
        <f t="shared" si="95"/>
        <v>0.25</v>
      </c>
      <c r="T248" s="40">
        <f>(G248*S248)+(T247*(1-S248))</f>
        <v>1216.601364509464</v>
      </c>
      <c r="U248" s="3"/>
      <c r="V248" s="10">
        <f t="shared" si="89"/>
        <v>43332</v>
      </c>
      <c r="W248" s="23">
        <f t="shared" si="96"/>
        <v>0.15384615384615385</v>
      </c>
      <c r="X248" s="46">
        <f>((G248 -X247)*W248)+X247</f>
        <v>1220.5254648586072</v>
      </c>
      <c r="Y248" s="23">
        <f t="shared" si="109"/>
        <v>7.407407407407407E-2</v>
      </c>
      <c r="Z248" s="47">
        <f>((G248 -Z247)*Y248)+Z247</f>
        <v>1212.2119623222827</v>
      </c>
      <c r="AA248" s="46">
        <f t="shared" si="110"/>
        <v>8.3135025363244495</v>
      </c>
      <c r="AB248" s="45">
        <f t="shared" si="111"/>
        <v>0.2</v>
      </c>
      <c r="AC248" s="48">
        <f t="shared" si="113"/>
        <v>15.648407658378968</v>
      </c>
      <c r="AD248" s="46">
        <f t="shared" si="112"/>
        <v>-7.3349051220545185</v>
      </c>
      <c r="AF248" s="10">
        <f t="shared" si="90"/>
        <v>43332</v>
      </c>
      <c r="AG248" s="15">
        <f>AVERAGE(G242:G248)</f>
        <v>1220.6171428571429</v>
      </c>
      <c r="AH248" s="16">
        <f>AVERAGE(G235:G248)</f>
        <v>1226.849285714286</v>
      </c>
      <c r="AS248" s="26">
        <f>AVERAGE(E248,F248,G248)</f>
        <v>1204.4666666666667</v>
      </c>
      <c r="AT248" s="26">
        <f t="shared" si="97"/>
        <v>1221.5285714285712</v>
      </c>
      <c r="AU248" s="26">
        <f t="shared" si="98"/>
        <v>14.528843537414852</v>
      </c>
      <c r="AV248" s="27">
        <f t="shared" si="99"/>
        <v>-78.289804314507307</v>
      </c>
      <c r="AW248" s="10">
        <f t="shared" si="91"/>
        <v>43332</v>
      </c>
      <c r="AY248" s="20">
        <f>AVERAGE(E248,F248,G248)</f>
        <v>1204.4666666666667</v>
      </c>
      <c r="AZ248" s="21">
        <f t="shared" si="106"/>
        <v>1231.6298333333332</v>
      </c>
      <c r="BA248" s="21">
        <f t="shared" si="107"/>
        <v>15.552833333333286</v>
      </c>
      <c r="BB248" s="22">
        <f t="shared" si="108"/>
        <v>-116.43394736936064</v>
      </c>
      <c r="BC248" s="10">
        <f t="shared" si="92"/>
        <v>43332</v>
      </c>
      <c r="BE248" s="20">
        <f>G248-G247</f>
        <v>6.8099999999999454</v>
      </c>
      <c r="BF248" s="23">
        <f t="shared" si="94"/>
        <v>6.8099999999999454</v>
      </c>
      <c r="BG248" s="23">
        <f t="shared" si="100"/>
        <v>0</v>
      </c>
      <c r="BH248" s="33">
        <f t="shared" si="104"/>
        <v>4.8701181973532117</v>
      </c>
      <c r="BI248" s="33">
        <f t="shared" si="105"/>
        <v>5.134080138994209</v>
      </c>
      <c r="BJ248" s="23">
        <f t="shared" si="101"/>
        <v>0.94858632228270812</v>
      </c>
      <c r="BK248" s="30">
        <f t="shared" si="102"/>
        <v>48.680744159769574</v>
      </c>
      <c r="BL248" s="10">
        <f t="shared" si="93"/>
        <v>43332</v>
      </c>
    </row>
    <row r="249" spans="1:64" x14ac:dyDescent="0.25">
      <c r="A249">
        <v>1252</v>
      </c>
      <c r="B249">
        <v>3</v>
      </c>
      <c r="C249" s="1">
        <v>43333</v>
      </c>
      <c r="D249" s="52">
        <v>1208</v>
      </c>
      <c r="E249" s="52">
        <v>1217.26</v>
      </c>
      <c r="F249" s="52">
        <v>1200.3499999999999</v>
      </c>
      <c r="G249">
        <v>1201.6199999999999</v>
      </c>
      <c r="H249">
        <v>1205580</v>
      </c>
      <c r="J249" s="10">
        <f t="shared" si="86"/>
        <v>43333</v>
      </c>
      <c r="K249" s="20">
        <v>0</v>
      </c>
      <c r="L249" s="20">
        <v>0</v>
      </c>
      <c r="N249" s="10">
        <f t="shared" si="87"/>
        <v>43333</v>
      </c>
      <c r="O249" s="42">
        <f>((G249-MIN(F236:F249))/(MAX(E236:E249)-MIN(F236:F249))*100)</f>
        <v>19.601523586287552</v>
      </c>
      <c r="P249" s="40">
        <f t="shared" si="103"/>
        <v>22.282449457954822</v>
      </c>
      <c r="Q249" s="2"/>
      <c r="R249" s="10">
        <f t="shared" si="88"/>
        <v>43333</v>
      </c>
      <c r="S249" s="11">
        <f t="shared" si="95"/>
        <v>0.25</v>
      </c>
      <c r="T249" s="40">
        <f>(G249*S249)+(T248*(1-S249))</f>
        <v>1212.8560233820981</v>
      </c>
      <c r="U249" s="3"/>
      <c r="V249" s="10">
        <f t="shared" si="89"/>
        <v>43333</v>
      </c>
      <c r="W249" s="23">
        <f t="shared" si="96"/>
        <v>0.15384615384615385</v>
      </c>
      <c r="X249" s="46">
        <f>((G249 -X248)*W249)+X248</f>
        <v>1217.6169318034367</v>
      </c>
      <c r="Y249" s="23">
        <f t="shared" si="109"/>
        <v>7.407407407407407E-2</v>
      </c>
      <c r="Z249" s="47">
        <f>((G249 -Z248)*Y249)+Z248</f>
        <v>1211.4273725206322</v>
      </c>
      <c r="AA249" s="46">
        <f t="shared" si="110"/>
        <v>6.1895592828045665</v>
      </c>
      <c r="AB249" s="45">
        <f t="shared" si="111"/>
        <v>0.2</v>
      </c>
      <c r="AC249" s="48">
        <f t="shared" si="113"/>
        <v>13.756637983264088</v>
      </c>
      <c r="AD249" s="46">
        <f t="shared" si="112"/>
        <v>-7.5670787004595219</v>
      </c>
      <c r="AF249" s="10">
        <f t="shared" si="90"/>
        <v>43333</v>
      </c>
      <c r="AG249" s="15">
        <f>AVERAGE(G243:G249)</f>
        <v>1215.475714285714</v>
      </c>
      <c r="AH249" s="16">
        <f>AVERAGE(G236:G249)</f>
        <v>1225.5357142857142</v>
      </c>
      <c r="AS249" s="26">
        <f>AVERAGE(E249,F249,G249)</f>
        <v>1206.4099999999999</v>
      </c>
      <c r="AT249" s="26">
        <f t="shared" si="97"/>
        <v>1216.9533333333334</v>
      </c>
      <c r="AU249" s="26">
        <f t="shared" si="98"/>
        <v>13.099999999999975</v>
      </c>
      <c r="AV249" s="27">
        <f t="shared" si="99"/>
        <v>-53.655640373198686</v>
      </c>
      <c r="AW249" s="10">
        <f t="shared" si="91"/>
        <v>43333</v>
      </c>
      <c r="AY249" s="20">
        <f>AVERAGE(E249,F249,G249)</f>
        <v>1206.4099999999999</v>
      </c>
      <c r="AZ249" s="21">
        <f t="shared" si="106"/>
        <v>1229.4563333333331</v>
      </c>
      <c r="BA249" s="21">
        <f t="shared" si="107"/>
        <v>15.683966666666606</v>
      </c>
      <c r="BB249" s="22">
        <f t="shared" si="108"/>
        <v>-97.961329227229129</v>
      </c>
      <c r="BC249" s="10">
        <f t="shared" si="92"/>
        <v>43333</v>
      </c>
      <c r="BE249" s="20">
        <f>G249-G248</f>
        <v>-6.1500000000000909</v>
      </c>
      <c r="BF249" s="23">
        <f t="shared" si="94"/>
        <v>0</v>
      </c>
      <c r="BG249" s="23">
        <f t="shared" si="100"/>
        <v>6.1500000000000909</v>
      </c>
      <c r="BH249" s="33">
        <f t="shared" si="104"/>
        <v>4.522252611827982</v>
      </c>
      <c r="BI249" s="33">
        <f t="shared" si="105"/>
        <v>5.2066458433517724</v>
      </c>
      <c r="BJ249" s="23">
        <f t="shared" si="101"/>
        <v>0.86855391126752479</v>
      </c>
      <c r="BK249" s="30">
        <f t="shared" si="102"/>
        <v>46.482678719092746</v>
      </c>
      <c r="BL249" s="10">
        <f t="shared" si="93"/>
        <v>43333</v>
      </c>
    </row>
    <row r="250" spans="1:64" x14ac:dyDescent="0.25">
      <c r="A250">
        <v>1253</v>
      </c>
      <c r="B250">
        <v>3</v>
      </c>
      <c r="C250" s="1">
        <v>43334</v>
      </c>
      <c r="D250" s="52">
        <v>1200</v>
      </c>
      <c r="E250" s="52">
        <v>1211.8399999999999</v>
      </c>
      <c r="F250" s="52">
        <v>1199</v>
      </c>
      <c r="G250">
        <v>1207.33</v>
      </c>
      <c r="H250">
        <v>887389</v>
      </c>
      <c r="J250" s="10">
        <f t="shared" si="86"/>
        <v>43334</v>
      </c>
      <c r="K250" s="20">
        <v>0</v>
      </c>
      <c r="L250" s="20">
        <v>0</v>
      </c>
      <c r="N250" s="10">
        <f t="shared" si="87"/>
        <v>43334</v>
      </c>
      <c r="O250" s="42">
        <f>((G250-MIN(F237:F250))/(MAX(E237:E250)-MIN(F237:F250))*100)</f>
        <v>27.966598300615182</v>
      </c>
      <c r="P250" s="40">
        <f t="shared" si="103"/>
        <v>25.393104795390069</v>
      </c>
      <c r="Q250" s="2"/>
      <c r="R250" s="10">
        <f t="shared" si="88"/>
        <v>43334</v>
      </c>
      <c r="S250" s="11">
        <f t="shared" si="95"/>
        <v>0.25</v>
      </c>
      <c r="T250" s="40">
        <f>(G250*S250)+(T249*(1-S250))</f>
        <v>1211.4745175365736</v>
      </c>
      <c r="U250" s="3"/>
      <c r="V250" s="10">
        <f t="shared" si="89"/>
        <v>43334</v>
      </c>
      <c r="W250" s="23">
        <f t="shared" si="96"/>
        <v>0.15384615384615385</v>
      </c>
      <c r="X250" s="46">
        <f>((G250 -X249)*W250)+X249</f>
        <v>1216.0343269106004</v>
      </c>
      <c r="Y250" s="23">
        <f t="shared" si="109"/>
        <v>7.407407407407407E-2</v>
      </c>
      <c r="Z250" s="47">
        <f>((G250 -Z249)*Y250)+Z249</f>
        <v>1211.1238634450299</v>
      </c>
      <c r="AA250" s="46">
        <f t="shared" si="110"/>
        <v>4.9104634655705013</v>
      </c>
      <c r="AB250" s="45">
        <f t="shared" si="111"/>
        <v>0.2</v>
      </c>
      <c r="AC250" s="48">
        <f t="shared" si="113"/>
        <v>11.987403079725372</v>
      </c>
      <c r="AD250" s="46">
        <f t="shared" si="112"/>
        <v>-7.0769396141548704</v>
      </c>
      <c r="AF250" s="10">
        <f t="shared" si="90"/>
        <v>43334</v>
      </c>
      <c r="AG250" s="15">
        <f>AVERAGE(G244:G250)</f>
        <v>1211.5214285714287</v>
      </c>
      <c r="AH250" s="16">
        <f>AVERAGE(G237:G250)</f>
        <v>1224.1914285714286</v>
      </c>
      <c r="AS250" s="26">
        <f>AVERAGE(E250,F250,G250)</f>
        <v>1206.0566666666666</v>
      </c>
      <c r="AT250" s="26">
        <f t="shared" si="97"/>
        <v>1212.2033333333334</v>
      </c>
      <c r="AU250" s="26">
        <f t="shared" si="98"/>
        <v>9.4276190476190482</v>
      </c>
      <c r="AV250" s="27">
        <f t="shared" si="99"/>
        <v>-43.465669932990529</v>
      </c>
      <c r="AW250" s="10">
        <f t="shared" si="91"/>
        <v>43334</v>
      </c>
      <c r="AY250" s="20">
        <f>AVERAGE(E250,F250,G250)</f>
        <v>1206.0566666666666</v>
      </c>
      <c r="AZ250" s="21">
        <f t="shared" si="106"/>
        <v>1226.9476666666667</v>
      </c>
      <c r="BA250" s="21">
        <f t="shared" si="107"/>
        <v>15.013533333333317</v>
      </c>
      <c r="BB250" s="22">
        <f t="shared" si="108"/>
        <v>-92.76519406935121</v>
      </c>
      <c r="BC250" s="10">
        <f t="shared" si="92"/>
        <v>43334</v>
      </c>
      <c r="BE250" s="20">
        <f>G250-G249</f>
        <v>5.7100000000000364</v>
      </c>
      <c r="BF250" s="23">
        <f t="shared" si="94"/>
        <v>5.7100000000000364</v>
      </c>
      <c r="BG250" s="23">
        <f t="shared" si="100"/>
        <v>0</v>
      </c>
      <c r="BH250" s="33">
        <f t="shared" si="104"/>
        <v>4.6070917109831289</v>
      </c>
      <c r="BI250" s="33">
        <f t="shared" si="105"/>
        <v>4.8347425688266457</v>
      </c>
      <c r="BJ250" s="23">
        <f t="shared" si="101"/>
        <v>0.95291355132094124</v>
      </c>
      <c r="BK250" s="30">
        <f t="shared" si="102"/>
        <v>48.794456399587943</v>
      </c>
      <c r="BL250" s="10">
        <f t="shared" si="93"/>
        <v>43334</v>
      </c>
    </row>
    <row r="251" spans="1:64" x14ac:dyDescent="0.25">
      <c r="A251">
        <v>1254</v>
      </c>
      <c r="B251">
        <v>3</v>
      </c>
      <c r="C251" s="1">
        <v>43335</v>
      </c>
      <c r="D251" s="52">
        <v>1207.1400000000001</v>
      </c>
      <c r="E251" s="52">
        <v>1221.28</v>
      </c>
      <c r="F251" s="52">
        <v>1204.24</v>
      </c>
      <c r="G251">
        <v>1205.3800000000001</v>
      </c>
      <c r="H251">
        <v>992604</v>
      </c>
      <c r="J251" s="10">
        <f t="shared" si="86"/>
        <v>43335</v>
      </c>
      <c r="K251" s="20">
        <v>0</v>
      </c>
      <c r="L251" s="20">
        <v>0</v>
      </c>
      <c r="N251" s="10">
        <f t="shared" si="87"/>
        <v>43335</v>
      </c>
      <c r="O251" s="42">
        <f>((G251-MIN(F238:F251))/(MAX(E238:E251)-MIN(F238:F251))*100)</f>
        <v>25.109874011134046</v>
      </c>
      <c r="P251" s="40">
        <f t="shared" si="103"/>
        <v>24.225998632678927</v>
      </c>
      <c r="Q251" s="2"/>
      <c r="R251" s="10">
        <f t="shared" si="88"/>
        <v>43335</v>
      </c>
      <c r="S251" s="11">
        <f t="shared" si="95"/>
        <v>0.25</v>
      </c>
      <c r="T251" s="40">
        <f>(G251*S251)+(T250*(1-S251))</f>
        <v>1209.9508881524303</v>
      </c>
      <c r="U251" s="3"/>
      <c r="V251" s="10">
        <f t="shared" si="89"/>
        <v>43335</v>
      </c>
      <c r="W251" s="23">
        <f t="shared" si="96"/>
        <v>0.15384615384615385</v>
      </c>
      <c r="X251" s="46">
        <f>((G251 -X250)*W251)+X250</f>
        <v>1214.395199693585</v>
      </c>
      <c r="Y251" s="23">
        <f t="shared" si="109"/>
        <v>7.407407407407407E-2</v>
      </c>
      <c r="Z251" s="47">
        <f>((G251 -Z250)*Y251)+Z250</f>
        <v>1210.6983920787313</v>
      </c>
      <c r="AA251" s="46">
        <f t="shared" si="110"/>
        <v>3.6968076148536966</v>
      </c>
      <c r="AB251" s="45">
        <f t="shared" si="111"/>
        <v>0.2</v>
      </c>
      <c r="AC251" s="48">
        <f t="shared" si="113"/>
        <v>10.329283986751037</v>
      </c>
      <c r="AD251" s="46">
        <f t="shared" si="112"/>
        <v>-6.6324763718973401</v>
      </c>
      <c r="AF251" s="10">
        <f t="shared" si="90"/>
        <v>43335</v>
      </c>
      <c r="AG251" s="15">
        <f>AVERAGE(G245:G251)</f>
        <v>1206.2757142857142</v>
      </c>
      <c r="AH251" s="16">
        <f>AVERAGE(G238:G251)</f>
        <v>1222.8821428571428</v>
      </c>
      <c r="AS251" s="26">
        <f>AVERAGE(E251,F251,G251)</f>
        <v>1210.3</v>
      </c>
      <c r="AT251" s="26">
        <f t="shared" si="97"/>
        <v>1208.2900000000002</v>
      </c>
      <c r="AU251" s="26">
        <f t="shared" si="98"/>
        <v>4.8057142857143322</v>
      </c>
      <c r="AV251" s="27">
        <f t="shared" si="99"/>
        <v>27.883472057071366</v>
      </c>
      <c r="AW251" s="10">
        <f t="shared" si="91"/>
        <v>43335</v>
      </c>
      <c r="AY251" s="20">
        <f>AVERAGE(E251,F251,G251)</f>
        <v>1210.3</v>
      </c>
      <c r="AZ251" s="21">
        <f t="shared" si="106"/>
        <v>1224.3440000000001</v>
      </c>
      <c r="BA251" s="21">
        <f t="shared" si="107"/>
        <v>13.293533333333334</v>
      </c>
      <c r="BB251" s="22">
        <f t="shared" si="108"/>
        <v>-70.430234249234445</v>
      </c>
      <c r="BC251" s="10">
        <f t="shared" si="92"/>
        <v>43335</v>
      </c>
      <c r="BE251" s="20">
        <f>G251-G250</f>
        <v>-1.9499999999998181</v>
      </c>
      <c r="BF251" s="23">
        <f t="shared" si="94"/>
        <v>0</v>
      </c>
      <c r="BG251" s="23">
        <f t="shared" si="100"/>
        <v>1.9499999999998181</v>
      </c>
      <c r="BH251" s="33">
        <f t="shared" si="104"/>
        <v>4.2780137316271913</v>
      </c>
      <c r="BI251" s="33">
        <f t="shared" si="105"/>
        <v>4.6286895281961575</v>
      </c>
      <c r="BJ251" s="23">
        <f t="shared" si="101"/>
        <v>0.92423864369541597</v>
      </c>
      <c r="BK251" s="30">
        <f t="shared" si="102"/>
        <v>48.031393960598159</v>
      </c>
      <c r="BL251" s="10">
        <f t="shared" si="93"/>
        <v>43335</v>
      </c>
    </row>
    <row r="252" spans="1:64" x14ac:dyDescent="0.25">
      <c r="A252">
        <v>1255</v>
      </c>
      <c r="B252">
        <v>3</v>
      </c>
      <c r="C252" s="1">
        <v>43336</v>
      </c>
      <c r="D252" s="52">
        <v>1208.82</v>
      </c>
      <c r="E252" s="52">
        <v>1221.6500000000001</v>
      </c>
      <c r="F252" s="52">
        <v>1206.3599999999999</v>
      </c>
      <c r="G252">
        <v>1220.6500000000001</v>
      </c>
      <c r="H252">
        <v>946840</v>
      </c>
      <c r="J252" s="10">
        <f t="shared" si="86"/>
        <v>43336</v>
      </c>
      <c r="K252" s="20">
        <v>0</v>
      </c>
      <c r="L252" s="20">
        <v>0</v>
      </c>
      <c r="N252" s="10">
        <f t="shared" si="87"/>
        <v>43336</v>
      </c>
      <c r="O252" s="42">
        <f>((G252-MIN(F239:F252))/(MAX(E239:E252)-MIN(F239:F252))*100)</f>
        <v>47.480222677996025</v>
      </c>
      <c r="P252" s="40">
        <f t="shared" si="103"/>
        <v>33.518898329915082</v>
      </c>
      <c r="Q252" s="2"/>
      <c r="R252" s="10">
        <f t="shared" si="88"/>
        <v>43336</v>
      </c>
      <c r="S252" s="11">
        <f t="shared" si="95"/>
        <v>0.25</v>
      </c>
      <c r="T252" s="40">
        <f>(G252*S252)+(T251*(1-S252))</f>
        <v>1212.6256661143227</v>
      </c>
      <c r="U252" s="3"/>
      <c r="V252" s="10">
        <f t="shared" si="89"/>
        <v>43336</v>
      </c>
      <c r="W252" s="23">
        <f t="shared" si="96"/>
        <v>0.15384615384615385</v>
      </c>
      <c r="X252" s="46">
        <f>((G252 -X251)*W252)+X251</f>
        <v>1215.3574766638028</v>
      </c>
      <c r="Y252" s="23">
        <f t="shared" si="109"/>
        <v>7.407407407407407E-2</v>
      </c>
      <c r="Z252" s="47">
        <f>((G252 -Z251)*Y252)+Z251</f>
        <v>1211.4355482210476</v>
      </c>
      <c r="AA252" s="46">
        <f t="shared" si="110"/>
        <v>3.9219284427551884</v>
      </c>
      <c r="AB252" s="45">
        <f t="shared" si="111"/>
        <v>0.2</v>
      </c>
      <c r="AC252" s="48">
        <f t="shared" si="113"/>
        <v>9.0478128779518663</v>
      </c>
      <c r="AD252" s="46">
        <f t="shared" si="112"/>
        <v>-5.1258844351966779</v>
      </c>
      <c r="AF252" s="10">
        <f t="shared" si="90"/>
        <v>43336</v>
      </c>
      <c r="AG252" s="15">
        <f>AVERAGE(G246:G252)</f>
        <v>1207.1714285714286</v>
      </c>
      <c r="AH252" s="16">
        <f>AVERAGE(G239:G252)</f>
        <v>1222.587857142857</v>
      </c>
      <c r="AS252" s="26">
        <f>AVERAGE(E252,F252,G252)</f>
        <v>1216.22</v>
      </c>
      <c r="AT252" s="26">
        <f t="shared" si="97"/>
        <v>1207.7914285714285</v>
      </c>
      <c r="AU252" s="26">
        <f t="shared" si="98"/>
        <v>4.235918367346942</v>
      </c>
      <c r="AV252" s="27">
        <f t="shared" si="99"/>
        <v>132.65240573007196</v>
      </c>
      <c r="AW252" s="10">
        <f t="shared" si="91"/>
        <v>43336</v>
      </c>
      <c r="AY252" s="20">
        <f>AVERAGE(E252,F252,G252)</f>
        <v>1216.22</v>
      </c>
      <c r="AZ252" s="21">
        <f t="shared" si="106"/>
        <v>1222.7651666666668</v>
      </c>
      <c r="BA252" s="21">
        <f t="shared" si="107"/>
        <v>11.911383333333356</v>
      </c>
      <c r="BB252" s="22">
        <f t="shared" si="108"/>
        <v>-36.632558304404952</v>
      </c>
      <c r="BC252" s="10">
        <f t="shared" si="92"/>
        <v>43336</v>
      </c>
      <c r="BE252" s="20">
        <f>G252-G251</f>
        <v>15.269999999999982</v>
      </c>
      <c r="BF252" s="23">
        <f t="shared" si="94"/>
        <v>15.269999999999982</v>
      </c>
      <c r="BG252" s="23">
        <f t="shared" si="100"/>
        <v>0</v>
      </c>
      <c r="BH252" s="33">
        <f t="shared" si="104"/>
        <v>5.0631556079395335</v>
      </c>
      <c r="BI252" s="33">
        <f t="shared" si="105"/>
        <v>4.2980688476107174</v>
      </c>
      <c r="BJ252" s="23">
        <f t="shared" si="101"/>
        <v>1.1780070974791679</v>
      </c>
      <c r="BK252" s="30">
        <f t="shared" si="102"/>
        <v>54.08646734175462</v>
      </c>
      <c r="BL252" s="10">
        <f t="shared" si="93"/>
        <v>43336</v>
      </c>
    </row>
    <row r="253" spans="1:64" x14ac:dyDescent="0.25">
      <c r="A253">
        <v>1256</v>
      </c>
      <c r="B253">
        <v>3</v>
      </c>
      <c r="C253" s="1">
        <v>43339</v>
      </c>
      <c r="D253" s="52">
        <v>1227.5999999999999</v>
      </c>
      <c r="E253" s="52">
        <v>1243.0899999999999</v>
      </c>
      <c r="F253" s="52">
        <v>1225.72</v>
      </c>
      <c r="G253">
        <v>1241.82</v>
      </c>
      <c r="H253">
        <v>1156255</v>
      </c>
      <c r="J253" s="10">
        <f t="shared" si="86"/>
        <v>43339</v>
      </c>
      <c r="K253" s="20">
        <v>0</v>
      </c>
      <c r="L253" s="20">
        <v>1</v>
      </c>
      <c r="N253" s="10">
        <f t="shared" si="87"/>
        <v>43339</v>
      </c>
      <c r="O253" s="42">
        <f>((G253-MIN(F240:F253))/(MAX(E240:E253)-MIN(F240:F253))*100)</f>
        <v>78.493993554057923</v>
      </c>
      <c r="P253" s="40">
        <f t="shared" si="103"/>
        <v>50.361363414395989</v>
      </c>
      <c r="Q253" s="2"/>
      <c r="R253" s="10">
        <f t="shared" si="88"/>
        <v>43339</v>
      </c>
      <c r="S253" s="11">
        <f t="shared" si="95"/>
        <v>0.25</v>
      </c>
      <c r="T253" s="40">
        <f>(G253*S253)+(T252*(1-S253))</f>
        <v>1219.924249585742</v>
      </c>
      <c r="U253" s="3"/>
      <c r="V253" s="10">
        <f t="shared" si="89"/>
        <v>43339</v>
      </c>
      <c r="W253" s="23">
        <f t="shared" si="96"/>
        <v>0.15384615384615385</v>
      </c>
      <c r="X253" s="46">
        <f>((G253 -X252)*W253)+X252</f>
        <v>1219.4286341001409</v>
      </c>
      <c r="Y253" s="23">
        <f t="shared" si="109"/>
        <v>7.407407407407407E-2</v>
      </c>
      <c r="Z253" s="47">
        <f>((G253 -Z252)*Y253)+Z252</f>
        <v>1213.6862483528218</v>
      </c>
      <c r="AA253" s="46">
        <f t="shared" si="110"/>
        <v>5.7423857473190765</v>
      </c>
      <c r="AB253" s="45">
        <f t="shared" si="111"/>
        <v>0.2</v>
      </c>
      <c r="AC253" s="48">
        <f t="shared" si="113"/>
        <v>8.3867274518253083</v>
      </c>
      <c r="AD253" s="46">
        <f t="shared" si="112"/>
        <v>-2.6443417045062318</v>
      </c>
      <c r="AF253" s="10">
        <f t="shared" si="90"/>
        <v>43339</v>
      </c>
      <c r="AG253" s="15">
        <f>AVERAGE(G247:G253)</f>
        <v>1212.2185714285715</v>
      </c>
      <c r="AH253" s="16">
        <f>AVERAGE(G240:G253)</f>
        <v>1222.5592857142858</v>
      </c>
      <c r="AS253" s="26">
        <f>AVERAGE(E253,F253,G253)</f>
        <v>1236.8766666666668</v>
      </c>
      <c r="AT253" s="26">
        <f t="shared" si="97"/>
        <v>1211.3909523809525</v>
      </c>
      <c r="AU253" s="26">
        <f t="shared" si="98"/>
        <v>8.6613605442177821</v>
      </c>
      <c r="AV253" s="27">
        <f t="shared" si="99"/>
        <v>196.16405648670073</v>
      </c>
      <c r="AW253" s="10">
        <f t="shared" si="91"/>
        <v>43339</v>
      </c>
      <c r="AY253" s="20">
        <f>AVERAGE(E253,F253,G253)</f>
        <v>1236.8766666666668</v>
      </c>
      <c r="AZ253" s="21">
        <f t="shared" si="106"/>
        <v>1223.5068333333334</v>
      </c>
      <c r="BA253" s="21">
        <f t="shared" si="107"/>
        <v>12.787549999999987</v>
      </c>
      <c r="BB253" s="22">
        <f t="shared" si="108"/>
        <v>69.702345032647287</v>
      </c>
      <c r="BC253" s="10">
        <f t="shared" si="92"/>
        <v>43339</v>
      </c>
      <c r="BE253" s="20">
        <f>G253-G252</f>
        <v>21.169999999999845</v>
      </c>
      <c r="BF253" s="23">
        <f t="shared" si="94"/>
        <v>21.169999999999845</v>
      </c>
      <c r="BG253" s="23">
        <f t="shared" si="100"/>
        <v>0</v>
      </c>
      <c r="BH253" s="33">
        <f t="shared" si="104"/>
        <v>6.2136444930866981</v>
      </c>
      <c r="BI253" s="33">
        <f t="shared" si="105"/>
        <v>3.9910639299242376</v>
      </c>
      <c r="BJ253" s="23">
        <f t="shared" si="101"/>
        <v>1.5568892411113675</v>
      </c>
      <c r="BK253" s="30">
        <f t="shared" si="102"/>
        <v>60.8899758377745</v>
      </c>
      <c r="BL253" s="10">
        <f t="shared" si="93"/>
        <v>43339</v>
      </c>
    </row>
    <row r="254" spans="1:64" x14ac:dyDescent="0.25">
      <c r="A254">
        <v>1257</v>
      </c>
      <c r="B254">
        <v>3</v>
      </c>
      <c r="C254" s="1">
        <v>43340</v>
      </c>
      <c r="D254" s="52">
        <v>1241.29</v>
      </c>
      <c r="E254" s="52">
        <v>1242.55</v>
      </c>
      <c r="F254" s="52">
        <v>1228.69</v>
      </c>
      <c r="G254">
        <v>1231.1500000000001</v>
      </c>
      <c r="H254">
        <v>1304007</v>
      </c>
      <c r="J254" s="10">
        <f t="shared" si="86"/>
        <v>43340</v>
      </c>
      <c r="K254" s="20">
        <v>0</v>
      </c>
      <c r="L254" s="20">
        <v>1</v>
      </c>
      <c r="N254" s="10">
        <f t="shared" si="87"/>
        <v>43340</v>
      </c>
      <c r="O254" s="42">
        <f>((G254-MIN(F241:F254))/(MAX(E241:E254)-MIN(F241:F254))*100)</f>
        <v>63.759286775631665</v>
      </c>
      <c r="P254" s="40">
        <f t="shared" si="103"/>
        <v>63.244501002561869</v>
      </c>
      <c r="Q254" s="2"/>
      <c r="R254" s="10">
        <f t="shared" si="88"/>
        <v>43340</v>
      </c>
      <c r="S254" s="11">
        <f t="shared" si="95"/>
        <v>0.25</v>
      </c>
      <c r="T254" s="40">
        <f>(G254*S254)+(T253*(1-S254))</f>
        <v>1222.7306871893065</v>
      </c>
      <c r="U254" s="3"/>
      <c r="V254" s="10">
        <f t="shared" si="89"/>
        <v>43340</v>
      </c>
      <c r="W254" s="23">
        <f t="shared" si="96"/>
        <v>0.15384615384615385</v>
      </c>
      <c r="X254" s="46">
        <f>((G254 -X253)*W254)+X253</f>
        <v>1221.2319211616577</v>
      </c>
      <c r="Y254" s="23">
        <f t="shared" si="109"/>
        <v>7.407407407407407E-2</v>
      </c>
      <c r="Z254" s="47">
        <f>((G254 -Z253)*Y254)+Z253</f>
        <v>1214.9798595859461</v>
      </c>
      <c r="AA254" s="46">
        <f t="shared" si="110"/>
        <v>6.2520615757116502</v>
      </c>
      <c r="AB254" s="45">
        <f t="shared" si="111"/>
        <v>0.2</v>
      </c>
      <c r="AC254" s="48">
        <f t="shared" si="113"/>
        <v>7.9597942766025769</v>
      </c>
      <c r="AD254" s="46">
        <f t="shared" si="112"/>
        <v>-1.7077327008909267</v>
      </c>
      <c r="AF254" s="10">
        <f t="shared" si="90"/>
        <v>43340</v>
      </c>
      <c r="AG254" s="15">
        <f>AVERAGE(G248:G254)</f>
        <v>1216.5314285714285</v>
      </c>
      <c r="AH254" s="16">
        <f>AVERAGE(G241:G254)</f>
        <v>1221.5264285714286</v>
      </c>
      <c r="AS254" s="26">
        <f>AVERAGE(E254,F254,G254)</f>
        <v>1234.1299999999999</v>
      </c>
      <c r="AT254" s="26">
        <f t="shared" si="97"/>
        <v>1216.3514285714286</v>
      </c>
      <c r="AU254" s="26">
        <f t="shared" si="98"/>
        <v>10.943945578231348</v>
      </c>
      <c r="AV254" s="27">
        <f t="shared" si="99"/>
        <v>108.30080310300933</v>
      </c>
      <c r="AW254" s="10">
        <f t="shared" si="91"/>
        <v>43340</v>
      </c>
      <c r="AY254" s="20">
        <f>AVERAGE(E254,F254,G254)</f>
        <v>1234.1299999999999</v>
      </c>
      <c r="AZ254" s="21">
        <f t="shared" si="106"/>
        <v>1224.3725000000002</v>
      </c>
      <c r="BA254" s="21">
        <f t="shared" si="107"/>
        <v>13.157333333333337</v>
      </c>
      <c r="BB254" s="22">
        <f t="shared" si="108"/>
        <v>49.440109444668145</v>
      </c>
      <c r="BC254" s="10">
        <f t="shared" si="92"/>
        <v>43340</v>
      </c>
      <c r="BE254" s="20">
        <f>G254-G253</f>
        <v>-10.669999999999845</v>
      </c>
      <c r="BF254" s="23">
        <f t="shared" si="94"/>
        <v>0</v>
      </c>
      <c r="BG254" s="23">
        <f t="shared" si="100"/>
        <v>10.669999999999845</v>
      </c>
      <c r="BH254" s="33">
        <f t="shared" si="104"/>
        <v>5.7698127435805047</v>
      </c>
      <c r="BI254" s="33">
        <f t="shared" si="105"/>
        <v>4.4681307920724951</v>
      </c>
      <c r="BJ254" s="23">
        <f t="shared" si="101"/>
        <v>1.2913258389430982</v>
      </c>
      <c r="BK254" s="30">
        <f t="shared" si="102"/>
        <v>56.357145587758829</v>
      </c>
      <c r="BL254" s="10">
        <f t="shared" si="93"/>
        <v>43340</v>
      </c>
    </row>
    <row r="255" spans="1:64" x14ac:dyDescent="0.25">
      <c r="A255">
        <v>1258</v>
      </c>
      <c r="B255">
        <v>3</v>
      </c>
      <c r="C255" s="1">
        <v>43341</v>
      </c>
      <c r="D255" s="52">
        <v>1237.45</v>
      </c>
      <c r="E255" s="52">
        <v>1250.6600000000001</v>
      </c>
      <c r="F255" s="52">
        <v>1236.3599999999999</v>
      </c>
      <c r="G255">
        <v>1249.3</v>
      </c>
      <c r="H255">
        <v>1309312</v>
      </c>
      <c r="J255" s="10">
        <f t="shared" si="86"/>
        <v>43341</v>
      </c>
      <c r="K255" s="20">
        <v>0</v>
      </c>
      <c r="L255" s="20">
        <v>1</v>
      </c>
      <c r="N255" s="10">
        <f t="shared" si="87"/>
        <v>43341</v>
      </c>
      <c r="O255" s="42">
        <f>((G255-MIN(F242:F255))/(MAX(E242:E255)-MIN(F242:F255))*100)</f>
        <v>97.821211150272148</v>
      </c>
      <c r="P255" s="40">
        <f t="shared" si="103"/>
        <v>80.024830493320579</v>
      </c>
      <c r="Q255" s="2"/>
      <c r="R255" s="10">
        <f t="shared" si="88"/>
        <v>43341</v>
      </c>
      <c r="S255" s="11">
        <f t="shared" si="95"/>
        <v>0.25</v>
      </c>
      <c r="T255" s="40">
        <f>(G255*S255)+(T254*(1-S255))</f>
        <v>1229.3730153919798</v>
      </c>
      <c r="U255" s="3"/>
      <c r="V255" s="10">
        <f t="shared" si="89"/>
        <v>43341</v>
      </c>
      <c r="W255" s="23">
        <f t="shared" si="96"/>
        <v>0.15384615384615385</v>
      </c>
      <c r="X255" s="46">
        <f>((G255 -X254)*W255)+X254</f>
        <v>1225.5500871367874</v>
      </c>
      <c r="Y255" s="23">
        <f t="shared" si="109"/>
        <v>7.407407407407407E-2</v>
      </c>
      <c r="Z255" s="47">
        <f>((G255 -Z254)*Y255)+Z254</f>
        <v>1217.5220922092094</v>
      </c>
      <c r="AA255" s="46">
        <f t="shared" si="110"/>
        <v>8.0279949275779927</v>
      </c>
      <c r="AB255" s="45">
        <f t="shared" si="111"/>
        <v>0.2</v>
      </c>
      <c r="AC255" s="48">
        <f t="shared" si="113"/>
        <v>7.9734344067976597</v>
      </c>
      <c r="AD255" s="46">
        <f t="shared" si="112"/>
        <v>5.4560520780333022E-2</v>
      </c>
      <c r="AF255" s="10">
        <f t="shared" si="90"/>
        <v>43341</v>
      </c>
      <c r="AG255" s="15">
        <f>AVERAGE(G249:G255)</f>
        <v>1222.4642857142856</v>
      </c>
      <c r="AH255" s="16">
        <f>AVERAGE(G242:G255)</f>
        <v>1221.5407142857141</v>
      </c>
      <c r="AS255" s="26">
        <f>AVERAGE(E255,F255,G255)</f>
        <v>1245.4399999999998</v>
      </c>
      <c r="AT255" s="26">
        <f t="shared" si="97"/>
        <v>1222.2047619047621</v>
      </c>
      <c r="AU255" s="26">
        <f t="shared" si="98"/>
        <v>14.237823129251735</v>
      </c>
      <c r="AV255" s="27">
        <f t="shared" si="99"/>
        <v>108.79583620008462</v>
      </c>
      <c r="AW255" s="10">
        <f t="shared" si="91"/>
        <v>43341</v>
      </c>
      <c r="AY255" s="20">
        <f>AVERAGE(E255,F255,G255)</f>
        <v>1245.4399999999998</v>
      </c>
      <c r="AZ255" s="21">
        <f t="shared" si="106"/>
        <v>1225.5830000000001</v>
      </c>
      <c r="BA255" s="21">
        <f t="shared" si="107"/>
        <v>14.174633333333315</v>
      </c>
      <c r="BB255" s="22">
        <f t="shared" si="108"/>
        <v>93.392186511584171</v>
      </c>
      <c r="BC255" s="10">
        <f t="shared" si="92"/>
        <v>43341</v>
      </c>
      <c r="BE255" s="20">
        <f>G255-G254</f>
        <v>18.149999999999864</v>
      </c>
      <c r="BF255" s="23">
        <f t="shared" si="94"/>
        <v>18.149999999999864</v>
      </c>
      <c r="BG255" s="23">
        <f t="shared" si="100"/>
        <v>0</v>
      </c>
      <c r="BH255" s="33">
        <f t="shared" si="104"/>
        <v>6.6541118333247438</v>
      </c>
      <c r="BI255" s="33">
        <f t="shared" si="105"/>
        <v>4.1489785926387457</v>
      </c>
      <c r="BJ255" s="23">
        <f t="shared" si="101"/>
        <v>1.6037951714503149</v>
      </c>
      <c r="BK255" s="30">
        <f t="shared" si="102"/>
        <v>61.594521298578201</v>
      </c>
      <c r="BL255" s="10">
        <f t="shared" si="93"/>
        <v>43341</v>
      </c>
    </row>
    <row r="256" spans="1:64" x14ac:dyDescent="0.25">
      <c r="A256">
        <v>1259</v>
      </c>
      <c r="B256">
        <v>3</v>
      </c>
      <c r="C256" s="1">
        <v>43342</v>
      </c>
      <c r="D256" s="52">
        <v>1244.23</v>
      </c>
      <c r="E256" s="52">
        <v>1253.6400000000001</v>
      </c>
      <c r="F256" s="52">
        <v>1232.5899999999999</v>
      </c>
      <c r="G256">
        <v>1239.1199999999999</v>
      </c>
      <c r="H256">
        <v>1331439</v>
      </c>
      <c r="J256" s="10">
        <f t="shared" si="86"/>
        <v>43342</v>
      </c>
      <c r="K256" s="20">
        <v>0</v>
      </c>
      <c r="L256" s="20">
        <v>1</v>
      </c>
      <c r="N256" s="10">
        <f t="shared" si="87"/>
        <v>43342</v>
      </c>
      <c r="O256" s="42">
        <f>((G256-MIN(F243:F256))/(MAX(E243:E256)-MIN(F243:F256))*100)</f>
        <v>77.79816513761439</v>
      </c>
      <c r="P256" s="40">
        <f t="shared" si="103"/>
        <v>79.792887687839411</v>
      </c>
      <c r="Q256" s="2"/>
      <c r="R256" s="10">
        <f t="shared" si="88"/>
        <v>43342</v>
      </c>
      <c r="S256" s="11">
        <f t="shared" si="95"/>
        <v>0.25</v>
      </c>
      <c r="T256" s="40">
        <f>(G256*S256)+(T255*(1-S256))</f>
        <v>1231.8097615439849</v>
      </c>
      <c r="U256" s="3"/>
      <c r="V256" s="10">
        <f t="shared" si="89"/>
        <v>43342</v>
      </c>
      <c r="W256" s="23">
        <f t="shared" si="96"/>
        <v>0.15384615384615385</v>
      </c>
      <c r="X256" s="46">
        <f>((G256 -X255)*W256)+X255</f>
        <v>1227.63776603882</v>
      </c>
      <c r="Y256" s="23">
        <f t="shared" si="109"/>
        <v>7.407407407407407E-2</v>
      </c>
      <c r="Z256" s="47">
        <f>((G256 -Z255)*Y256)+Z255</f>
        <v>1219.1219372307494</v>
      </c>
      <c r="AA256" s="46">
        <f t="shared" si="110"/>
        <v>8.515828808070637</v>
      </c>
      <c r="AB256" s="45">
        <f t="shared" si="111"/>
        <v>0.2</v>
      </c>
      <c r="AC256" s="48">
        <f t="shared" si="113"/>
        <v>8.0819132870522559</v>
      </c>
      <c r="AD256" s="46">
        <f t="shared" si="112"/>
        <v>0.43391552101838116</v>
      </c>
      <c r="AF256" s="10">
        <f t="shared" si="90"/>
        <v>43342</v>
      </c>
      <c r="AG256" s="15">
        <f>AVERAGE(G250:G256)</f>
        <v>1227.8214285714287</v>
      </c>
      <c r="AH256" s="16">
        <f>AVERAGE(G243:G256)</f>
        <v>1221.6485714285711</v>
      </c>
      <c r="AS256" s="26">
        <f>AVERAGE(E256,F256,G256)</f>
        <v>1241.7833333333333</v>
      </c>
      <c r="AT256" s="26">
        <f t="shared" si="97"/>
        <v>1227.2580952380954</v>
      </c>
      <c r="AU256" s="26">
        <f t="shared" si="98"/>
        <v>14.056462585033971</v>
      </c>
      <c r="AV256" s="27">
        <f t="shared" si="99"/>
        <v>68.889964348512777</v>
      </c>
      <c r="AW256" s="10">
        <f t="shared" si="91"/>
        <v>43342</v>
      </c>
      <c r="AY256" s="20">
        <f>AVERAGE(E256,F256,G256)</f>
        <v>1241.7833333333333</v>
      </c>
      <c r="AZ256" s="21">
        <f t="shared" si="106"/>
        <v>1226.6585</v>
      </c>
      <c r="BA256" s="21">
        <f t="shared" si="107"/>
        <v>14.719166666666638</v>
      </c>
      <c r="BB256" s="22">
        <f t="shared" si="108"/>
        <v>68.504029138122988</v>
      </c>
      <c r="BC256" s="10">
        <f t="shared" si="92"/>
        <v>43342</v>
      </c>
      <c r="BE256" s="20">
        <f>G256-G255</f>
        <v>-10.180000000000064</v>
      </c>
      <c r="BF256" s="23">
        <f t="shared" si="94"/>
        <v>0</v>
      </c>
      <c r="BG256" s="23">
        <f t="shared" si="100"/>
        <v>10.180000000000064</v>
      </c>
      <c r="BH256" s="33">
        <f t="shared" si="104"/>
        <v>6.1788181309444052</v>
      </c>
      <c r="BI256" s="33">
        <f t="shared" si="105"/>
        <v>4.5797658360216973</v>
      </c>
      <c r="BJ256" s="23">
        <f t="shared" si="101"/>
        <v>1.3491559071307795</v>
      </c>
      <c r="BK256" s="30">
        <f t="shared" si="102"/>
        <v>57.431518403502487</v>
      </c>
      <c r="BL256" s="10">
        <f t="shared" si="93"/>
        <v>43342</v>
      </c>
    </row>
    <row r="257" spans="1:64" x14ac:dyDescent="0.25">
      <c r="A257">
        <v>1260</v>
      </c>
      <c r="B257">
        <v>3</v>
      </c>
      <c r="C257" s="1">
        <v>43343</v>
      </c>
      <c r="D257" s="52">
        <v>1234.98</v>
      </c>
      <c r="E257" s="52">
        <v>1238.6600000000001</v>
      </c>
      <c r="F257" s="52">
        <v>1211.29</v>
      </c>
      <c r="G257">
        <v>1218.19</v>
      </c>
      <c r="H257">
        <v>1816426</v>
      </c>
      <c r="J257" s="10">
        <f t="shared" si="86"/>
        <v>43343</v>
      </c>
      <c r="K257" s="20">
        <v>0</v>
      </c>
      <c r="L257" s="20">
        <v>1</v>
      </c>
      <c r="N257" s="10">
        <f t="shared" si="87"/>
        <v>43343</v>
      </c>
      <c r="O257" s="42">
        <f>((G257-MIN(F244:F257))/(MAX(E244:E257)-MIN(F244:F257))*100)</f>
        <v>45.795107033639148</v>
      </c>
      <c r="P257" s="40">
        <f t="shared" si="103"/>
        <v>73.804827773841893</v>
      </c>
      <c r="Q257" s="2"/>
      <c r="R257" s="10">
        <f t="shared" si="88"/>
        <v>43343</v>
      </c>
      <c r="S257" s="11">
        <f t="shared" si="95"/>
        <v>0.25</v>
      </c>
      <c r="T257" s="40">
        <f>(G257*S257)+(T256*(1-S257))</f>
        <v>1228.4048211579889</v>
      </c>
      <c r="U257" s="3"/>
      <c r="V257" s="10">
        <f t="shared" si="89"/>
        <v>43343</v>
      </c>
      <c r="W257" s="23">
        <f t="shared" si="96"/>
        <v>0.15384615384615385</v>
      </c>
      <c r="X257" s="46">
        <f>((G257 -X256)*W257)+X256</f>
        <v>1226.1842635713092</v>
      </c>
      <c r="Y257" s="23">
        <f t="shared" si="109"/>
        <v>7.407407407407407E-2</v>
      </c>
      <c r="Z257" s="47">
        <f>((G257 -Z256)*Y257)+Z256</f>
        <v>1219.0529048432866</v>
      </c>
      <c r="AA257" s="46">
        <f t="shared" si="110"/>
        <v>7.1313587280226329</v>
      </c>
      <c r="AB257" s="45">
        <f t="shared" si="111"/>
        <v>0.2</v>
      </c>
      <c r="AC257" s="48">
        <f t="shared" si="113"/>
        <v>7.8918023752463311</v>
      </c>
      <c r="AD257" s="46">
        <f t="shared" si="112"/>
        <v>-0.76044364722369817</v>
      </c>
      <c r="AF257" s="10">
        <f t="shared" si="90"/>
        <v>43343</v>
      </c>
      <c r="AG257" s="15">
        <f>AVERAGE(G251:G257)</f>
        <v>1229.3728571428571</v>
      </c>
      <c r="AH257" s="16">
        <f>AVERAGE(G244:G257)</f>
        <v>1220.4471428571428</v>
      </c>
      <c r="AS257" s="26">
        <f>AVERAGE(E257,F257,G257)</f>
        <v>1222.7133333333334</v>
      </c>
      <c r="AT257" s="26">
        <f t="shared" si="97"/>
        <v>1229.637619047619</v>
      </c>
      <c r="AU257" s="26">
        <f t="shared" si="98"/>
        <v>11.337006802721069</v>
      </c>
      <c r="AV257" s="27">
        <f t="shared" si="99"/>
        <v>-40.717894559985886</v>
      </c>
      <c r="AW257" s="10">
        <f t="shared" si="91"/>
        <v>43343</v>
      </c>
      <c r="AY257" s="20">
        <f>AVERAGE(E257,F257,G257)</f>
        <v>1222.7133333333334</v>
      </c>
      <c r="AZ257" s="21">
        <f t="shared" si="106"/>
        <v>1226.6479999999999</v>
      </c>
      <c r="BA257" s="21">
        <f t="shared" si="107"/>
        <v>14.72966666666664</v>
      </c>
      <c r="BB257" s="22">
        <f t="shared" si="108"/>
        <v>-17.808353511808601</v>
      </c>
      <c r="BC257" s="10">
        <f t="shared" si="92"/>
        <v>43343</v>
      </c>
      <c r="BE257" s="20">
        <f>G257-G256</f>
        <v>-20.929999999999836</v>
      </c>
      <c r="BF257" s="23">
        <f t="shared" si="94"/>
        <v>0</v>
      </c>
      <c r="BG257" s="23">
        <f t="shared" si="100"/>
        <v>20.929999999999836</v>
      </c>
      <c r="BH257" s="33">
        <f t="shared" si="104"/>
        <v>5.7374739787340898</v>
      </c>
      <c r="BI257" s="33">
        <f t="shared" si="105"/>
        <v>5.7476397048772787</v>
      </c>
      <c r="BJ257" s="23">
        <f t="shared" si="101"/>
        <v>0.99823132160936212</v>
      </c>
      <c r="BK257" s="30">
        <f t="shared" si="102"/>
        <v>49.955743902832694</v>
      </c>
      <c r="BL257" s="10">
        <f t="shared" si="93"/>
        <v>43343</v>
      </c>
    </row>
    <row r="258" spans="1:64" x14ac:dyDescent="0.25">
      <c r="A258">
        <v>1261</v>
      </c>
      <c r="B258">
        <v>3</v>
      </c>
      <c r="C258" s="1">
        <v>43347</v>
      </c>
      <c r="D258" s="52">
        <v>1204.27</v>
      </c>
      <c r="E258" s="52">
        <v>1212.99</v>
      </c>
      <c r="F258" s="52">
        <v>1192.5</v>
      </c>
      <c r="G258">
        <v>1197</v>
      </c>
      <c r="H258">
        <v>1831045</v>
      </c>
      <c r="J258" s="10">
        <f t="shared" si="86"/>
        <v>43347</v>
      </c>
      <c r="K258" s="20">
        <v>0</v>
      </c>
      <c r="L258" s="20">
        <v>1</v>
      </c>
      <c r="N258" s="10">
        <f t="shared" si="87"/>
        <v>43347</v>
      </c>
      <c r="O258" s="42">
        <f>((G258-MIN(F245:F258))/(MAX(E245:E258)-MIN(F245:F258))*100)</f>
        <v>13.394495412844003</v>
      </c>
      <c r="P258" s="40">
        <f t="shared" si="103"/>
        <v>45.662589194699187</v>
      </c>
      <c r="Q258" s="2"/>
      <c r="R258" s="10">
        <f t="shared" si="88"/>
        <v>43347</v>
      </c>
      <c r="S258" s="11">
        <f t="shared" si="95"/>
        <v>0.25</v>
      </c>
      <c r="T258" s="40">
        <f>(G258*S258)+(T257*(1-S258))</f>
        <v>1220.5536158684918</v>
      </c>
      <c r="U258" s="3"/>
      <c r="V258" s="10">
        <f t="shared" si="89"/>
        <v>43347</v>
      </c>
      <c r="W258" s="23">
        <f t="shared" si="96"/>
        <v>0.15384615384615385</v>
      </c>
      <c r="X258" s="46">
        <f>((G258 -X257)*W258)+X257</f>
        <v>1221.6943768680308</v>
      </c>
      <c r="Y258" s="23">
        <f t="shared" si="109"/>
        <v>7.407407407407407E-2</v>
      </c>
      <c r="Z258" s="47">
        <f>((G258 -Z257)*Y258)+Z257</f>
        <v>1217.4193563363765</v>
      </c>
      <c r="AA258" s="46">
        <f t="shared" si="110"/>
        <v>4.2750205316542633</v>
      </c>
      <c r="AB258" s="45">
        <f t="shared" si="111"/>
        <v>0.2</v>
      </c>
      <c r="AC258" s="48">
        <f t="shared" si="113"/>
        <v>7.1684460065279172</v>
      </c>
      <c r="AD258" s="46">
        <f t="shared" si="112"/>
        <v>-2.8934254748736539</v>
      </c>
      <c r="AF258" s="10">
        <f t="shared" si="90"/>
        <v>43347</v>
      </c>
      <c r="AG258" s="15">
        <f>AVERAGE(G252:G258)</f>
        <v>1228.1757142857143</v>
      </c>
      <c r="AH258" s="16">
        <f>AVERAGE(G245:G258)</f>
        <v>1217.225714285714</v>
      </c>
      <c r="AS258" s="26">
        <f>AVERAGE(E258,F258,G258)</f>
        <v>1200.83</v>
      </c>
      <c r="AT258" s="26">
        <f t="shared" si="97"/>
        <v>1228.2847619047618</v>
      </c>
      <c r="AU258" s="26">
        <f t="shared" si="98"/>
        <v>12.883129251700666</v>
      </c>
      <c r="AV258" s="27">
        <f t="shared" si="99"/>
        <v>-142.07087614803243</v>
      </c>
      <c r="AW258" s="10">
        <f t="shared" si="91"/>
        <v>43347</v>
      </c>
      <c r="AY258" s="20">
        <f>AVERAGE(E258,F258,G258)</f>
        <v>1200.83</v>
      </c>
      <c r="AZ258" s="21">
        <f t="shared" si="106"/>
        <v>1225.5785000000001</v>
      </c>
      <c r="BA258" s="21">
        <f t="shared" si="107"/>
        <v>15.799166666666645</v>
      </c>
      <c r="BB258" s="22">
        <f t="shared" si="108"/>
        <v>-104.42955852101983</v>
      </c>
      <c r="BC258" s="10">
        <f t="shared" si="92"/>
        <v>43347</v>
      </c>
      <c r="BE258" s="20">
        <f>G258-G257</f>
        <v>-21.190000000000055</v>
      </c>
      <c r="BF258" s="23">
        <f t="shared" si="94"/>
        <v>0</v>
      </c>
      <c r="BG258" s="23">
        <f t="shared" si="100"/>
        <v>21.190000000000055</v>
      </c>
      <c r="BH258" s="33">
        <f t="shared" si="104"/>
        <v>5.3276544088245119</v>
      </c>
      <c r="BI258" s="33">
        <f t="shared" si="105"/>
        <v>6.8506654402431915</v>
      </c>
      <c r="BJ258" s="23">
        <f t="shared" si="101"/>
        <v>0.77768421991942815</v>
      </c>
      <c r="BK258" s="30">
        <f t="shared" si="102"/>
        <v>43.747039615094067</v>
      </c>
      <c r="BL258" s="10">
        <f t="shared" si="93"/>
        <v>43347</v>
      </c>
    </row>
    <row r="259" spans="1:64" x14ac:dyDescent="0.25">
      <c r="A259">
        <v>1262</v>
      </c>
      <c r="B259">
        <v>3</v>
      </c>
      <c r="C259" s="1">
        <v>43348</v>
      </c>
      <c r="D259" s="52">
        <v>1193.8</v>
      </c>
      <c r="E259" s="52">
        <v>1199.01</v>
      </c>
      <c r="F259" s="52">
        <v>1162</v>
      </c>
      <c r="G259">
        <v>1186.48</v>
      </c>
      <c r="H259">
        <v>2061309</v>
      </c>
      <c r="J259" s="10">
        <f t="shared" ref="J259:J322" si="114">$C259</f>
        <v>43348</v>
      </c>
      <c r="K259" s="20">
        <v>0</v>
      </c>
      <c r="L259" s="20">
        <v>0</v>
      </c>
      <c r="N259" s="10">
        <f t="shared" ref="N259:N322" si="115">$C259</f>
        <v>43348</v>
      </c>
      <c r="O259" s="42">
        <f>((G259-MIN(F246:F259))/(MAX(E246:E259)-MIN(F246:F259))*100)</f>
        <v>26.713225665648178</v>
      </c>
      <c r="P259" s="40">
        <f t="shared" si="103"/>
        <v>28.634276037377109</v>
      </c>
      <c r="Q259" s="2"/>
      <c r="R259" s="10">
        <f t="shared" ref="R259:R322" si="116">$C259</f>
        <v>43348</v>
      </c>
      <c r="S259" s="11">
        <f t="shared" si="95"/>
        <v>0.25</v>
      </c>
      <c r="T259" s="40">
        <f>(G259*S259)+(T258*(1-S259))</f>
        <v>1212.0352119013687</v>
      </c>
      <c r="U259" s="3"/>
      <c r="V259" s="10">
        <f t="shared" ref="V259:V322" si="117">$C259</f>
        <v>43348</v>
      </c>
      <c r="W259" s="23">
        <f t="shared" si="96"/>
        <v>0.15384615384615385</v>
      </c>
      <c r="X259" s="46">
        <f>((G259 -X258)*W259)+X258</f>
        <v>1216.2767804267953</v>
      </c>
      <c r="Y259" s="23">
        <f t="shared" si="109"/>
        <v>7.407407407407407E-2</v>
      </c>
      <c r="Z259" s="47">
        <f>((G259 -Z258)*Y259)+Z258</f>
        <v>1215.1275521633115</v>
      </c>
      <c r="AA259" s="46">
        <f t="shared" si="110"/>
        <v>1.149228263483792</v>
      </c>
      <c r="AB259" s="45">
        <f t="shared" si="111"/>
        <v>0.2</v>
      </c>
      <c r="AC259" s="48">
        <f t="shared" si="113"/>
        <v>5.9646024579190922</v>
      </c>
      <c r="AD259" s="46">
        <f t="shared" si="112"/>
        <v>-4.8153741944353001</v>
      </c>
      <c r="AF259" s="10">
        <f t="shared" ref="AF259:AF322" si="118">$C259</f>
        <v>43348</v>
      </c>
      <c r="AG259" s="15">
        <f>AVERAGE(G253:G259)</f>
        <v>1223.2942857142857</v>
      </c>
      <c r="AH259" s="16">
        <f>AVERAGE(G246:G259)</f>
        <v>1215.2328571428573</v>
      </c>
      <c r="AS259" s="26">
        <f>AVERAGE(E259,F259,G259)</f>
        <v>1182.4966666666667</v>
      </c>
      <c r="AT259" s="26">
        <f t="shared" si="97"/>
        <v>1223.4671428571426</v>
      </c>
      <c r="AU259" s="26">
        <f t="shared" si="98"/>
        <v>18.388979591836751</v>
      </c>
      <c r="AV259" s="27">
        <f t="shared" si="99"/>
        <v>-148.53271578905711</v>
      </c>
      <c r="AW259" s="10">
        <f t="shared" ref="AW259:AW322" si="119">$C259</f>
        <v>43348</v>
      </c>
      <c r="AY259" s="20">
        <f>AVERAGE(E259,F259,G259)</f>
        <v>1182.4966666666667</v>
      </c>
      <c r="AZ259" s="21">
        <f t="shared" si="106"/>
        <v>1222.5439999999999</v>
      </c>
      <c r="BA259" s="21">
        <f t="shared" si="107"/>
        <v>16.78633333333331</v>
      </c>
      <c r="BB259" s="22">
        <f t="shared" si="108"/>
        <v>-159.04737319380152</v>
      </c>
      <c r="BC259" s="10">
        <f t="shared" ref="BC259:BC322" si="120">$C259</f>
        <v>43348</v>
      </c>
      <c r="BE259" s="20">
        <f>G259-G258</f>
        <v>-10.519999999999982</v>
      </c>
      <c r="BF259" s="23">
        <f t="shared" si="94"/>
        <v>0</v>
      </c>
      <c r="BG259" s="23">
        <f t="shared" si="100"/>
        <v>10.519999999999982</v>
      </c>
      <c r="BH259" s="33">
        <f t="shared" si="104"/>
        <v>4.9471076653370476</v>
      </c>
      <c r="BI259" s="33">
        <f t="shared" si="105"/>
        <v>7.1127607659401049</v>
      </c>
      <c r="BJ259" s="23">
        <f t="shared" si="101"/>
        <v>0.69552566550903538</v>
      </c>
      <c r="BK259" s="30">
        <f t="shared" si="102"/>
        <v>41.021240766663517</v>
      </c>
      <c r="BL259" s="10">
        <f t="shared" ref="BL259:BL322" si="121">$C259</f>
        <v>43348</v>
      </c>
    </row>
    <row r="260" spans="1:64" x14ac:dyDescent="0.25">
      <c r="A260">
        <v>1263</v>
      </c>
      <c r="B260">
        <v>3</v>
      </c>
      <c r="C260" s="1">
        <v>43349</v>
      </c>
      <c r="D260" s="52">
        <v>1186.3</v>
      </c>
      <c r="E260" s="52">
        <v>1186.3</v>
      </c>
      <c r="F260" s="52">
        <v>1152</v>
      </c>
      <c r="G260">
        <v>1171.44</v>
      </c>
      <c r="H260">
        <v>1888467</v>
      </c>
      <c r="J260" s="10">
        <f t="shared" si="114"/>
        <v>43349</v>
      </c>
      <c r="K260" s="20">
        <v>0</v>
      </c>
      <c r="L260" s="20">
        <v>0</v>
      </c>
      <c r="N260" s="10">
        <f t="shared" si="115"/>
        <v>43349</v>
      </c>
      <c r="O260" s="42">
        <f>((G260-MIN(F247:F260))/(MAX(E247:E260)-MIN(F247:F260))*100)</f>
        <v>19.126328217237344</v>
      </c>
      <c r="P260" s="40">
        <f t="shared" si="103"/>
        <v>19.744683098576509</v>
      </c>
      <c r="Q260" s="2"/>
      <c r="R260" s="10">
        <f t="shared" si="116"/>
        <v>43349</v>
      </c>
      <c r="S260" s="11">
        <f t="shared" si="95"/>
        <v>0.25</v>
      </c>
      <c r="T260" s="40">
        <f>(G260*S260)+(T259*(1-S260))</f>
        <v>1201.8864089260264</v>
      </c>
      <c r="U260" s="3"/>
      <c r="V260" s="10">
        <f t="shared" si="117"/>
        <v>43349</v>
      </c>
      <c r="W260" s="23">
        <f t="shared" si="96"/>
        <v>0.15384615384615385</v>
      </c>
      <c r="X260" s="46">
        <f>((G260 -X259)*W260)+X259</f>
        <v>1209.3788142072883</v>
      </c>
      <c r="Y260" s="23">
        <f t="shared" si="109"/>
        <v>7.407407407407407E-2</v>
      </c>
      <c r="Z260" s="47">
        <f>((G260 -Z259)*Y260)+Z259</f>
        <v>1211.8914371882513</v>
      </c>
      <c r="AA260" s="46">
        <f t="shared" si="110"/>
        <v>-2.5126229809629876</v>
      </c>
      <c r="AB260" s="45">
        <f t="shared" si="111"/>
        <v>0.2</v>
      </c>
      <c r="AC260" s="48">
        <f t="shared" si="113"/>
        <v>4.2691573701426764</v>
      </c>
      <c r="AD260" s="46">
        <f t="shared" si="112"/>
        <v>-6.781780351105664</v>
      </c>
      <c r="AF260" s="10">
        <f t="shared" si="118"/>
        <v>43349</v>
      </c>
      <c r="AG260" s="15">
        <f>AVERAGE(G254:G260)</f>
        <v>1213.24</v>
      </c>
      <c r="AH260" s="16">
        <f>AVERAGE(G247:G260)</f>
        <v>1212.7292857142857</v>
      </c>
      <c r="AS260" s="26">
        <f>AVERAGE(E260,F260,G260)</f>
        <v>1169.9133333333334</v>
      </c>
      <c r="AT260" s="26">
        <f t="shared" si="97"/>
        <v>1213.9009523809525</v>
      </c>
      <c r="AU260" s="26">
        <f t="shared" si="98"/>
        <v>25.275102040816268</v>
      </c>
      <c r="AV260" s="27">
        <f t="shared" si="99"/>
        <v>-116.02358446554597</v>
      </c>
      <c r="AW260" s="10">
        <f t="shared" si="119"/>
        <v>43349</v>
      </c>
      <c r="AY260" s="20">
        <f>AVERAGE(E260,F260,G260)</f>
        <v>1169.9133333333334</v>
      </c>
      <c r="AZ260" s="21">
        <f t="shared" si="106"/>
        <v>1218.7043333333334</v>
      </c>
      <c r="BA260" s="21">
        <f t="shared" si="107"/>
        <v>17.926333333333311</v>
      </c>
      <c r="BB260" s="22">
        <f t="shared" si="108"/>
        <v>-181.45000836757842</v>
      </c>
      <c r="BC260" s="10">
        <f t="shared" si="120"/>
        <v>43349</v>
      </c>
      <c r="BE260" s="20">
        <f>G260-G259</f>
        <v>-15.039999999999964</v>
      </c>
      <c r="BF260" s="23">
        <f t="shared" ref="BF260:BF323" si="122">IF(BE260&gt;0,BE260,0)</f>
        <v>0</v>
      </c>
      <c r="BG260" s="23">
        <f t="shared" si="100"/>
        <v>15.039999999999964</v>
      </c>
      <c r="BH260" s="33">
        <f t="shared" si="104"/>
        <v>4.5937428320986866</v>
      </c>
      <c r="BI260" s="33">
        <f t="shared" si="105"/>
        <v>7.6789921398015233</v>
      </c>
      <c r="BJ260" s="23">
        <f t="shared" si="101"/>
        <v>0.5982221036909956</v>
      </c>
      <c r="BK260" s="30">
        <f t="shared" si="102"/>
        <v>37.430473668799756</v>
      </c>
      <c r="BL260" s="10">
        <f t="shared" si="121"/>
        <v>43349</v>
      </c>
    </row>
    <row r="261" spans="1:64" x14ac:dyDescent="0.25">
      <c r="A261">
        <v>1264</v>
      </c>
      <c r="B261">
        <v>3</v>
      </c>
      <c r="C261" s="1">
        <v>43350</v>
      </c>
      <c r="D261" s="52">
        <v>1158.67</v>
      </c>
      <c r="E261" s="52">
        <v>1175.26</v>
      </c>
      <c r="F261" s="52">
        <v>1157.21</v>
      </c>
      <c r="G261">
        <v>1164.83</v>
      </c>
      <c r="H261">
        <v>1401404</v>
      </c>
      <c r="J261" s="10">
        <f t="shared" si="114"/>
        <v>43350</v>
      </c>
      <c r="K261" s="20">
        <v>0</v>
      </c>
      <c r="L261" s="20">
        <v>0</v>
      </c>
      <c r="N261" s="10">
        <f t="shared" si="115"/>
        <v>43350</v>
      </c>
      <c r="O261" s="42">
        <f>((G261-MIN(F248:F261))/(MAX(E248:E261)-MIN(F248:F261))*100)</f>
        <v>12.622983077528449</v>
      </c>
      <c r="P261" s="40">
        <f t="shared" si="103"/>
        <v>19.487512320137991</v>
      </c>
      <c r="Q261" s="2"/>
      <c r="R261" s="10">
        <f t="shared" si="116"/>
        <v>43350</v>
      </c>
      <c r="S261" s="11">
        <f t="shared" si="95"/>
        <v>0.25</v>
      </c>
      <c r="T261" s="40">
        <f>(G261*S261)+(T260*(1-S261))</f>
        <v>1192.6223066945199</v>
      </c>
      <c r="U261" s="3"/>
      <c r="V261" s="10">
        <f t="shared" si="117"/>
        <v>43350</v>
      </c>
      <c r="W261" s="23">
        <f t="shared" si="96"/>
        <v>0.15384615384615385</v>
      </c>
      <c r="X261" s="46">
        <f>((G261 -X260)*W261)+X260</f>
        <v>1202.5251504830901</v>
      </c>
      <c r="Y261" s="23">
        <f t="shared" si="109"/>
        <v>7.407407407407407E-2</v>
      </c>
      <c r="Z261" s="47">
        <f>((G261 -Z260)*Y261)+Z260</f>
        <v>1208.4054048039363</v>
      </c>
      <c r="AA261" s="46">
        <f t="shared" si="110"/>
        <v>-5.8802543208462339</v>
      </c>
      <c r="AB261" s="45">
        <f t="shared" si="111"/>
        <v>0.2</v>
      </c>
      <c r="AC261" s="48">
        <f t="shared" si="113"/>
        <v>2.2392750319448944</v>
      </c>
      <c r="AD261" s="46">
        <f t="shared" si="112"/>
        <v>-8.1195293527911279</v>
      </c>
      <c r="AF261" s="10">
        <f t="shared" si="118"/>
        <v>43350</v>
      </c>
      <c r="AG261" s="15">
        <f>AVERAGE(G255:G261)</f>
        <v>1203.7657142857145</v>
      </c>
      <c r="AH261" s="16">
        <f>AVERAGE(G248:G261)</f>
        <v>1210.1485714285716</v>
      </c>
      <c r="AS261" s="26">
        <f>AVERAGE(E261,F261,G261)</f>
        <v>1165.7666666666667</v>
      </c>
      <c r="AT261" s="26">
        <f t="shared" si="97"/>
        <v>1204.1347619047617</v>
      </c>
      <c r="AU261" s="26">
        <f t="shared" si="98"/>
        <v>27.866394557823078</v>
      </c>
      <c r="AV261" s="27">
        <f t="shared" si="99"/>
        <v>-91.790597831570551</v>
      </c>
      <c r="AW261" s="10">
        <f t="shared" si="119"/>
        <v>43350</v>
      </c>
      <c r="AY261" s="20">
        <f>AVERAGE(E261,F261,G261)</f>
        <v>1165.7666666666667</v>
      </c>
      <c r="AZ261" s="21">
        <f t="shared" si="106"/>
        <v>1214.4818333333333</v>
      </c>
      <c r="BA261" s="21">
        <f t="shared" si="107"/>
        <v>18.749166666666646</v>
      </c>
      <c r="BB261" s="22">
        <f t="shared" si="108"/>
        <v>-173.21718002281585</v>
      </c>
      <c r="BC261" s="10">
        <f t="shared" si="120"/>
        <v>43350</v>
      </c>
      <c r="BE261" s="20">
        <f>G261-G260</f>
        <v>-6.6100000000001273</v>
      </c>
      <c r="BF261" s="23">
        <f t="shared" si="122"/>
        <v>0</v>
      </c>
      <c r="BG261" s="23">
        <f t="shared" si="100"/>
        <v>6.6100000000001273</v>
      </c>
      <c r="BH261" s="33">
        <f t="shared" si="104"/>
        <v>4.2656183440916378</v>
      </c>
      <c r="BI261" s="33">
        <f t="shared" si="105"/>
        <v>7.6026355583871377</v>
      </c>
      <c r="BJ261" s="23">
        <f t="shared" si="101"/>
        <v>0.56107100114589314</v>
      </c>
      <c r="BK261" s="30">
        <f t="shared" si="102"/>
        <v>35.941414627140148</v>
      </c>
      <c r="BL261" s="10">
        <f t="shared" si="121"/>
        <v>43350</v>
      </c>
    </row>
    <row r="262" spans="1:64" x14ac:dyDescent="0.25">
      <c r="A262">
        <v>1265</v>
      </c>
      <c r="B262">
        <v>3</v>
      </c>
      <c r="C262" s="1">
        <v>43353</v>
      </c>
      <c r="D262" s="52">
        <v>1172.19</v>
      </c>
      <c r="E262" s="52">
        <v>1174.54</v>
      </c>
      <c r="F262" s="52">
        <v>1160.1099999999999</v>
      </c>
      <c r="G262">
        <v>1164.6400000000001</v>
      </c>
      <c r="H262">
        <v>1115796</v>
      </c>
      <c r="J262" s="10">
        <f t="shared" si="114"/>
        <v>43353</v>
      </c>
      <c r="K262" s="20">
        <v>0</v>
      </c>
      <c r="L262" s="20">
        <v>0</v>
      </c>
      <c r="N262" s="10">
        <f t="shared" si="115"/>
        <v>43353</v>
      </c>
      <c r="O262" s="42">
        <f>((G262-MIN(F249:F262))/(MAX(E249:E262)-MIN(F249:F262))*100)</f>
        <v>12.436048799685249</v>
      </c>
      <c r="P262" s="40">
        <f t="shared" si="103"/>
        <v>14.728453364817014</v>
      </c>
      <c r="Q262" s="2"/>
      <c r="R262" s="10">
        <f t="shared" si="116"/>
        <v>43353</v>
      </c>
      <c r="S262" s="11">
        <f t="shared" si="95"/>
        <v>0.25</v>
      </c>
      <c r="T262" s="40">
        <f>(G262*S262)+(T261*(1-S262))</f>
        <v>1185.6267300208899</v>
      </c>
      <c r="U262" s="3"/>
      <c r="V262" s="10">
        <f t="shared" si="117"/>
        <v>43353</v>
      </c>
      <c r="W262" s="23">
        <f t="shared" si="96"/>
        <v>0.15384615384615385</v>
      </c>
      <c r="X262" s="46">
        <f>((G262 -X261)*W262)+X261</f>
        <v>1196.696665793384</v>
      </c>
      <c r="Y262" s="23">
        <f t="shared" si="109"/>
        <v>7.407407407407407E-2</v>
      </c>
      <c r="Z262" s="47">
        <f>((G262 -Z261)*Y262)+Z261</f>
        <v>1205.1635229666076</v>
      </c>
      <c r="AA262" s="46">
        <f t="shared" si="110"/>
        <v>-8.466857173223616</v>
      </c>
      <c r="AB262" s="45">
        <f t="shared" si="111"/>
        <v>0.2</v>
      </c>
      <c r="AC262" s="48">
        <f t="shared" si="113"/>
        <v>9.8048590911192335E-2</v>
      </c>
      <c r="AD262" s="46">
        <f t="shared" si="112"/>
        <v>-8.5649057641348083</v>
      </c>
      <c r="AF262" s="10">
        <f t="shared" si="118"/>
        <v>43353</v>
      </c>
      <c r="AG262" s="15">
        <f>AVERAGE(G256:G262)</f>
        <v>1191.6714285714284</v>
      </c>
      <c r="AH262" s="16">
        <f>AVERAGE(G249:G262)</f>
        <v>1207.0678571428573</v>
      </c>
      <c r="AS262" s="26">
        <f>AVERAGE(E262,F262,G262)</f>
        <v>1166.43</v>
      </c>
      <c r="AT262" s="26">
        <f t="shared" si="97"/>
        <v>1192.8476190476192</v>
      </c>
      <c r="AU262" s="26">
        <f t="shared" si="98"/>
        <v>24.79537414965986</v>
      </c>
      <c r="AV262" s="27">
        <f t="shared" si="99"/>
        <v>-71.028353617272202</v>
      </c>
      <c r="AW262" s="10">
        <f t="shared" si="119"/>
        <v>43353</v>
      </c>
      <c r="AY262" s="20">
        <f>AVERAGE(E262,F262,G262)</f>
        <v>1166.43</v>
      </c>
      <c r="AZ262" s="21">
        <f t="shared" si="106"/>
        <v>1210.8815</v>
      </c>
      <c r="BA262" s="21">
        <f t="shared" si="107"/>
        <v>19.673833333333324</v>
      </c>
      <c r="BB262" s="22">
        <f t="shared" si="108"/>
        <v>-150.62816092440863</v>
      </c>
      <c r="BC262" s="10">
        <f t="shared" si="120"/>
        <v>43353</v>
      </c>
      <c r="BE262" s="20">
        <f>G262-G261</f>
        <v>-0.1899999999998272</v>
      </c>
      <c r="BF262" s="23">
        <f t="shared" si="122"/>
        <v>0</v>
      </c>
      <c r="BG262" s="23">
        <f t="shared" si="100"/>
        <v>0.1899999999998272</v>
      </c>
      <c r="BH262" s="33">
        <f t="shared" si="104"/>
        <v>3.9609313195136635</v>
      </c>
      <c r="BI262" s="33">
        <f t="shared" si="105"/>
        <v>7.0731615899309004</v>
      </c>
      <c r="BJ262" s="23">
        <f t="shared" si="101"/>
        <v>0.55999446204541736</v>
      </c>
      <c r="BK262" s="30">
        <f t="shared" si="102"/>
        <v>35.897208334391749</v>
      </c>
      <c r="BL262" s="10">
        <f t="shared" si="121"/>
        <v>43353</v>
      </c>
    </row>
    <row r="263" spans="1:64" x14ac:dyDescent="0.25">
      <c r="A263">
        <v>1266</v>
      </c>
      <c r="B263">
        <v>3</v>
      </c>
      <c r="C263" s="1">
        <v>43354</v>
      </c>
      <c r="D263" s="52">
        <v>1161.6300000000001</v>
      </c>
      <c r="E263" s="52">
        <v>1178.68</v>
      </c>
      <c r="F263" s="52">
        <v>1156.24</v>
      </c>
      <c r="G263">
        <v>1177.3599999999999</v>
      </c>
      <c r="H263">
        <v>1209565</v>
      </c>
      <c r="J263" s="10">
        <f t="shared" si="114"/>
        <v>43354</v>
      </c>
      <c r="K263" s="20">
        <v>0</v>
      </c>
      <c r="L263" s="20">
        <v>0</v>
      </c>
      <c r="N263" s="10">
        <f t="shared" si="115"/>
        <v>43354</v>
      </c>
      <c r="O263" s="42">
        <f>((G263-MIN(F250:F263))/(MAX(E250:E263)-MIN(F250:F263))*100)</f>
        <v>24.950806768988464</v>
      </c>
      <c r="P263" s="40">
        <f t="shared" si="103"/>
        <v>16.669946215400721</v>
      </c>
      <c r="Q263" s="2"/>
      <c r="R263" s="10">
        <f t="shared" si="116"/>
        <v>43354</v>
      </c>
      <c r="S263" s="11">
        <f t="shared" si="95"/>
        <v>0.25</v>
      </c>
      <c r="T263" s="40">
        <f>(G263*S263)+(T262*(1-S263))</f>
        <v>1183.5600475156673</v>
      </c>
      <c r="U263" s="3"/>
      <c r="V263" s="10">
        <f t="shared" si="117"/>
        <v>43354</v>
      </c>
      <c r="W263" s="23">
        <f t="shared" si="96"/>
        <v>0.15384615384615385</v>
      </c>
      <c r="X263" s="46">
        <f>((G263 -X262)*W263)+X262</f>
        <v>1193.7217941328634</v>
      </c>
      <c r="Y263" s="23">
        <f t="shared" si="109"/>
        <v>7.407407407407407E-2</v>
      </c>
      <c r="Z263" s="47">
        <f>((G263 -Z262)*Y263)+Z262</f>
        <v>1203.1040027468589</v>
      </c>
      <c r="AA263" s="46">
        <f t="shared" si="110"/>
        <v>-9.3822086139955445</v>
      </c>
      <c r="AB263" s="45">
        <f t="shared" si="111"/>
        <v>0.2</v>
      </c>
      <c r="AC263" s="48">
        <f t="shared" si="113"/>
        <v>-1.798002850070155</v>
      </c>
      <c r="AD263" s="46">
        <f t="shared" si="112"/>
        <v>-7.5842057639253895</v>
      </c>
      <c r="AF263" s="10">
        <f t="shared" si="118"/>
        <v>43354</v>
      </c>
      <c r="AG263" s="15">
        <f>AVERAGE(G257:G263)</f>
        <v>1182.8485714285714</v>
      </c>
      <c r="AH263" s="16">
        <f>AVERAGE(G250:G263)</f>
        <v>1205.3349999999998</v>
      </c>
      <c r="AS263" s="26">
        <f>AVERAGE(E263,F263,G263)</f>
        <v>1170.76</v>
      </c>
      <c r="AT263" s="26">
        <f t="shared" si="97"/>
        <v>1182.7014285714286</v>
      </c>
      <c r="AU263" s="26">
        <f t="shared" si="98"/>
        <v>16.61156462585031</v>
      </c>
      <c r="AV263" s="27">
        <f t="shared" si="99"/>
        <v>-47.924157418403745</v>
      </c>
      <c r="AW263" s="10">
        <f t="shared" si="119"/>
        <v>43354</v>
      </c>
      <c r="AY263" s="20">
        <f>AVERAGE(E263,F263,G263)</f>
        <v>1170.76</v>
      </c>
      <c r="AZ263" s="21">
        <f t="shared" si="106"/>
        <v>1207.4541666666667</v>
      </c>
      <c r="BA263" s="21">
        <f t="shared" si="107"/>
        <v>20.200499999999987</v>
      </c>
      <c r="BB263" s="22">
        <f t="shared" si="108"/>
        <v>-121.09986276467309</v>
      </c>
      <c r="BC263" s="10">
        <f t="shared" si="120"/>
        <v>43354</v>
      </c>
      <c r="BE263" s="20">
        <f>G263-G262</f>
        <v>12.7199999999998</v>
      </c>
      <c r="BF263" s="23">
        <f t="shared" si="122"/>
        <v>12.7199999999998</v>
      </c>
      <c r="BG263" s="23">
        <f t="shared" si="100"/>
        <v>0</v>
      </c>
      <c r="BH263" s="33">
        <f t="shared" si="104"/>
        <v>4.5865790824055299</v>
      </c>
      <c r="BI263" s="33">
        <f t="shared" si="105"/>
        <v>6.5679357620786929</v>
      </c>
      <c r="BJ263" s="23">
        <f t="shared" si="101"/>
        <v>0.69832885834344982</v>
      </c>
      <c r="BK263" s="30">
        <f t="shared" si="102"/>
        <v>41.118588718123753</v>
      </c>
      <c r="BL263" s="10">
        <f t="shared" si="121"/>
        <v>43354</v>
      </c>
    </row>
    <row r="264" spans="1:64" x14ac:dyDescent="0.25">
      <c r="A264">
        <v>1267</v>
      </c>
      <c r="B264">
        <v>3</v>
      </c>
      <c r="C264" s="1">
        <v>43355</v>
      </c>
      <c r="D264" s="52">
        <v>1172.72</v>
      </c>
      <c r="E264" s="52">
        <v>1178.6099999999999</v>
      </c>
      <c r="F264" s="52">
        <v>1158.3599999999999</v>
      </c>
      <c r="G264">
        <v>1162.82</v>
      </c>
      <c r="H264">
        <v>1295472</v>
      </c>
      <c r="J264" s="10">
        <f t="shared" si="114"/>
        <v>43355</v>
      </c>
      <c r="K264" s="20">
        <v>0</v>
      </c>
      <c r="L264" s="20">
        <v>0</v>
      </c>
      <c r="N264" s="10">
        <f t="shared" si="115"/>
        <v>43355</v>
      </c>
      <c r="O264" s="42">
        <f>((G264-MIN(F251:F264))/(MAX(E251:E264)-MIN(F251:F264))*100)</f>
        <v>10.645415190869663</v>
      </c>
      <c r="P264" s="40">
        <f t="shared" si="103"/>
        <v>16.01075691984779</v>
      </c>
      <c r="Q264" s="2"/>
      <c r="R264" s="10">
        <f t="shared" si="116"/>
        <v>43355</v>
      </c>
      <c r="S264" s="11">
        <f t="shared" si="95"/>
        <v>0.25</v>
      </c>
      <c r="T264" s="40">
        <f>(G264*S264)+(T263*(1-S264))</f>
        <v>1178.3750356367505</v>
      </c>
      <c r="U264" s="3"/>
      <c r="V264" s="10">
        <f t="shared" si="117"/>
        <v>43355</v>
      </c>
      <c r="W264" s="23">
        <f t="shared" si="96"/>
        <v>0.15384615384615385</v>
      </c>
      <c r="X264" s="46">
        <f>((G264 -X263)*W264)+X263</f>
        <v>1188.9676719585766</v>
      </c>
      <c r="Y264" s="23">
        <f t="shared" si="109"/>
        <v>7.407407407407407E-2</v>
      </c>
      <c r="Z264" s="47">
        <f>((G264 -Z263)*Y264)+Z263</f>
        <v>1200.120002543388</v>
      </c>
      <c r="AA264" s="46">
        <f t="shared" si="110"/>
        <v>-11.152330584811352</v>
      </c>
      <c r="AB264" s="45">
        <f t="shared" si="111"/>
        <v>0.2</v>
      </c>
      <c r="AC264" s="48">
        <f t="shared" si="113"/>
        <v>-3.6688683970183948</v>
      </c>
      <c r="AD264" s="46">
        <f t="shared" si="112"/>
        <v>-7.4834621877929575</v>
      </c>
      <c r="AF264" s="10">
        <f t="shared" si="118"/>
        <v>43355</v>
      </c>
      <c r="AG264" s="15">
        <f>AVERAGE(G258:G264)</f>
        <v>1174.9385714285713</v>
      </c>
      <c r="AH264" s="16">
        <f>AVERAGE(G251:G264)</f>
        <v>1202.1557142857143</v>
      </c>
      <c r="AS264" s="26">
        <f>AVERAGE(E264,F264,G264)</f>
        <v>1166.5966666666666</v>
      </c>
      <c r="AT264" s="26">
        <f t="shared" si="97"/>
        <v>1174.6847619047621</v>
      </c>
      <c r="AU264" s="26">
        <f t="shared" si="98"/>
        <v>9.7020408163266119</v>
      </c>
      <c r="AV264" s="27">
        <f t="shared" si="99"/>
        <v>-55.576590473521044</v>
      </c>
      <c r="AW264" s="10">
        <f t="shared" si="119"/>
        <v>43355</v>
      </c>
      <c r="AY264" s="20">
        <f>AVERAGE(E264,F264,G264)</f>
        <v>1166.5966666666666</v>
      </c>
      <c r="AZ264" s="21">
        <f t="shared" si="106"/>
        <v>1203.8993333333333</v>
      </c>
      <c r="BA264" s="21">
        <f t="shared" si="107"/>
        <v>20.899466666666662</v>
      </c>
      <c r="BB264" s="22">
        <f t="shared" si="108"/>
        <v>-118.99080890953108</v>
      </c>
      <c r="BC264" s="10">
        <f t="shared" si="120"/>
        <v>43355</v>
      </c>
      <c r="BE264" s="20">
        <f>G264-G263</f>
        <v>-14.539999999999964</v>
      </c>
      <c r="BF264" s="23">
        <f t="shared" si="122"/>
        <v>0</v>
      </c>
      <c r="BG264" s="23">
        <f t="shared" si="100"/>
        <v>14.539999999999964</v>
      </c>
      <c r="BH264" s="33">
        <f t="shared" si="104"/>
        <v>4.2589662908051347</v>
      </c>
      <c r="BI264" s="33">
        <f t="shared" si="105"/>
        <v>7.1373689219302117</v>
      </c>
      <c r="BJ264" s="23">
        <f t="shared" si="101"/>
        <v>0.5967137662898544</v>
      </c>
      <c r="BK264" s="30">
        <f t="shared" si="102"/>
        <v>37.371367297495446</v>
      </c>
      <c r="BL264" s="10">
        <f t="shared" si="121"/>
        <v>43355</v>
      </c>
    </row>
    <row r="265" spans="1:64" x14ac:dyDescent="0.25">
      <c r="A265">
        <v>1268</v>
      </c>
      <c r="B265">
        <v>3</v>
      </c>
      <c r="C265" s="1">
        <v>43356</v>
      </c>
      <c r="D265" s="52">
        <v>1170.74</v>
      </c>
      <c r="E265" s="52">
        <v>1178.6099999999999</v>
      </c>
      <c r="F265" s="52">
        <v>1162.8499999999999</v>
      </c>
      <c r="G265">
        <v>1175.33</v>
      </c>
      <c r="H265">
        <v>1431214</v>
      </c>
      <c r="J265" s="10">
        <f t="shared" si="114"/>
        <v>43356</v>
      </c>
      <c r="K265" s="20">
        <v>0</v>
      </c>
      <c r="L265" s="20">
        <v>0</v>
      </c>
      <c r="N265" s="10">
        <f t="shared" si="115"/>
        <v>43356</v>
      </c>
      <c r="O265" s="42">
        <f>((G265-MIN(F252:F265))/(MAX(E252:E265)-MIN(F252:F265))*100)</f>
        <v>22.95356158992513</v>
      </c>
      <c r="P265" s="40">
        <f t="shared" si="103"/>
        <v>19.51659451659442</v>
      </c>
      <c r="Q265" s="2"/>
      <c r="R265" s="10">
        <f t="shared" si="116"/>
        <v>43356</v>
      </c>
      <c r="S265" s="11">
        <f t="shared" ref="S265:S328" si="123">2/(7+1)</f>
        <v>0.25</v>
      </c>
      <c r="T265" s="40">
        <f>(G265*S265)+(T264*(1-S265))</f>
        <v>1177.6137767275627</v>
      </c>
      <c r="U265" s="3"/>
      <c r="V265" s="10">
        <f t="shared" si="117"/>
        <v>43356</v>
      </c>
      <c r="W265" s="23">
        <f t="shared" ref="W265:W328" si="124">2/(12+1)</f>
        <v>0.15384615384615385</v>
      </c>
      <c r="X265" s="46">
        <f>((G265 -X264)*W265)+X264</f>
        <v>1186.8695685803341</v>
      </c>
      <c r="Y265" s="23">
        <f t="shared" si="109"/>
        <v>7.407407407407407E-2</v>
      </c>
      <c r="Z265" s="47">
        <f>((G265 -Z264)*Y265)+Z264</f>
        <v>1198.2837060586926</v>
      </c>
      <c r="AA265" s="46">
        <f t="shared" si="110"/>
        <v>-11.414137478358498</v>
      </c>
      <c r="AB265" s="45">
        <f t="shared" si="111"/>
        <v>0.2</v>
      </c>
      <c r="AC265" s="48">
        <f t="shared" si="113"/>
        <v>-5.2179222132864158</v>
      </c>
      <c r="AD265" s="46">
        <f t="shared" si="112"/>
        <v>-6.1962152650720821</v>
      </c>
      <c r="AF265" s="10">
        <f t="shared" si="118"/>
        <v>43356</v>
      </c>
      <c r="AG265" s="15">
        <f>AVERAGE(G259:G265)</f>
        <v>1171.8428571428572</v>
      </c>
      <c r="AH265" s="16">
        <f>AVERAGE(G252:G265)</f>
        <v>1200.0092857142856</v>
      </c>
      <c r="AS265" s="26">
        <f>AVERAGE(E265,F265,G265)</f>
        <v>1172.2633333333333</v>
      </c>
      <c r="AT265" s="26">
        <f t="shared" ref="AT265:AT328" si="125">AVERAGE(AS259:AS265)</f>
        <v>1170.6038095238093</v>
      </c>
      <c r="AU265" s="26">
        <f t="shared" ref="AU265:AU328" si="126">(ABS(AT265-AS259)+ABS(AT265-AS260)+ABS(AT265-AS261)+ABS(AT265-AS262)+ABS(AT265-AS263)+ABS(AT265-AS264)+ABS(AT265-AS265))/7</f>
        <v>3.9167346938775154</v>
      </c>
      <c r="AV265" s="27">
        <f t="shared" ref="AV265:AV328" si="127">(AS265-AT265)/(AU265*0.015)</f>
        <v>28.246723171695226</v>
      </c>
      <c r="AW265" s="10">
        <f t="shared" si="119"/>
        <v>43356</v>
      </c>
      <c r="AY265" s="20">
        <f>AVERAGE(E265,F265,G265)</f>
        <v>1172.2633333333333</v>
      </c>
      <c r="AZ265" s="21">
        <f t="shared" si="106"/>
        <v>1201.5269999999998</v>
      </c>
      <c r="BA265" s="21">
        <f t="shared" si="107"/>
        <v>21.92796666666667</v>
      </c>
      <c r="BB265" s="22">
        <f t="shared" si="108"/>
        <v>-88.969084127473423</v>
      </c>
      <c r="BC265" s="10">
        <f t="shared" si="120"/>
        <v>43356</v>
      </c>
      <c r="BE265" s="20">
        <f>G265-G264</f>
        <v>12.509999999999991</v>
      </c>
      <c r="BF265" s="23">
        <f t="shared" si="122"/>
        <v>12.509999999999991</v>
      </c>
      <c r="BG265" s="23">
        <f t="shared" si="100"/>
        <v>0</v>
      </c>
      <c r="BH265" s="33">
        <f t="shared" si="104"/>
        <v>4.8483258414619099</v>
      </c>
      <c r="BI265" s="33">
        <f t="shared" si="105"/>
        <v>6.6275568560780531</v>
      </c>
      <c r="BJ265" s="23">
        <f t="shared" si="101"/>
        <v>0.73154043741104513</v>
      </c>
      <c r="BK265" s="30">
        <f t="shared" si="102"/>
        <v>42.247955728069833</v>
      </c>
      <c r="BL265" s="10">
        <f t="shared" si="121"/>
        <v>43356</v>
      </c>
    </row>
    <row r="266" spans="1:64" x14ac:dyDescent="0.25">
      <c r="A266">
        <v>1269</v>
      </c>
      <c r="B266">
        <v>3</v>
      </c>
      <c r="C266" s="1">
        <v>43357</v>
      </c>
      <c r="D266" s="52">
        <v>1179.0999999999999</v>
      </c>
      <c r="E266" s="52">
        <v>1180.43</v>
      </c>
      <c r="F266" s="52">
        <v>1168.33</v>
      </c>
      <c r="G266">
        <v>1172.53</v>
      </c>
      <c r="H266">
        <v>943978</v>
      </c>
      <c r="J266" s="10">
        <f t="shared" si="114"/>
        <v>43357</v>
      </c>
      <c r="K266" s="20">
        <v>0</v>
      </c>
      <c r="L266" s="20">
        <v>0</v>
      </c>
      <c r="N266" s="10">
        <f t="shared" si="115"/>
        <v>43357</v>
      </c>
      <c r="O266" s="42">
        <f>((G266-MIN(F253:F266))/(MAX(E253:E266)-MIN(F253:F266))*100)</f>
        <v>20.198740653286059</v>
      </c>
      <c r="P266" s="40">
        <f t="shared" si="103"/>
        <v>17.932572478026952</v>
      </c>
      <c r="Q266" s="2"/>
      <c r="R266" s="10">
        <f t="shared" si="116"/>
        <v>43357</v>
      </c>
      <c r="S266" s="11">
        <f t="shared" si="123"/>
        <v>0.25</v>
      </c>
      <c r="T266" s="40">
        <f>(G266*S266)+(T265*(1-S266))</f>
        <v>1176.3428325456721</v>
      </c>
      <c r="U266" s="3"/>
      <c r="V266" s="10">
        <f t="shared" si="117"/>
        <v>43357</v>
      </c>
      <c r="W266" s="23">
        <f t="shared" si="124"/>
        <v>0.15384615384615385</v>
      </c>
      <c r="X266" s="46">
        <f>((G266 -X265)*W266)+X265</f>
        <v>1184.6634811064366</v>
      </c>
      <c r="Y266" s="23">
        <f t="shared" si="109"/>
        <v>7.407407407407407E-2</v>
      </c>
      <c r="Z266" s="47">
        <f>((G266 -Z265)*Y266)+Z265</f>
        <v>1196.376024128419</v>
      </c>
      <c r="AA266" s="46">
        <f t="shared" si="110"/>
        <v>-11.712543021982356</v>
      </c>
      <c r="AB266" s="45">
        <f t="shared" si="111"/>
        <v>0.2</v>
      </c>
      <c r="AC266" s="48">
        <f t="shared" si="113"/>
        <v>-6.5168463750256036</v>
      </c>
      <c r="AD266" s="46">
        <f t="shared" si="112"/>
        <v>-5.195696646956752</v>
      </c>
      <c r="AF266" s="10">
        <f t="shared" si="118"/>
        <v>43357</v>
      </c>
      <c r="AG266" s="15">
        <f>AVERAGE(G260:G266)</f>
        <v>1169.8499999999999</v>
      </c>
      <c r="AH266" s="16">
        <f>AVERAGE(G253:G266)</f>
        <v>1196.5721428571428</v>
      </c>
      <c r="AS266" s="26">
        <f>AVERAGE(E266,F266,G266)</f>
        <v>1173.7633333333333</v>
      </c>
      <c r="AT266" s="26">
        <f t="shared" si="125"/>
        <v>1169.3561904761905</v>
      </c>
      <c r="AU266" s="26">
        <f t="shared" si="126"/>
        <v>2.6500680272108963</v>
      </c>
      <c r="AV266" s="27">
        <f t="shared" si="127"/>
        <v>110.86867234828955</v>
      </c>
      <c r="AW266" s="10">
        <f t="shared" si="119"/>
        <v>43357</v>
      </c>
      <c r="AY266" s="20">
        <f>AVERAGE(E266,F266,G266)</f>
        <v>1173.7633333333333</v>
      </c>
      <c r="AZ266" s="21">
        <f t="shared" si="106"/>
        <v>1199.6311666666666</v>
      </c>
      <c r="BA266" s="21">
        <f t="shared" si="107"/>
        <v>22.928383333333318</v>
      </c>
      <c r="BB266" s="22">
        <f t="shared" si="108"/>
        <v>-75.213424215352461</v>
      </c>
      <c r="BC266" s="10">
        <f t="shared" si="120"/>
        <v>43357</v>
      </c>
      <c r="BE266" s="20">
        <f>G266-G265</f>
        <v>-2.7999999999999545</v>
      </c>
      <c r="BF266" s="23">
        <f t="shared" si="122"/>
        <v>0</v>
      </c>
      <c r="BG266" s="23">
        <f t="shared" si="100"/>
        <v>2.7999999999999545</v>
      </c>
      <c r="BH266" s="33">
        <f t="shared" si="104"/>
        <v>4.5020168527860589</v>
      </c>
      <c r="BI266" s="33">
        <f t="shared" si="105"/>
        <v>6.3541599377867604</v>
      </c>
      <c r="BJ266" s="23">
        <f t="shared" si="101"/>
        <v>0.70851487794847234</v>
      </c>
      <c r="BK266" s="30">
        <f t="shared" si="102"/>
        <v>41.469634657161038</v>
      </c>
      <c r="BL266" s="10">
        <f t="shared" si="121"/>
        <v>43357</v>
      </c>
    </row>
    <row r="267" spans="1:64" x14ac:dyDescent="0.25">
      <c r="A267">
        <v>1270</v>
      </c>
      <c r="B267">
        <v>3</v>
      </c>
      <c r="C267" s="1">
        <v>43360</v>
      </c>
      <c r="D267" s="52">
        <v>1170.1400000000001</v>
      </c>
      <c r="E267" s="52">
        <v>1177.24</v>
      </c>
      <c r="F267" s="52">
        <v>1154.03</v>
      </c>
      <c r="G267">
        <v>1156.05</v>
      </c>
      <c r="H267">
        <v>1306522</v>
      </c>
      <c r="J267" s="10">
        <f t="shared" si="114"/>
        <v>43360</v>
      </c>
      <c r="K267" s="20">
        <v>0</v>
      </c>
      <c r="L267" s="20">
        <v>0</v>
      </c>
      <c r="N267" s="10">
        <f t="shared" si="115"/>
        <v>43360</v>
      </c>
      <c r="O267" s="42">
        <f>((G267-MIN(F254:F267))/(MAX(E254:E267)-MIN(F254:F267))*100)</f>
        <v>3.9846517119243905</v>
      </c>
      <c r="P267" s="40">
        <f t="shared" si="103"/>
        <v>15.712317985045194</v>
      </c>
      <c r="Q267" s="2"/>
      <c r="R267" s="10">
        <f t="shared" si="116"/>
        <v>43360</v>
      </c>
      <c r="S267" s="11">
        <f t="shared" si="123"/>
        <v>0.25</v>
      </c>
      <c r="T267" s="40">
        <f>(G267*S267)+(T266*(1-S267))</f>
        <v>1171.269624409254</v>
      </c>
      <c r="U267" s="3"/>
      <c r="V267" s="10">
        <f t="shared" si="117"/>
        <v>43360</v>
      </c>
      <c r="W267" s="23">
        <f t="shared" si="124"/>
        <v>0.15384615384615385</v>
      </c>
      <c r="X267" s="46">
        <f>((G267 -X266)*W267)+X266</f>
        <v>1180.2614070900618</v>
      </c>
      <c r="Y267" s="23">
        <f t="shared" si="109"/>
        <v>7.407407407407407E-2</v>
      </c>
      <c r="Z267" s="47">
        <f>((G267 -Z266)*Y267)+Z266</f>
        <v>1193.3889112300176</v>
      </c>
      <c r="AA267" s="46">
        <f t="shared" si="110"/>
        <v>-13.127504139955818</v>
      </c>
      <c r="AB267" s="45">
        <f t="shared" si="111"/>
        <v>0.2</v>
      </c>
      <c r="AC267" s="48">
        <f t="shared" si="113"/>
        <v>-7.8389779280116461</v>
      </c>
      <c r="AD267" s="46">
        <f t="shared" si="112"/>
        <v>-5.2885262119441716</v>
      </c>
      <c r="AF267" s="10">
        <f t="shared" si="118"/>
        <v>43360</v>
      </c>
      <c r="AG267" s="15">
        <f>AVERAGE(G261:G267)</f>
        <v>1167.6514285714286</v>
      </c>
      <c r="AH267" s="16">
        <f>AVERAGE(G254:G267)</f>
        <v>1190.4457142857143</v>
      </c>
      <c r="AS267" s="26">
        <f>AVERAGE(E267,F267,G267)</f>
        <v>1162.4399999999998</v>
      </c>
      <c r="AT267" s="26">
        <f t="shared" si="125"/>
        <v>1168.2885714285715</v>
      </c>
      <c r="AU267" s="26">
        <f t="shared" si="126"/>
        <v>3.405986394557853</v>
      </c>
      <c r="AV267" s="27">
        <f t="shared" si="127"/>
        <v>-114.47631221539004</v>
      </c>
      <c r="AW267" s="10">
        <f t="shared" si="119"/>
        <v>43360</v>
      </c>
      <c r="AY267" s="20">
        <f>AVERAGE(E267,F267,G267)</f>
        <v>1162.4399999999998</v>
      </c>
      <c r="AZ267" s="21">
        <f t="shared" si="106"/>
        <v>1197.7828333333332</v>
      </c>
      <c r="BA267" s="21">
        <f t="shared" si="107"/>
        <v>24.961549999999999</v>
      </c>
      <c r="BB267" s="22">
        <f t="shared" si="108"/>
        <v>-94.392731576720664</v>
      </c>
      <c r="BC267" s="10">
        <f t="shared" si="120"/>
        <v>43360</v>
      </c>
      <c r="BE267" s="20">
        <f>G267-G266</f>
        <v>-16.480000000000018</v>
      </c>
      <c r="BF267" s="23">
        <f t="shared" si="122"/>
        <v>0</v>
      </c>
      <c r="BG267" s="23">
        <f t="shared" si="100"/>
        <v>16.480000000000018</v>
      </c>
      <c r="BH267" s="33">
        <f t="shared" si="104"/>
        <v>4.1804442204441976</v>
      </c>
      <c r="BI267" s="33">
        <f t="shared" si="105"/>
        <v>7.0774342279448499</v>
      </c>
      <c r="BJ267" s="23">
        <f t="shared" si="101"/>
        <v>0.59067228119732285</v>
      </c>
      <c r="BK267" s="30">
        <f t="shared" si="102"/>
        <v>37.133499349892169</v>
      </c>
      <c r="BL267" s="10">
        <f t="shared" si="121"/>
        <v>43360</v>
      </c>
    </row>
    <row r="268" spans="1:64" x14ac:dyDescent="0.25">
      <c r="A268">
        <v>1271</v>
      </c>
      <c r="B268">
        <v>3</v>
      </c>
      <c r="C268" s="1">
        <v>43361</v>
      </c>
      <c r="D268" s="52">
        <v>1157.0899999999999</v>
      </c>
      <c r="E268" s="52">
        <v>1176.08</v>
      </c>
      <c r="F268" s="52">
        <v>1157.0899999999999</v>
      </c>
      <c r="G268">
        <v>1161.22</v>
      </c>
      <c r="H268">
        <v>1203686</v>
      </c>
      <c r="J268" s="10">
        <f t="shared" si="114"/>
        <v>43361</v>
      </c>
      <c r="K268" s="20">
        <v>0</v>
      </c>
      <c r="L268" s="20">
        <v>0</v>
      </c>
      <c r="N268" s="10">
        <f t="shared" si="115"/>
        <v>43361</v>
      </c>
      <c r="O268" s="42">
        <f>((G268-MIN(F255:F268))/(MAX(E255:E268)-MIN(F255:F268))*100)</f>
        <v>9.0712317985045434</v>
      </c>
      <c r="P268" s="40">
        <f t="shared" si="103"/>
        <v>11.084874721238331</v>
      </c>
      <c r="Q268" s="2"/>
      <c r="R268" s="10">
        <f t="shared" si="116"/>
        <v>43361</v>
      </c>
      <c r="S268" s="11">
        <f t="shared" si="123"/>
        <v>0.25</v>
      </c>
      <c r="T268" s="40">
        <f>(G268*S268)+(T267*(1-S268))</f>
        <v>1168.7572183069406</v>
      </c>
      <c r="U268" s="3"/>
      <c r="V268" s="10">
        <f t="shared" si="117"/>
        <v>43361</v>
      </c>
      <c r="W268" s="23">
        <f t="shared" si="124"/>
        <v>0.15384615384615385</v>
      </c>
      <c r="X268" s="46">
        <f>((G268 -X267)*W268)+X267</f>
        <v>1177.3319598454368</v>
      </c>
      <c r="Y268" s="23">
        <f t="shared" si="109"/>
        <v>7.407407407407407E-2</v>
      </c>
      <c r="Z268" s="47">
        <f>((G268 -Z267)*Y268)+Z267</f>
        <v>1191.0060289166829</v>
      </c>
      <c r="AA268" s="46">
        <f t="shared" si="110"/>
        <v>-13.674069071246095</v>
      </c>
      <c r="AB268" s="45">
        <f t="shared" si="111"/>
        <v>0.2</v>
      </c>
      <c r="AC268" s="48">
        <f t="shared" si="113"/>
        <v>-9.0059961566585365</v>
      </c>
      <c r="AD268" s="46">
        <f t="shared" si="112"/>
        <v>-4.6680729145875581</v>
      </c>
      <c r="AF268" s="10">
        <f t="shared" si="118"/>
        <v>43361</v>
      </c>
      <c r="AG268" s="15">
        <f>AVERAGE(G262:G268)</f>
        <v>1167.1357142857144</v>
      </c>
      <c r="AH268" s="16">
        <f>AVERAGE(G255:G268)</f>
        <v>1185.4507142857144</v>
      </c>
      <c r="AS268" s="26">
        <f>AVERAGE(E268,F268,G268)</f>
        <v>1164.7966666666669</v>
      </c>
      <c r="AT268" s="26">
        <f t="shared" si="125"/>
        <v>1168.1500000000001</v>
      </c>
      <c r="AU268" s="26">
        <f t="shared" si="126"/>
        <v>3.5247619047619145</v>
      </c>
      <c r="AV268" s="27">
        <f t="shared" si="127"/>
        <v>-63.424299738807385</v>
      </c>
      <c r="AW268" s="10">
        <f t="shared" si="119"/>
        <v>43361</v>
      </c>
      <c r="AY268" s="20">
        <f>AVERAGE(E268,F268,G268)</f>
        <v>1164.7966666666669</v>
      </c>
      <c r="AZ268" s="21">
        <f t="shared" si="106"/>
        <v>1195.7993333333329</v>
      </c>
      <c r="BA268" s="21">
        <f t="shared" si="107"/>
        <v>26.276666666666642</v>
      </c>
      <c r="BB268" s="22">
        <f t="shared" si="108"/>
        <v>-78.657025667045801</v>
      </c>
      <c r="BC268" s="10">
        <f t="shared" si="120"/>
        <v>43361</v>
      </c>
      <c r="BE268" s="20">
        <f>G268-G267</f>
        <v>5.1700000000000728</v>
      </c>
      <c r="BF268" s="23">
        <f t="shared" si="122"/>
        <v>5.1700000000000728</v>
      </c>
      <c r="BG268" s="23">
        <f t="shared" si="100"/>
        <v>0</v>
      </c>
      <c r="BH268" s="33">
        <f t="shared" si="104"/>
        <v>4.2511267761267604</v>
      </c>
      <c r="BI268" s="33">
        <f t="shared" si="105"/>
        <v>6.5719032116630753</v>
      </c>
      <c r="BJ268" s="23">
        <f t="shared" si="101"/>
        <v>0.64686387477258311</v>
      </c>
      <c r="BK268" s="30">
        <f t="shared" si="102"/>
        <v>39.278527186219875</v>
      </c>
      <c r="BL268" s="10">
        <f t="shared" si="121"/>
        <v>43361</v>
      </c>
    </row>
    <row r="269" spans="1:64" x14ac:dyDescent="0.25">
      <c r="A269">
        <v>1272</v>
      </c>
      <c r="B269">
        <v>3</v>
      </c>
      <c r="C269" s="1">
        <v>43362</v>
      </c>
      <c r="D269" s="52">
        <v>1164.98</v>
      </c>
      <c r="E269" s="52">
        <v>1173.21</v>
      </c>
      <c r="F269" s="52">
        <v>1154.58</v>
      </c>
      <c r="G269">
        <v>1171.0899999999999</v>
      </c>
      <c r="H269">
        <v>1191386</v>
      </c>
      <c r="J269" s="10">
        <f t="shared" si="114"/>
        <v>43362</v>
      </c>
      <c r="K269" s="20">
        <v>0</v>
      </c>
      <c r="L269" s="20">
        <v>0</v>
      </c>
      <c r="N269" s="10">
        <f t="shared" si="115"/>
        <v>43362</v>
      </c>
      <c r="O269" s="42">
        <f>((G269-MIN(F256:F269))/(MAX(E256:E269)-MIN(F256:F269))*100)</f>
        <v>18.78197560015732</v>
      </c>
      <c r="P269" s="40">
        <f t="shared" si="103"/>
        <v>10.612619703528752</v>
      </c>
      <c r="Q269" s="2"/>
      <c r="R269" s="10">
        <f t="shared" si="116"/>
        <v>43362</v>
      </c>
      <c r="S269" s="11">
        <f t="shared" si="123"/>
        <v>0.25</v>
      </c>
      <c r="T269" s="40">
        <f>(G269*S269)+(T268*(1-S269))</f>
        <v>1169.3404137302055</v>
      </c>
      <c r="U269" s="3"/>
      <c r="V269" s="10">
        <f t="shared" si="117"/>
        <v>43362</v>
      </c>
      <c r="W269" s="23">
        <f t="shared" si="124"/>
        <v>0.15384615384615385</v>
      </c>
      <c r="X269" s="46">
        <f>((G269 -X268)*W269)+X268</f>
        <v>1176.3716583307541</v>
      </c>
      <c r="Y269" s="23">
        <f t="shared" si="109"/>
        <v>7.407407407407407E-2</v>
      </c>
      <c r="Z269" s="47">
        <f>((G269 -Z268)*Y269)+Z268</f>
        <v>1189.5307675154472</v>
      </c>
      <c r="AA269" s="46">
        <f t="shared" si="110"/>
        <v>-13.159109184693079</v>
      </c>
      <c r="AB269" s="45">
        <f t="shared" si="111"/>
        <v>0.2</v>
      </c>
      <c r="AC269" s="48">
        <f t="shared" si="113"/>
        <v>-9.8366187622654451</v>
      </c>
      <c r="AD269" s="46">
        <f t="shared" si="112"/>
        <v>-3.3224904224276344</v>
      </c>
      <c r="AF269" s="10">
        <f t="shared" si="118"/>
        <v>43362</v>
      </c>
      <c r="AG269" s="15">
        <f>AVERAGE(G263:G269)</f>
        <v>1168.0571428571429</v>
      </c>
      <c r="AH269" s="16">
        <f>AVERAGE(G256:G269)</f>
        <v>1179.8642857142856</v>
      </c>
      <c r="AS269" s="26">
        <f>AVERAGE(E269,F269,G269)</f>
        <v>1166.2933333333333</v>
      </c>
      <c r="AT269" s="26">
        <f t="shared" si="125"/>
        <v>1168.1304761904762</v>
      </c>
      <c r="AU269" s="26">
        <f t="shared" si="126"/>
        <v>3.5414965986394691</v>
      </c>
      <c r="AV269" s="27">
        <f t="shared" si="127"/>
        <v>-34.583173261622029</v>
      </c>
      <c r="AW269" s="10">
        <f t="shared" si="119"/>
        <v>43362</v>
      </c>
      <c r="AY269" s="20">
        <f>AVERAGE(E269,F269,G269)</f>
        <v>1166.2933333333333</v>
      </c>
      <c r="AZ269" s="21">
        <f t="shared" si="106"/>
        <v>1193.7935</v>
      </c>
      <c r="BA269" s="21">
        <f t="shared" si="107"/>
        <v>27.020849999999985</v>
      </c>
      <c r="BB269" s="22">
        <f t="shared" si="108"/>
        <v>-67.849251390849943</v>
      </c>
      <c r="BC269" s="10">
        <f t="shared" si="120"/>
        <v>43362</v>
      </c>
      <c r="BE269" s="20">
        <f>G269-G268</f>
        <v>9.8699999999998909</v>
      </c>
      <c r="BF269" s="23">
        <f t="shared" si="122"/>
        <v>9.8699999999998909</v>
      </c>
      <c r="BG269" s="23">
        <f t="shared" si="100"/>
        <v>0</v>
      </c>
      <c r="BH269" s="33">
        <f t="shared" si="104"/>
        <v>4.6524748635462698</v>
      </c>
      <c r="BI269" s="33">
        <f t="shared" si="105"/>
        <v>6.1024815536871415</v>
      </c>
      <c r="BJ269" s="23">
        <f t="shared" si="101"/>
        <v>0.76239064757766084</v>
      </c>
      <c r="BK269" s="30">
        <f t="shared" si="102"/>
        <v>43.258890906254969</v>
      </c>
      <c r="BL269" s="10">
        <f t="shared" si="121"/>
        <v>43362</v>
      </c>
    </row>
    <row r="270" spans="1:64" x14ac:dyDescent="0.25">
      <c r="A270">
        <v>1273</v>
      </c>
      <c r="B270">
        <v>3</v>
      </c>
      <c r="C270" s="1">
        <v>43363</v>
      </c>
      <c r="D270" s="52">
        <v>1179.99</v>
      </c>
      <c r="E270" s="52">
        <v>1189.8900000000001</v>
      </c>
      <c r="F270" s="52">
        <v>1173.3599999999999</v>
      </c>
      <c r="G270">
        <v>1186.8699999999999</v>
      </c>
      <c r="H270">
        <v>1225387</v>
      </c>
      <c r="J270" s="10">
        <f t="shared" si="114"/>
        <v>43363</v>
      </c>
      <c r="K270" s="20">
        <v>0</v>
      </c>
      <c r="L270" s="20">
        <v>0</v>
      </c>
      <c r="N270" s="10">
        <f t="shared" si="115"/>
        <v>43363</v>
      </c>
      <c r="O270" s="42">
        <f>((G270-MIN(F257:F270))/(MAX(E257:E270)-MIN(F257:F270))*100)</f>
        <v>40.237710593122387</v>
      </c>
      <c r="P270" s="40">
        <f t="shared" si="103"/>
        <v>22.696972663928083</v>
      </c>
      <c r="Q270" s="2"/>
      <c r="R270" s="10">
        <f t="shared" si="116"/>
        <v>43363</v>
      </c>
      <c r="S270" s="11">
        <f t="shared" si="123"/>
        <v>0.25</v>
      </c>
      <c r="T270" s="40">
        <f>(G270*S270)+(T269*(1-S270))</f>
        <v>1173.7228102976542</v>
      </c>
      <c r="U270" s="3"/>
      <c r="V270" s="10">
        <f t="shared" si="117"/>
        <v>43363</v>
      </c>
      <c r="W270" s="23">
        <f t="shared" si="124"/>
        <v>0.15384615384615385</v>
      </c>
      <c r="X270" s="46">
        <f>((G270 -X269)*W270)+X269</f>
        <v>1177.9867878183304</v>
      </c>
      <c r="Y270" s="23">
        <f t="shared" si="109"/>
        <v>7.407407407407407E-2</v>
      </c>
      <c r="Z270" s="47">
        <f>((G270 -Z269)*Y270)+Z269</f>
        <v>1189.3336736254141</v>
      </c>
      <c r="AA270" s="46">
        <f t="shared" si="110"/>
        <v>-11.346885807083709</v>
      </c>
      <c r="AB270" s="45">
        <f t="shared" si="111"/>
        <v>0.2</v>
      </c>
      <c r="AC270" s="48">
        <f t="shared" si="113"/>
        <v>-10.138672171229098</v>
      </c>
      <c r="AD270" s="46">
        <f t="shared" si="112"/>
        <v>-1.2082136358546105</v>
      </c>
      <c r="AF270" s="10">
        <f t="shared" si="118"/>
        <v>43363</v>
      </c>
      <c r="AG270" s="15">
        <f>AVERAGE(G264:G270)</f>
        <v>1169.4157142857143</v>
      </c>
      <c r="AH270" s="16">
        <f>AVERAGE(G257:G270)</f>
        <v>1176.1321428571428</v>
      </c>
      <c r="AS270" s="26">
        <f>AVERAGE(E270,F270,G270)</f>
        <v>1183.3733333333332</v>
      </c>
      <c r="AT270" s="26">
        <f t="shared" si="125"/>
        <v>1169.9323809523808</v>
      </c>
      <c r="AU270" s="26">
        <f t="shared" si="126"/>
        <v>5.6008163265305813</v>
      </c>
      <c r="AV270" s="27">
        <f t="shared" si="127"/>
        <v>159.98801600026101</v>
      </c>
      <c r="AW270" s="10">
        <f t="shared" si="119"/>
        <v>43363</v>
      </c>
      <c r="AY270" s="20">
        <f>AVERAGE(E270,F270,G270)</f>
        <v>1183.3733333333332</v>
      </c>
      <c r="AZ270" s="21">
        <f t="shared" si="106"/>
        <v>1192.6593333333333</v>
      </c>
      <c r="BA270" s="21">
        <f t="shared" si="107"/>
        <v>26.70186666666665</v>
      </c>
      <c r="BB270" s="22">
        <f t="shared" si="108"/>
        <v>-23.184396596492792</v>
      </c>
      <c r="BC270" s="10">
        <f t="shared" si="120"/>
        <v>43363</v>
      </c>
      <c r="BE270" s="20">
        <f>G270-G269</f>
        <v>15.779999999999973</v>
      </c>
      <c r="BF270" s="23">
        <f t="shared" si="122"/>
        <v>15.779999999999973</v>
      </c>
      <c r="BG270" s="23">
        <f t="shared" si="100"/>
        <v>0</v>
      </c>
      <c r="BH270" s="33">
        <f t="shared" si="104"/>
        <v>5.4472980875786776</v>
      </c>
      <c r="BI270" s="33">
        <f t="shared" si="105"/>
        <v>5.6665900141380598</v>
      </c>
      <c r="BJ270" s="23">
        <f t="shared" si="101"/>
        <v>0.9613009012453253</v>
      </c>
      <c r="BK270" s="30">
        <f t="shared" si="102"/>
        <v>49.013432902363355</v>
      </c>
      <c r="BL270" s="10">
        <f t="shared" si="121"/>
        <v>43363</v>
      </c>
    </row>
    <row r="271" spans="1:64" x14ac:dyDescent="0.25">
      <c r="A271">
        <v>1274</v>
      </c>
      <c r="B271">
        <v>3</v>
      </c>
      <c r="C271" s="1">
        <v>43364</v>
      </c>
      <c r="D271" s="52">
        <v>1192</v>
      </c>
      <c r="E271" s="52">
        <v>1192.21</v>
      </c>
      <c r="F271" s="52">
        <v>1166.04</v>
      </c>
      <c r="G271">
        <v>1166.0899999999999</v>
      </c>
      <c r="H271">
        <v>4405584</v>
      </c>
      <c r="J271" s="10">
        <f t="shared" si="114"/>
        <v>43364</v>
      </c>
      <c r="K271" s="20">
        <v>0</v>
      </c>
      <c r="L271" s="20">
        <v>0</v>
      </c>
      <c r="N271" s="10">
        <f t="shared" si="115"/>
        <v>43364</v>
      </c>
      <c r="O271" s="42">
        <f>((G271-MIN(F258:F271))/(MAX(E258:E271)-MIN(F258:F271))*100)</f>
        <v>23.10214789309709</v>
      </c>
      <c r="P271" s="40">
        <f t="shared" si="103"/>
        <v>27.373944695458931</v>
      </c>
      <c r="Q271" s="2"/>
      <c r="R271" s="10">
        <f t="shared" si="116"/>
        <v>43364</v>
      </c>
      <c r="S271" s="11">
        <f t="shared" si="123"/>
        <v>0.25</v>
      </c>
      <c r="T271" s="40">
        <f>(G271*S271)+(T270*(1-S271))</f>
        <v>1171.8146077232407</v>
      </c>
      <c r="U271" s="3"/>
      <c r="V271" s="10">
        <f t="shared" si="117"/>
        <v>43364</v>
      </c>
      <c r="W271" s="23">
        <f t="shared" si="124"/>
        <v>0.15384615384615385</v>
      </c>
      <c r="X271" s="46">
        <f>((G271 -X270)*W271)+X270</f>
        <v>1176.1565127693566</v>
      </c>
      <c r="Y271" s="23">
        <f t="shared" si="109"/>
        <v>7.407407407407407E-2</v>
      </c>
      <c r="Z271" s="47">
        <f>((G271 -Z270)*Y271)+Z270</f>
        <v>1187.6119200235316</v>
      </c>
      <c r="AA271" s="46">
        <f t="shared" si="110"/>
        <v>-11.455407254175043</v>
      </c>
      <c r="AB271" s="45">
        <f t="shared" si="111"/>
        <v>0.2</v>
      </c>
      <c r="AC271" s="48">
        <f t="shared" si="113"/>
        <v>-10.402019187818286</v>
      </c>
      <c r="AD271" s="46">
        <f t="shared" si="112"/>
        <v>-1.0533880663567565</v>
      </c>
      <c r="AF271" s="10">
        <f t="shared" si="118"/>
        <v>43364</v>
      </c>
      <c r="AG271" s="15">
        <f>AVERAGE(G265:G271)</f>
        <v>1169.8828571428571</v>
      </c>
      <c r="AH271" s="16">
        <f>AVERAGE(G258:G271)</f>
        <v>1172.4107142857142</v>
      </c>
      <c r="AS271" s="26">
        <f>AVERAGE(E271,F271,G271)</f>
        <v>1174.78</v>
      </c>
      <c r="AT271" s="26">
        <f t="shared" si="125"/>
        <v>1171.1014285714284</v>
      </c>
      <c r="AU271" s="26">
        <f t="shared" si="126"/>
        <v>5.6497959183673503</v>
      </c>
      <c r="AV271" s="27">
        <f t="shared" si="127"/>
        <v>43.406540480664226</v>
      </c>
      <c r="AW271" s="10">
        <f t="shared" si="119"/>
        <v>43364</v>
      </c>
      <c r="AY271" s="20">
        <f>AVERAGE(E271,F271,G271)</f>
        <v>1174.78</v>
      </c>
      <c r="AZ271" s="21">
        <f t="shared" si="106"/>
        <v>1190.883333333333</v>
      </c>
      <c r="BA271" s="21">
        <f t="shared" si="107"/>
        <v>26.180999999999891</v>
      </c>
      <c r="BB271" s="22">
        <f t="shared" si="108"/>
        <v>-41.005139435298062</v>
      </c>
      <c r="BC271" s="10">
        <f t="shared" si="120"/>
        <v>43364</v>
      </c>
      <c r="BE271" s="20">
        <f>G271-G270</f>
        <v>-20.779999999999973</v>
      </c>
      <c r="BF271" s="23">
        <f t="shared" si="122"/>
        <v>0</v>
      </c>
      <c r="BG271" s="23">
        <f t="shared" si="100"/>
        <v>20.779999999999973</v>
      </c>
      <c r="BH271" s="33">
        <f t="shared" si="104"/>
        <v>5.0582053670373437</v>
      </c>
      <c r="BI271" s="33">
        <f t="shared" si="105"/>
        <v>6.7461192988424816</v>
      </c>
      <c r="BJ271" s="23">
        <f t="shared" si="101"/>
        <v>0.74979482914054674</v>
      </c>
      <c r="BK271" s="30">
        <f t="shared" si="102"/>
        <v>42.850442614967967</v>
      </c>
      <c r="BL271" s="10">
        <f t="shared" si="121"/>
        <v>43364</v>
      </c>
    </row>
    <row r="272" spans="1:64" x14ac:dyDescent="0.25">
      <c r="A272">
        <v>1275</v>
      </c>
      <c r="B272">
        <v>3</v>
      </c>
      <c r="C272" s="1">
        <v>43367</v>
      </c>
      <c r="D272" s="52">
        <v>1157.17</v>
      </c>
      <c r="E272" s="52">
        <v>1178</v>
      </c>
      <c r="F272" s="52">
        <v>1146.9100000000001</v>
      </c>
      <c r="G272">
        <v>1173.3699999999999</v>
      </c>
      <c r="H272">
        <v>1271017</v>
      </c>
      <c r="J272" s="10">
        <f t="shared" si="114"/>
        <v>43367</v>
      </c>
      <c r="K272" s="20">
        <v>0</v>
      </c>
      <c r="L272" s="20">
        <v>0</v>
      </c>
      <c r="N272" s="10">
        <f t="shared" si="115"/>
        <v>43367</v>
      </c>
      <c r="O272" s="42">
        <f>((G272-MIN(F259:F272))/(MAX(E259:E272)-MIN(F259:F272))*100)</f>
        <v>50.786948176583216</v>
      </c>
      <c r="P272" s="40">
        <f t="shared" si="103"/>
        <v>38.042268887600898</v>
      </c>
      <c r="Q272" s="2"/>
      <c r="R272" s="10">
        <f t="shared" si="116"/>
        <v>43367</v>
      </c>
      <c r="S272" s="11">
        <f t="shared" si="123"/>
        <v>0.25</v>
      </c>
      <c r="T272" s="40">
        <f>(G272*S272)+(T271*(1-S272))</f>
        <v>1172.2034557924305</v>
      </c>
      <c r="U272" s="3"/>
      <c r="V272" s="10">
        <f t="shared" si="117"/>
        <v>43367</v>
      </c>
      <c r="W272" s="23">
        <f t="shared" si="124"/>
        <v>0.15384615384615385</v>
      </c>
      <c r="X272" s="46">
        <f>((G272 -X271)*W272)+X271</f>
        <v>1175.7278184971478</v>
      </c>
      <c r="Y272" s="23">
        <f t="shared" si="109"/>
        <v>7.407407407407407E-2</v>
      </c>
      <c r="Z272" s="47">
        <f>((G272 -Z271)*Y272)+Z271</f>
        <v>1186.5569629847514</v>
      </c>
      <c r="AA272" s="46">
        <f t="shared" si="110"/>
        <v>-10.829144487603571</v>
      </c>
      <c r="AB272" s="45">
        <f t="shared" si="111"/>
        <v>0.2</v>
      </c>
      <c r="AC272" s="48">
        <f t="shared" si="113"/>
        <v>-10.487444247775343</v>
      </c>
      <c r="AD272" s="46">
        <f t="shared" si="112"/>
        <v>-0.34170023982822784</v>
      </c>
      <c r="AF272" s="10">
        <f t="shared" si="118"/>
        <v>43367</v>
      </c>
      <c r="AG272" s="15">
        <f>AVERAGE(G266:G272)</f>
        <v>1169.6028571428571</v>
      </c>
      <c r="AH272" s="16">
        <f>AVERAGE(G259:G272)</f>
        <v>1170.722857142857</v>
      </c>
      <c r="AS272" s="26">
        <f>AVERAGE(E272,F272,G272)</f>
        <v>1166.0933333333332</v>
      </c>
      <c r="AT272" s="26">
        <f t="shared" si="125"/>
        <v>1170.2199999999998</v>
      </c>
      <c r="AU272" s="26">
        <f t="shared" si="126"/>
        <v>6.0733333333332995</v>
      </c>
      <c r="AV272" s="27">
        <f t="shared" si="127"/>
        <v>-45.298207098425628</v>
      </c>
      <c r="AW272" s="10">
        <f t="shared" si="119"/>
        <v>43367</v>
      </c>
      <c r="AY272" s="20">
        <f>AVERAGE(E272,F272,G272)</f>
        <v>1166.0933333333332</v>
      </c>
      <c r="AZ272" s="21">
        <f t="shared" si="106"/>
        <v>1188.377</v>
      </c>
      <c r="BA272" s="21">
        <f t="shared" si="107"/>
        <v>25.151133333333313</v>
      </c>
      <c r="BB272" s="22">
        <f t="shared" si="108"/>
        <v>-59.066037227392599</v>
      </c>
      <c r="BC272" s="10">
        <f t="shared" si="120"/>
        <v>43367</v>
      </c>
      <c r="BE272" s="20">
        <f>G272-G271</f>
        <v>7.2799999999999727</v>
      </c>
      <c r="BF272" s="23">
        <f t="shared" si="122"/>
        <v>7.2799999999999727</v>
      </c>
      <c r="BG272" s="23">
        <f t="shared" si="100"/>
        <v>0</v>
      </c>
      <c r="BH272" s="33">
        <f t="shared" si="104"/>
        <v>5.216904983677531</v>
      </c>
      <c r="BI272" s="33">
        <f t="shared" si="105"/>
        <v>6.2642536346394468</v>
      </c>
      <c r="BJ272" s="23">
        <f t="shared" si="101"/>
        <v>0.83280551649914181</v>
      </c>
      <c r="BK272" s="30">
        <f t="shared" si="102"/>
        <v>45.438837290815833</v>
      </c>
      <c r="BL272" s="10">
        <f t="shared" si="121"/>
        <v>43367</v>
      </c>
    </row>
    <row r="273" spans="1:64" x14ac:dyDescent="0.25">
      <c r="A273">
        <v>1276</v>
      </c>
      <c r="B273">
        <v>3</v>
      </c>
      <c r="C273" s="1">
        <v>43368</v>
      </c>
      <c r="D273" s="52">
        <v>1176.1500000000001</v>
      </c>
      <c r="E273" s="52">
        <v>1186.8800000000001</v>
      </c>
      <c r="F273" s="52">
        <v>1168</v>
      </c>
      <c r="G273">
        <v>1184.6500000000001</v>
      </c>
      <c r="H273">
        <v>977731</v>
      </c>
      <c r="J273" s="10">
        <f t="shared" si="114"/>
        <v>43368</v>
      </c>
      <c r="K273" s="20">
        <v>0</v>
      </c>
      <c r="L273" s="20">
        <v>0</v>
      </c>
      <c r="N273" s="10">
        <f t="shared" si="115"/>
        <v>43368</v>
      </c>
      <c r="O273" s="42">
        <f>((G273-MIN(F260:F273))/(MAX(E260:E273)-MIN(F260:F273))*100)</f>
        <v>83.3112582781458</v>
      </c>
      <c r="P273" s="40">
        <f t="shared" si="103"/>
        <v>52.400118115942036</v>
      </c>
      <c r="Q273" s="2"/>
      <c r="R273" s="10">
        <f t="shared" si="116"/>
        <v>43368</v>
      </c>
      <c r="S273" s="11">
        <f t="shared" si="123"/>
        <v>0.25</v>
      </c>
      <c r="T273" s="40">
        <f>(G273*S273)+(T272*(1-S273))</f>
        <v>1175.315091844323</v>
      </c>
      <c r="U273" s="3"/>
      <c r="V273" s="10">
        <f t="shared" si="117"/>
        <v>43368</v>
      </c>
      <c r="W273" s="23">
        <f t="shared" si="124"/>
        <v>0.15384615384615385</v>
      </c>
      <c r="X273" s="46">
        <f>((G273 -X272)*W273)+X272</f>
        <v>1177.1004618052789</v>
      </c>
      <c r="Y273" s="23">
        <f t="shared" si="109"/>
        <v>7.407407407407407E-2</v>
      </c>
      <c r="Z273" s="47">
        <f>((G273 -Z272)*Y273)+Z272</f>
        <v>1186.4157064673625</v>
      </c>
      <c r="AA273" s="46">
        <f t="shared" si="110"/>
        <v>-9.3152446620836145</v>
      </c>
      <c r="AB273" s="45">
        <f t="shared" si="111"/>
        <v>0.2</v>
      </c>
      <c r="AC273" s="48">
        <f t="shared" si="113"/>
        <v>-10.253004330636998</v>
      </c>
      <c r="AD273" s="46">
        <f t="shared" si="112"/>
        <v>0.93775966855338311</v>
      </c>
      <c r="AF273" s="10">
        <f t="shared" si="118"/>
        <v>43368</v>
      </c>
      <c r="AG273" s="15">
        <f>AVERAGE(G267:G273)</f>
        <v>1171.3342857142857</v>
      </c>
      <c r="AH273" s="16">
        <f>AVERAGE(G260:G273)</f>
        <v>1170.5921428571426</v>
      </c>
      <c r="AS273" s="26">
        <f>AVERAGE(E273,F273,G273)</f>
        <v>1179.8433333333335</v>
      </c>
      <c r="AT273" s="26">
        <f t="shared" si="125"/>
        <v>1171.0885714285712</v>
      </c>
      <c r="AU273" s="26">
        <f t="shared" si="126"/>
        <v>7.0659863945578048</v>
      </c>
      <c r="AV273" s="27">
        <f t="shared" si="127"/>
        <v>82.600044927958677</v>
      </c>
      <c r="AW273" s="10">
        <f t="shared" si="119"/>
        <v>43368</v>
      </c>
      <c r="AY273" s="20">
        <f>AVERAGE(E273,F273,G273)</f>
        <v>1179.8433333333335</v>
      </c>
      <c r="AZ273" s="21">
        <f t="shared" si="106"/>
        <v>1185.5253333333333</v>
      </c>
      <c r="BA273" s="21">
        <f t="shared" si="107"/>
        <v>21.726999999999954</v>
      </c>
      <c r="BB273" s="22">
        <f t="shared" si="108"/>
        <v>-17.434528466883911</v>
      </c>
      <c r="BC273" s="10">
        <f t="shared" si="120"/>
        <v>43368</v>
      </c>
      <c r="BE273" s="20">
        <f>G273-G272</f>
        <v>11.2800000000002</v>
      </c>
      <c r="BF273" s="23">
        <f t="shared" si="122"/>
        <v>11.2800000000002</v>
      </c>
      <c r="BG273" s="23">
        <f t="shared" ref="BG273:BG336" si="128">IF(BE273&lt;0,-BE273,0)</f>
        <v>0</v>
      </c>
      <c r="BH273" s="33">
        <f t="shared" si="104"/>
        <v>5.6499831991291503</v>
      </c>
      <c r="BI273" s="33">
        <f t="shared" si="105"/>
        <v>5.8168069464509156</v>
      </c>
      <c r="BJ273" s="23">
        <f t="shared" ref="BJ273:BJ336" si="129">BH273/BI273</f>
        <v>0.97132039126319092</v>
      </c>
      <c r="BK273" s="30">
        <f t="shared" ref="BK273:BK336" si="130">IF(BI273=0,100,100-(100/(1+BJ273)))</f>
        <v>49.272578702479926</v>
      </c>
      <c r="BL273" s="10">
        <f t="shared" si="121"/>
        <v>43368</v>
      </c>
    </row>
    <row r="274" spans="1:64" x14ac:dyDescent="0.25">
      <c r="A274">
        <v>1277</v>
      </c>
      <c r="B274">
        <v>3</v>
      </c>
      <c r="C274" s="1">
        <v>43369</v>
      </c>
      <c r="D274" s="52">
        <v>1185.1500000000001</v>
      </c>
      <c r="E274" s="52">
        <v>1194.23</v>
      </c>
      <c r="F274" s="52">
        <v>1174.77</v>
      </c>
      <c r="G274">
        <v>1180.49</v>
      </c>
      <c r="H274">
        <v>1462253</v>
      </c>
      <c r="J274" s="10">
        <f t="shared" si="114"/>
        <v>43369</v>
      </c>
      <c r="K274" s="20">
        <v>0</v>
      </c>
      <c r="L274" s="20">
        <v>0</v>
      </c>
      <c r="N274" s="10">
        <f t="shared" si="115"/>
        <v>43369</v>
      </c>
      <c r="O274" s="42">
        <f>((G274-MIN(F261:F274))/(MAX(E261:E274)-MIN(F261:F274))*100)</f>
        <v>70.963651732882454</v>
      </c>
      <c r="P274" s="40">
        <f t="shared" ref="P274:P337" si="131">AVERAGE(O272:O274)</f>
        <v>68.353952729203826</v>
      </c>
      <c r="Q274" s="2"/>
      <c r="R274" s="10">
        <f t="shared" si="116"/>
        <v>43369</v>
      </c>
      <c r="S274" s="11">
        <f t="shared" si="123"/>
        <v>0.25</v>
      </c>
      <c r="T274" s="40">
        <f>(G274*S274)+(T273*(1-S274))</f>
        <v>1176.6088188832423</v>
      </c>
      <c r="U274" s="3"/>
      <c r="V274" s="10">
        <f t="shared" si="117"/>
        <v>43369</v>
      </c>
      <c r="W274" s="23">
        <f t="shared" si="124"/>
        <v>0.15384615384615385</v>
      </c>
      <c r="X274" s="46">
        <f>((G274 -X273)*W274)+X273</f>
        <v>1177.6219292198514</v>
      </c>
      <c r="Y274" s="23">
        <f t="shared" si="109"/>
        <v>7.407407407407407E-2</v>
      </c>
      <c r="Z274" s="47">
        <f>((G274 -Z273)*Y274)+Z273</f>
        <v>1185.976765247558</v>
      </c>
      <c r="AA274" s="46">
        <f t="shared" si="110"/>
        <v>-8.3548360277065967</v>
      </c>
      <c r="AB274" s="45">
        <f t="shared" si="111"/>
        <v>0.2</v>
      </c>
      <c r="AC274" s="48">
        <f t="shared" si="113"/>
        <v>-9.8733706700509174</v>
      </c>
      <c r="AD274" s="46">
        <f t="shared" si="112"/>
        <v>1.5185346423443207</v>
      </c>
      <c r="AF274" s="10">
        <f t="shared" si="118"/>
        <v>43369</v>
      </c>
      <c r="AG274" s="15">
        <f>AVERAGE(G268:G274)</f>
        <v>1174.8257142857142</v>
      </c>
      <c r="AH274" s="16">
        <f>AVERAGE(G261:G274)</f>
        <v>1171.2385714285713</v>
      </c>
      <c r="AS274" s="26">
        <f>AVERAGE(E274,F274,G274)</f>
        <v>1183.1633333333332</v>
      </c>
      <c r="AT274" s="26">
        <f t="shared" si="125"/>
        <v>1174.0490476190475</v>
      </c>
      <c r="AU274" s="26">
        <f t="shared" si="126"/>
        <v>7.1325170068027024</v>
      </c>
      <c r="AV274" s="27">
        <f t="shared" si="127"/>
        <v>85.189989317869234</v>
      </c>
      <c r="AW274" s="10">
        <f t="shared" si="119"/>
        <v>43369</v>
      </c>
      <c r="AY274" s="20">
        <f>AVERAGE(E274,F274,G274)</f>
        <v>1183.1633333333332</v>
      </c>
      <c r="AZ274" s="21">
        <f t="shared" si="106"/>
        <v>1182.9770000000001</v>
      </c>
      <c r="BA274" s="21">
        <f t="shared" si="107"/>
        <v>17.944133333333344</v>
      </c>
      <c r="BB274" s="22">
        <f t="shared" si="108"/>
        <v>0.69227206415874298</v>
      </c>
      <c r="BC274" s="10">
        <f t="shared" si="120"/>
        <v>43369</v>
      </c>
      <c r="BE274" s="20">
        <f>G274-G273</f>
        <v>-4.1600000000000819</v>
      </c>
      <c r="BF274" s="23">
        <f t="shared" si="122"/>
        <v>0</v>
      </c>
      <c r="BG274" s="23">
        <f t="shared" si="128"/>
        <v>4.1600000000000819</v>
      </c>
      <c r="BH274" s="33">
        <f t="shared" ref="BH274:BH337" si="132">((BH273*13)+BF274)/14</f>
        <v>5.2464129706199261</v>
      </c>
      <c r="BI274" s="33">
        <f t="shared" ref="BI274:BI337" si="133">((BI273*13)+BG274)/14</f>
        <v>5.698463593132999</v>
      </c>
      <c r="BJ274" s="23">
        <f t="shared" si="129"/>
        <v>0.92067149063515619</v>
      </c>
      <c r="BK274" s="30">
        <f t="shared" si="130"/>
        <v>47.93487564761503</v>
      </c>
      <c r="BL274" s="10">
        <f t="shared" si="121"/>
        <v>43369</v>
      </c>
    </row>
    <row r="275" spans="1:64" x14ac:dyDescent="0.25">
      <c r="A275">
        <v>1278</v>
      </c>
      <c r="B275">
        <v>3</v>
      </c>
      <c r="C275" s="1">
        <v>43370</v>
      </c>
      <c r="D275" s="52">
        <v>1186.73</v>
      </c>
      <c r="E275" s="52">
        <v>1202.0999999999999</v>
      </c>
      <c r="F275" s="52">
        <v>1183.6300000000001</v>
      </c>
      <c r="G275">
        <v>1194.6400000000001</v>
      </c>
      <c r="H275">
        <v>1260754</v>
      </c>
      <c r="J275" s="10">
        <f t="shared" si="114"/>
        <v>43370</v>
      </c>
      <c r="K275" s="20">
        <v>0</v>
      </c>
      <c r="L275" s="20">
        <v>1</v>
      </c>
      <c r="N275" s="10">
        <f t="shared" si="115"/>
        <v>43370</v>
      </c>
      <c r="O275" s="42">
        <f>((G275-MIN(F262:F275))/(MAX(E262:E275)-MIN(F262:F275))*100)</f>
        <v>86.48305852509543</v>
      </c>
      <c r="P275" s="40">
        <f t="shared" si="131"/>
        <v>80.252656178707895</v>
      </c>
      <c r="Q275" s="2"/>
      <c r="R275" s="10">
        <f t="shared" si="116"/>
        <v>43370</v>
      </c>
      <c r="S275" s="11">
        <f t="shared" si="123"/>
        <v>0.25</v>
      </c>
      <c r="T275" s="40">
        <f>(G275*S275)+(T274*(1-S275))</f>
        <v>1181.1166141624317</v>
      </c>
      <c r="U275" s="3"/>
      <c r="V275" s="10">
        <f t="shared" si="117"/>
        <v>43370</v>
      </c>
      <c r="W275" s="23">
        <f t="shared" si="124"/>
        <v>0.15384615384615385</v>
      </c>
      <c r="X275" s="46">
        <f>((G275 -X274)*W275)+X274</f>
        <v>1180.2400939552588</v>
      </c>
      <c r="Y275" s="23">
        <f t="shared" si="109"/>
        <v>7.407407407407407E-2</v>
      </c>
      <c r="Z275" s="47">
        <f>((G275 -Z274)*Y275)+Z274</f>
        <v>1186.6184863403314</v>
      </c>
      <c r="AA275" s="46">
        <f t="shared" si="110"/>
        <v>-6.3783923850726296</v>
      </c>
      <c r="AB275" s="45">
        <f t="shared" si="111"/>
        <v>0.2</v>
      </c>
      <c r="AC275" s="48">
        <f t="shared" si="113"/>
        <v>-9.1743750130552595</v>
      </c>
      <c r="AD275" s="46">
        <f t="shared" si="112"/>
        <v>2.7959826279826299</v>
      </c>
      <c r="AF275" s="10">
        <f t="shared" si="118"/>
        <v>43370</v>
      </c>
      <c r="AG275" s="15">
        <f>AVERAGE(G269:G275)</f>
        <v>1179.5999999999999</v>
      </c>
      <c r="AH275" s="16">
        <f>AVERAGE(G262:G275)</f>
        <v>1173.367857142857</v>
      </c>
      <c r="AS275" s="26">
        <f>AVERAGE(E275,F275,G275)</f>
        <v>1193.4566666666667</v>
      </c>
      <c r="AT275" s="26">
        <f t="shared" si="125"/>
        <v>1178.1433333333332</v>
      </c>
      <c r="AU275" s="26">
        <f t="shared" si="126"/>
        <v>7.7895238095238382</v>
      </c>
      <c r="AV275" s="27">
        <f t="shared" si="127"/>
        <v>131.05921669315825</v>
      </c>
      <c r="AW275" s="10">
        <f t="shared" si="119"/>
        <v>43370</v>
      </c>
      <c r="AY275" s="20">
        <f>AVERAGE(E275,F275,G275)</f>
        <v>1193.4566666666667</v>
      </c>
      <c r="AZ275" s="21">
        <f t="shared" si="106"/>
        <v>1180.3778333333335</v>
      </c>
      <c r="BA275" s="21">
        <f t="shared" si="107"/>
        <v>14.517183333333355</v>
      </c>
      <c r="BB275" s="22">
        <f t="shared" si="108"/>
        <v>60.061390849846823</v>
      </c>
      <c r="BC275" s="10">
        <f t="shared" si="120"/>
        <v>43370</v>
      </c>
      <c r="BE275" s="20">
        <f>G275-G274</f>
        <v>14.150000000000091</v>
      </c>
      <c r="BF275" s="23">
        <f t="shared" si="122"/>
        <v>14.150000000000091</v>
      </c>
      <c r="BG275" s="23">
        <f t="shared" si="128"/>
        <v>0</v>
      </c>
      <c r="BH275" s="33">
        <f t="shared" si="132"/>
        <v>5.8823834727185096</v>
      </c>
      <c r="BI275" s="33">
        <f t="shared" si="133"/>
        <v>5.2914304793377847</v>
      </c>
      <c r="BJ275" s="23">
        <f t="shared" si="129"/>
        <v>1.1116811409860348</v>
      </c>
      <c r="BK275" s="30">
        <f t="shared" si="130"/>
        <v>52.64436563878877</v>
      </c>
      <c r="BL275" s="10">
        <f t="shared" si="121"/>
        <v>43370</v>
      </c>
    </row>
    <row r="276" spans="1:64" x14ac:dyDescent="0.25">
      <c r="A276">
        <v>1279</v>
      </c>
      <c r="B276">
        <v>3</v>
      </c>
      <c r="C276" s="1">
        <v>43371</v>
      </c>
      <c r="D276" s="52">
        <v>1191.8699999999999</v>
      </c>
      <c r="E276" s="52">
        <v>1195.4100000000001</v>
      </c>
      <c r="F276" s="52">
        <v>1184.5</v>
      </c>
      <c r="G276">
        <v>1193.47</v>
      </c>
      <c r="H276">
        <v>1380629</v>
      </c>
      <c r="J276" s="10">
        <f t="shared" si="114"/>
        <v>43371</v>
      </c>
      <c r="K276" s="20">
        <v>0</v>
      </c>
      <c r="L276" s="20">
        <v>1</v>
      </c>
      <c r="N276" s="10">
        <f t="shared" si="115"/>
        <v>43371</v>
      </c>
      <c r="O276" s="42">
        <f>((G276-MIN(F263:F276))/(MAX(E263:E276)-MIN(F263:F276))*100)</f>
        <v>84.363109258923885</v>
      </c>
      <c r="P276" s="40">
        <f t="shared" si="131"/>
        <v>80.60327317230059</v>
      </c>
      <c r="Q276" s="2"/>
      <c r="R276" s="10">
        <f t="shared" si="116"/>
        <v>43371</v>
      </c>
      <c r="S276" s="11">
        <f t="shared" si="123"/>
        <v>0.25</v>
      </c>
      <c r="T276" s="40">
        <f>(G276*S276)+(T275*(1-S276))</f>
        <v>1184.2049606218238</v>
      </c>
      <c r="U276" s="3"/>
      <c r="V276" s="10">
        <f t="shared" si="117"/>
        <v>43371</v>
      </c>
      <c r="W276" s="23">
        <f t="shared" si="124"/>
        <v>0.15384615384615385</v>
      </c>
      <c r="X276" s="46">
        <f>((G276 -X275)*W276)+X275</f>
        <v>1182.2754641159881</v>
      </c>
      <c r="Y276" s="23">
        <f t="shared" si="109"/>
        <v>7.407407407407407E-2</v>
      </c>
      <c r="Z276" s="47">
        <f>((G276 -Z275)*Y276)+Z275</f>
        <v>1187.1260058706773</v>
      </c>
      <c r="AA276" s="46">
        <f t="shared" si="110"/>
        <v>-4.8505417546891749</v>
      </c>
      <c r="AB276" s="45">
        <f t="shared" si="111"/>
        <v>0.2</v>
      </c>
      <c r="AC276" s="48">
        <f t="shared" si="113"/>
        <v>-8.3096083613820433</v>
      </c>
      <c r="AD276" s="46">
        <f t="shared" si="112"/>
        <v>3.4590666066928684</v>
      </c>
      <c r="AF276" s="10">
        <f t="shared" si="118"/>
        <v>43371</v>
      </c>
      <c r="AG276" s="15">
        <f>AVERAGE(G270:G276)</f>
        <v>1182.7971428571429</v>
      </c>
      <c r="AH276" s="16">
        <f>AVERAGE(G263:G276)</f>
        <v>1175.4271428571428</v>
      </c>
      <c r="AS276" s="26">
        <f>AVERAGE(E276,F276,G276)</f>
        <v>1191.1266666666668</v>
      </c>
      <c r="AT276" s="26">
        <f t="shared" si="125"/>
        <v>1181.6909523809522</v>
      </c>
      <c r="AU276" s="26">
        <f t="shared" si="126"/>
        <v>6.9589115646258506</v>
      </c>
      <c r="AV276" s="27">
        <f t="shared" si="127"/>
        <v>90.394541331041765</v>
      </c>
      <c r="AW276" s="10">
        <f t="shared" si="119"/>
        <v>43371</v>
      </c>
      <c r="AY276" s="20">
        <f>AVERAGE(E276,F276,G276)</f>
        <v>1191.1266666666668</v>
      </c>
      <c r="AZ276" s="21">
        <f t="shared" si="106"/>
        <v>1177.845</v>
      </c>
      <c r="BA276" s="21">
        <f t="shared" si="107"/>
        <v>11.424333333333346</v>
      </c>
      <c r="BB276" s="22">
        <f t="shared" si="108"/>
        <v>77.505130374736595</v>
      </c>
      <c r="BC276" s="10">
        <f t="shared" si="120"/>
        <v>43371</v>
      </c>
      <c r="BE276" s="20">
        <f>G276-G275</f>
        <v>-1.1700000000000728</v>
      </c>
      <c r="BF276" s="23">
        <f t="shared" si="122"/>
        <v>0</v>
      </c>
      <c r="BG276" s="23">
        <f t="shared" si="128"/>
        <v>1.1700000000000728</v>
      </c>
      <c r="BH276" s="33">
        <f t="shared" si="132"/>
        <v>5.4622132246671873</v>
      </c>
      <c r="BI276" s="33">
        <f t="shared" si="133"/>
        <v>4.9970425879565195</v>
      </c>
      <c r="BJ276" s="23">
        <f t="shared" si="129"/>
        <v>1.0930891879592513</v>
      </c>
      <c r="BK276" s="30">
        <f t="shared" si="130"/>
        <v>52.223727218475879</v>
      </c>
      <c r="BL276" s="10">
        <f t="shared" si="121"/>
        <v>43371</v>
      </c>
    </row>
    <row r="277" spans="1:64" x14ac:dyDescent="0.25">
      <c r="A277">
        <v>1280</v>
      </c>
      <c r="B277">
        <v>3</v>
      </c>
      <c r="C277" s="1">
        <v>43374</v>
      </c>
      <c r="D277" s="52">
        <v>1199.8900000000001</v>
      </c>
      <c r="E277" s="52">
        <v>1209.9000000000001</v>
      </c>
      <c r="F277" s="52">
        <v>1190.3</v>
      </c>
      <c r="G277">
        <v>1195.31</v>
      </c>
      <c r="H277">
        <v>1357604</v>
      </c>
      <c r="J277" s="10">
        <f t="shared" si="114"/>
        <v>43374</v>
      </c>
      <c r="K277" s="20">
        <v>0</v>
      </c>
      <c r="L277" s="20">
        <v>1</v>
      </c>
      <c r="N277" s="10">
        <f t="shared" si="115"/>
        <v>43374</v>
      </c>
      <c r="O277" s="42">
        <f>((G277-MIN(F264:F277))/(MAX(E264:E277)-MIN(F264:F277))*100)</f>
        <v>76.837593268772594</v>
      </c>
      <c r="P277" s="40">
        <f t="shared" si="131"/>
        <v>82.561253684263974</v>
      </c>
      <c r="Q277" s="2"/>
      <c r="R277" s="10">
        <f t="shared" si="116"/>
        <v>43374</v>
      </c>
      <c r="S277" s="11">
        <f t="shared" si="123"/>
        <v>0.25</v>
      </c>
      <c r="T277" s="40">
        <f>(G277*S277)+(T276*(1-S277))</f>
        <v>1186.9812204663679</v>
      </c>
      <c r="U277" s="3"/>
      <c r="V277" s="10">
        <f t="shared" si="117"/>
        <v>43374</v>
      </c>
      <c r="W277" s="23">
        <f t="shared" si="124"/>
        <v>0.15384615384615385</v>
      </c>
      <c r="X277" s="46">
        <f>((G277 -X276)*W277)+X276</f>
        <v>1184.280777328913</v>
      </c>
      <c r="Y277" s="23">
        <f t="shared" si="109"/>
        <v>7.407407407407407E-2</v>
      </c>
      <c r="Z277" s="47">
        <f>((G277 -Z276)*Y277)+Z276</f>
        <v>1187.7322276580346</v>
      </c>
      <c r="AA277" s="46">
        <f t="shared" si="110"/>
        <v>-3.4514503291215988</v>
      </c>
      <c r="AB277" s="45">
        <f t="shared" si="111"/>
        <v>0.2</v>
      </c>
      <c r="AC277" s="48">
        <f t="shared" si="113"/>
        <v>-7.3379767549299544</v>
      </c>
      <c r="AD277" s="46">
        <f t="shared" si="112"/>
        <v>3.8865264258083556</v>
      </c>
      <c r="AF277" s="10">
        <f t="shared" si="118"/>
        <v>43374</v>
      </c>
      <c r="AG277" s="15">
        <f>AVERAGE(G271:G277)</f>
        <v>1184.0028571428572</v>
      </c>
      <c r="AH277" s="16">
        <f>AVERAGE(G264:G277)</f>
        <v>1176.7092857142854</v>
      </c>
      <c r="AS277" s="26">
        <f>AVERAGE(E277,F277,G277)</f>
        <v>1198.5033333333333</v>
      </c>
      <c r="AT277" s="26">
        <f t="shared" si="125"/>
        <v>1183.8523809523811</v>
      </c>
      <c r="AU277" s="26">
        <f t="shared" si="126"/>
        <v>9.0084353741497125</v>
      </c>
      <c r="AV277" s="27">
        <f t="shared" si="127"/>
        <v>108.42395134819327</v>
      </c>
      <c r="AW277" s="10">
        <f t="shared" si="119"/>
        <v>43374</v>
      </c>
      <c r="AY277" s="20">
        <f>AVERAGE(E277,F277,G277)</f>
        <v>1198.5033333333333</v>
      </c>
      <c r="AZ277" s="21">
        <f t="shared" si="106"/>
        <v>1176.6345000000001</v>
      </c>
      <c r="BA277" s="21">
        <f t="shared" si="107"/>
        <v>9.9717333333333613</v>
      </c>
      <c r="BB277" s="22">
        <f t="shared" si="108"/>
        <v>146.20549642545029</v>
      </c>
      <c r="BC277" s="10">
        <f t="shared" si="120"/>
        <v>43374</v>
      </c>
      <c r="BE277" s="20">
        <f>G277-G276</f>
        <v>1.8399999999999181</v>
      </c>
      <c r="BF277" s="23">
        <f t="shared" si="122"/>
        <v>1.8399999999999181</v>
      </c>
      <c r="BG277" s="23">
        <f t="shared" si="128"/>
        <v>0</v>
      </c>
      <c r="BH277" s="33">
        <f t="shared" si="132"/>
        <v>5.2034837086195251</v>
      </c>
      <c r="BI277" s="33">
        <f t="shared" si="133"/>
        <v>4.640110974531054</v>
      </c>
      <c r="BJ277" s="23">
        <f t="shared" si="129"/>
        <v>1.1214136336783211</v>
      </c>
      <c r="BK277" s="30">
        <f t="shared" si="130"/>
        <v>52.861620943479132</v>
      </c>
      <c r="BL277" s="10">
        <f t="shared" si="121"/>
        <v>43374</v>
      </c>
    </row>
    <row r="278" spans="1:64" x14ac:dyDescent="0.25">
      <c r="A278">
        <v>1281</v>
      </c>
      <c r="B278">
        <v>3</v>
      </c>
      <c r="C278" s="1">
        <v>43375</v>
      </c>
      <c r="D278" s="52">
        <v>1190.96</v>
      </c>
      <c r="E278" s="52">
        <v>1209.96</v>
      </c>
      <c r="F278" s="52">
        <v>1186.6300000000001</v>
      </c>
      <c r="G278">
        <v>1200.1099999999999</v>
      </c>
      <c r="H278">
        <v>1687914</v>
      </c>
      <c r="J278" s="10">
        <f t="shared" si="114"/>
        <v>43375</v>
      </c>
      <c r="K278" s="20">
        <v>0</v>
      </c>
      <c r="L278" s="20">
        <v>1</v>
      </c>
      <c r="N278" s="10">
        <f t="shared" si="115"/>
        <v>43375</v>
      </c>
      <c r="O278" s="42">
        <f>((G278-MIN(F265:F278))/(MAX(E265:E278)-MIN(F265:F278))*100)</f>
        <v>84.377478191910953</v>
      </c>
      <c r="P278" s="40">
        <f t="shared" si="131"/>
        <v>81.859393573202468</v>
      </c>
      <c r="Q278" s="2"/>
      <c r="R278" s="10">
        <f t="shared" si="116"/>
        <v>43375</v>
      </c>
      <c r="S278" s="11">
        <f t="shared" si="123"/>
        <v>0.25</v>
      </c>
      <c r="T278" s="40">
        <f>(G278*S278)+(T277*(1-S278))</f>
        <v>1190.2634153497759</v>
      </c>
      <c r="U278" s="3"/>
      <c r="V278" s="10">
        <f t="shared" si="117"/>
        <v>43375</v>
      </c>
      <c r="W278" s="23">
        <f t="shared" si="124"/>
        <v>0.15384615384615385</v>
      </c>
      <c r="X278" s="46">
        <f>((G278 -X277)*W278)+X277</f>
        <v>1186.7160423552341</v>
      </c>
      <c r="Y278" s="23">
        <f t="shared" si="109"/>
        <v>7.407407407407407E-2</v>
      </c>
      <c r="Z278" s="47">
        <f>((G278 -Z277)*Y278)+Z277</f>
        <v>1188.6490996833654</v>
      </c>
      <c r="AA278" s="46">
        <f t="shared" si="110"/>
        <v>-1.9330573281313264</v>
      </c>
      <c r="AB278" s="45">
        <f t="shared" si="111"/>
        <v>0.2</v>
      </c>
      <c r="AC278" s="48">
        <f t="shared" si="113"/>
        <v>-6.2569928695702286</v>
      </c>
      <c r="AD278" s="46">
        <f t="shared" si="112"/>
        <v>4.3239355414389022</v>
      </c>
      <c r="AF278" s="10">
        <f t="shared" si="118"/>
        <v>43375</v>
      </c>
      <c r="AG278" s="15">
        <f>AVERAGE(G272:G278)</f>
        <v>1188.8628571428574</v>
      </c>
      <c r="AH278" s="16">
        <f>AVERAGE(G265:G278)</f>
        <v>1179.3728571428569</v>
      </c>
      <c r="AS278" s="26">
        <f>AVERAGE(E278,F278,G278)</f>
        <v>1198.8999999999999</v>
      </c>
      <c r="AT278" s="26">
        <f t="shared" si="125"/>
        <v>1187.2980952380951</v>
      </c>
      <c r="AU278" s="26">
        <f t="shared" si="126"/>
        <v>9.3697959183673767</v>
      </c>
      <c r="AV278" s="27">
        <f t="shared" si="127"/>
        <v>82.548256568120209</v>
      </c>
      <c r="AW278" s="10">
        <f t="shared" si="119"/>
        <v>43375</v>
      </c>
      <c r="AY278" s="20">
        <f>AVERAGE(E278,F278,G278)</f>
        <v>1198.8999999999999</v>
      </c>
      <c r="AZ278" s="21">
        <f t="shared" ref="AZ278:AZ341" si="134">AVERAGE(AY259:AY278)</f>
        <v>1176.538</v>
      </c>
      <c r="BA278" s="21">
        <f t="shared" ref="BA278:BA341" si="135">(ABS(AY259-AZ278)+ABS(AY260-AZ278)+ABS(AY261-AZ278)+ABS(AY262-AZ278)+ABS(AY263-AZ278)+ABS(AY264-AZ278)+ABS(AY265-AZ278)+ABS(AY266-AZ278)+ABS(AY267-AZ278)+ABS(AY268-AZ278)+ABS(AY269-AZ278)+ABS(AY270-AZ278)+ABS(AY271-AZ278)+ABS(AY272-AZ278)+ABS(AY273-AZ278)+ABS(AY274-AZ278)+ABS(AY275-AZ278)+ABS(AY276-AZ278)+ABS(AY277-AZ278)+ABS(AY278-AZ278))/20</f>
        <v>9.8559333333333363</v>
      </c>
      <c r="BB278" s="22">
        <f t="shared" ref="BB278:BB341" si="136">(AY278-AZ278)/(BA278*0.015)</f>
        <v>151.25914001041571</v>
      </c>
      <c r="BC278" s="10">
        <f t="shared" si="120"/>
        <v>43375</v>
      </c>
      <c r="BE278" s="20">
        <f>G278-G277</f>
        <v>4.7999999999999545</v>
      </c>
      <c r="BF278" s="23">
        <f t="shared" si="122"/>
        <v>4.7999999999999545</v>
      </c>
      <c r="BG278" s="23">
        <f t="shared" si="128"/>
        <v>0</v>
      </c>
      <c r="BH278" s="33">
        <f t="shared" si="132"/>
        <v>5.1746634437181269</v>
      </c>
      <c r="BI278" s="33">
        <f t="shared" si="133"/>
        <v>4.308674476350264</v>
      </c>
      <c r="BJ278" s="23">
        <f t="shared" si="129"/>
        <v>1.2009873273372496</v>
      </c>
      <c r="BK278" s="30">
        <f t="shared" si="130"/>
        <v>54.565844719796807</v>
      </c>
      <c r="BL278" s="10">
        <f t="shared" si="121"/>
        <v>43375</v>
      </c>
    </row>
    <row r="279" spans="1:64" x14ac:dyDescent="0.25">
      <c r="A279">
        <v>1282</v>
      </c>
      <c r="B279">
        <v>3</v>
      </c>
      <c r="C279" s="1">
        <v>43376</v>
      </c>
      <c r="D279" s="52">
        <v>1205</v>
      </c>
      <c r="E279" s="52">
        <v>1206.4100000000001</v>
      </c>
      <c r="F279" s="52">
        <v>1193.83</v>
      </c>
      <c r="G279">
        <v>1202.95</v>
      </c>
      <c r="H279">
        <v>1256214</v>
      </c>
      <c r="J279" s="10">
        <f t="shared" si="114"/>
        <v>43376</v>
      </c>
      <c r="K279" s="20">
        <v>0</v>
      </c>
      <c r="L279" s="20">
        <v>1</v>
      </c>
      <c r="N279" s="10">
        <f t="shared" si="115"/>
        <v>43376</v>
      </c>
      <c r="O279" s="42">
        <f>((G279-MIN(F266:F279))/(MAX(E266:E279)-MIN(F266:F279))*100)</f>
        <v>88.881839809674872</v>
      </c>
      <c r="P279" s="40">
        <f t="shared" si="131"/>
        <v>83.365637090119478</v>
      </c>
      <c r="Q279" s="2"/>
      <c r="R279" s="10">
        <f t="shared" si="116"/>
        <v>43376</v>
      </c>
      <c r="S279" s="11">
        <f t="shared" si="123"/>
        <v>0.25</v>
      </c>
      <c r="T279" s="40">
        <f>(G279*S279)+(T278*(1-S279))</f>
        <v>1193.4350615123319</v>
      </c>
      <c r="U279" s="3"/>
      <c r="V279" s="10">
        <f t="shared" si="117"/>
        <v>43376</v>
      </c>
      <c r="W279" s="23">
        <f t="shared" si="124"/>
        <v>0.15384615384615385</v>
      </c>
      <c r="X279" s="46">
        <f>((G279 -X278)*W279)+X278</f>
        <v>1189.2135743005826</v>
      </c>
      <c r="Y279" s="23">
        <f t="shared" si="109"/>
        <v>7.407407407407407E-2</v>
      </c>
      <c r="Z279" s="47">
        <f>((G279 -Z278)*Y279)+Z278</f>
        <v>1189.7084256327457</v>
      </c>
      <c r="AA279" s="46">
        <f t="shared" si="110"/>
        <v>-0.49485133216307986</v>
      </c>
      <c r="AB279" s="45">
        <f t="shared" si="111"/>
        <v>0.2</v>
      </c>
      <c r="AC279" s="48">
        <f t="shared" si="113"/>
        <v>-5.1045645620887985</v>
      </c>
      <c r="AD279" s="46">
        <f t="shared" si="112"/>
        <v>4.6097132299257186</v>
      </c>
      <c r="AF279" s="10">
        <f t="shared" si="118"/>
        <v>43376</v>
      </c>
      <c r="AG279" s="15">
        <f>AVERAGE(G273:G279)</f>
        <v>1193.0885714285716</v>
      </c>
      <c r="AH279" s="16">
        <f>AVERAGE(G266:G279)</f>
        <v>1181.3457142857144</v>
      </c>
      <c r="AS279" s="26">
        <f>AVERAGE(E279,F279,G279)</f>
        <v>1201.0633333333333</v>
      </c>
      <c r="AT279" s="26">
        <f t="shared" si="125"/>
        <v>1192.2938095238094</v>
      </c>
      <c r="AU279" s="26">
        <f t="shared" si="126"/>
        <v>6.4994557823129071</v>
      </c>
      <c r="AV279" s="27">
        <f t="shared" si="127"/>
        <v>89.951365193668067</v>
      </c>
      <c r="AW279" s="10">
        <f t="shared" si="119"/>
        <v>43376</v>
      </c>
      <c r="AY279" s="20">
        <f>AVERAGE(E279,F279,G279)</f>
        <v>1201.0633333333333</v>
      </c>
      <c r="AZ279" s="21">
        <f t="shared" si="134"/>
        <v>1177.4663333333333</v>
      </c>
      <c r="BA279" s="21">
        <f t="shared" si="135"/>
        <v>10.969933333333325</v>
      </c>
      <c r="BB279" s="22">
        <f t="shared" si="136"/>
        <v>143.40409239800911</v>
      </c>
      <c r="BC279" s="10">
        <f t="shared" si="120"/>
        <v>43376</v>
      </c>
      <c r="BE279" s="20">
        <f>G279-G278</f>
        <v>2.8400000000001455</v>
      </c>
      <c r="BF279" s="23">
        <f t="shared" si="122"/>
        <v>2.8400000000001455</v>
      </c>
      <c r="BG279" s="23">
        <f t="shared" si="128"/>
        <v>0</v>
      </c>
      <c r="BH279" s="33">
        <f t="shared" si="132"/>
        <v>5.0079017691668426</v>
      </c>
      <c r="BI279" s="33">
        <f t="shared" si="133"/>
        <v>4.0009120137538163</v>
      </c>
      <c r="BJ279" s="23">
        <f t="shared" si="129"/>
        <v>1.2516900526558263</v>
      </c>
      <c r="BK279" s="30">
        <f t="shared" si="130"/>
        <v>55.588914254849655</v>
      </c>
      <c r="BL279" s="10">
        <f t="shared" si="121"/>
        <v>43376</v>
      </c>
    </row>
    <row r="280" spans="1:64" x14ac:dyDescent="0.25">
      <c r="A280">
        <v>1283</v>
      </c>
      <c r="B280">
        <v>3</v>
      </c>
      <c r="C280" s="1">
        <v>43377</v>
      </c>
      <c r="D280" s="52">
        <v>1195.33</v>
      </c>
      <c r="E280" s="52">
        <v>1197.51</v>
      </c>
      <c r="F280" s="52">
        <v>1155.58</v>
      </c>
      <c r="G280">
        <v>1168.19</v>
      </c>
      <c r="H280">
        <v>2209490</v>
      </c>
      <c r="J280" s="10">
        <f t="shared" si="114"/>
        <v>43377</v>
      </c>
      <c r="K280" s="20">
        <v>0</v>
      </c>
      <c r="L280" s="20">
        <v>1</v>
      </c>
      <c r="N280" s="10">
        <f t="shared" si="115"/>
        <v>43377</v>
      </c>
      <c r="O280" s="42">
        <f>((G280-MIN(F267:F280))/(MAX(E267:E280)-MIN(F267:F280))*100)</f>
        <v>33.750991276764452</v>
      </c>
      <c r="P280" s="40">
        <f t="shared" si="131"/>
        <v>69.003436426116764</v>
      </c>
      <c r="Q280" s="2"/>
      <c r="R280" s="10">
        <f t="shared" si="116"/>
        <v>43377</v>
      </c>
      <c r="S280" s="11">
        <f t="shared" si="123"/>
        <v>0.25</v>
      </c>
      <c r="T280" s="40">
        <f>(G280*S280)+(T279*(1-S280))</f>
        <v>1187.123796134249</v>
      </c>
      <c r="U280" s="3"/>
      <c r="V280" s="10">
        <f t="shared" si="117"/>
        <v>43377</v>
      </c>
      <c r="W280" s="23">
        <f t="shared" si="124"/>
        <v>0.15384615384615385</v>
      </c>
      <c r="X280" s="46">
        <f>((G280 -X279)*W280)+X279</f>
        <v>1185.9791782543391</v>
      </c>
      <c r="Y280" s="23">
        <f t="shared" si="109"/>
        <v>7.407407407407407E-2</v>
      </c>
      <c r="Z280" s="47">
        <f>((G280 -Z279)*Y280)+Z279</f>
        <v>1188.1144681784683</v>
      </c>
      <c r="AA280" s="46">
        <f t="shared" si="110"/>
        <v>-2.1352899241292107</v>
      </c>
      <c r="AB280" s="45">
        <f t="shared" si="111"/>
        <v>0.2</v>
      </c>
      <c r="AC280" s="48">
        <f t="shared" si="113"/>
        <v>-4.5107096344968811</v>
      </c>
      <c r="AD280" s="46">
        <f t="shared" si="112"/>
        <v>2.3754197103676704</v>
      </c>
      <c r="AF280" s="10">
        <f t="shared" si="118"/>
        <v>43377</v>
      </c>
      <c r="AG280" s="15">
        <f>AVERAGE(G274:G280)</f>
        <v>1190.7371428571428</v>
      </c>
      <c r="AH280" s="16">
        <f>AVERAGE(G267:G280)</f>
        <v>1181.0357142857142</v>
      </c>
      <c r="AS280" s="26">
        <f>AVERAGE(E280,F280,G280)</f>
        <v>1173.76</v>
      </c>
      <c r="AT280" s="26">
        <f t="shared" si="125"/>
        <v>1191.4247619047619</v>
      </c>
      <c r="AU280" s="26">
        <f t="shared" si="126"/>
        <v>7.4926530612244733</v>
      </c>
      <c r="AV280" s="27">
        <f t="shared" si="127"/>
        <v>-157.17407225823681</v>
      </c>
      <c r="AW280" s="10">
        <f t="shared" si="119"/>
        <v>43377</v>
      </c>
      <c r="AY280" s="20">
        <f>AVERAGE(E280,F280,G280)</f>
        <v>1173.76</v>
      </c>
      <c r="AZ280" s="21">
        <f t="shared" si="134"/>
        <v>1177.6586666666667</v>
      </c>
      <c r="BA280" s="21">
        <f t="shared" si="135"/>
        <v>10.816066666666677</v>
      </c>
      <c r="BB280" s="22">
        <f t="shared" si="136"/>
        <v>-24.030095146520978</v>
      </c>
      <c r="BC280" s="10">
        <f t="shared" si="120"/>
        <v>43377</v>
      </c>
      <c r="BE280" s="20">
        <f>G280-G279</f>
        <v>-34.759999999999991</v>
      </c>
      <c r="BF280" s="23">
        <f t="shared" si="122"/>
        <v>0</v>
      </c>
      <c r="BG280" s="23">
        <f t="shared" si="128"/>
        <v>34.759999999999991</v>
      </c>
      <c r="BH280" s="33">
        <f t="shared" si="132"/>
        <v>4.650194499940639</v>
      </c>
      <c r="BI280" s="33">
        <f t="shared" si="133"/>
        <v>6.1979897270571138</v>
      </c>
      <c r="BJ280" s="23">
        <f t="shared" si="129"/>
        <v>0.75027463818476059</v>
      </c>
      <c r="BK280" s="30">
        <f t="shared" si="130"/>
        <v>42.866109227457194</v>
      </c>
      <c r="BL280" s="10">
        <f t="shared" si="121"/>
        <v>43377</v>
      </c>
    </row>
    <row r="281" spans="1:64" x14ac:dyDescent="0.25">
      <c r="A281">
        <v>1284</v>
      </c>
      <c r="B281">
        <v>3</v>
      </c>
      <c r="C281" s="1">
        <v>43378</v>
      </c>
      <c r="D281" s="52">
        <v>1167.5</v>
      </c>
      <c r="E281" s="52">
        <v>1173.5</v>
      </c>
      <c r="F281" s="52">
        <v>1145.1199999999999</v>
      </c>
      <c r="G281">
        <v>1157.3499999999999</v>
      </c>
      <c r="H281">
        <v>1184452</v>
      </c>
      <c r="J281" s="10">
        <f t="shared" si="114"/>
        <v>43378</v>
      </c>
      <c r="K281" s="20">
        <v>0</v>
      </c>
      <c r="L281" s="20">
        <v>1</v>
      </c>
      <c r="N281" s="10">
        <f t="shared" si="115"/>
        <v>43378</v>
      </c>
      <c r="O281" s="42">
        <f>((G281-MIN(F268:F281))/(MAX(E268:E281)-MIN(F268:F281))*100)</f>
        <v>18.861813695249833</v>
      </c>
      <c r="P281" s="40">
        <f t="shared" si="131"/>
        <v>47.164881593896382</v>
      </c>
      <c r="Q281" s="2"/>
      <c r="R281" s="10">
        <f t="shared" si="116"/>
        <v>43378</v>
      </c>
      <c r="S281" s="11">
        <f t="shared" si="123"/>
        <v>0.25</v>
      </c>
      <c r="T281" s="40">
        <f>(G281*S281)+(T280*(1-S281))</f>
        <v>1179.6803471006867</v>
      </c>
      <c r="U281" s="3"/>
      <c r="V281" s="10">
        <f t="shared" si="117"/>
        <v>43378</v>
      </c>
      <c r="W281" s="23">
        <f t="shared" si="124"/>
        <v>0.15384615384615385</v>
      </c>
      <c r="X281" s="46">
        <f>((G281 -X280)*W281)+X280</f>
        <v>1181.5746892921331</v>
      </c>
      <c r="Y281" s="23">
        <f t="shared" si="109"/>
        <v>7.407407407407407E-2</v>
      </c>
      <c r="Z281" s="47">
        <f>((G281 -Z280)*Y281)+Z280</f>
        <v>1185.8356186837671</v>
      </c>
      <c r="AA281" s="46">
        <f t="shared" si="110"/>
        <v>-4.2609293916339084</v>
      </c>
      <c r="AB281" s="45">
        <f t="shared" si="111"/>
        <v>0.2</v>
      </c>
      <c r="AC281" s="48">
        <f t="shared" si="113"/>
        <v>-4.4607535859242864</v>
      </c>
      <c r="AD281" s="46">
        <f t="shared" si="112"/>
        <v>0.19982419429037801</v>
      </c>
      <c r="AF281" s="10">
        <f t="shared" si="118"/>
        <v>43378</v>
      </c>
      <c r="AG281" s="15">
        <f>AVERAGE(G275:G281)</f>
        <v>1187.4314285714286</v>
      </c>
      <c r="AH281" s="16">
        <f>AVERAGE(G268:G281)</f>
        <v>1181.1285714285714</v>
      </c>
      <c r="AS281" s="26">
        <f>AVERAGE(E281,F281,G281)</f>
        <v>1158.6566666666665</v>
      </c>
      <c r="AT281" s="26">
        <f t="shared" si="125"/>
        <v>1187.9238095238095</v>
      </c>
      <c r="AU281" s="26">
        <f t="shared" si="126"/>
        <v>12.408843537414993</v>
      </c>
      <c r="AV281" s="27">
        <f t="shared" si="127"/>
        <v>-157.23809001699496</v>
      </c>
      <c r="AW281" s="10">
        <f t="shared" si="119"/>
        <v>43378</v>
      </c>
      <c r="AY281" s="20">
        <f>AVERAGE(E281,F281,G281)</f>
        <v>1158.6566666666665</v>
      </c>
      <c r="AZ281" s="21">
        <f t="shared" si="134"/>
        <v>1177.3031666666666</v>
      </c>
      <c r="BA281" s="21">
        <f t="shared" si="135"/>
        <v>11.100466666666659</v>
      </c>
      <c r="BB281" s="22">
        <f t="shared" si="136"/>
        <v>-111.98628285897935</v>
      </c>
      <c r="BC281" s="10">
        <f t="shared" si="120"/>
        <v>43378</v>
      </c>
      <c r="BE281" s="20">
        <f>G281-G280</f>
        <v>-10.840000000000146</v>
      </c>
      <c r="BF281" s="23">
        <f t="shared" si="122"/>
        <v>0</v>
      </c>
      <c r="BG281" s="23">
        <f t="shared" si="128"/>
        <v>10.840000000000146</v>
      </c>
      <c r="BH281" s="33">
        <f t="shared" si="132"/>
        <v>4.318037749944879</v>
      </c>
      <c r="BI281" s="33">
        <f t="shared" si="133"/>
        <v>6.5295618894101874</v>
      </c>
      <c r="BJ281" s="23">
        <f t="shared" si="129"/>
        <v>0.66130589204583301</v>
      </c>
      <c r="BK281" s="30">
        <f t="shared" si="130"/>
        <v>39.806389371885075</v>
      </c>
      <c r="BL281" s="10">
        <f t="shared" si="121"/>
        <v>43378</v>
      </c>
    </row>
    <row r="282" spans="1:64" x14ac:dyDescent="0.25">
      <c r="A282">
        <v>1285</v>
      </c>
      <c r="B282">
        <v>3</v>
      </c>
      <c r="C282" s="1">
        <v>43381</v>
      </c>
      <c r="D282" s="52">
        <v>1150.1099999999999</v>
      </c>
      <c r="E282" s="52">
        <v>1168</v>
      </c>
      <c r="F282" s="52">
        <v>1127.3599999999999</v>
      </c>
      <c r="G282">
        <v>1148.97</v>
      </c>
      <c r="H282">
        <v>1932355</v>
      </c>
      <c r="J282" s="10">
        <f t="shared" si="114"/>
        <v>43381</v>
      </c>
      <c r="K282" s="20">
        <v>0</v>
      </c>
      <c r="L282" s="20">
        <v>1</v>
      </c>
      <c r="N282" s="10">
        <f t="shared" si="115"/>
        <v>43381</v>
      </c>
      <c r="O282" s="42">
        <f>((G282-MIN(F269:F282))/(MAX(E269:E282)-MIN(F269:F282))*100)</f>
        <v>26.162227602905681</v>
      </c>
      <c r="P282" s="40">
        <f t="shared" si="131"/>
        <v>26.258344191639992</v>
      </c>
      <c r="Q282" s="2"/>
      <c r="R282" s="10">
        <f t="shared" si="116"/>
        <v>43381</v>
      </c>
      <c r="S282" s="11">
        <f t="shared" si="123"/>
        <v>0.25</v>
      </c>
      <c r="T282" s="40">
        <f>(G282*S282)+(T281*(1-S282))</f>
        <v>1172.0027603255151</v>
      </c>
      <c r="U282" s="3"/>
      <c r="V282" s="10">
        <f t="shared" si="117"/>
        <v>43381</v>
      </c>
      <c r="W282" s="23">
        <f t="shared" si="124"/>
        <v>0.15384615384615385</v>
      </c>
      <c r="X282" s="46">
        <f>((G282 -X281)*W282)+X281</f>
        <v>1176.5585832471895</v>
      </c>
      <c r="Y282" s="23">
        <f t="shared" si="109"/>
        <v>7.407407407407407E-2</v>
      </c>
      <c r="Z282" s="47">
        <f>((G282 -Z281)*Y282)+Z281</f>
        <v>1183.104832114599</v>
      </c>
      <c r="AA282" s="46">
        <f t="shared" si="110"/>
        <v>-6.5462488674095312</v>
      </c>
      <c r="AB282" s="45">
        <f t="shared" si="111"/>
        <v>0.2</v>
      </c>
      <c r="AC282" s="48">
        <f t="shared" si="113"/>
        <v>-4.8778526422213355</v>
      </c>
      <c r="AD282" s="46">
        <f t="shared" si="112"/>
        <v>-1.6683962251881956</v>
      </c>
      <c r="AF282" s="10">
        <f t="shared" si="118"/>
        <v>43381</v>
      </c>
      <c r="AG282" s="15">
        <f>AVERAGE(G276:G282)</f>
        <v>1180.9071428571426</v>
      </c>
      <c r="AH282" s="16">
        <f>AVERAGE(G269:G282)</f>
        <v>1180.2535714285714</v>
      </c>
      <c r="AS282" s="26">
        <f>AVERAGE(E282,F282,G282)</f>
        <v>1148.1099999999999</v>
      </c>
      <c r="AT282" s="26">
        <f t="shared" si="125"/>
        <v>1181.4457142857143</v>
      </c>
      <c r="AU282" s="26">
        <f t="shared" si="126"/>
        <v>18.231564625850361</v>
      </c>
      <c r="AV282" s="27">
        <f t="shared" si="127"/>
        <v>-121.89743436665154</v>
      </c>
      <c r="AW282" s="10">
        <f t="shared" si="119"/>
        <v>43381</v>
      </c>
      <c r="AY282" s="20">
        <f>AVERAGE(E282,F282,G282)</f>
        <v>1148.1099999999999</v>
      </c>
      <c r="AZ282" s="21">
        <f t="shared" si="134"/>
        <v>1176.3871666666666</v>
      </c>
      <c r="BA282" s="21">
        <f t="shared" si="135"/>
        <v>11.833266666666679</v>
      </c>
      <c r="BB282" s="22">
        <f t="shared" si="136"/>
        <v>-159.30887873546732</v>
      </c>
      <c r="BC282" s="10">
        <f t="shared" si="120"/>
        <v>43381</v>
      </c>
      <c r="BE282" s="20">
        <f>G282-G281</f>
        <v>-8.3799999999998818</v>
      </c>
      <c r="BF282" s="23">
        <f t="shared" si="122"/>
        <v>0</v>
      </c>
      <c r="BG282" s="23">
        <f t="shared" si="128"/>
        <v>8.3799999999998818</v>
      </c>
      <c r="BH282" s="33">
        <f t="shared" si="132"/>
        <v>4.0096064820916739</v>
      </c>
      <c r="BI282" s="33">
        <f t="shared" si="133"/>
        <v>6.6617360401665939</v>
      </c>
      <c r="BJ282" s="23">
        <f t="shared" si="129"/>
        <v>0.60188612366445604</v>
      </c>
      <c r="BK282" s="30">
        <f t="shared" si="130"/>
        <v>37.573589955794631</v>
      </c>
      <c r="BL282" s="10">
        <f t="shared" si="121"/>
        <v>43381</v>
      </c>
    </row>
    <row r="283" spans="1:64" x14ac:dyDescent="0.25">
      <c r="A283">
        <v>1286</v>
      </c>
      <c r="B283">
        <v>3</v>
      </c>
      <c r="C283" s="1">
        <v>43382</v>
      </c>
      <c r="D283" s="52">
        <v>1146.1500000000001</v>
      </c>
      <c r="E283" s="52">
        <v>1154.3499999999999</v>
      </c>
      <c r="F283" s="52">
        <v>1137.57</v>
      </c>
      <c r="G283">
        <v>1138.82</v>
      </c>
      <c r="H283">
        <v>1308764</v>
      </c>
      <c r="J283" s="10">
        <f t="shared" si="114"/>
        <v>43382</v>
      </c>
      <c r="K283" s="20">
        <v>0</v>
      </c>
      <c r="L283" s="20">
        <v>1</v>
      </c>
      <c r="N283" s="10">
        <f t="shared" si="115"/>
        <v>43382</v>
      </c>
      <c r="O283" s="42">
        <f>((G283-MIN(F270:F283))/(MAX(E270:E283)-MIN(F270:F283))*100)</f>
        <v>13.874092009685251</v>
      </c>
      <c r="P283" s="40">
        <f t="shared" si="131"/>
        <v>19.632711102613587</v>
      </c>
      <c r="Q283" s="2"/>
      <c r="R283" s="10">
        <f t="shared" si="116"/>
        <v>43382</v>
      </c>
      <c r="S283" s="11">
        <f t="shared" si="123"/>
        <v>0.25</v>
      </c>
      <c r="T283" s="40">
        <f>(G283*S283)+(T282*(1-S283))</f>
        <v>1163.7070702441363</v>
      </c>
      <c r="U283" s="3"/>
      <c r="V283" s="10">
        <f t="shared" si="117"/>
        <v>43382</v>
      </c>
      <c r="W283" s="23">
        <f t="shared" si="124"/>
        <v>0.15384615384615385</v>
      </c>
      <c r="X283" s="46">
        <f>((G283 -X282)*W283)+X282</f>
        <v>1170.7526473630064</v>
      </c>
      <c r="Y283" s="23">
        <f t="shared" si="109"/>
        <v>7.407407407407407E-2</v>
      </c>
      <c r="Z283" s="47">
        <f>((G283 -Z282)*Y283)+Z282</f>
        <v>1179.8244741801843</v>
      </c>
      <c r="AA283" s="46">
        <f t="shared" si="110"/>
        <v>-9.0718268171779073</v>
      </c>
      <c r="AB283" s="45">
        <f t="shared" si="111"/>
        <v>0.2</v>
      </c>
      <c r="AC283" s="48">
        <f t="shared" si="113"/>
        <v>-5.7166474772126499</v>
      </c>
      <c r="AD283" s="46">
        <f t="shared" si="112"/>
        <v>-3.3551793399652574</v>
      </c>
      <c r="AF283" s="10">
        <f t="shared" si="118"/>
        <v>43382</v>
      </c>
      <c r="AG283" s="15">
        <f>AVERAGE(G277:G283)</f>
        <v>1173.1000000000001</v>
      </c>
      <c r="AH283" s="16">
        <f>AVERAGE(G270:G283)</f>
        <v>1177.9485714285715</v>
      </c>
      <c r="AS283" s="26">
        <f>AVERAGE(E283,F283,G283)</f>
        <v>1143.58</v>
      </c>
      <c r="AT283" s="26">
        <f t="shared" si="125"/>
        <v>1174.6533333333334</v>
      </c>
      <c r="AU283" s="26">
        <f t="shared" si="126"/>
        <v>21.287619047619078</v>
      </c>
      <c r="AV283" s="27">
        <f t="shared" si="127"/>
        <v>-97.312693867812342</v>
      </c>
      <c r="AW283" s="10">
        <f t="shared" si="119"/>
        <v>43382</v>
      </c>
      <c r="AY283" s="20">
        <f>AVERAGE(E283,F283,G283)</f>
        <v>1143.58</v>
      </c>
      <c r="AZ283" s="21">
        <f t="shared" si="134"/>
        <v>1175.0281666666665</v>
      </c>
      <c r="BA283" s="21">
        <f t="shared" si="135"/>
        <v>12.920466666666652</v>
      </c>
      <c r="BB283" s="22">
        <f t="shared" si="136"/>
        <v>-162.26538085139649</v>
      </c>
      <c r="BC283" s="10">
        <f t="shared" si="120"/>
        <v>43382</v>
      </c>
      <c r="BE283" s="20">
        <f>G283-G282</f>
        <v>-10.150000000000091</v>
      </c>
      <c r="BF283" s="23">
        <f t="shared" si="122"/>
        <v>0</v>
      </c>
      <c r="BG283" s="23">
        <f t="shared" si="128"/>
        <v>10.150000000000091</v>
      </c>
      <c r="BH283" s="33">
        <f t="shared" si="132"/>
        <v>3.7232060190851257</v>
      </c>
      <c r="BI283" s="33">
        <f t="shared" si="133"/>
        <v>6.9108977515832724</v>
      </c>
      <c r="BJ283" s="23">
        <f t="shared" si="129"/>
        <v>0.53874419111932992</v>
      </c>
      <c r="BK283" s="30">
        <f t="shared" si="130"/>
        <v>35.011939881146247</v>
      </c>
      <c r="BL283" s="10">
        <f t="shared" si="121"/>
        <v>43382</v>
      </c>
    </row>
    <row r="284" spans="1:64" x14ac:dyDescent="0.25">
      <c r="A284">
        <v>1287</v>
      </c>
      <c r="B284">
        <v>3</v>
      </c>
      <c r="C284" s="1">
        <v>43383</v>
      </c>
      <c r="D284" s="52">
        <v>1131.08</v>
      </c>
      <c r="E284" s="52">
        <v>1132.17</v>
      </c>
      <c r="F284" s="52">
        <v>1081.1300000000001</v>
      </c>
      <c r="G284">
        <v>1081.22</v>
      </c>
      <c r="H284">
        <v>2675742</v>
      </c>
      <c r="J284" s="10">
        <f t="shared" si="114"/>
        <v>43383</v>
      </c>
      <c r="K284" s="20">
        <v>0</v>
      </c>
      <c r="L284" s="20">
        <v>0</v>
      </c>
      <c r="N284" s="10">
        <f t="shared" si="115"/>
        <v>43383</v>
      </c>
      <c r="O284" s="42">
        <f>((G284-MIN(F271:F284))/(MAX(E271:E284)-MIN(F271:F284))*100)</f>
        <v>6.9859504773669326E-2</v>
      </c>
      <c r="P284" s="40">
        <f t="shared" si="131"/>
        <v>13.368726372454866</v>
      </c>
      <c r="Q284" s="2"/>
      <c r="R284" s="10">
        <f t="shared" si="116"/>
        <v>43383</v>
      </c>
      <c r="S284" s="11">
        <f t="shared" si="123"/>
        <v>0.25</v>
      </c>
      <c r="T284" s="40">
        <f>(G284*S284)+(T283*(1-S284))</f>
        <v>1143.0853026831023</v>
      </c>
      <c r="U284" s="3"/>
      <c r="V284" s="10">
        <f t="shared" si="117"/>
        <v>43383</v>
      </c>
      <c r="W284" s="23">
        <f t="shared" si="124"/>
        <v>0.15384615384615385</v>
      </c>
      <c r="X284" s="46">
        <f>((G284 -X283)*W284)+X283</f>
        <v>1156.978393922544</v>
      </c>
      <c r="Y284" s="23">
        <f t="shared" ref="Y284:Y347" si="137">2/(26+1)</f>
        <v>7.407407407407407E-2</v>
      </c>
      <c r="Z284" s="47">
        <f>((G284 -Z283)*Y284)+Z283</f>
        <v>1172.5204390557262</v>
      </c>
      <c r="AA284" s="46">
        <f t="shared" ref="AA284:AA347" si="138">X284-Z284</f>
        <v>-15.542045133182228</v>
      </c>
      <c r="AB284" s="45">
        <f t="shared" ref="AB284:AB347" si="139">2/(9+1)</f>
        <v>0.2</v>
      </c>
      <c r="AC284" s="48">
        <f t="shared" si="113"/>
        <v>-7.6817270084065656</v>
      </c>
      <c r="AD284" s="46">
        <f t="shared" si="112"/>
        <v>-7.8603181247756622</v>
      </c>
      <c r="AF284" s="10">
        <f t="shared" si="118"/>
        <v>43383</v>
      </c>
      <c r="AG284" s="15">
        <f>AVERAGE(G278:G284)</f>
        <v>1156.8014285714287</v>
      </c>
      <c r="AH284" s="16">
        <f>AVERAGE(G271:G284)</f>
        <v>1170.402142857143</v>
      </c>
      <c r="AS284" s="26">
        <f>AVERAGE(E284,F284,G284)</f>
        <v>1098.1733333333334</v>
      </c>
      <c r="AT284" s="26">
        <f t="shared" si="125"/>
        <v>1160.320476190476</v>
      </c>
      <c r="AU284" s="26">
        <f t="shared" si="126"/>
        <v>26.503401360544199</v>
      </c>
      <c r="AV284" s="27">
        <f t="shared" si="127"/>
        <v>-156.32494866529728</v>
      </c>
      <c r="AW284" s="10">
        <f t="shared" si="119"/>
        <v>43383</v>
      </c>
      <c r="AY284" s="20">
        <f>AVERAGE(E284,F284,G284)</f>
        <v>1098.1733333333334</v>
      </c>
      <c r="AZ284" s="21">
        <f t="shared" si="134"/>
        <v>1171.607</v>
      </c>
      <c r="BA284" s="21">
        <f t="shared" si="135"/>
        <v>16.471266666666679</v>
      </c>
      <c r="BB284" s="22">
        <f t="shared" si="136"/>
        <v>-297.21926533343526</v>
      </c>
      <c r="BC284" s="10">
        <f t="shared" si="120"/>
        <v>43383</v>
      </c>
      <c r="BE284" s="20">
        <f>G284-G283</f>
        <v>-57.599999999999909</v>
      </c>
      <c r="BF284" s="23">
        <f t="shared" si="122"/>
        <v>0</v>
      </c>
      <c r="BG284" s="23">
        <f t="shared" si="128"/>
        <v>57.599999999999909</v>
      </c>
      <c r="BH284" s="33">
        <f t="shared" si="132"/>
        <v>3.4572627320076168</v>
      </c>
      <c r="BI284" s="33">
        <f t="shared" si="133"/>
        <v>10.531547912184461</v>
      </c>
      <c r="BJ284" s="23">
        <f t="shared" si="129"/>
        <v>0.32827678901861529</v>
      </c>
      <c r="BK284" s="30">
        <f t="shared" si="130"/>
        <v>24.714486598923372</v>
      </c>
      <c r="BL284" s="10">
        <f t="shared" si="121"/>
        <v>43383</v>
      </c>
    </row>
    <row r="285" spans="1:64" x14ac:dyDescent="0.25">
      <c r="A285">
        <v>1288</v>
      </c>
      <c r="B285">
        <v>3</v>
      </c>
      <c r="C285" s="1">
        <v>43384</v>
      </c>
      <c r="D285" s="52">
        <v>1072.94</v>
      </c>
      <c r="E285" s="52">
        <v>1106.4000000000001</v>
      </c>
      <c r="F285" s="52">
        <v>1068.27</v>
      </c>
      <c r="G285">
        <v>1079.32</v>
      </c>
      <c r="H285">
        <v>2950120</v>
      </c>
      <c r="J285" s="10">
        <f t="shared" si="114"/>
        <v>43384</v>
      </c>
      <c r="K285" s="20">
        <v>0</v>
      </c>
      <c r="L285" s="20">
        <v>0</v>
      </c>
      <c r="N285" s="10">
        <f t="shared" si="115"/>
        <v>43384</v>
      </c>
      <c r="O285" s="42">
        <f>((G285-MIN(F272:F285))/(MAX(E272:E285)-MIN(F272:F285))*100)</f>
        <v>7.7987155056813817</v>
      </c>
      <c r="P285" s="40">
        <f t="shared" si="131"/>
        <v>7.2475556733801012</v>
      </c>
      <c r="Q285" s="2"/>
      <c r="R285" s="10">
        <f t="shared" si="116"/>
        <v>43384</v>
      </c>
      <c r="S285" s="11">
        <f t="shared" si="123"/>
        <v>0.25</v>
      </c>
      <c r="T285" s="40">
        <f>(G285*S285)+(T284*(1-S285))</f>
        <v>1127.1439770123268</v>
      </c>
      <c r="U285" s="3"/>
      <c r="V285" s="10">
        <f t="shared" si="117"/>
        <v>43384</v>
      </c>
      <c r="W285" s="23">
        <f t="shared" si="124"/>
        <v>0.15384615384615385</v>
      </c>
      <c r="X285" s="46">
        <f>((G285 -X284)*W285)+X284</f>
        <v>1145.0309487036911</v>
      </c>
      <c r="Y285" s="23">
        <f t="shared" si="137"/>
        <v>7.407407407407407E-2</v>
      </c>
      <c r="Z285" s="47">
        <f>((G285 -Z284)*Y285)+Z284</f>
        <v>1165.6167028293762</v>
      </c>
      <c r="AA285" s="46">
        <f t="shared" si="138"/>
        <v>-20.585754125685071</v>
      </c>
      <c r="AB285" s="45">
        <f t="shared" si="139"/>
        <v>0.2</v>
      </c>
      <c r="AC285" s="48">
        <f t="shared" si="113"/>
        <v>-10.262532431862267</v>
      </c>
      <c r="AD285" s="46">
        <f t="shared" si="112"/>
        <v>-10.323221693822804</v>
      </c>
      <c r="AF285" s="10">
        <f t="shared" si="118"/>
        <v>43384</v>
      </c>
      <c r="AG285" s="15">
        <f>AVERAGE(G279:G285)</f>
        <v>1139.5457142857142</v>
      </c>
      <c r="AH285" s="16">
        <f>AVERAGE(G272:G285)</f>
        <v>1164.2042857142858</v>
      </c>
      <c r="AS285" s="26">
        <f>AVERAGE(E285,F285,G285)</f>
        <v>1084.6633333333332</v>
      </c>
      <c r="AT285" s="26">
        <f t="shared" si="125"/>
        <v>1144.0009523809522</v>
      </c>
      <c r="AU285" s="26">
        <f t="shared" si="126"/>
        <v>30.167482993197286</v>
      </c>
      <c r="AV285" s="27">
        <f t="shared" si="127"/>
        <v>-131.12931134272296</v>
      </c>
      <c r="AW285" s="10">
        <f t="shared" si="119"/>
        <v>43384</v>
      </c>
      <c r="AY285" s="20">
        <f>AVERAGE(E285,F285,G285)</f>
        <v>1084.6633333333332</v>
      </c>
      <c r="AZ285" s="21">
        <f t="shared" si="134"/>
        <v>1167.2269999999999</v>
      </c>
      <c r="BA285" s="21">
        <f t="shared" si="135"/>
        <v>21.22363333333336</v>
      </c>
      <c r="BB285" s="22">
        <f t="shared" si="136"/>
        <v>-259.345059255222</v>
      </c>
      <c r="BC285" s="10">
        <f t="shared" si="120"/>
        <v>43384</v>
      </c>
      <c r="BE285" s="20">
        <f>G285-G284</f>
        <v>-1.9000000000000909</v>
      </c>
      <c r="BF285" s="23">
        <f t="shared" si="122"/>
        <v>0</v>
      </c>
      <c r="BG285" s="23">
        <f t="shared" si="128"/>
        <v>1.9000000000000909</v>
      </c>
      <c r="BH285" s="33">
        <f t="shared" si="132"/>
        <v>3.2103153940070728</v>
      </c>
      <c r="BI285" s="33">
        <f t="shared" si="133"/>
        <v>9.9150087755998619</v>
      </c>
      <c r="BJ285" s="23">
        <f t="shared" si="129"/>
        <v>0.32378341428274204</v>
      </c>
      <c r="BK285" s="30">
        <f t="shared" si="130"/>
        <v>24.458941756584537</v>
      </c>
      <c r="BL285" s="10">
        <f t="shared" si="121"/>
        <v>43384</v>
      </c>
    </row>
    <row r="286" spans="1:64" x14ac:dyDescent="0.25">
      <c r="A286">
        <v>1289</v>
      </c>
      <c r="B286">
        <v>3</v>
      </c>
      <c r="C286" s="1">
        <v>43385</v>
      </c>
      <c r="D286" s="52">
        <v>1108</v>
      </c>
      <c r="E286" s="52">
        <v>1115</v>
      </c>
      <c r="F286" s="52">
        <v>1086.4000000000001</v>
      </c>
      <c r="G286">
        <v>1110.08</v>
      </c>
      <c r="H286">
        <v>2101303</v>
      </c>
      <c r="J286" s="10">
        <f t="shared" si="114"/>
        <v>43385</v>
      </c>
      <c r="K286" s="20">
        <v>0</v>
      </c>
      <c r="L286" s="20">
        <v>0</v>
      </c>
      <c r="N286" s="10">
        <f t="shared" si="115"/>
        <v>43385</v>
      </c>
      <c r="O286" s="42">
        <f>((G286-MIN(F273:F286))/(MAX(E273:E286)-MIN(F273:F286))*100)</f>
        <v>29.508081021949277</v>
      </c>
      <c r="P286" s="40">
        <f t="shared" si="131"/>
        <v>12.458885344134776</v>
      </c>
      <c r="Q286" s="2"/>
      <c r="R286" s="10">
        <f t="shared" si="116"/>
        <v>43385</v>
      </c>
      <c r="S286" s="11">
        <f t="shared" si="123"/>
        <v>0.25</v>
      </c>
      <c r="T286" s="40">
        <f>(G286*S286)+(T285*(1-S286))</f>
        <v>1122.877982759245</v>
      </c>
      <c r="U286" s="3"/>
      <c r="V286" s="10">
        <f t="shared" si="117"/>
        <v>43385</v>
      </c>
      <c r="W286" s="23">
        <f t="shared" si="124"/>
        <v>0.15384615384615385</v>
      </c>
      <c r="X286" s="46">
        <f>((G286 -X285)*W286)+X285</f>
        <v>1139.6538796723539</v>
      </c>
      <c r="Y286" s="23">
        <f t="shared" si="137"/>
        <v>7.407407407407407E-2</v>
      </c>
      <c r="Z286" s="47">
        <f>((G286 -Z285)*Y286)+Z285</f>
        <v>1161.502872990163</v>
      </c>
      <c r="AA286" s="46">
        <f t="shared" si="138"/>
        <v>-21.848993317809118</v>
      </c>
      <c r="AB286" s="45">
        <f t="shared" si="139"/>
        <v>0.2</v>
      </c>
      <c r="AC286" s="48">
        <f t="shared" si="113"/>
        <v>-12.579824609051638</v>
      </c>
      <c r="AD286" s="46">
        <f t="shared" si="112"/>
        <v>-9.2691687087574799</v>
      </c>
      <c r="AF286" s="10">
        <f t="shared" si="118"/>
        <v>43385</v>
      </c>
      <c r="AG286" s="15">
        <f>AVERAGE(G280:G286)</f>
        <v>1126.2785714285715</v>
      </c>
      <c r="AH286" s="16">
        <f>AVERAGE(G273:G286)</f>
        <v>1159.6835714285714</v>
      </c>
      <c r="AS286" s="26">
        <f>AVERAGE(E286,F286,G286)</f>
        <v>1103.8266666666666</v>
      </c>
      <c r="AT286" s="26">
        <f t="shared" si="125"/>
        <v>1130.1099999999999</v>
      </c>
      <c r="AU286" s="26">
        <f t="shared" si="126"/>
        <v>29.61904761904761</v>
      </c>
      <c r="AV286" s="27">
        <f t="shared" si="127"/>
        <v>-59.158628081457614</v>
      </c>
      <c r="AW286" s="10">
        <f t="shared" si="119"/>
        <v>43385</v>
      </c>
      <c r="AY286" s="20">
        <f>AVERAGE(E286,F286,G286)</f>
        <v>1103.8266666666666</v>
      </c>
      <c r="AZ286" s="21">
        <f t="shared" si="134"/>
        <v>1163.7301666666667</v>
      </c>
      <c r="BA286" s="21">
        <f t="shared" si="135"/>
        <v>24.666116666666674</v>
      </c>
      <c r="BB286" s="22">
        <f t="shared" si="136"/>
        <v>-161.90496139440975</v>
      </c>
      <c r="BC286" s="10">
        <f t="shared" si="120"/>
        <v>43385</v>
      </c>
      <c r="BE286" s="20">
        <f>G286-G285</f>
        <v>30.759999999999991</v>
      </c>
      <c r="BF286" s="23">
        <f t="shared" si="122"/>
        <v>30.759999999999991</v>
      </c>
      <c r="BG286" s="23">
        <f t="shared" si="128"/>
        <v>0</v>
      </c>
      <c r="BH286" s="33">
        <f t="shared" si="132"/>
        <v>5.178150008720853</v>
      </c>
      <c r="BI286" s="33">
        <f t="shared" si="133"/>
        <v>9.2067938630570154</v>
      </c>
      <c r="BJ286" s="23">
        <f t="shared" si="129"/>
        <v>0.56242706046657431</v>
      </c>
      <c r="BK286" s="30">
        <f t="shared" si="130"/>
        <v>35.997012257239163</v>
      </c>
      <c r="BL286" s="10">
        <f t="shared" si="121"/>
        <v>43385</v>
      </c>
    </row>
    <row r="287" spans="1:64" x14ac:dyDescent="0.25">
      <c r="A287">
        <v>1290</v>
      </c>
      <c r="B287">
        <v>3</v>
      </c>
      <c r="C287" s="1">
        <v>43388</v>
      </c>
      <c r="D287" s="52">
        <v>1108.9100000000001</v>
      </c>
      <c r="E287" s="52">
        <v>1113.45</v>
      </c>
      <c r="F287" s="52">
        <v>1089</v>
      </c>
      <c r="G287">
        <v>1092.25</v>
      </c>
      <c r="H287">
        <v>1372393</v>
      </c>
      <c r="J287" s="10">
        <f t="shared" si="114"/>
        <v>43388</v>
      </c>
      <c r="K287" s="20">
        <v>0</v>
      </c>
      <c r="L287" s="20">
        <v>0</v>
      </c>
      <c r="N287" s="10">
        <f t="shared" si="115"/>
        <v>43388</v>
      </c>
      <c r="O287" s="42">
        <f>((G287-MIN(F274:F287))/(MAX(E274:E287)-MIN(F274:F287))*100)</f>
        <v>16.92427129649235</v>
      </c>
      <c r="P287" s="40">
        <f t="shared" si="131"/>
        <v>18.077022608041002</v>
      </c>
      <c r="Q287" s="2"/>
      <c r="R287" s="10">
        <f t="shared" si="116"/>
        <v>43388</v>
      </c>
      <c r="S287" s="11">
        <f t="shared" si="123"/>
        <v>0.25</v>
      </c>
      <c r="T287" s="40">
        <f>(G287*S287)+(T286*(1-S287))</f>
        <v>1115.2209870694337</v>
      </c>
      <c r="U287" s="3"/>
      <c r="V287" s="10">
        <f t="shared" si="117"/>
        <v>43388</v>
      </c>
      <c r="W287" s="23">
        <f t="shared" si="124"/>
        <v>0.15384615384615385</v>
      </c>
      <c r="X287" s="46">
        <f>((G287 -X286)*W287)+X286</f>
        <v>1132.3609751073764</v>
      </c>
      <c r="Y287" s="23">
        <f t="shared" si="137"/>
        <v>7.407407407407407E-2</v>
      </c>
      <c r="Z287" s="47">
        <f>((G287 -Z286)*Y287)+Z286</f>
        <v>1156.3730305464474</v>
      </c>
      <c r="AA287" s="46">
        <f t="shared" si="138"/>
        <v>-24.012055439070991</v>
      </c>
      <c r="AB287" s="45">
        <f t="shared" si="139"/>
        <v>0.2</v>
      </c>
      <c r="AC287" s="48">
        <f t="shared" si="113"/>
        <v>-14.866270775055508</v>
      </c>
      <c r="AD287" s="46">
        <f t="shared" si="112"/>
        <v>-9.1457846640154834</v>
      </c>
      <c r="AF287" s="10">
        <f t="shared" si="118"/>
        <v>43388</v>
      </c>
      <c r="AG287" s="15">
        <f>AVERAGE(G281:G287)</f>
        <v>1115.4299999999998</v>
      </c>
      <c r="AH287" s="16">
        <f>AVERAGE(G274:G287)</f>
        <v>1153.0835714285713</v>
      </c>
      <c r="AS287" s="26">
        <f>AVERAGE(E287,F287,G287)</f>
        <v>1098.2333333333333</v>
      </c>
      <c r="AT287" s="26">
        <f t="shared" si="125"/>
        <v>1119.320476190476</v>
      </c>
      <c r="AU287" s="26">
        <f t="shared" si="126"/>
        <v>26.395782312925121</v>
      </c>
      <c r="AV287" s="27">
        <f t="shared" si="127"/>
        <v>-53.258869433891896</v>
      </c>
      <c r="AW287" s="10">
        <f t="shared" si="119"/>
        <v>43388</v>
      </c>
      <c r="AY287" s="20">
        <f>AVERAGE(E287,F287,G287)</f>
        <v>1098.2333333333333</v>
      </c>
      <c r="AZ287" s="21">
        <f t="shared" si="134"/>
        <v>1160.5198333333333</v>
      </c>
      <c r="BA287" s="21">
        <f t="shared" si="135"/>
        <v>28.839550000000031</v>
      </c>
      <c r="BB287" s="22">
        <f t="shared" si="136"/>
        <v>-143.98398495584448</v>
      </c>
      <c r="BC287" s="10">
        <f t="shared" si="120"/>
        <v>43388</v>
      </c>
      <c r="BE287" s="20">
        <f>G287-G286</f>
        <v>-17.829999999999927</v>
      </c>
      <c r="BF287" s="23">
        <f t="shared" si="122"/>
        <v>0</v>
      </c>
      <c r="BG287" s="23">
        <f t="shared" si="128"/>
        <v>17.829999999999927</v>
      </c>
      <c r="BH287" s="33">
        <f t="shared" si="132"/>
        <v>4.8082821509550779</v>
      </c>
      <c r="BI287" s="33">
        <f t="shared" si="133"/>
        <v>9.8227371585529379</v>
      </c>
      <c r="BJ287" s="23">
        <f t="shared" si="129"/>
        <v>0.48950532558721366</v>
      </c>
      <c r="BK287" s="30">
        <f t="shared" si="130"/>
        <v>32.863617012865262</v>
      </c>
      <c r="BL287" s="10">
        <f t="shared" si="121"/>
        <v>43388</v>
      </c>
    </row>
    <row r="288" spans="1:64" x14ac:dyDescent="0.25">
      <c r="A288">
        <v>1291</v>
      </c>
      <c r="B288">
        <v>3</v>
      </c>
      <c r="C288" s="1">
        <v>43389</v>
      </c>
      <c r="D288" s="52">
        <v>1104.5899999999999</v>
      </c>
      <c r="E288" s="52">
        <v>1124.22</v>
      </c>
      <c r="F288" s="52">
        <v>1102.5</v>
      </c>
      <c r="G288">
        <v>1121.28</v>
      </c>
      <c r="H288">
        <v>1928540</v>
      </c>
      <c r="J288" s="10">
        <f t="shared" si="114"/>
        <v>43389</v>
      </c>
      <c r="K288" s="20">
        <v>0</v>
      </c>
      <c r="L288" s="20">
        <v>1</v>
      </c>
      <c r="N288" s="10">
        <f t="shared" si="115"/>
        <v>43389</v>
      </c>
      <c r="O288" s="42">
        <f>((G288-MIN(F275:F288))/(MAX(E275:E288)-MIN(F275:F288))*100)</f>
        <v>37.412661443997436</v>
      </c>
      <c r="P288" s="40">
        <f t="shared" si="131"/>
        <v>27.948337920813021</v>
      </c>
      <c r="Q288" s="2"/>
      <c r="R288" s="10">
        <f t="shared" si="116"/>
        <v>43389</v>
      </c>
      <c r="S288" s="11">
        <f t="shared" si="123"/>
        <v>0.25</v>
      </c>
      <c r="T288" s="40">
        <f>(G288*S288)+(T287*(1-S288))</f>
        <v>1116.7357403020753</v>
      </c>
      <c r="U288" s="3"/>
      <c r="V288" s="10">
        <f t="shared" si="117"/>
        <v>43389</v>
      </c>
      <c r="W288" s="23">
        <f t="shared" si="124"/>
        <v>0.15384615384615385</v>
      </c>
      <c r="X288" s="46">
        <f>((G288 -X287)*W288)+X287</f>
        <v>1130.6562097062415</v>
      </c>
      <c r="Y288" s="23">
        <f t="shared" si="137"/>
        <v>7.407407407407407E-2</v>
      </c>
      <c r="Z288" s="47">
        <f>((G288 -Z287)*Y288)+Z287</f>
        <v>1153.7735468022661</v>
      </c>
      <c r="AA288" s="46">
        <f t="shared" si="138"/>
        <v>-23.117337096024585</v>
      </c>
      <c r="AB288" s="45">
        <f t="shared" si="139"/>
        <v>0.2</v>
      </c>
      <c r="AC288" s="48">
        <f t="shared" si="113"/>
        <v>-16.516484039249324</v>
      </c>
      <c r="AD288" s="46">
        <f t="shared" si="112"/>
        <v>-6.6008530567752608</v>
      </c>
      <c r="AF288" s="10">
        <f t="shared" si="118"/>
        <v>43389</v>
      </c>
      <c r="AG288" s="15">
        <f>AVERAGE(G282:G288)</f>
        <v>1110.2771428571427</v>
      </c>
      <c r="AH288" s="16">
        <f>AVERAGE(G275:G288)</f>
        <v>1148.8542857142857</v>
      </c>
      <c r="AS288" s="26">
        <f>AVERAGE(E288,F288,G288)</f>
        <v>1116</v>
      </c>
      <c r="AT288" s="26">
        <f t="shared" si="125"/>
        <v>1113.2266666666667</v>
      </c>
      <c r="AU288" s="26">
        <f t="shared" si="126"/>
        <v>19.431428571428569</v>
      </c>
      <c r="AV288" s="27">
        <f t="shared" si="127"/>
        <v>9.5149406133084291</v>
      </c>
      <c r="AW288" s="10">
        <f t="shared" si="119"/>
        <v>43389</v>
      </c>
      <c r="AY288" s="20">
        <f>AVERAGE(E288,F288,G288)</f>
        <v>1116</v>
      </c>
      <c r="AZ288" s="21">
        <f t="shared" si="134"/>
        <v>1158.08</v>
      </c>
      <c r="BA288" s="21">
        <f t="shared" si="135"/>
        <v>31.397333333333346</v>
      </c>
      <c r="BB288" s="22">
        <f t="shared" si="136"/>
        <v>-89.349413962969066</v>
      </c>
      <c r="BC288" s="10">
        <f t="shared" si="120"/>
        <v>43389</v>
      </c>
      <c r="BE288" s="20">
        <f>G288-G287</f>
        <v>29.029999999999973</v>
      </c>
      <c r="BF288" s="23">
        <f t="shared" si="122"/>
        <v>29.029999999999973</v>
      </c>
      <c r="BG288" s="23">
        <f t="shared" si="128"/>
        <v>0</v>
      </c>
      <c r="BH288" s="33">
        <f t="shared" si="132"/>
        <v>6.5384048544582845</v>
      </c>
      <c r="BI288" s="33">
        <f t="shared" si="133"/>
        <v>9.1211130757991565</v>
      </c>
      <c r="BJ288" s="23">
        <f t="shared" si="129"/>
        <v>0.71684286776429584</v>
      </c>
      <c r="BK288" s="30">
        <f t="shared" si="130"/>
        <v>41.753551313509647</v>
      </c>
      <c r="BL288" s="10">
        <f t="shared" si="121"/>
        <v>43389</v>
      </c>
    </row>
    <row r="289" spans="1:64" x14ac:dyDescent="0.25">
      <c r="A289">
        <v>1292</v>
      </c>
      <c r="B289">
        <v>3</v>
      </c>
      <c r="C289" s="1">
        <v>43390</v>
      </c>
      <c r="D289" s="52">
        <v>1126.46</v>
      </c>
      <c r="E289" s="52">
        <v>1128.99</v>
      </c>
      <c r="F289" s="52">
        <v>1102.19</v>
      </c>
      <c r="G289">
        <v>1115.69</v>
      </c>
      <c r="H289">
        <v>1467226</v>
      </c>
      <c r="J289" s="10">
        <f t="shared" si="114"/>
        <v>43390</v>
      </c>
      <c r="K289" s="20">
        <v>0</v>
      </c>
      <c r="L289" s="20">
        <v>1</v>
      </c>
      <c r="N289" s="10">
        <f t="shared" si="115"/>
        <v>43390</v>
      </c>
      <c r="O289" s="42">
        <f>((G289-MIN(F276:F289))/(MAX(E276:E289)-MIN(F276:F289))*100)</f>
        <v>33.467428894064547</v>
      </c>
      <c r="P289" s="40">
        <f t="shared" si="131"/>
        <v>29.268120544851445</v>
      </c>
      <c r="Q289" s="2"/>
      <c r="R289" s="10">
        <f t="shared" si="116"/>
        <v>43390</v>
      </c>
      <c r="S289" s="11">
        <f t="shared" si="123"/>
        <v>0.25</v>
      </c>
      <c r="T289" s="40">
        <f>(G289*S289)+(T288*(1-S289))</f>
        <v>1116.4743052265567</v>
      </c>
      <c r="U289" s="3"/>
      <c r="V289" s="10">
        <f t="shared" si="117"/>
        <v>43390</v>
      </c>
      <c r="W289" s="23">
        <f t="shared" si="124"/>
        <v>0.15384615384615385</v>
      </c>
      <c r="X289" s="46">
        <f>((G289 -X288)*W289)+X288</f>
        <v>1128.3537159052812</v>
      </c>
      <c r="Y289" s="23">
        <f t="shared" si="137"/>
        <v>7.407407407407407E-2</v>
      </c>
      <c r="Z289" s="47">
        <f>((G289 -Z288)*Y289)+Z288</f>
        <v>1150.9525433354315</v>
      </c>
      <c r="AA289" s="46">
        <f t="shared" si="138"/>
        <v>-22.598827430150322</v>
      </c>
      <c r="AB289" s="45">
        <f t="shared" si="139"/>
        <v>0.2</v>
      </c>
      <c r="AC289" s="48">
        <f t="shared" si="113"/>
        <v>-17.732952717429523</v>
      </c>
      <c r="AD289" s="46">
        <f t="shared" si="112"/>
        <v>-4.8658747127207995</v>
      </c>
      <c r="AF289" s="10">
        <f t="shared" si="118"/>
        <v>43390</v>
      </c>
      <c r="AG289" s="15">
        <f>AVERAGE(G283:G289)</f>
        <v>1105.5228571428572</v>
      </c>
      <c r="AH289" s="16">
        <f>AVERAGE(G276:G289)</f>
        <v>1143.2149999999999</v>
      </c>
      <c r="AS289" s="26">
        <f>AVERAGE(E289,F289,G289)</f>
        <v>1115.6233333333334</v>
      </c>
      <c r="AT289" s="26">
        <f t="shared" si="125"/>
        <v>1108.5857142857144</v>
      </c>
      <c r="AU289" s="26">
        <f t="shared" si="126"/>
        <v>14.12748299319732</v>
      </c>
      <c r="AV289" s="27">
        <f t="shared" si="127"/>
        <v>33.210063208040701</v>
      </c>
      <c r="AW289" s="10">
        <f t="shared" si="119"/>
        <v>43390</v>
      </c>
      <c r="AY289" s="20">
        <f>AVERAGE(E289,F289,G289)</f>
        <v>1115.6233333333334</v>
      </c>
      <c r="AZ289" s="21">
        <f t="shared" si="134"/>
        <v>1155.5464999999999</v>
      </c>
      <c r="BA289" s="21">
        <f t="shared" si="135"/>
        <v>33.616200000000006</v>
      </c>
      <c r="BB289" s="22">
        <f t="shared" si="136"/>
        <v>-79.174458875316986</v>
      </c>
      <c r="BC289" s="10">
        <f t="shared" si="120"/>
        <v>43390</v>
      </c>
      <c r="BE289" s="20">
        <f>G289-G288</f>
        <v>-5.5899999999999181</v>
      </c>
      <c r="BF289" s="23">
        <f t="shared" si="122"/>
        <v>0</v>
      </c>
      <c r="BG289" s="23">
        <f t="shared" si="128"/>
        <v>5.5899999999999181</v>
      </c>
      <c r="BH289" s="33">
        <f t="shared" si="132"/>
        <v>6.0713759362826929</v>
      </c>
      <c r="BI289" s="33">
        <f t="shared" si="133"/>
        <v>8.8688907132420685</v>
      </c>
      <c r="BJ289" s="23">
        <f t="shared" si="129"/>
        <v>0.68456993468389127</v>
      </c>
      <c r="BK289" s="30">
        <f t="shared" si="130"/>
        <v>40.637667845612512</v>
      </c>
      <c r="BL289" s="10">
        <f t="shared" si="121"/>
        <v>43390</v>
      </c>
    </row>
    <row r="290" spans="1:64" x14ac:dyDescent="0.25">
      <c r="A290">
        <v>1293</v>
      </c>
      <c r="B290">
        <v>3</v>
      </c>
      <c r="C290" s="1">
        <v>43391</v>
      </c>
      <c r="D290" s="52">
        <v>1121.8399999999999</v>
      </c>
      <c r="E290" s="52">
        <v>1121.8399999999999</v>
      </c>
      <c r="F290" s="52">
        <v>1077.0899999999999</v>
      </c>
      <c r="G290">
        <v>1087.97</v>
      </c>
      <c r="H290">
        <v>2094524</v>
      </c>
      <c r="J290" s="10">
        <f t="shared" si="114"/>
        <v>43391</v>
      </c>
      <c r="K290" s="20">
        <v>0</v>
      </c>
      <c r="L290" s="20">
        <v>1</v>
      </c>
      <c r="N290" s="10">
        <f t="shared" si="115"/>
        <v>43391</v>
      </c>
      <c r="O290" s="42">
        <f>((G290-MIN(F277:F290))/(MAX(E277:E290)-MIN(F277:F290))*100)</f>
        <v>13.903592349495403</v>
      </c>
      <c r="P290" s="40">
        <f t="shared" si="131"/>
        <v>28.261227562519128</v>
      </c>
      <c r="Q290" s="2"/>
      <c r="R290" s="10">
        <f t="shared" si="116"/>
        <v>43391</v>
      </c>
      <c r="S290" s="11">
        <f t="shared" si="123"/>
        <v>0.25</v>
      </c>
      <c r="T290" s="40">
        <f>(G290*S290)+(T289*(1-S290))</f>
        <v>1109.3482289199176</v>
      </c>
      <c r="U290" s="3"/>
      <c r="V290" s="10">
        <f t="shared" si="117"/>
        <v>43391</v>
      </c>
      <c r="W290" s="23">
        <f t="shared" si="124"/>
        <v>0.15384615384615385</v>
      </c>
      <c r="X290" s="46">
        <f>((G290 -X289)*W290)+X289</f>
        <v>1122.1408365352379</v>
      </c>
      <c r="Y290" s="23">
        <f t="shared" si="137"/>
        <v>7.407407407407407E-2</v>
      </c>
      <c r="Z290" s="47">
        <f>((G290 -Z289)*Y290)+Z289</f>
        <v>1146.2871697550293</v>
      </c>
      <c r="AA290" s="46">
        <f t="shared" si="138"/>
        <v>-24.146333219791359</v>
      </c>
      <c r="AB290" s="45">
        <f t="shared" si="139"/>
        <v>0.2</v>
      </c>
      <c r="AC290" s="48">
        <f t="shared" si="113"/>
        <v>-19.015628817901892</v>
      </c>
      <c r="AD290" s="46">
        <f t="shared" si="112"/>
        <v>-5.1307044018894672</v>
      </c>
      <c r="AF290" s="10">
        <f t="shared" si="118"/>
        <v>43391</v>
      </c>
      <c r="AG290" s="15">
        <f>AVERAGE(G284:G290)</f>
        <v>1098.2585714285715</v>
      </c>
      <c r="AH290" s="16">
        <f>AVERAGE(G277:G290)</f>
        <v>1135.6792857142857</v>
      </c>
      <c r="AS290" s="26">
        <f>AVERAGE(E290,F290,G290)</f>
        <v>1095.6333333333332</v>
      </c>
      <c r="AT290" s="26">
        <f t="shared" si="125"/>
        <v>1101.7361904761906</v>
      </c>
      <c r="AU290" s="26">
        <f t="shared" si="126"/>
        <v>8.640408163265354</v>
      </c>
      <c r="AV290" s="27">
        <f t="shared" si="127"/>
        <v>-47.087722613256751</v>
      </c>
      <c r="AW290" s="10">
        <f t="shared" si="119"/>
        <v>43391</v>
      </c>
      <c r="AY290" s="20">
        <f>AVERAGE(E290,F290,G290)</f>
        <v>1095.6333333333332</v>
      </c>
      <c r="AZ290" s="21">
        <f t="shared" si="134"/>
        <v>1151.1595000000002</v>
      </c>
      <c r="BA290" s="21">
        <f t="shared" si="135"/>
        <v>35.659216666666644</v>
      </c>
      <c r="BB290" s="22">
        <f t="shared" si="136"/>
        <v>-103.80891086440398</v>
      </c>
      <c r="BC290" s="10">
        <f t="shared" si="120"/>
        <v>43391</v>
      </c>
      <c r="BE290" s="20">
        <f>G290-G289</f>
        <v>-27.720000000000027</v>
      </c>
      <c r="BF290" s="23">
        <f t="shared" si="122"/>
        <v>0</v>
      </c>
      <c r="BG290" s="23">
        <f t="shared" si="128"/>
        <v>27.720000000000027</v>
      </c>
      <c r="BH290" s="33">
        <f t="shared" si="132"/>
        <v>5.6377062265482154</v>
      </c>
      <c r="BI290" s="33">
        <f t="shared" si="133"/>
        <v>10.215398519439065</v>
      </c>
      <c r="BJ290" s="23">
        <f t="shared" si="129"/>
        <v>0.55188314149664586</v>
      </c>
      <c r="BK290" s="30">
        <f t="shared" si="130"/>
        <v>35.562158434455725</v>
      </c>
      <c r="BL290" s="10">
        <f t="shared" si="121"/>
        <v>43391</v>
      </c>
    </row>
    <row r="291" spans="1:64" x14ac:dyDescent="0.25">
      <c r="A291">
        <v>1294</v>
      </c>
      <c r="B291">
        <v>3</v>
      </c>
      <c r="C291" s="1">
        <v>43392</v>
      </c>
      <c r="D291" s="52">
        <v>1093.3699999999999</v>
      </c>
      <c r="E291" s="52">
        <v>1110.3599999999999</v>
      </c>
      <c r="F291" s="52">
        <v>1087.75</v>
      </c>
      <c r="G291">
        <v>1096.46</v>
      </c>
      <c r="H291">
        <v>1267649</v>
      </c>
      <c r="J291" s="10">
        <f t="shared" si="114"/>
        <v>43392</v>
      </c>
      <c r="K291" s="20">
        <v>0</v>
      </c>
      <c r="L291" s="20">
        <v>1</v>
      </c>
      <c r="N291" s="10">
        <f t="shared" si="115"/>
        <v>43392</v>
      </c>
      <c r="O291" s="42">
        <f>((G291-MIN(F278:F291))/(MAX(E278:E291)-MIN(F278:F291))*100)</f>
        <v>19.895546615851536</v>
      </c>
      <c r="P291" s="40">
        <f t="shared" si="131"/>
        <v>22.422189286470495</v>
      </c>
      <c r="Q291" s="2"/>
      <c r="R291" s="10">
        <f t="shared" si="116"/>
        <v>43392</v>
      </c>
      <c r="S291" s="11">
        <f t="shared" si="123"/>
        <v>0.25</v>
      </c>
      <c r="T291" s="40">
        <f>(G291*S291)+(T290*(1-S291))</f>
        <v>1106.1261716899382</v>
      </c>
      <c r="U291" s="3"/>
      <c r="V291" s="10">
        <f t="shared" si="117"/>
        <v>43392</v>
      </c>
      <c r="W291" s="23">
        <f t="shared" si="124"/>
        <v>0.15384615384615385</v>
      </c>
      <c r="X291" s="46">
        <f>((G291 -X290)*W291)+X290</f>
        <v>1118.1899386067398</v>
      </c>
      <c r="Y291" s="23">
        <f t="shared" si="137"/>
        <v>7.407407407407407E-2</v>
      </c>
      <c r="Z291" s="47">
        <f>((G291 -Z290)*Y291)+Z290</f>
        <v>1142.5962682916938</v>
      </c>
      <c r="AA291" s="46">
        <f t="shared" si="138"/>
        <v>-24.406329684954017</v>
      </c>
      <c r="AB291" s="45">
        <f t="shared" si="139"/>
        <v>0.2</v>
      </c>
      <c r="AC291" s="48">
        <f t="shared" si="113"/>
        <v>-20.093768991312317</v>
      </c>
      <c r="AD291" s="46">
        <f t="shared" si="112"/>
        <v>-4.3125606936417</v>
      </c>
      <c r="AF291" s="10">
        <f t="shared" si="118"/>
        <v>43392</v>
      </c>
      <c r="AG291" s="15">
        <f>AVERAGE(G285:G291)</f>
        <v>1100.4357142857141</v>
      </c>
      <c r="AH291" s="16">
        <f>AVERAGE(G278:G291)</f>
        <v>1128.6185714285714</v>
      </c>
      <c r="AS291" s="26">
        <f>AVERAGE(E291,F291,G291)</f>
        <v>1098.1899999999998</v>
      </c>
      <c r="AT291" s="26">
        <f t="shared" si="125"/>
        <v>1101.7385714285713</v>
      </c>
      <c r="AU291" s="26">
        <f t="shared" si="126"/>
        <v>8.6383673469388214</v>
      </c>
      <c r="AV291" s="27">
        <f t="shared" si="127"/>
        <v>-27.386127386127402</v>
      </c>
      <c r="AW291" s="10">
        <f t="shared" si="119"/>
        <v>43392</v>
      </c>
      <c r="AY291" s="20">
        <f>AVERAGE(E291,F291,G291)</f>
        <v>1098.1899999999998</v>
      </c>
      <c r="AZ291" s="21">
        <f t="shared" si="134"/>
        <v>1147.3300000000002</v>
      </c>
      <c r="BA291" s="21">
        <f t="shared" si="135"/>
        <v>37.204666666666654</v>
      </c>
      <c r="BB291" s="22">
        <f t="shared" si="136"/>
        <v>-88.053469994804146</v>
      </c>
      <c r="BC291" s="10">
        <f t="shared" si="120"/>
        <v>43392</v>
      </c>
      <c r="BE291" s="20">
        <f>G291-G290</f>
        <v>8.4900000000000091</v>
      </c>
      <c r="BF291" s="23">
        <f t="shared" si="122"/>
        <v>8.4900000000000091</v>
      </c>
      <c r="BG291" s="23">
        <f t="shared" si="128"/>
        <v>0</v>
      </c>
      <c r="BH291" s="33">
        <f t="shared" si="132"/>
        <v>5.8414414960804866</v>
      </c>
      <c r="BI291" s="33">
        <f t="shared" si="133"/>
        <v>9.4857271966219887</v>
      </c>
      <c r="BJ291" s="23">
        <f t="shared" si="129"/>
        <v>0.61581377737288423</v>
      </c>
      <c r="BK291" s="30">
        <f t="shared" si="130"/>
        <v>38.111680070838496</v>
      </c>
      <c r="BL291" s="10">
        <f t="shared" si="121"/>
        <v>43392</v>
      </c>
    </row>
    <row r="292" spans="1:64" x14ac:dyDescent="0.25">
      <c r="A292">
        <v>1295</v>
      </c>
      <c r="B292">
        <v>3</v>
      </c>
      <c r="C292" s="1">
        <v>43395</v>
      </c>
      <c r="D292" s="52">
        <v>1103.06</v>
      </c>
      <c r="E292" s="52">
        <v>1112.23</v>
      </c>
      <c r="F292" s="52">
        <v>1091</v>
      </c>
      <c r="G292">
        <v>1101.1600000000001</v>
      </c>
      <c r="H292">
        <v>1514220</v>
      </c>
      <c r="J292" s="10">
        <f t="shared" si="114"/>
        <v>43395</v>
      </c>
      <c r="K292" s="20">
        <v>0</v>
      </c>
      <c r="L292" s="20">
        <v>1</v>
      </c>
      <c r="N292" s="10">
        <f t="shared" si="115"/>
        <v>43395</v>
      </c>
      <c r="O292" s="42">
        <f>((G292-MIN(F279:F292))/(MAX(E279:E292)-MIN(F279:F292))*100)</f>
        <v>23.809179093673141</v>
      </c>
      <c r="P292" s="40">
        <f t="shared" si="131"/>
        <v>19.202772686340026</v>
      </c>
      <c r="Q292" s="2"/>
      <c r="R292" s="10">
        <f t="shared" si="116"/>
        <v>43395</v>
      </c>
      <c r="S292" s="11">
        <f t="shared" si="123"/>
        <v>0.25</v>
      </c>
      <c r="T292" s="40">
        <f>(G292*S292)+(T291*(1-S292))</f>
        <v>1104.8846287674537</v>
      </c>
      <c r="U292" s="3"/>
      <c r="V292" s="10">
        <f t="shared" si="117"/>
        <v>43395</v>
      </c>
      <c r="W292" s="23">
        <f t="shared" si="124"/>
        <v>0.15384615384615385</v>
      </c>
      <c r="X292" s="46">
        <f>((G292 -X291)*W292)+X291</f>
        <v>1115.5699480518567</v>
      </c>
      <c r="Y292" s="23">
        <f t="shared" si="137"/>
        <v>7.407407407407407E-2</v>
      </c>
      <c r="Z292" s="47">
        <f>((G292 -Z291)*Y292)+Z291</f>
        <v>1139.5269150849017</v>
      </c>
      <c r="AA292" s="46">
        <f t="shared" si="138"/>
        <v>-23.956967033044975</v>
      </c>
      <c r="AB292" s="45">
        <f t="shared" si="139"/>
        <v>0.2</v>
      </c>
      <c r="AC292" s="48">
        <f t="shared" si="113"/>
        <v>-20.866408599658847</v>
      </c>
      <c r="AD292" s="46">
        <f t="shared" ref="AD292:AD355" si="140">AA292-AC292</f>
        <v>-3.0905584333861285</v>
      </c>
      <c r="AF292" s="10">
        <f t="shared" si="118"/>
        <v>43395</v>
      </c>
      <c r="AG292" s="15">
        <f>AVERAGE(G286:G292)</f>
        <v>1103.5557142857142</v>
      </c>
      <c r="AH292" s="16">
        <f>AVERAGE(G279:G292)</f>
        <v>1121.5507142857143</v>
      </c>
      <c r="AS292" s="26">
        <f>AVERAGE(E292,F292,G292)</f>
        <v>1101.4633333333334</v>
      </c>
      <c r="AT292" s="26">
        <f t="shared" si="125"/>
        <v>1104.1385714285714</v>
      </c>
      <c r="AU292" s="26">
        <f t="shared" si="126"/>
        <v>6.670340136054457</v>
      </c>
      <c r="AV292" s="27">
        <f t="shared" si="127"/>
        <v>-26.737647962686143</v>
      </c>
      <c r="AW292" s="10">
        <f t="shared" si="119"/>
        <v>43395</v>
      </c>
      <c r="AY292" s="20">
        <f>AVERAGE(E292,F292,G292)</f>
        <v>1101.4633333333334</v>
      </c>
      <c r="AZ292" s="21">
        <f t="shared" si="134"/>
        <v>1144.0984999999998</v>
      </c>
      <c r="BA292" s="21">
        <f t="shared" si="135"/>
        <v>38.559833333333337</v>
      </c>
      <c r="BB292" s="22">
        <f t="shared" si="136"/>
        <v>-73.712570795458944</v>
      </c>
      <c r="BC292" s="10">
        <f t="shared" si="120"/>
        <v>43395</v>
      </c>
      <c r="BE292" s="20">
        <f>G292-G291</f>
        <v>4.7000000000000455</v>
      </c>
      <c r="BF292" s="23">
        <f t="shared" si="122"/>
        <v>4.7000000000000455</v>
      </c>
      <c r="BG292" s="23">
        <f t="shared" si="128"/>
        <v>0</v>
      </c>
      <c r="BH292" s="33">
        <f t="shared" si="132"/>
        <v>5.7599099606461692</v>
      </c>
      <c r="BI292" s="33">
        <f t="shared" si="133"/>
        <v>8.808175254006132</v>
      </c>
      <c r="BJ292" s="23">
        <f t="shared" si="129"/>
        <v>0.65392771993568688</v>
      </c>
      <c r="BK292" s="30">
        <f t="shared" si="130"/>
        <v>39.537865654801102</v>
      </c>
      <c r="BL292" s="10">
        <f t="shared" si="121"/>
        <v>43395</v>
      </c>
    </row>
    <row r="293" spans="1:64" x14ac:dyDescent="0.25">
      <c r="A293">
        <v>1296</v>
      </c>
      <c r="B293">
        <v>3</v>
      </c>
      <c r="C293" s="1">
        <v>43396</v>
      </c>
      <c r="D293" s="52">
        <v>1080.8900000000001</v>
      </c>
      <c r="E293" s="52">
        <v>1107.8900000000001</v>
      </c>
      <c r="F293" s="52">
        <v>1070</v>
      </c>
      <c r="G293">
        <v>1103.69</v>
      </c>
      <c r="H293">
        <v>1848654</v>
      </c>
      <c r="J293" s="10">
        <f t="shared" si="114"/>
        <v>43396</v>
      </c>
      <c r="K293" s="20">
        <v>0</v>
      </c>
      <c r="L293" s="20">
        <v>1</v>
      </c>
      <c r="N293" s="10">
        <f t="shared" si="115"/>
        <v>43396</v>
      </c>
      <c r="O293" s="42">
        <f>((G293-MIN(F280:F293))/(MAX(E280:E293)-MIN(F280:F293))*100)</f>
        <v>27.406375735066597</v>
      </c>
      <c r="P293" s="40">
        <f t="shared" si="131"/>
        <v>23.703700481530422</v>
      </c>
      <c r="Q293" s="2"/>
      <c r="R293" s="10">
        <f t="shared" si="116"/>
        <v>43396</v>
      </c>
      <c r="S293" s="11">
        <f t="shared" si="123"/>
        <v>0.25</v>
      </c>
      <c r="T293" s="40">
        <f>(G293*S293)+(T292*(1-S293))</f>
        <v>1104.5859715755903</v>
      </c>
      <c r="U293" s="3"/>
      <c r="V293" s="10">
        <f t="shared" si="117"/>
        <v>43396</v>
      </c>
      <c r="W293" s="23">
        <f t="shared" si="124"/>
        <v>0.15384615384615385</v>
      </c>
      <c r="X293" s="46">
        <f>((G293 -X292)*W293)+X292</f>
        <v>1113.7422637361865</v>
      </c>
      <c r="Y293" s="23">
        <f t="shared" si="137"/>
        <v>7.407407407407407E-2</v>
      </c>
      <c r="Z293" s="47">
        <f>((G293 -Z292)*Y293)+Z292</f>
        <v>1136.8723287823163</v>
      </c>
      <c r="AA293" s="46">
        <f t="shared" si="138"/>
        <v>-23.130065046129857</v>
      </c>
      <c r="AB293" s="45">
        <f t="shared" si="139"/>
        <v>0.2</v>
      </c>
      <c r="AC293" s="48">
        <f t="shared" si="113"/>
        <v>-21.31913988895305</v>
      </c>
      <c r="AD293" s="46">
        <f t="shared" si="140"/>
        <v>-1.8109251571768077</v>
      </c>
      <c r="AF293" s="10">
        <f t="shared" si="118"/>
        <v>43396</v>
      </c>
      <c r="AG293" s="15">
        <f>AVERAGE(G287:G293)</f>
        <v>1102.6428571428571</v>
      </c>
      <c r="AH293" s="16">
        <f>AVERAGE(G280:G293)</f>
        <v>1114.4607142857144</v>
      </c>
      <c r="AS293" s="26">
        <f>AVERAGE(E293,F293,G293)</f>
        <v>1093.8600000000001</v>
      </c>
      <c r="AT293" s="26">
        <f t="shared" si="125"/>
        <v>1102.7147619047616</v>
      </c>
      <c r="AU293" s="26">
        <f t="shared" si="126"/>
        <v>7.4839455782312143</v>
      </c>
      <c r="AV293" s="27">
        <f t="shared" si="127"/>
        <v>-78.877839790084693</v>
      </c>
      <c r="AW293" s="10">
        <f t="shared" si="119"/>
        <v>43396</v>
      </c>
      <c r="AY293" s="20">
        <f>AVERAGE(E293,F293,G293)</f>
        <v>1093.8600000000001</v>
      </c>
      <c r="AZ293" s="21">
        <f t="shared" si="134"/>
        <v>1139.7993333333334</v>
      </c>
      <c r="BA293" s="21">
        <f t="shared" si="135"/>
        <v>39.232666666666645</v>
      </c>
      <c r="BB293" s="22">
        <f t="shared" si="136"/>
        <v>-78.063065359365979</v>
      </c>
      <c r="BC293" s="10">
        <f t="shared" si="120"/>
        <v>43396</v>
      </c>
      <c r="BE293" s="20">
        <f>G293-G292</f>
        <v>2.5299999999999727</v>
      </c>
      <c r="BF293" s="23">
        <f t="shared" si="122"/>
        <v>2.5299999999999727</v>
      </c>
      <c r="BG293" s="23">
        <f t="shared" si="128"/>
        <v>0</v>
      </c>
      <c r="BH293" s="33">
        <f t="shared" si="132"/>
        <v>5.5292021063142984</v>
      </c>
      <c r="BI293" s="33">
        <f t="shared" si="133"/>
        <v>8.1790198787199806</v>
      </c>
      <c r="BJ293" s="23">
        <f t="shared" si="129"/>
        <v>0.67602257829206069</v>
      </c>
      <c r="BK293" s="30">
        <f t="shared" si="130"/>
        <v>40.334932658303252</v>
      </c>
      <c r="BL293" s="10">
        <f t="shared" si="121"/>
        <v>43396</v>
      </c>
    </row>
    <row r="294" spans="1:64" x14ac:dyDescent="0.25">
      <c r="A294">
        <v>1297</v>
      </c>
      <c r="B294">
        <v>3</v>
      </c>
      <c r="C294" s="1">
        <v>43397</v>
      </c>
      <c r="D294" s="52">
        <v>1104.25</v>
      </c>
      <c r="E294" s="52">
        <v>1106.1199999999999</v>
      </c>
      <c r="F294" s="52">
        <v>1048.74</v>
      </c>
      <c r="G294">
        <v>1050.71</v>
      </c>
      <c r="H294">
        <v>1982430</v>
      </c>
      <c r="J294" s="10">
        <f t="shared" si="114"/>
        <v>43397</v>
      </c>
      <c r="K294" s="20">
        <v>1</v>
      </c>
      <c r="L294" s="20">
        <v>0</v>
      </c>
      <c r="N294" s="10">
        <f t="shared" si="115"/>
        <v>43397</v>
      </c>
      <c r="O294" s="42">
        <f>((G294-MIN(F281:F294))/(MAX(E281:E294)-MIN(F281:F294))*100)</f>
        <v>1.5790317409426318</v>
      </c>
      <c r="P294" s="40">
        <f t="shared" si="131"/>
        <v>17.598195523227457</v>
      </c>
      <c r="Q294" s="2"/>
      <c r="R294" s="10">
        <f t="shared" si="116"/>
        <v>43397</v>
      </c>
      <c r="S294" s="11">
        <f t="shared" si="123"/>
        <v>0.25</v>
      </c>
      <c r="T294" s="40">
        <f>(G294*S294)+(T293*(1-S294))</f>
        <v>1091.1169786816927</v>
      </c>
      <c r="U294" s="3"/>
      <c r="V294" s="10">
        <f t="shared" si="117"/>
        <v>43397</v>
      </c>
      <c r="W294" s="23">
        <f t="shared" si="124"/>
        <v>0.15384615384615385</v>
      </c>
      <c r="X294" s="46">
        <f>((G294 -X293)*W294)+X293</f>
        <v>1104.0449923921578</v>
      </c>
      <c r="Y294" s="23">
        <f t="shared" si="137"/>
        <v>7.407407407407407E-2</v>
      </c>
      <c r="Z294" s="47">
        <f>((G294 -Z293)*Y294)+Z293</f>
        <v>1130.4899340577003</v>
      </c>
      <c r="AA294" s="46">
        <f t="shared" si="138"/>
        <v>-26.444941665542501</v>
      </c>
      <c r="AB294" s="45">
        <f t="shared" si="139"/>
        <v>0.2</v>
      </c>
      <c r="AC294" s="48">
        <f t="shared" si="113"/>
        <v>-22.34430024427094</v>
      </c>
      <c r="AD294" s="46">
        <f t="shared" si="140"/>
        <v>-4.1006414212715612</v>
      </c>
      <c r="AF294" s="10">
        <f t="shared" si="118"/>
        <v>43397</v>
      </c>
      <c r="AG294" s="15">
        <f>AVERAGE(G288:G294)</f>
        <v>1096.7085714285715</v>
      </c>
      <c r="AH294" s="16">
        <f>AVERAGE(G281:G294)</f>
        <v>1106.0692857142858</v>
      </c>
      <c r="AS294" s="26">
        <f>AVERAGE(E294,F294,G294)</f>
        <v>1068.5233333333333</v>
      </c>
      <c r="AT294" s="26">
        <f t="shared" si="125"/>
        <v>1098.4704761904763</v>
      </c>
      <c r="AU294" s="26">
        <f t="shared" si="126"/>
        <v>10.764353741496668</v>
      </c>
      <c r="AV294" s="27">
        <f t="shared" si="127"/>
        <v>-185.47106853054922</v>
      </c>
      <c r="AW294" s="10">
        <f t="shared" si="119"/>
        <v>43397</v>
      </c>
      <c r="AY294" s="20">
        <f>AVERAGE(E294,F294,G294)</f>
        <v>1068.5233333333333</v>
      </c>
      <c r="AZ294" s="21">
        <f t="shared" si="134"/>
        <v>1134.0673333333336</v>
      </c>
      <c r="BA294" s="21">
        <f t="shared" si="135"/>
        <v>40.05506666666669</v>
      </c>
      <c r="BB294" s="22">
        <f t="shared" si="136"/>
        <v>-109.08981968157218</v>
      </c>
      <c r="BC294" s="10">
        <f t="shared" si="120"/>
        <v>43397</v>
      </c>
      <c r="BE294" s="20">
        <f>G294-G293</f>
        <v>-52.980000000000018</v>
      </c>
      <c r="BF294" s="23">
        <f t="shared" si="122"/>
        <v>0</v>
      </c>
      <c r="BG294" s="23">
        <f t="shared" si="128"/>
        <v>52.980000000000018</v>
      </c>
      <c r="BH294" s="33">
        <f t="shared" si="132"/>
        <v>5.1342590987204204</v>
      </c>
      <c r="BI294" s="33">
        <f t="shared" si="133"/>
        <v>11.379089887382841</v>
      </c>
      <c r="BJ294" s="23">
        <f t="shared" si="129"/>
        <v>0.45120120761268417</v>
      </c>
      <c r="BK294" s="30">
        <f t="shared" si="130"/>
        <v>31.091567816080996</v>
      </c>
      <c r="BL294" s="10">
        <f t="shared" si="121"/>
        <v>43397</v>
      </c>
    </row>
    <row r="295" spans="1:64" x14ac:dyDescent="0.25">
      <c r="A295">
        <v>1298</v>
      </c>
      <c r="B295">
        <v>3</v>
      </c>
      <c r="C295" s="1">
        <v>43398</v>
      </c>
      <c r="D295" s="52">
        <v>1071.79</v>
      </c>
      <c r="E295" s="52">
        <v>1110.98</v>
      </c>
      <c r="F295" s="52">
        <v>1069.55</v>
      </c>
      <c r="G295">
        <v>1095.57</v>
      </c>
      <c r="H295">
        <v>2545839</v>
      </c>
      <c r="J295" s="10">
        <f t="shared" si="114"/>
        <v>43398</v>
      </c>
      <c r="K295" s="20">
        <v>0</v>
      </c>
      <c r="L295" s="20">
        <v>1</v>
      </c>
      <c r="N295" s="10">
        <f t="shared" si="115"/>
        <v>43398</v>
      </c>
      <c r="O295" s="42">
        <f>((G295-MIN(F282:F295))/(MAX(E282:E295)-MIN(F282:F295))*100)</f>
        <v>39.267147409022243</v>
      </c>
      <c r="P295" s="40">
        <f t="shared" si="131"/>
        <v>22.750851628343824</v>
      </c>
      <c r="Q295" s="2"/>
      <c r="R295" s="10">
        <f t="shared" si="116"/>
        <v>43398</v>
      </c>
      <c r="S295" s="11">
        <f t="shared" si="123"/>
        <v>0.25</v>
      </c>
      <c r="T295" s="40">
        <f>(G295*S295)+(T294*(1-S295))</f>
        <v>1092.2302340112694</v>
      </c>
      <c r="U295" s="3"/>
      <c r="V295" s="10">
        <f t="shared" si="117"/>
        <v>43398</v>
      </c>
      <c r="W295" s="23">
        <f t="shared" si="124"/>
        <v>0.15384615384615385</v>
      </c>
      <c r="X295" s="46">
        <f>((G295 -X294)*W295)+X294</f>
        <v>1102.7411474087489</v>
      </c>
      <c r="Y295" s="23">
        <f t="shared" si="137"/>
        <v>7.407407407407407E-2</v>
      </c>
      <c r="Z295" s="47">
        <f>((G295 -Z294)*Y295)+Z294</f>
        <v>1127.9032722756485</v>
      </c>
      <c r="AA295" s="46">
        <f t="shared" si="138"/>
        <v>-25.162124866899603</v>
      </c>
      <c r="AB295" s="45">
        <f t="shared" si="139"/>
        <v>0.2</v>
      </c>
      <c r="AC295" s="48">
        <f t="shared" si="113"/>
        <v>-22.907865168796672</v>
      </c>
      <c r="AD295" s="46">
        <f t="shared" si="140"/>
        <v>-2.2542596981029313</v>
      </c>
      <c r="AF295" s="10">
        <f t="shared" si="118"/>
        <v>43398</v>
      </c>
      <c r="AG295" s="15">
        <f>AVERAGE(G289:G295)</f>
        <v>1093.0357142857142</v>
      </c>
      <c r="AH295" s="16">
        <f>AVERAGE(G282:G295)</f>
        <v>1101.6564285714285</v>
      </c>
      <c r="AS295" s="26">
        <f>AVERAGE(E295,F295,G295)</f>
        <v>1092.0333333333331</v>
      </c>
      <c r="AT295" s="26">
        <f t="shared" si="125"/>
        <v>1095.0466666666666</v>
      </c>
      <c r="AU295" s="26">
        <f t="shared" si="126"/>
        <v>8.7780952380952453</v>
      </c>
      <c r="AV295" s="27">
        <f t="shared" si="127"/>
        <v>-22.885248273120133</v>
      </c>
      <c r="AW295" s="10">
        <f t="shared" si="119"/>
        <v>43398</v>
      </c>
      <c r="AY295" s="20">
        <f>AVERAGE(E295,F295,G295)</f>
        <v>1092.0333333333331</v>
      </c>
      <c r="AZ295" s="21">
        <f t="shared" si="134"/>
        <v>1128.9961666666666</v>
      </c>
      <c r="BA295" s="21">
        <f t="shared" si="135"/>
        <v>38.173066666666649</v>
      </c>
      <c r="BB295" s="22">
        <f t="shared" si="136"/>
        <v>-64.553076398252003</v>
      </c>
      <c r="BC295" s="10">
        <f t="shared" si="120"/>
        <v>43398</v>
      </c>
      <c r="BE295" s="20">
        <f>G295-G294</f>
        <v>44.8599999999999</v>
      </c>
      <c r="BF295" s="23">
        <f t="shared" si="122"/>
        <v>44.8599999999999</v>
      </c>
      <c r="BG295" s="23">
        <f t="shared" si="128"/>
        <v>0</v>
      </c>
      <c r="BH295" s="33">
        <f t="shared" si="132"/>
        <v>7.9718120202403835</v>
      </c>
      <c r="BI295" s="33">
        <f t="shared" si="133"/>
        <v>10.566297752569781</v>
      </c>
      <c r="BJ295" s="23">
        <f t="shared" si="129"/>
        <v>0.75445649998852204</v>
      </c>
      <c r="BK295" s="30">
        <f t="shared" si="130"/>
        <v>43.002291592493613</v>
      </c>
      <c r="BL295" s="10">
        <f t="shared" si="121"/>
        <v>43398</v>
      </c>
    </row>
    <row r="296" spans="1:64" x14ac:dyDescent="0.25">
      <c r="A296">
        <v>1299</v>
      </c>
      <c r="B296">
        <v>3</v>
      </c>
      <c r="C296" s="1">
        <v>43399</v>
      </c>
      <c r="D296" s="52">
        <v>1037.03</v>
      </c>
      <c r="E296" s="52">
        <v>1106.53</v>
      </c>
      <c r="F296" s="52">
        <v>1034.0899999999999</v>
      </c>
      <c r="G296">
        <v>1071.47</v>
      </c>
      <c r="H296">
        <v>4187586</v>
      </c>
      <c r="J296" s="10">
        <f t="shared" si="114"/>
        <v>43399</v>
      </c>
      <c r="K296" s="20">
        <v>0</v>
      </c>
      <c r="L296" s="20">
        <v>1</v>
      </c>
      <c r="N296" s="10">
        <f t="shared" si="115"/>
        <v>43399</v>
      </c>
      <c r="O296" s="42">
        <f>((G296-MIN(F283:F296))/(MAX(E283:E296)-MIN(F283:F296))*100)</f>
        <v>31.082654249126985</v>
      </c>
      <c r="P296" s="40">
        <f t="shared" si="131"/>
        <v>23.976277799697286</v>
      </c>
      <c r="Q296" s="2"/>
      <c r="R296" s="10">
        <f t="shared" si="116"/>
        <v>43399</v>
      </c>
      <c r="S296" s="11">
        <f t="shared" si="123"/>
        <v>0.25</v>
      </c>
      <c r="T296" s="40">
        <f>(G296*S296)+(T295*(1-S296))</f>
        <v>1087.0401755084522</v>
      </c>
      <c r="U296" s="3"/>
      <c r="V296" s="10">
        <f t="shared" si="117"/>
        <v>43399</v>
      </c>
      <c r="W296" s="23">
        <f t="shared" si="124"/>
        <v>0.15384615384615385</v>
      </c>
      <c r="X296" s="46">
        <f>((G296 -X295)*W296)+X295</f>
        <v>1097.9302016535569</v>
      </c>
      <c r="Y296" s="23">
        <f t="shared" si="137"/>
        <v>7.407407407407407E-2</v>
      </c>
      <c r="Z296" s="47">
        <f>((G296 -Z295)*Y296)+Z295</f>
        <v>1123.7230298848597</v>
      </c>
      <c r="AA296" s="46">
        <f t="shared" si="138"/>
        <v>-25.792828231302792</v>
      </c>
      <c r="AB296" s="45">
        <f t="shared" si="139"/>
        <v>0.2</v>
      </c>
      <c r="AC296" s="48">
        <f t="shared" si="113"/>
        <v>-23.484857781297897</v>
      </c>
      <c r="AD296" s="46">
        <f t="shared" si="140"/>
        <v>-2.3079704500048948</v>
      </c>
      <c r="AF296" s="10">
        <f t="shared" si="118"/>
        <v>43399</v>
      </c>
      <c r="AG296" s="15">
        <f>AVERAGE(G290:G296)</f>
        <v>1086.7185714285715</v>
      </c>
      <c r="AH296" s="16">
        <f>AVERAGE(G283:G296)</f>
        <v>1096.1207142857143</v>
      </c>
      <c r="AS296" s="26">
        <f>AVERAGE(E296,F296,G296)</f>
        <v>1070.6966666666667</v>
      </c>
      <c r="AT296" s="26">
        <f t="shared" si="125"/>
        <v>1088.6285714285711</v>
      </c>
      <c r="AU296" s="26">
        <f t="shared" si="126"/>
        <v>10.867755102040876</v>
      </c>
      <c r="AV296" s="27">
        <f t="shared" si="127"/>
        <v>-110.00066768488351</v>
      </c>
      <c r="AW296" s="10">
        <f t="shared" si="119"/>
        <v>43399</v>
      </c>
      <c r="AY296" s="20">
        <f>AVERAGE(E296,F296,G296)</f>
        <v>1070.6966666666667</v>
      </c>
      <c r="AZ296" s="21">
        <f t="shared" si="134"/>
        <v>1122.9746666666667</v>
      </c>
      <c r="BA296" s="21">
        <f t="shared" si="135"/>
        <v>36.17506666666668</v>
      </c>
      <c r="BB296" s="22">
        <f t="shared" si="136"/>
        <v>-96.342600612576632</v>
      </c>
      <c r="BC296" s="10">
        <f t="shared" si="120"/>
        <v>43399</v>
      </c>
      <c r="BE296" s="20">
        <f>G296-G295</f>
        <v>-24.099999999999909</v>
      </c>
      <c r="BF296" s="23">
        <f t="shared" si="122"/>
        <v>0</v>
      </c>
      <c r="BG296" s="23">
        <f t="shared" si="128"/>
        <v>24.099999999999909</v>
      </c>
      <c r="BH296" s="33">
        <f t="shared" si="132"/>
        <v>7.402396875937499</v>
      </c>
      <c r="BI296" s="33">
        <f t="shared" si="133"/>
        <v>11.532990770243361</v>
      </c>
      <c r="BJ296" s="23">
        <f t="shared" si="129"/>
        <v>0.64184538281576198</v>
      </c>
      <c r="BK296" s="30">
        <f t="shared" si="130"/>
        <v>39.092924920554836</v>
      </c>
      <c r="BL296" s="10">
        <f t="shared" si="121"/>
        <v>43399</v>
      </c>
    </row>
    <row r="297" spans="1:64" x14ac:dyDescent="0.25">
      <c r="A297">
        <v>1300</v>
      </c>
      <c r="B297">
        <v>3</v>
      </c>
      <c r="C297" s="1">
        <v>43402</v>
      </c>
      <c r="D297" s="52">
        <v>1082.47</v>
      </c>
      <c r="E297" s="52">
        <v>1097.04</v>
      </c>
      <c r="F297" s="52">
        <v>995.83</v>
      </c>
      <c r="G297">
        <v>1020.08</v>
      </c>
      <c r="H297">
        <v>3880723</v>
      </c>
      <c r="J297" s="10">
        <f t="shared" si="114"/>
        <v>43402</v>
      </c>
      <c r="K297" s="20">
        <v>1</v>
      </c>
      <c r="L297" s="20">
        <v>0</v>
      </c>
      <c r="N297" s="10">
        <f t="shared" si="115"/>
        <v>43402</v>
      </c>
      <c r="O297" s="42">
        <f>((G297-MIN(F284:F297))/(MAX(E284:E297)-MIN(F284:F297))*100)</f>
        <v>17.786416312160771</v>
      </c>
      <c r="P297" s="40">
        <f t="shared" si="131"/>
        <v>29.378739323436665</v>
      </c>
      <c r="Q297" s="2"/>
      <c r="R297" s="10">
        <f t="shared" si="116"/>
        <v>43402</v>
      </c>
      <c r="S297" s="11">
        <f t="shared" si="123"/>
        <v>0.25</v>
      </c>
      <c r="T297" s="40">
        <f>(G297*S297)+(T296*(1-S297))</f>
        <v>1070.3001316313391</v>
      </c>
      <c r="U297" s="3"/>
      <c r="V297" s="10">
        <f t="shared" si="117"/>
        <v>43402</v>
      </c>
      <c r="W297" s="23">
        <f t="shared" si="124"/>
        <v>0.15384615384615385</v>
      </c>
      <c r="X297" s="46">
        <f>((G297 -X296)*W297)+X296</f>
        <v>1085.9532475530098</v>
      </c>
      <c r="Y297" s="23">
        <f t="shared" si="137"/>
        <v>7.407407407407407E-2</v>
      </c>
      <c r="Z297" s="47">
        <f>((G297 -Z296)*Y297)+Z296</f>
        <v>1116.0457684119071</v>
      </c>
      <c r="AA297" s="46">
        <f t="shared" si="138"/>
        <v>-30.092520858897387</v>
      </c>
      <c r="AB297" s="45">
        <f t="shared" si="139"/>
        <v>0.2</v>
      </c>
      <c r="AC297" s="48">
        <f t="shared" si="113"/>
        <v>-24.806390396817797</v>
      </c>
      <c r="AD297" s="46">
        <f t="shared" si="140"/>
        <v>-5.2861304620795906</v>
      </c>
      <c r="AF297" s="10">
        <f t="shared" si="118"/>
        <v>43402</v>
      </c>
      <c r="AG297" s="15">
        <f>AVERAGE(G291:G297)</f>
        <v>1077.02</v>
      </c>
      <c r="AH297" s="16">
        <f>AVERAGE(G284:G297)</f>
        <v>1087.6392857142857</v>
      </c>
      <c r="AS297" s="26">
        <f>AVERAGE(E297,F297,G297)</f>
        <v>1037.6499999999999</v>
      </c>
      <c r="AT297" s="26">
        <f t="shared" si="125"/>
        <v>1080.3452380952381</v>
      </c>
      <c r="AU297" s="26">
        <f t="shared" si="126"/>
        <v>18.333061224489775</v>
      </c>
      <c r="AV297" s="27">
        <f t="shared" si="127"/>
        <v>-155.25771563709108</v>
      </c>
      <c r="AW297" s="10">
        <f t="shared" si="119"/>
        <v>43402</v>
      </c>
      <c r="AY297" s="20">
        <f>AVERAGE(E297,F297,G297)</f>
        <v>1037.6499999999999</v>
      </c>
      <c r="AZ297" s="21">
        <f t="shared" si="134"/>
        <v>1114.9320000000002</v>
      </c>
      <c r="BA297" s="21">
        <f t="shared" si="135"/>
        <v>33.623733333333391</v>
      </c>
      <c r="BB297" s="22">
        <f t="shared" si="136"/>
        <v>-153.22906835647888</v>
      </c>
      <c r="BC297" s="10">
        <f t="shared" si="120"/>
        <v>43402</v>
      </c>
      <c r="BE297" s="20">
        <f>G297-G296</f>
        <v>-51.389999999999986</v>
      </c>
      <c r="BF297" s="23">
        <f t="shared" si="122"/>
        <v>0</v>
      </c>
      <c r="BG297" s="23">
        <f t="shared" si="128"/>
        <v>51.389999999999986</v>
      </c>
      <c r="BH297" s="33">
        <f t="shared" si="132"/>
        <v>6.8736542419419635</v>
      </c>
      <c r="BI297" s="33">
        <f t="shared" si="133"/>
        <v>14.379920000940261</v>
      </c>
      <c r="BJ297" s="23">
        <f t="shared" si="129"/>
        <v>0.47800364963730779</v>
      </c>
      <c r="BK297" s="30">
        <f t="shared" si="130"/>
        <v>32.341168423677885</v>
      </c>
      <c r="BL297" s="10">
        <f t="shared" si="121"/>
        <v>43402</v>
      </c>
    </row>
    <row r="298" spans="1:64" x14ac:dyDescent="0.25">
      <c r="A298">
        <v>1301</v>
      </c>
      <c r="B298">
        <v>3</v>
      </c>
      <c r="C298" s="1">
        <v>43403</v>
      </c>
      <c r="D298" s="52">
        <v>1008.46</v>
      </c>
      <c r="E298" s="52">
        <v>1037.49</v>
      </c>
      <c r="F298" s="52">
        <v>1000.75</v>
      </c>
      <c r="G298">
        <v>1036.21</v>
      </c>
      <c r="H298">
        <v>3212657</v>
      </c>
      <c r="J298" s="10">
        <f t="shared" si="114"/>
        <v>43403</v>
      </c>
      <c r="K298" s="20">
        <v>0</v>
      </c>
      <c r="L298" s="20">
        <v>0</v>
      </c>
      <c r="N298" s="10">
        <f t="shared" si="115"/>
        <v>43403</v>
      </c>
      <c r="O298" s="42">
        <f>((G298-MIN(F285:F298))/(MAX(E285:E298)-MIN(F285:F298))*100)</f>
        <v>30.324421748272755</v>
      </c>
      <c r="P298" s="40">
        <f t="shared" si="131"/>
        <v>26.397830769853503</v>
      </c>
      <c r="Q298" s="2"/>
      <c r="R298" s="10">
        <f t="shared" si="116"/>
        <v>43403</v>
      </c>
      <c r="S298" s="11">
        <f t="shared" si="123"/>
        <v>0.25</v>
      </c>
      <c r="T298" s="40">
        <f>(G298*S298)+(T297*(1-S298))</f>
        <v>1061.7775987235043</v>
      </c>
      <c r="U298" s="3"/>
      <c r="V298" s="10">
        <f t="shared" si="117"/>
        <v>43403</v>
      </c>
      <c r="W298" s="23">
        <f t="shared" si="124"/>
        <v>0.15384615384615385</v>
      </c>
      <c r="X298" s="46">
        <f>((G298 -X297)*W298)+X297</f>
        <v>1078.3004402371621</v>
      </c>
      <c r="Y298" s="23">
        <f t="shared" si="137"/>
        <v>7.407407407407407E-2</v>
      </c>
      <c r="Z298" s="47">
        <f>((G298 -Z297)*Y298)+Z297</f>
        <v>1110.1320077888029</v>
      </c>
      <c r="AA298" s="46">
        <f t="shared" si="138"/>
        <v>-31.831567551640774</v>
      </c>
      <c r="AB298" s="45">
        <f t="shared" si="139"/>
        <v>0.2</v>
      </c>
      <c r="AC298" s="48">
        <f t="shared" si="113"/>
        <v>-26.211425827782392</v>
      </c>
      <c r="AD298" s="46">
        <f t="shared" si="140"/>
        <v>-5.6201417238583815</v>
      </c>
      <c r="AF298" s="10">
        <f t="shared" si="118"/>
        <v>43403</v>
      </c>
      <c r="AG298" s="15">
        <f>AVERAGE(G292:G298)</f>
        <v>1068.4128571428571</v>
      </c>
      <c r="AH298" s="16">
        <f>AVERAGE(G285:G298)</f>
        <v>1084.4242857142856</v>
      </c>
      <c r="AS298" s="26">
        <f>AVERAGE(E298,F298,G298)</f>
        <v>1024.8166666666666</v>
      </c>
      <c r="AT298" s="26">
        <f t="shared" si="125"/>
        <v>1069.8633333333332</v>
      </c>
      <c r="AU298" s="26">
        <f t="shared" si="126"/>
        <v>22.457142857142895</v>
      </c>
      <c r="AV298" s="27">
        <f t="shared" si="127"/>
        <v>-133.72632174158858</v>
      </c>
      <c r="AW298" s="10">
        <f t="shared" si="119"/>
        <v>43403</v>
      </c>
      <c r="AY298" s="20">
        <f>AVERAGE(E298,F298,G298)</f>
        <v>1024.8166666666666</v>
      </c>
      <c r="AZ298" s="21">
        <f t="shared" si="134"/>
        <v>1106.2278333333334</v>
      </c>
      <c r="BA298" s="21">
        <f t="shared" si="135"/>
        <v>31.319850000000031</v>
      </c>
      <c r="BB298" s="22">
        <f t="shared" si="136"/>
        <v>-173.28981815401772</v>
      </c>
      <c r="BC298" s="10">
        <f t="shared" si="120"/>
        <v>43403</v>
      </c>
      <c r="BE298" s="20">
        <f>G298-G297</f>
        <v>16.129999999999995</v>
      </c>
      <c r="BF298" s="23">
        <f t="shared" si="122"/>
        <v>16.129999999999995</v>
      </c>
      <c r="BG298" s="23">
        <f t="shared" si="128"/>
        <v>0</v>
      </c>
      <c r="BH298" s="33">
        <f t="shared" si="132"/>
        <v>7.5348217960889654</v>
      </c>
      <c r="BI298" s="33">
        <f t="shared" si="133"/>
        <v>13.352782858015956</v>
      </c>
      <c r="BJ298" s="23">
        <f t="shared" si="129"/>
        <v>0.56428849897500233</v>
      </c>
      <c r="BK298" s="30">
        <f t="shared" si="130"/>
        <v>36.073173161136936</v>
      </c>
      <c r="BL298" s="10">
        <f t="shared" si="121"/>
        <v>43403</v>
      </c>
    </row>
    <row r="299" spans="1:64" x14ac:dyDescent="0.25">
      <c r="A299">
        <v>1302</v>
      </c>
      <c r="B299">
        <v>3</v>
      </c>
      <c r="C299" s="1">
        <v>43404</v>
      </c>
      <c r="D299" s="52">
        <v>1059.81</v>
      </c>
      <c r="E299" s="52">
        <v>1091.94</v>
      </c>
      <c r="F299" s="52">
        <v>1057</v>
      </c>
      <c r="G299">
        <v>1076.77</v>
      </c>
      <c r="H299">
        <v>2529768</v>
      </c>
      <c r="J299" s="10">
        <f t="shared" si="114"/>
        <v>43404</v>
      </c>
      <c r="K299" s="20">
        <v>0</v>
      </c>
      <c r="L299" s="20">
        <v>1</v>
      </c>
      <c r="N299" s="10">
        <f t="shared" si="115"/>
        <v>43404</v>
      </c>
      <c r="O299" s="42">
        <f>((G299-MIN(F286:F299))/(MAX(E286:E299)-MIN(F286:F299))*100)</f>
        <v>60.784019224992456</v>
      </c>
      <c r="P299" s="40">
        <f t="shared" si="131"/>
        <v>36.298285761808664</v>
      </c>
      <c r="Q299" s="2"/>
      <c r="R299" s="10">
        <f t="shared" si="116"/>
        <v>43404</v>
      </c>
      <c r="S299" s="11">
        <f t="shared" si="123"/>
        <v>0.25</v>
      </c>
      <c r="T299" s="40">
        <f>(G299*S299)+(T298*(1-S299))</f>
        <v>1065.5256990426283</v>
      </c>
      <c r="U299" s="3"/>
      <c r="V299" s="10">
        <f t="shared" si="117"/>
        <v>43404</v>
      </c>
      <c r="W299" s="23">
        <f t="shared" si="124"/>
        <v>0.15384615384615385</v>
      </c>
      <c r="X299" s="46">
        <f>((G299 -X298)*W299)+X298</f>
        <v>1078.0649878929833</v>
      </c>
      <c r="Y299" s="23">
        <f t="shared" si="137"/>
        <v>7.407407407407407E-2</v>
      </c>
      <c r="Z299" s="47">
        <f>((G299 -Z298)*Y299)+Z298</f>
        <v>1107.6607479525953</v>
      </c>
      <c r="AA299" s="46">
        <f t="shared" si="138"/>
        <v>-29.595760059612076</v>
      </c>
      <c r="AB299" s="45">
        <f t="shared" si="139"/>
        <v>0.2</v>
      </c>
      <c r="AC299" s="48">
        <f t="shared" si="113"/>
        <v>-26.888292674148328</v>
      </c>
      <c r="AD299" s="46">
        <f t="shared" si="140"/>
        <v>-2.7074673854637474</v>
      </c>
      <c r="AF299" s="10">
        <f t="shared" si="118"/>
        <v>43404</v>
      </c>
      <c r="AG299" s="15">
        <f>AVERAGE(G293:G299)</f>
        <v>1064.9285714285713</v>
      </c>
      <c r="AH299" s="16">
        <f>AVERAGE(G286:G299)</f>
        <v>1084.2421428571429</v>
      </c>
      <c r="AS299" s="26">
        <f>AVERAGE(E299,F299,G299)</f>
        <v>1075.2366666666667</v>
      </c>
      <c r="AT299" s="26">
        <f t="shared" si="125"/>
        <v>1066.1166666666666</v>
      </c>
      <c r="AU299" s="26">
        <f t="shared" si="126"/>
        <v>19.933333333333394</v>
      </c>
      <c r="AV299" s="27">
        <f t="shared" si="127"/>
        <v>30.501672240802982</v>
      </c>
      <c r="AW299" s="10">
        <f t="shared" si="119"/>
        <v>43404</v>
      </c>
      <c r="AY299" s="20">
        <f>AVERAGE(E299,F299,G299)</f>
        <v>1075.2366666666667</v>
      </c>
      <c r="AZ299" s="21">
        <f t="shared" si="134"/>
        <v>1099.9365</v>
      </c>
      <c r="BA299" s="21">
        <f t="shared" si="135"/>
        <v>26.152800000000024</v>
      </c>
      <c r="BB299" s="22">
        <f t="shared" si="136"/>
        <v>-62.962877992243847</v>
      </c>
      <c r="BC299" s="10">
        <f t="shared" si="120"/>
        <v>43404</v>
      </c>
      <c r="BE299" s="20">
        <f>G299-G298</f>
        <v>40.559999999999945</v>
      </c>
      <c r="BF299" s="23">
        <f t="shared" si="122"/>
        <v>40.559999999999945</v>
      </c>
      <c r="BG299" s="23">
        <f t="shared" si="128"/>
        <v>0</v>
      </c>
      <c r="BH299" s="33">
        <f t="shared" si="132"/>
        <v>9.8937630963683194</v>
      </c>
      <c r="BI299" s="33">
        <f t="shared" si="133"/>
        <v>12.39901265387196</v>
      </c>
      <c r="BJ299" s="23">
        <f t="shared" si="129"/>
        <v>0.79794765700789072</v>
      </c>
      <c r="BK299" s="30">
        <f t="shared" si="130"/>
        <v>44.381028218353116</v>
      </c>
      <c r="BL299" s="10">
        <f t="shared" si="121"/>
        <v>43404</v>
      </c>
    </row>
    <row r="300" spans="1:64" x14ac:dyDescent="0.25">
      <c r="A300">
        <v>1303</v>
      </c>
      <c r="B300">
        <v>3</v>
      </c>
      <c r="C300" s="1">
        <v>43405</v>
      </c>
      <c r="D300" s="52">
        <v>1075.8</v>
      </c>
      <c r="E300" s="52">
        <v>1083.97</v>
      </c>
      <c r="F300" s="52">
        <v>1062.46</v>
      </c>
      <c r="G300">
        <v>1070</v>
      </c>
      <c r="H300">
        <v>1481979</v>
      </c>
      <c r="J300" s="10">
        <f t="shared" si="114"/>
        <v>43405</v>
      </c>
      <c r="K300" s="20">
        <v>0</v>
      </c>
      <c r="L300" s="20">
        <v>1</v>
      </c>
      <c r="N300" s="10">
        <f t="shared" si="115"/>
        <v>43405</v>
      </c>
      <c r="O300" s="42">
        <f>((G300-MIN(F287:F300))/(MAX(E287:E300)-MIN(F287:F300))*100)</f>
        <v>55.699909882847685</v>
      </c>
      <c r="P300" s="40">
        <f t="shared" si="131"/>
        <v>48.936116952037629</v>
      </c>
      <c r="Q300" s="2"/>
      <c r="R300" s="10">
        <f t="shared" si="116"/>
        <v>43405</v>
      </c>
      <c r="S300" s="11">
        <f t="shared" si="123"/>
        <v>0.25</v>
      </c>
      <c r="T300" s="40">
        <f>(G300*S300)+(T299*(1-S300))</f>
        <v>1066.6442742819713</v>
      </c>
      <c r="U300" s="3"/>
      <c r="V300" s="10">
        <f t="shared" si="117"/>
        <v>43405</v>
      </c>
      <c r="W300" s="23">
        <f t="shared" si="124"/>
        <v>0.15384615384615385</v>
      </c>
      <c r="X300" s="46">
        <f>((G300 -X299)*W300)+X299</f>
        <v>1076.8242205248321</v>
      </c>
      <c r="Y300" s="23">
        <f t="shared" si="137"/>
        <v>7.407407407407407E-2</v>
      </c>
      <c r="Z300" s="47">
        <f>((G300 -Z299)*Y300)+Z299</f>
        <v>1104.8710629190698</v>
      </c>
      <c r="AA300" s="46">
        <f t="shared" si="138"/>
        <v>-28.046842394237729</v>
      </c>
      <c r="AB300" s="45">
        <f t="shared" si="139"/>
        <v>0.2</v>
      </c>
      <c r="AC300" s="48">
        <f t="shared" si="113"/>
        <v>-27.120002618166207</v>
      </c>
      <c r="AD300" s="46">
        <f t="shared" si="140"/>
        <v>-0.92683977607152102</v>
      </c>
      <c r="AF300" s="10">
        <f t="shared" si="118"/>
        <v>43405</v>
      </c>
      <c r="AG300" s="15">
        <f>AVERAGE(G294:G300)</f>
        <v>1060.1157142857141</v>
      </c>
      <c r="AH300" s="16">
        <f>AVERAGE(G287:G300)</f>
        <v>1081.3792857142855</v>
      </c>
      <c r="AS300" s="26">
        <f>AVERAGE(E300,F300,G300)</f>
        <v>1072.1433333333334</v>
      </c>
      <c r="AT300" s="26">
        <f t="shared" si="125"/>
        <v>1063.0142857142857</v>
      </c>
      <c r="AU300" s="26">
        <f t="shared" si="126"/>
        <v>18.160544217687079</v>
      </c>
      <c r="AV300" s="27">
        <f t="shared" si="127"/>
        <v>33.512386374987798</v>
      </c>
      <c r="AW300" s="10">
        <f t="shared" si="119"/>
        <v>43405</v>
      </c>
      <c r="AY300" s="20">
        <f>AVERAGE(E300,F300,G300)</f>
        <v>1072.1433333333334</v>
      </c>
      <c r="AZ300" s="21">
        <f t="shared" si="134"/>
        <v>1094.8556666666668</v>
      </c>
      <c r="BA300" s="21">
        <f t="shared" si="135"/>
        <v>23.407766666666646</v>
      </c>
      <c r="BB300" s="22">
        <f t="shared" si="136"/>
        <v>-64.686032508678494</v>
      </c>
      <c r="BC300" s="10">
        <f t="shared" si="120"/>
        <v>43405</v>
      </c>
      <c r="BE300" s="20">
        <f>G300-G299</f>
        <v>-6.7699999999999818</v>
      </c>
      <c r="BF300" s="23">
        <f t="shared" si="122"/>
        <v>0</v>
      </c>
      <c r="BG300" s="23">
        <f t="shared" si="128"/>
        <v>6.7699999999999818</v>
      </c>
      <c r="BH300" s="33">
        <f t="shared" si="132"/>
        <v>9.1870657323420097</v>
      </c>
      <c r="BI300" s="33">
        <f t="shared" si="133"/>
        <v>11.996940321452533</v>
      </c>
      <c r="BJ300" s="23">
        <f t="shared" si="129"/>
        <v>0.76578406545158872</v>
      </c>
      <c r="BK300" s="30">
        <f t="shared" si="130"/>
        <v>43.367933850719396</v>
      </c>
      <c r="BL300" s="10">
        <f t="shared" si="121"/>
        <v>43405</v>
      </c>
    </row>
    <row r="301" spans="1:64" x14ac:dyDescent="0.25">
      <c r="A301">
        <v>1304</v>
      </c>
      <c r="B301">
        <v>3</v>
      </c>
      <c r="C301" s="1">
        <v>43406</v>
      </c>
      <c r="D301" s="52">
        <v>1073.73</v>
      </c>
      <c r="E301" s="52">
        <v>1082.97</v>
      </c>
      <c r="F301" s="52">
        <v>1054.6099999999999</v>
      </c>
      <c r="G301">
        <v>1057.79</v>
      </c>
      <c r="H301">
        <v>1839043</v>
      </c>
      <c r="J301" s="10">
        <f t="shared" si="114"/>
        <v>43406</v>
      </c>
      <c r="K301" s="20">
        <v>0</v>
      </c>
      <c r="L301" s="20">
        <v>0</v>
      </c>
      <c r="N301" s="10">
        <f t="shared" si="115"/>
        <v>43406</v>
      </c>
      <c r="O301" s="42">
        <f>((G301-MIN(F288:F301))/(MAX(E288:E301)-MIN(F288:F301))*100)</f>
        <v>46.530489636527442</v>
      </c>
      <c r="P301" s="40">
        <f t="shared" si="131"/>
        <v>54.338139581455863</v>
      </c>
      <c r="Q301" s="2"/>
      <c r="R301" s="10">
        <f t="shared" si="116"/>
        <v>43406</v>
      </c>
      <c r="S301" s="11">
        <f t="shared" si="123"/>
        <v>0.25</v>
      </c>
      <c r="T301" s="40">
        <f>(G301*S301)+(T300*(1-S301))</f>
        <v>1064.4307057114784</v>
      </c>
      <c r="U301" s="3"/>
      <c r="V301" s="10">
        <f t="shared" si="117"/>
        <v>43406</v>
      </c>
      <c r="W301" s="23">
        <f t="shared" si="124"/>
        <v>0.15384615384615385</v>
      </c>
      <c r="X301" s="46">
        <f>((G301 -X300)*W301)+X300</f>
        <v>1073.8958789056271</v>
      </c>
      <c r="Y301" s="23">
        <f t="shared" si="137"/>
        <v>7.407407407407407E-2</v>
      </c>
      <c r="Z301" s="47">
        <f>((G301 -Z300)*Y301)+Z300</f>
        <v>1101.3835767769165</v>
      </c>
      <c r="AA301" s="46">
        <f t="shared" si="138"/>
        <v>-27.487697871289356</v>
      </c>
      <c r="AB301" s="45">
        <f t="shared" si="139"/>
        <v>0.2</v>
      </c>
      <c r="AC301" s="48">
        <f t="shared" si="113"/>
        <v>-27.193541668790836</v>
      </c>
      <c r="AD301" s="46">
        <f t="shared" si="140"/>
        <v>-0.29415620249852026</v>
      </c>
      <c r="AF301" s="10">
        <f t="shared" si="118"/>
        <v>43406</v>
      </c>
      <c r="AG301" s="15">
        <f>AVERAGE(G295:G301)</f>
        <v>1061.1271428571429</v>
      </c>
      <c r="AH301" s="16">
        <f>AVERAGE(G288:G301)</f>
        <v>1078.9178571428572</v>
      </c>
      <c r="AS301" s="26">
        <f>AVERAGE(E301,F301,G301)</f>
        <v>1065.1233333333332</v>
      </c>
      <c r="AT301" s="26">
        <f t="shared" si="125"/>
        <v>1062.5285714285712</v>
      </c>
      <c r="AU301" s="26">
        <f t="shared" si="126"/>
        <v>17.882993197278989</v>
      </c>
      <c r="AV301" s="27">
        <f t="shared" si="127"/>
        <v>9.6731081355246893</v>
      </c>
      <c r="AW301" s="10">
        <f t="shared" si="119"/>
        <v>43406</v>
      </c>
      <c r="AY301" s="20">
        <f>AVERAGE(E301,F301,G301)</f>
        <v>1065.1233333333332</v>
      </c>
      <c r="AZ301" s="21">
        <f t="shared" si="134"/>
        <v>1090.1790000000001</v>
      </c>
      <c r="BA301" s="21">
        <f t="shared" si="135"/>
        <v>22.257866666666644</v>
      </c>
      <c r="BB301" s="22">
        <f t="shared" si="136"/>
        <v>-75.046625213158762</v>
      </c>
      <c r="BC301" s="10">
        <f t="shared" si="120"/>
        <v>43406</v>
      </c>
      <c r="BE301" s="20">
        <f>G301-G300</f>
        <v>-12.210000000000036</v>
      </c>
      <c r="BF301" s="23">
        <f t="shared" si="122"/>
        <v>0</v>
      </c>
      <c r="BG301" s="23">
        <f t="shared" si="128"/>
        <v>12.210000000000036</v>
      </c>
      <c r="BH301" s="33">
        <f t="shared" si="132"/>
        <v>8.5308467514604374</v>
      </c>
      <c r="BI301" s="33">
        <f t="shared" si="133"/>
        <v>12.012158869920212</v>
      </c>
      <c r="BJ301" s="23">
        <f t="shared" si="129"/>
        <v>0.71018430940192034</v>
      </c>
      <c r="BK301" s="30">
        <f t="shared" si="130"/>
        <v>41.526770272514284</v>
      </c>
      <c r="BL301" s="10">
        <f t="shared" si="121"/>
        <v>43406</v>
      </c>
    </row>
    <row r="302" spans="1:64" x14ac:dyDescent="0.25">
      <c r="A302">
        <v>1305</v>
      </c>
      <c r="B302">
        <v>3</v>
      </c>
      <c r="C302" s="1">
        <v>43409</v>
      </c>
      <c r="D302" s="52">
        <v>1055</v>
      </c>
      <c r="E302" s="52">
        <v>1058.47</v>
      </c>
      <c r="F302" s="52">
        <v>1021.24</v>
      </c>
      <c r="G302">
        <v>1040.0899999999999</v>
      </c>
      <c r="H302">
        <v>2441430</v>
      </c>
      <c r="J302" s="10">
        <f t="shared" si="114"/>
        <v>43409</v>
      </c>
      <c r="K302" s="20">
        <v>1</v>
      </c>
      <c r="L302" s="20">
        <v>0</v>
      </c>
      <c r="N302" s="10">
        <f t="shared" si="115"/>
        <v>43409</v>
      </c>
      <c r="O302" s="42">
        <f>((G302-MIN(F289:F302))/(MAX(E289:E302)-MIN(F289:F302))*100)</f>
        <v>33.238209672574264</v>
      </c>
      <c r="P302" s="40">
        <f t="shared" si="131"/>
        <v>45.156203063983128</v>
      </c>
      <c r="Q302" s="2"/>
      <c r="R302" s="10">
        <f t="shared" si="116"/>
        <v>43409</v>
      </c>
      <c r="S302" s="11">
        <f t="shared" si="123"/>
        <v>0.25</v>
      </c>
      <c r="T302" s="40">
        <f>(G302*S302)+(T301*(1-S302))</f>
        <v>1058.3455292836088</v>
      </c>
      <c r="U302" s="3"/>
      <c r="V302" s="10">
        <f t="shared" si="117"/>
        <v>43409</v>
      </c>
      <c r="W302" s="23">
        <f t="shared" si="124"/>
        <v>0.15384615384615385</v>
      </c>
      <c r="X302" s="46">
        <f>((G302 -X301)*W302)+X301</f>
        <v>1068.6949744586075</v>
      </c>
      <c r="Y302" s="23">
        <f t="shared" si="137"/>
        <v>7.407407407407407E-2</v>
      </c>
      <c r="Z302" s="47">
        <f>((G302 -Z301)*Y302)+Z301</f>
        <v>1096.8433118304781</v>
      </c>
      <c r="AA302" s="46">
        <f t="shared" si="138"/>
        <v>-28.148337371870639</v>
      </c>
      <c r="AB302" s="45">
        <f t="shared" si="139"/>
        <v>0.2</v>
      </c>
      <c r="AC302" s="48">
        <f t="shared" si="113"/>
        <v>-27.384500809406795</v>
      </c>
      <c r="AD302" s="46">
        <f t="shared" si="140"/>
        <v>-0.7638365624638439</v>
      </c>
      <c r="AF302" s="10">
        <f t="shared" si="118"/>
        <v>43409</v>
      </c>
      <c r="AG302" s="15">
        <f>AVERAGE(G296:G302)</f>
        <v>1053.2014285714288</v>
      </c>
      <c r="AH302" s="16">
        <f>AVERAGE(G289:G302)</f>
        <v>1073.1185714285714</v>
      </c>
      <c r="AS302" s="26">
        <f>AVERAGE(E302,F302,G302)</f>
        <v>1039.9333333333334</v>
      </c>
      <c r="AT302" s="26">
        <f t="shared" si="125"/>
        <v>1055.0857142857142</v>
      </c>
      <c r="AU302" s="26">
        <f t="shared" si="126"/>
        <v>17.959183673469429</v>
      </c>
      <c r="AV302" s="27">
        <f t="shared" si="127"/>
        <v>-56.24747474747398</v>
      </c>
      <c r="AW302" s="10">
        <f t="shared" si="119"/>
        <v>43409</v>
      </c>
      <c r="AY302" s="20">
        <f>AVERAGE(E302,F302,G302)</f>
        <v>1039.9333333333334</v>
      </c>
      <c r="AZ302" s="21">
        <f t="shared" si="134"/>
        <v>1084.7701666666667</v>
      </c>
      <c r="BA302" s="21">
        <f t="shared" si="135"/>
        <v>22.41448333333333</v>
      </c>
      <c r="BB302" s="22">
        <f t="shared" si="136"/>
        <v>-133.35673090340634</v>
      </c>
      <c r="BC302" s="10">
        <f t="shared" si="120"/>
        <v>43409</v>
      </c>
      <c r="BE302" s="20">
        <f>G302-G301</f>
        <v>-17.700000000000045</v>
      </c>
      <c r="BF302" s="23">
        <f t="shared" si="122"/>
        <v>0</v>
      </c>
      <c r="BG302" s="23">
        <f t="shared" si="128"/>
        <v>17.700000000000045</v>
      </c>
      <c r="BH302" s="33">
        <f t="shared" si="132"/>
        <v>7.9215005549275492</v>
      </c>
      <c r="BI302" s="33">
        <f t="shared" si="133"/>
        <v>12.418433236354486</v>
      </c>
      <c r="BJ302" s="23">
        <f t="shared" si="129"/>
        <v>0.63788244492370105</v>
      </c>
      <c r="BK302" s="30">
        <f t="shared" si="130"/>
        <v>38.945557228523569</v>
      </c>
      <c r="BL302" s="10">
        <f t="shared" si="121"/>
        <v>43409</v>
      </c>
    </row>
    <row r="303" spans="1:64" x14ac:dyDescent="0.25">
      <c r="A303">
        <v>1306</v>
      </c>
      <c r="B303">
        <v>3</v>
      </c>
      <c r="C303" s="1">
        <v>43410</v>
      </c>
      <c r="D303" s="52">
        <v>1039.48</v>
      </c>
      <c r="E303" s="52">
        <v>1064.3499999999999</v>
      </c>
      <c r="F303" s="52">
        <v>1038.07</v>
      </c>
      <c r="G303">
        <v>1055.81</v>
      </c>
      <c r="H303">
        <v>1233306</v>
      </c>
      <c r="J303" s="10">
        <f t="shared" si="114"/>
        <v>43410</v>
      </c>
      <c r="K303" s="20">
        <v>0</v>
      </c>
      <c r="L303" s="20">
        <v>0</v>
      </c>
      <c r="N303" s="10">
        <f t="shared" si="115"/>
        <v>43410</v>
      </c>
      <c r="O303" s="42">
        <f>((G303-MIN(F290:F303))/(MAX(E290:E303)-MIN(F290:F303))*100)</f>
        <v>47.599396873263998</v>
      </c>
      <c r="P303" s="40">
        <f t="shared" si="131"/>
        <v>42.456032060788566</v>
      </c>
      <c r="Q303" s="2"/>
      <c r="R303" s="10">
        <f t="shared" si="116"/>
        <v>43410</v>
      </c>
      <c r="S303" s="11">
        <f t="shared" si="123"/>
        <v>0.25</v>
      </c>
      <c r="T303" s="40">
        <f>(G303*S303)+(T302*(1-S303))</f>
        <v>1057.7116469627067</v>
      </c>
      <c r="U303" s="3"/>
      <c r="V303" s="10">
        <f t="shared" si="117"/>
        <v>43410</v>
      </c>
      <c r="W303" s="23">
        <f t="shared" si="124"/>
        <v>0.15384615384615385</v>
      </c>
      <c r="X303" s="46">
        <f>((G303 -X302)*W303)+X302</f>
        <v>1066.7126706957447</v>
      </c>
      <c r="Y303" s="23">
        <f t="shared" si="137"/>
        <v>7.407407407407407E-2</v>
      </c>
      <c r="Z303" s="47">
        <f>((G303 -Z302)*Y303)+Z302</f>
        <v>1093.8038072504428</v>
      </c>
      <c r="AA303" s="46">
        <f t="shared" si="138"/>
        <v>-27.091136554698096</v>
      </c>
      <c r="AB303" s="45">
        <f t="shared" si="139"/>
        <v>0.2</v>
      </c>
      <c r="AC303" s="48">
        <f t="shared" si="113"/>
        <v>-27.325827958465055</v>
      </c>
      <c r="AD303" s="46">
        <f t="shared" si="140"/>
        <v>0.23469140376695918</v>
      </c>
      <c r="AF303" s="10">
        <f t="shared" si="118"/>
        <v>43410</v>
      </c>
      <c r="AG303" s="15">
        <f>AVERAGE(G297:G303)</f>
        <v>1050.9642857142858</v>
      </c>
      <c r="AH303" s="16">
        <f>AVERAGE(G290:G303)</f>
        <v>1068.8414285714287</v>
      </c>
      <c r="AS303" s="26">
        <f>AVERAGE(E303,F303,G303)</f>
        <v>1052.7433333333333</v>
      </c>
      <c r="AT303" s="26">
        <f t="shared" si="125"/>
        <v>1052.5209523809522</v>
      </c>
      <c r="AU303" s="26">
        <f t="shared" si="126"/>
        <v>15.760816326530662</v>
      </c>
      <c r="AV303" s="27">
        <f t="shared" si="127"/>
        <v>0.94064904496446999</v>
      </c>
      <c r="AW303" s="10">
        <f t="shared" si="119"/>
        <v>43410</v>
      </c>
      <c r="AY303" s="20">
        <f>AVERAGE(E303,F303,G303)</f>
        <v>1052.7433333333333</v>
      </c>
      <c r="AZ303" s="21">
        <f t="shared" si="134"/>
        <v>1080.2283333333332</v>
      </c>
      <c r="BA303" s="21">
        <f t="shared" si="135"/>
        <v>21.518833333333326</v>
      </c>
      <c r="BB303" s="22">
        <f t="shared" si="136"/>
        <v>-85.150217251554565</v>
      </c>
      <c r="BC303" s="10">
        <f t="shared" si="120"/>
        <v>43410</v>
      </c>
      <c r="BE303" s="20">
        <f>G303-G302</f>
        <v>15.720000000000027</v>
      </c>
      <c r="BF303" s="23">
        <f t="shared" si="122"/>
        <v>15.720000000000027</v>
      </c>
      <c r="BG303" s="23">
        <f t="shared" si="128"/>
        <v>0</v>
      </c>
      <c r="BH303" s="33">
        <f t="shared" si="132"/>
        <v>8.4785362295755835</v>
      </c>
      <c r="BI303" s="33">
        <f t="shared" si="133"/>
        <v>11.531402290900596</v>
      </c>
      <c r="BJ303" s="23">
        <f t="shared" si="129"/>
        <v>0.73525630410674148</v>
      </c>
      <c r="BK303" s="30">
        <f t="shared" si="130"/>
        <v>42.371625584453916</v>
      </c>
      <c r="BL303" s="10">
        <f t="shared" si="121"/>
        <v>43410</v>
      </c>
    </row>
    <row r="304" spans="1:64" x14ac:dyDescent="0.25">
      <c r="A304">
        <v>1307</v>
      </c>
      <c r="B304">
        <v>3</v>
      </c>
      <c r="C304" s="1">
        <v>43411</v>
      </c>
      <c r="D304" s="52">
        <v>1069</v>
      </c>
      <c r="E304" s="52">
        <v>1095.46</v>
      </c>
      <c r="F304" s="52">
        <v>1065.9000000000001</v>
      </c>
      <c r="G304">
        <v>1093.3900000000001</v>
      </c>
      <c r="H304">
        <v>2058356</v>
      </c>
      <c r="J304" s="10">
        <f t="shared" si="114"/>
        <v>43411</v>
      </c>
      <c r="K304" s="20">
        <v>0</v>
      </c>
      <c r="L304" s="20">
        <v>1</v>
      </c>
      <c r="N304" s="10">
        <f t="shared" si="115"/>
        <v>43411</v>
      </c>
      <c r="O304" s="42">
        <f>((G304-MIN(F291:F304))/(MAX(E291:E304)-MIN(F291:F304))*100)</f>
        <v>83.814432989690786</v>
      </c>
      <c r="P304" s="40">
        <f t="shared" si="131"/>
        <v>54.88401317850969</v>
      </c>
      <c r="Q304" s="2"/>
      <c r="R304" s="10">
        <f t="shared" si="116"/>
        <v>43411</v>
      </c>
      <c r="S304" s="11">
        <f t="shared" si="123"/>
        <v>0.25</v>
      </c>
      <c r="T304" s="40">
        <f>(G304*S304)+(T303*(1-S304))</f>
        <v>1066.63123522203</v>
      </c>
      <c r="U304" s="3"/>
      <c r="V304" s="10">
        <f t="shared" si="117"/>
        <v>43411</v>
      </c>
      <c r="W304" s="23">
        <f t="shared" si="124"/>
        <v>0.15384615384615385</v>
      </c>
      <c r="X304" s="46">
        <f>((G304 -X303)*W304)+X303</f>
        <v>1070.8168752040917</v>
      </c>
      <c r="Y304" s="23">
        <f t="shared" si="137"/>
        <v>7.407407407407407E-2</v>
      </c>
      <c r="Z304" s="47">
        <f>((G304 -Z303)*Y304)+Z303</f>
        <v>1093.7731548615211</v>
      </c>
      <c r="AA304" s="46">
        <f t="shared" si="138"/>
        <v>-22.956279657429377</v>
      </c>
      <c r="AB304" s="45">
        <f t="shared" si="139"/>
        <v>0.2</v>
      </c>
      <c r="AC304" s="48">
        <f t="shared" si="113"/>
        <v>-26.451918298257919</v>
      </c>
      <c r="AD304" s="46">
        <f t="shared" si="140"/>
        <v>3.4956386408285418</v>
      </c>
      <c r="AF304" s="10">
        <f t="shared" si="118"/>
        <v>43411</v>
      </c>
      <c r="AG304" s="15">
        <f>AVERAGE(G298:G304)</f>
        <v>1061.4371428571428</v>
      </c>
      <c r="AH304" s="16">
        <f>AVERAGE(G291:G304)</f>
        <v>1069.2285714285713</v>
      </c>
      <c r="AS304" s="26">
        <f>AVERAGE(E304,F304,G304)</f>
        <v>1084.9166666666667</v>
      </c>
      <c r="AT304" s="26">
        <f t="shared" si="125"/>
        <v>1059.2733333333333</v>
      </c>
      <c r="AU304" s="26">
        <f t="shared" si="126"/>
        <v>17.23619047619049</v>
      </c>
      <c r="AV304" s="27">
        <f t="shared" si="127"/>
        <v>99.184071904814829</v>
      </c>
      <c r="AW304" s="10">
        <f t="shared" si="119"/>
        <v>43411</v>
      </c>
      <c r="AY304" s="20">
        <f>AVERAGE(E304,F304,G304)</f>
        <v>1084.9166666666667</v>
      </c>
      <c r="AZ304" s="21">
        <f t="shared" si="134"/>
        <v>1079.5655000000002</v>
      </c>
      <c r="BA304" s="21">
        <f t="shared" si="135"/>
        <v>20.922283333333304</v>
      </c>
      <c r="BB304" s="22">
        <f t="shared" si="136"/>
        <v>17.050932671200144</v>
      </c>
      <c r="BC304" s="10">
        <f t="shared" si="120"/>
        <v>43411</v>
      </c>
      <c r="BE304" s="20">
        <f>G304-G303</f>
        <v>37.580000000000155</v>
      </c>
      <c r="BF304" s="23">
        <f t="shared" si="122"/>
        <v>37.580000000000155</v>
      </c>
      <c r="BG304" s="23">
        <f t="shared" si="128"/>
        <v>0</v>
      </c>
      <c r="BH304" s="33">
        <f t="shared" si="132"/>
        <v>10.557212213177339</v>
      </c>
      <c r="BI304" s="33">
        <f t="shared" si="133"/>
        <v>10.70773069869341</v>
      </c>
      <c r="BJ304" s="23">
        <f t="shared" si="129"/>
        <v>0.98594300793029488</v>
      </c>
      <c r="BK304" s="30">
        <f t="shared" si="130"/>
        <v>49.646087727251675</v>
      </c>
      <c r="BL304" s="10">
        <f t="shared" si="121"/>
        <v>43411</v>
      </c>
    </row>
    <row r="305" spans="1:64" x14ac:dyDescent="0.25">
      <c r="A305">
        <v>1308</v>
      </c>
      <c r="B305">
        <v>3</v>
      </c>
      <c r="C305" s="1">
        <v>43412</v>
      </c>
      <c r="D305" s="52">
        <v>1091.3800000000001</v>
      </c>
      <c r="E305" s="52">
        <v>1093.27</v>
      </c>
      <c r="F305" s="52">
        <v>1072.2</v>
      </c>
      <c r="G305">
        <v>1082.4000000000001</v>
      </c>
      <c r="H305">
        <v>1488182</v>
      </c>
      <c r="J305" s="10">
        <f t="shared" si="114"/>
        <v>43412</v>
      </c>
      <c r="K305" s="20">
        <v>0</v>
      </c>
      <c r="L305" s="20">
        <v>1</v>
      </c>
      <c r="N305" s="10">
        <f t="shared" si="115"/>
        <v>43412</v>
      </c>
      <c r="O305" s="42">
        <f>((G305-MIN(F292:F305))/(MAX(E292:E305)-MIN(F292:F305))*100)</f>
        <v>74.372852233677037</v>
      </c>
      <c r="P305" s="40">
        <f t="shared" si="131"/>
        <v>68.595560698877279</v>
      </c>
      <c r="Q305" s="2"/>
      <c r="R305" s="10">
        <f t="shared" si="116"/>
        <v>43412</v>
      </c>
      <c r="S305" s="11">
        <f t="shared" si="123"/>
        <v>0.25</v>
      </c>
      <c r="T305" s="40">
        <f>(G305*S305)+(T304*(1-S305))</f>
        <v>1070.5734264165226</v>
      </c>
      <c r="U305" s="3"/>
      <c r="V305" s="10">
        <f t="shared" si="117"/>
        <v>43412</v>
      </c>
      <c r="W305" s="23">
        <f t="shared" si="124"/>
        <v>0.15384615384615385</v>
      </c>
      <c r="X305" s="46">
        <f>((G305 -X304)*W305)+X304</f>
        <v>1072.5988944034623</v>
      </c>
      <c r="Y305" s="23">
        <f t="shared" si="137"/>
        <v>7.407407407407407E-2</v>
      </c>
      <c r="Z305" s="47">
        <f>((G305 -Z304)*Y305)+Z304</f>
        <v>1092.9306989458528</v>
      </c>
      <c r="AA305" s="46">
        <f t="shared" si="138"/>
        <v>-20.331804542390501</v>
      </c>
      <c r="AB305" s="45">
        <f t="shared" si="139"/>
        <v>0.2</v>
      </c>
      <c r="AC305" s="48">
        <f t="shared" si="113"/>
        <v>-25.227895547084437</v>
      </c>
      <c r="AD305" s="46">
        <f t="shared" si="140"/>
        <v>4.8960910046939361</v>
      </c>
      <c r="AF305" s="10">
        <f t="shared" si="118"/>
        <v>43412</v>
      </c>
      <c r="AG305" s="15">
        <f>AVERAGE(G299:G305)</f>
        <v>1068.0357142857142</v>
      </c>
      <c r="AH305" s="16">
        <f>AVERAGE(G292:G305)</f>
        <v>1068.2242857142858</v>
      </c>
      <c r="AS305" s="26">
        <f>AVERAGE(E305,F305,G305)</f>
        <v>1082.6233333333334</v>
      </c>
      <c r="AT305" s="26">
        <f t="shared" si="125"/>
        <v>1067.5314285714287</v>
      </c>
      <c r="AU305" s="26">
        <f t="shared" si="126"/>
        <v>12.798367346938806</v>
      </c>
      <c r="AV305" s="27">
        <f t="shared" si="127"/>
        <v>78.613697892304586</v>
      </c>
      <c r="AW305" s="10">
        <f t="shared" si="119"/>
        <v>43412</v>
      </c>
      <c r="AY305" s="20">
        <f>AVERAGE(E305,F305,G305)</f>
        <v>1082.6233333333334</v>
      </c>
      <c r="AZ305" s="21">
        <f t="shared" si="134"/>
        <v>1079.4635000000001</v>
      </c>
      <c r="BA305" s="21">
        <f t="shared" si="135"/>
        <v>20.830483333333326</v>
      </c>
      <c r="BB305" s="22">
        <f t="shared" si="136"/>
        <v>10.112850104561128</v>
      </c>
      <c r="BC305" s="10">
        <f t="shared" si="120"/>
        <v>43412</v>
      </c>
      <c r="BE305" s="20">
        <f>G305-G304</f>
        <v>-10.990000000000009</v>
      </c>
      <c r="BF305" s="23">
        <f t="shared" si="122"/>
        <v>0</v>
      </c>
      <c r="BG305" s="23">
        <f t="shared" si="128"/>
        <v>10.990000000000009</v>
      </c>
      <c r="BH305" s="33">
        <f t="shared" si="132"/>
        <v>9.8031256265218154</v>
      </c>
      <c r="BI305" s="33">
        <f t="shared" si="133"/>
        <v>10.727892791643882</v>
      </c>
      <c r="BJ305" s="23">
        <f t="shared" si="129"/>
        <v>0.9137978740948659</v>
      </c>
      <c r="BK305" s="30">
        <f t="shared" si="130"/>
        <v>47.747878000285077</v>
      </c>
      <c r="BL305" s="10">
        <f t="shared" si="121"/>
        <v>43412</v>
      </c>
    </row>
    <row r="306" spans="1:64" x14ac:dyDescent="0.25">
      <c r="A306">
        <v>1309</v>
      </c>
      <c r="B306">
        <v>3</v>
      </c>
      <c r="C306" s="1">
        <v>43413</v>
      </c>
      <c r="D306" s="52">
        <v>1073.99</v>
      </c>
      <c r="E306" s="52">
        <v>1075.56</v>
      </c>
      <c r="F306" s="52">
        <v>1053.1099999999999</v>
      </c>
      <c r="G306">
        <v>1066.1500000000001</v>
      </c>
      <c r="H306">
        <v>1343313</v>
      </c>
      <c r="J306" s="10">
        <f t="shared" si="114"/>
        <v>43413</v>
      </c>
      <c r="K306" s="20">
        <v>0</v>
      </c>
      <c r="L306" s="20">
        <v>1</v>
      </c>
      <c r="N306" s="10">
        <f t="shared" si="115"/>
        <v>43413</v>
      </c>
      <c r="O306" s="42">
        <f>((G306-MIN(F293:F306))/(MAX(E293:E306)-MIN(F293:F306))*100)</f>
        <v>61.068171949630965</v>
      </c>
      <c r="P306" s="40">
        <f t="shared" si="131"/>
        <v>73.085152390999596</v>
      </c>
      <c r="Q306" s="2"/>
      <c r="R306" s="10">
        <f t="shared" si="116"/>
        <v>43413</v>
      </c>
      <c r="S306" s="11">
        <f t="shared" si="123"/>
        <v>0.25</v>
      </c>
      <c r="T306" s="40">
        <f>(G306*S306)+(T305*(1-S306))</f>
        <v>1069.467569812392</v>
      </c>
      <c r="U306" s="3"/>
      <c r="V306" s="10">
        <f t="shared" si="117"/>
        <v>43413</v>
      </c>
      <c r="W306" s="23">
        <f t="shared" si="124"/>
        <v>0.15384615384615385</v>
      </c>
      <c r="X306" s="46">
        <f>((G306 -X305)*W306)+X305</f>
        <v>1071.6067568029296</v>
      </c>
      <c r="Y306" s="23">
        <f t="shared" si="137"/>
        <v>7.407407407407407E-2</v>
      </c>
      <c r="Z306" s="47">
        <f>((G306 -Z305)*Y306)+Z305</f>
        <v>1090.9469434683822</v>
      </c>
      <c r="AA306" s="46">
        <f t="shared" si="138"/>
        <v>-19.34018666545262</v>
      </c>
      <c r="AB306" s="45">
        <f t="shared" si="139"/>
        <v>0.2</v>
      </c>
      <c r="AC306" s="48">
        <f t="shared" si="113"/>
        <v>-24.050353770758072</v>
      </c>
      <c r="AD306" s="46">
        <f t="shared" si="140"/>
        <v>4.7101671053054517</v>
      </c>
      <c r="AF306" s="10">
        <f t="shared" si="118"/>
        <v>43413</v>
      </c>
      <c r="AG306" s="15">
        <f>AVERAGE(G300:G306)</f>
        <v>1066.5185714285715</v>
      </c>
      <c r="AH306" s="16">
        <f>AVERAGE(G293:G306)</f>
        <v>1065.7235714285714</v>
      </c>
      <c r="AS306" s="26">
        <f>AVERAGE(E306,F306,G306)</f>
        <v>1064.94</v>
      </c>
      <c r="AT306" s="26">
        <f t="shared" si="125"/>
        <v>1066.0604761904763</v>
      </c>
      <c r="AU306" s="26">
        <f t="shared" si="126"/>
        <v>11.857687074829983</v>
      </c>
      <c r="AV306" s="27">
        <f t="shared" si="127"/>
        <v>-6.299576993980093</v>
      </c>
      <c r="AW306" s="10">
        <f t="shared" si="119"/>
        <v>43413</v>
      </c>
      <c r="AY306" s="20">
        <f>AVERAGE(E306,F306,G306)</f>
        <v>1064.94</v>
      </c>
      <c r="AZ306" s="21">
        <f t="shared" si="134"/>
        <v>1077.5191666666665</v>
      </c>
      <c r="BA306" s="21">
        <f t="shared" si="135"/>
        <v>20.3385</v>
      </c>
      <c r="BB306" s="22">
        <f t="shared" si="136"/>
        <v>-41.232692239402851</v>
      </c>
      <c r="BC306" s="10">
        <f t="shared" si="120"/>
        <v>43413</v>
      </c>
      <c r="BE306" s="20">
        <f>G306-G305</f>
        <v>-16.25</v>
      </c>
      <c r="BF306" s="23">
        <f t="shared" si="122"/>
        <v>0</v>
      </c>
      <c r="BG306" s="23">
        <f t="shared" si="128"/>
        <v>16.25</v>
      </c>
      <c r="BH306" s="33">
        <f t="shared" si="132"/>
        <v>9.1029023674845426</v>
      </c>
      <c r="BI306" s="33">
        <f t="shared" si="133"/>
        <v>11.122329020812176</v>
      </c>
      <c r="BJ306" s="23">
        <f t="shared" si="129"/>
        <v>0.81843491146963299</v>
      </c>
      <c r="BK306" s="30">
        <f t="shared" si="130"/>
        <v>45.007655006369497</v>
      </c>
      <c r="BL306" s="10">
        <f t="shared" si="121"/>
        <v>43413</v>
      </c>
    </row>
    <row r="307" spans="1:64" x14ac:dyDescent="0.25">
      <c r="A307">
        <v>1310</v>
      </c>
      <c r="B307">
        <v>3</v>
      </c>
      <c r="C307" s="1">
        <v>43416</v>
      </c>
      <c r="D307" s="52">
        <v>1061.3900000000001</v>
      </c>
      <c r="E307" s="52">
        <v>1062.1199999999999</v>
      </c>
      <c r="F307" s="52">
        <v>1031</v>
      </c>
      <c r="G307">
        <v>1038.6300000000001</v>
      </c>
      <c r="H307">
        <v>1471758</v>
      </c>
      <c r="J307" s="10">
        <f t="shared" si="114"/>
        <v>43416</v>
      </c>
      <c r="K307" s="20">
        <v>0</v>
      </c>
      <c r="L307" s="20">
        <v>0</v>
      </c>
      <c r="N307" s="10">
        <f t="shared" si="115"/>
        <v>43416</v>
      </c>
      <c r="O307" s="42">
        <f>((G307-MIN(F294:F307))/(MAX(E294:E307)-MIN(F294:F307))*100)</f>
        <v>37.168910117238454</v>
      </c>
      <c r="P307" s="40">
        <f t="shared" si="131"/>
        <v>57.536644766848816</v>
      </c>
      <c r="Q307" s="2"/>
      <c r="R307" s="10">
        <f t="shared" si="116"/>
        <v>43416</v>
      </c>
      <c r="S307" s="11">
        <f t="shared" si="123"/>
        <v>0.25</v>
      </c>
      <c r="T307" s="40">
        <f>(G307*S307)+(T306*(1-S307))</f>
        <v>1061.758177359294</v>
      </c>
      <c r="U307" s="3"/>
      <c r="V307" s="10">
        <f t="shared" si="117"/>
        <v>43416</v>
      </c>
      <c r="W307" s="23">
        <f t="shared" si="124"/>
        <v>0.15384615384615385</v>
      </c>
      <c r="X307" s="46">
        <f>((G307 -X306)*W307)+X306</f>
        <v>1066.533409602479</v>
      </c>
      <c r="Y307" s="23">
        <f t="shared" si="137"/>
        <v>7.407407407407407E-2</v>
      </c>
      <c r="Z307" s="47">
        <f>((G307 -Z306)*Y307)+Z306</f>
        <v>1087.0716143225761</v>
      </c>
      <c r="AA307" s="46">
        <f t="shared" si="138"/>
        <v>-20.538204720097156</v>
      </c>
      <c r="AB307" s="45">
        <f t="shared" si="139"/>
        <v>0.2</v>
      </c>
      <c r="AC307" s="48">
        <f t="shared" ref="AC307:AC370" si="141">((AA307 -AC306)*AB307)+AC306</f>
        <v>-23.347923960625888</v>
      </c>
      <c r="AD307" s="46">
        <f t="shared" si="140"/>
        <v>2.8097192405287323</v>
      </c>
      <c r="AF307" s="10">
        <f t="shared" si="118"/>
        <v>43416</v>
      </c>
      <c r="AG307" s="15">
        <f>AVERAGE(G301:G307)</f>
        <v>1062.0371428571427</v>
      </c>
      <c r="AH307" s="16">
        <f>AVERAGE(G294:G307)</f>
        <v>1061.0764285714283</v>
      </c>
      <c r="AS307" s="26">
        <f>AVERAGE(E307,F307,G307)</f>
        <v>1043.9166666666667</v>
      </c>
      <c r="AT307" s="26">
        <f t="shared" si="125"/>
        <v>1062.0280952380954</v>
      </c>
      <c r="AU307" s="26">
        <f t="shared" si="126"/>
        <v>14.140272108843517</v>
      </c>
      <c r="AV307" s="27">
        <f t="shared" si="127"/>
        <v>-85.389344853797652</v>
      </c>
      <c r="AW307" s="10">
        <f t="shared" si="119"/>
        <v>43416</v>
      </c>
      <c r="AY307" s="20">
        <f>AVERAGE(E307,F307,G307)</f>
        <v>1043.9166666666667</v>
      </c>
      <c r="AZ307" s="21">
        <f t="shared" si="134"/>
        <v>1074.8033333333335</v>
      </c>
      <c r="BA307" s="21">
        <f t="shared" si="135"/>
        <v>20.754666666666662</v>
      </c>
      <c r="BB307" s="22">
        <f t="shared" si="136"/>
        <v>-99.211957685554339</v>
      </c>
      <c r="BC307" s="10">
        <f t="shared" si="120"/>
        <v>43416</v>
      </c>
      <c r="BE307" s="20">
        <f>G307-G306</f>
        <v>-27.519999999999982</v>
      </c>
      <c r="BF307" s="23">
        <f t="shared" si="122"/>
        <v>0</v>
      </c>
      <c r="BG307" s="23">
        <f t="shared" si="128"/>
        <v>27.519999999999982</v>
      </c>
      <c r="BH307" s="33">
        <f t="shared" si="132"/>
        <v>8.452695055521362</v>
      </c>
      <c r="BI307" s="33">
        <f t="shared" si="133"/>
        <v>12.293591233611306</v>
      </c>
      <c r="BJ307" s="23">
        <f t="shared" si="129"/>
        <v>0.68756922976349355</v>
      </c>
      <c r="BK307" s="30">
        <f t="shared" si="130"/>
        <v>40.743171754788023</v>
      </c>
      <c r="BL307" s="10">
        <f t="shared" si="121"/>
        <v>43416</v>
      </c>
    </row>
    <row r="308" spans="1:64" x14ac:dyDescent="0.25">
      <c r="A308">
        <v>1311</v>
      </c>
      <c r="B308">
        <v>3</v>
      </c>
      <c r="C308" s="1">
        <v>43417</v>
      </c>
      <c r="D308" s="52">
        <v>1043.29</v>
      </c>
      <c r="E308" s="52">
        <v>1056.6099999999999</v>
      </c>
      <c r="F308" s="52">
        <v>1031.1500000000001</v>
      </c>
      <c r="G308">
        <v>1036.05</v>
      </c>
      <c r="H308">
        <v>1513702</v>
      </c>
      <c r="J308" s="10">
        <f t="shared" si="114"/>
        <v>43417</v>
      </c>
      <c r="K308" s="20">
        <v>0</v>
      </c>
      <c r="L308" s="20">
        <v>0</v>
      </c>
      <c r="N308" s="10">
        <f t="shared" si="115"/>
        <v>43417</v>
      </c>
      <c r="O308" s="42">
        <f>((G308-MIN(F295:F308))/(MAX(E295:E308)-MIN(F295:F308))*100)</f>
        <v>34.928354320451518</v>
      </c>
      <c r="P308" s="40">
        <f t="shared" si="131"/>
        <v>44.388478795773644</v>
      </c>
      <c r="Q308" s="2"/>
      <c r="R308" s="10">
        <f t="shared" si="116"/>
        <v>43417</v>
      </c>
      <c r="S308" s="11">
        <f t="shared" si="123"/>
        <v>0.25</v>
      </c>
      <c r="T308" s="40">
        <f>(G308*S308)+(T307*(1-S308))</f>
        <v>1055.3311330194706</v>
      </c>
      <c r="U308" s="3"/>
      <c r="V308" s="10">
        <f t="shared" si="117"/>
        <v>43417</v>
      </c>
      <c r="W308" s="23">
        <f t="shared" si="124"/>
        <v>0.15384615384615385</v>
      </c>
      <c r="X308" s="46">
        <f>((G308 -X307)*W308)+X307</f>
        <v>1061.8436542790207</v>
      </c>
      <c r="Y308" s="23">
        <f t="shared" si="137"/>
        <v>7.407407407407407E-2</v>
      </c>
      <c r="Z308" s="47">
        <f>((G308 -Z307)*Y308)+Z307</f>
        <v>1083.2922354838668</v>
      </c>
      <c r="AA308" s="46">
        <f t="shared" si="138"/>
        <v>-21.44858120484605</v>
      </c>
      <c r="AB308" s="45">
        <f t="shared" si="139"/>
        <v>0.2</v>
      </c>
      <c r="AC308" s="48">
        <f t="shared" si="141"/>
        <v>-22.968055409469919</v>
      </c>
      <c r="AD308" s="46">
        <f t="shared" si="140"/>
        <v>1.5194742046238687</v>
      </c>
      <c r="AF308" s="10">
        <f t="shared" si="118"/>
        <v>43417</v>
      </c>
      <c r="AG308" s="15">
        <f>AVERAGE(G302:G308)</f>
        <v>1058.9314285714286</v>
      </c>
      <c r="AH308" s="16">
        <f>AVERAGE(G295:G308)</f>
        <v>1060.0292857142854</v>
      </c>
      <c r="AS308" s="26">
        <f>AVERAGE(E308,F308,G308)</f>
        <v>1041.2700000000002</v>
      </c>
      <c r="AT308" s="26">
        <f t="shared" si="125"/>
        <v>1058.6204761904764</v>
      </c>
      <c r="AU308" s="26">
        <f t="shared" si="126"/>
        <v>16.17673469387757</v>
      </c>
      <c r="AV308" s="27">
        <f t="shared" si="127"/>
        <v>-71.503825375598979</v>
      </c>
      <c r="AW308" s="10">
        <f t="shared" si="119"/>
        <v>43417</v>
      </c>
      <c r="AY308" s="20">
        <f>AVERAGE(E308,F308,G308)</f>
        <v>1041.2700000000002</v>
      </c>
      <c r="AZ308" s="21">
        <f t="shared" si="134"/>
        <v>1071.0668333333335</v>
      </c>
      <c r="BA308" s="21">
        <f t="shared" si="135"/>
        <v>20.105499999999996</v>
      </c>
      <c r="BB308" s="22">
        <f t="shared" si="136"/>
        <v>-98.801599341252668</v>
      </c>
      <c r="BC308" s="10">
        <f t="shared" si="120"/>
        <v>43417</v>
      </c>
      <c r="BE308" s="20">
        <f>G308-G307</f>
        <v>-2.5800000000001546</v>
      </c>
      <c r="BF308" s="23">
        <f t="shared" si="122"/>
        <v>0</v>
      </c>
      <c r="BG308" s="23">
        <f t="shared" si="128"/>
        <v>2.5800000000001546</v>
      </c>
      <c r="BH308" s="33">
        <f t="shared" si="132"/>
        <v>7.8489311229841219</v>
      </c>
      <c r="BI308" s="33">
        <f t="shared" si="133"/>
        <v>11.599763288353367</v>
      </c>
      <c r="BJ308" s="23">
        <f t="shared" si="129"/>
        <v>0.67664580111430095</v>
      </c>
      <c r="BK308" s="30">
        <f t="shared" si="130"/>
        <v>40.357110647019255</v>
      </c>
      <c r="BL308" s="10">
        <f t="shared" si="121"/>
        <v>43417</v>
      </c>
    </row>
    <row r="309" spans="1:64" x14ac:dyDescent="0.25">
      <c r="A309">
        <v>1312</v>
      </c>
      <c r="B309">
        <v>3</v>
      </c>
      <c r="C309" s="1">
        <v>43418</v>
      </c>
      <c r="D309" s="52">
        <v>1050</v>
      </c>
      <c r="E309" s="52">
        <v>1054.56</v>
      </c>
      <c r="F309" s="52">
        <v>1031</v>
      </c>
      <c r="G309">
        <v>1043.6600000000001</v>
      </c>
      <c r="H309">
        <v>1565945</v>
      </c>
      <c r="J309" s="10">
        <f t="shared" si="114"/>
        <v>43418</v>
      </c>
      <c r="K309" s="20">
        <v>0</v>
      </c>
      <c r="L309" s="20">
        <v>1</v>
      </c>
      <c r="N309" s="10">
        <f t="shared" si="115"/>
        <v>43418</v>
      </c>
      <c r="O309" s="42">
        <f>((G309-MIN(F296:F309))/(MAX(E296:E309)-MIN(F296:F309))*100)</f>
        <v>43.206865401987415</v>
      </c>
      <c r="P309" s="40">
        <f t="shared" si="131"/>
        <v>38.434709946559131</v>
      </c>
      <c r="Q309" s="2"/>
      <c r="R309" s="10">
        <f t="shared" si="116"/>
        <v>43418</v>
      </c>
      <c r="S309" s="11">
        <f t="shared" si="123"/>
        <v>0.25</v>
      </c>
      <c r="T309" s="40">
        <f>(G309*S309)+(T308*(1-S309))</f>
        <v>1052.413349764603</v>
      </c>
      <c r="U309" s="3"/>
      <c r="V309" s="10">
        <f t="shared" si="117"/>
        <v>43418</v>
      </c>
      <c r="W309" s="23">
        <f t="shared" si="124"/>
        <v>0.15384615384615385</v>
      </c>
      <c r="X309" s="46">
        <f>((G309 -X308)*W309)+X308</f>
        <v>1059.0461690053253</v>
      </c>
      <c r="Y309" s="23">
        <f t="shared" si="137"/>
        <v>7.407407407407407E-2</v>
      </c>
      <c r="Z309" s="47">
        <f>((G309 -Z308)*Y309)+Z308</f>
        <v>1080.3565143369137</v>
      </c>
      <c r="AA309" s="46">
        <f t="shared" si="138"/>
        <v>-21.310345331588451</v>
      </c>
      <c r="AB309" s="45">
        <f t="shared" si="139"/>
        <v>0.2</v>
      </c>
      <c r="AC309" s="48">
        <f t="shared" si="141"/>
        <v>-22.636513393893626</v>
      </c>
      <c r="AD309" s="46">
        <f t="shared" si="140"/>
        <v>1.3261680623051753</v>
      </c>
      <c r="AF309" s="10">
        <f t="shared" si="118"/>
        <v>43418</v>
      </c>
      <c r="AG309" s="15">
        <f>AVERAGE(G303:G309)</f>
        <v>1059.4414285714286</v>
      </c>
      <c r="AH309" s="16">
        <f>AVERAGE(G296:G309)</f>
        <v>1056.3214285714287</v>
      </c>
      <c r="AS309" s="26">
        <f>AVERAGE(E309,F309,G309)</f>
        <v>1043.0733333333335</v>
      </c>
      <c r="AT309" s="26">
        <f t="shared" si="125"/>
        <v>1059.0690476190478</v>
      </c>
      <c r="AU309" s="26">
        <f t="shared" si="126"/>
        <v>15.792244897959174</v>
      </c>
      <c r="AV309" s="27">
        <f t="shared" si="127"/>
        <v>-67.525608884064269</v>
      </c>
      <c r="AW309" s="10">
        <f t="shared" si="119"/>
        <v>43418</v>
      </c>
      <c r="AY309" s="20">
        <f>AVERAGE(E309,F309,G309)</f>
        <v>1043.0733333333335</v>
      </c>
      <c r="AZ309" s="21">
        <f t="shared" si="134"/>
        <v>1067.4393333333333</v>
      </c>
      <c r="BA309" s="21">
        <f t="shared" si="135"/>
        <v>19.348733333333325</v>
      </c>
      <c r="BB309" s="22">
        <f t="shared" si="136"/>
        <v>-83.953816098210638</v>
      </c>
      <c r="BC309" s="10">
        <f t="shared" si="120"/>
        <v>43418</v>
      </c>
      <c r="BE309" s="20">
        <f>G309-G308</f>
        <v>7.6100000000001273</v>
      </c>
      <c r="BF309" s="23">
        <f t="shared" si="122"/>
        <v>7.6100000000001273</v>
      </c>
      <c r="BG309" s="23">
        <f t="shared" si="128"/>
        <v>0</v>
      </c>
      <c r="BH309" s="33">
        <f t="shared" si="132"/>
        <v>7.8318646141995512</v>
      </c>
      <c r="BI309" s="33">
        <f t="shared" si="133"/>
        <v>10.771208767756699</v>
      </c>
      <c r="BJ309" s="23">
        <f t="shared" si="129"/>
        <v>0.7271110218979332</v>
      </c>
      <c r="BK309" s="30">
        <f t="shared" si="130"/>
        <v>42.099842608780662</v>
      </c>
      <c r="BL309" s="10">
        <f t="shared" si="121"/>
        <v>43418</v>
      </c>
    </row>
    <row r="310" spans="1:64" x14ac:dyDescent="0.25">
      <c r="A310">
        <v>1313</v>
      </c>
      <c r="B310">
        <v>3</v>
      </c>
      <c r="C310" s="1">
        <v>43419</v>
      </c>
      <c r="D310" s="52">
        <v>1044.71</v>
      </c>
      <c r="E310" s="52">
        <v>1071.8499999999999</v>
      </c>
      <c r="F310" s="52">
        <v>1031.78</v>
      </c>
      <c r="G310">
        <v>1064.71</v>
      </c>
      <c r="H310">
        <v>1836084</v>
      </c>
      <c r="J310" s="10">
        <f t="shared" si="114"/>
        <v>43419</v>
      </c>
      <c r="K310" s="20">
        <v>0</v>
      </c>
      <c r="L310" s="20">
        <v>1</v>
      </c>
      <c r="N310" s="10">
        <f t="shared" si="115"/>
        <v>43419</v>
      </c>
      <c r="O310" s="42">
        <f>((G310-MIN(F297:F310))/(MAX(E297:E310)-MIN(F297:F310))*100)</f>
        <v>68.056516154530229</v>
      </c>
      <c r="P310" s="40">
        <f t="shared" si="131"/>
        <v>48.730578625656392</v>
      </c>
      <c r="Q310" s="2"/>
      <c r="R310" s="10">
        <f t="shared" si="116"/>
        <v>43419</v>
      </c>
      <c r="S310" s="11">
        <f t="shared" si="123"/>
        <v>0.25</v>
      </c>
      <c r="T310" s="40">
        <f>(G310*S310)+(T309*(1-S310))</f>
        <v>1055.4875123234524</v>
      </c>
      <c r="U310" s="3"/>
      <c r="V310" s="10">
        <f t="shared" si="117"/>
        <v>43419</v>
      </c>
      <c r="W310" s="23">
        <f t="shared" si="124"/>
        <v>0.15384615384615385</v>
      </c>
      <c r="X310" s="46">
        <f>((G310 -X309)*W310)+X309</f>
        <v>1059.9175276198907</v>
      </c>
      <c r="Y310" s="23">
        <f t="shared" si="137"/>
        <v>7.407407407407407E-2</v>
      </c>
      <c r="Z310" s="47">
        <f>((G310 -Z309)*Y310)+Z309</f>
        <v>1079.1975132749201</v>
      </c>
      <c r="AA310" s="46">
        <f t="shared" si="138"/>
        <v>-19.27998565502935</v>
      </c>
      <c r="AB310" s="45">
        <f t="shared" si="139"/>
        <v>0.2</v>
      </c>
      <c r="AC310" s="48">
        <f t="shared" si="141"/>
        <v>-21.965207846120769</v>
      </c>
      <c r="AD310" s="46">
        <f t="shared" si="140"/>
        <v>2.6852221910914196</v>
      </c>
      <c r="AF310" s="10">
        <f t="shared" si="118"/>
        <v>43419</v>
      </c>
      <c r="AG310" s="15">
        <f>AVERAGE(G304:G310)</f>
        <v>1060.712857142857</v>
      </c>
      <c r="AH310" s="16">
        <f>AVERAGE(G297:G310)</f>
        <v>1055.8385714285712</v>
      </c>
      <c r="AS310" s="26">
        <f>AVERAGE(E310,F310,G310)</f>
        <v>1056.1133333333335</v>
      </c>
      <c r="AT310" s="26">
        <f t="shared" si="125"/>
        <v>1059.5504761904763</v>
      </c>
      <c r="AU310" s="26">
        <f t="shared" si="126"/>
        <v>15.37959183673466</v>
      </c>
      <c r="AV310" s="27">
        <f t="shared" si="127"/>
        <v>-14.899150743099646</v>
      </c>
      <c r="AW310" s="10">
        <f t="shared" si="119"/>
        <v>43419</v>
      </c>
      <c r="AY310" s="20">
        <f>AVERAGE(E310,F310,G310)</f>
        <v>1056.1133333333335</v>
      </c>
      <c r="AZ310" s="21">
        <f t="shared" si="134"/>
        <v>1065.4633333333336</v>
      </c>
      <c r="BA310" s="21">
        <f t="shared" si="135"/>
        <v>18.505333333333319</v>
      </c>
      <c r="BB310" s="22">
        <f t="shared" si="136"/>
        <v>-33.683982995893594</v>
      </c>
      <c r="BC310" s="10">
        <f t="shared" si="120"/>
        <v>43419</v>
      </c>
      <c r="BE310" s="20">
        <f>G310-G309</f>
        <v>21.049999999999955</v>
      </c>
      <c r="BF310" s="23">
        <f t="shared" si="122"/>
        <v>21.049999999999955</v>
      </c>
      <c r="BG310" s="23">
        <f t="shared" si="128"/>
        <v>0</v>
      </c>
      <c r="BH310" s="33">
        <f t="shared" si="132"/>
        <v>8.7760171417567232</v>
      </c>
      <c r="BI310" s="33">
        <f t="shared" si="133"/>
        <v>10.001836712916935</v>
      </c>
      <c r="BJ310" s="23">
        <f t="shared" si="129"/>
        <v>0.87744055353582007</v>
      </c>
      <c r="BK310" s="30">
        <f t="shared" si="130"/>
        <v>46.735996614290627</v>
      </c>
      <c r="BL310" s="10">
        <f t="shared" si="121"/>
        <v>43419</v>
      </c>
    </row>
    <row r="311" spans="1:64" x14ac:dyDescent="0.25">
      <c r="A311">
        <v>1314</v>
      </c>
      <c r="B311">
        <v>3</v>
      </c>
      <c r="C311" s="1">
        <v>43420</v>
      </c>
      <c r="D311" s="52">
        <v>1059.4100000000001</v>
      </c>
      <c r="E311" s="52">
        <v>1067</v>
      </c>
      <c r="F311" s="52">
        <v>1048.98</v>
      </c>
      <c r="G311">
        <v>1061.49</v>
      </c>
      <c r="H311">
        <v>1658116</v>
      </c>
      <c r="J311" s="10">
        <f t="shared" si="114"/>
        <v>43420</v>
      </c>
      <c r="K311" s="20">
        <v>0</v>
      </c>
      <c r="L311" s="20">
        <v>1</v>
      </c>
      <c r="N311" s="10">
        <f t="shared" si="115"/>
        <v>43420</v>
      </c>
      <c r="O311" s="42">
        <f>((G311-MIN(F298:F311))/(MAX(E298:E311)-MIN(F298:F311))*100)</f>
        <v>64.13261535212753</v>
      </c>
      <c r="P311" s="40">
        <f t="shared" si="131"/>
        <v>58.465332302881727</v>
      </c>
      <c r="Q311" s="2"/>
      <c r="R311" s="10">
        <f t="shared" si="116"/>
        <v>43420</v>
      </c>
      <c r="S311" s="11">
        <f t="shared" si="123"/>
        <v>0.25</v>
      </c>
      <c r="T311" s="40">
        <f>(G311*S311)+(T310*(1-S311))</f>
        <v>1056.9881342425892</v>
      </c>
      <c r="U311" s="3"/>
      <c r="V311" s="10">
        <f t="shared" si="117"/>
        <v>43420</v>
      </c>
      <c r="W311" s="23">
        <f t="shared" si="124"/>
        <v>0.15384615384615385</v>
      </c>
      <c r="X311" s="46">
        <f>((G311 -X310)*W311)+X310</f>
        <v>1060.1594464475997</v>
      </c>
      <c r="Y311" s="23">
        <f t="shared" si="137"/>
        <v>7.407407407407407E-2</v>
      </c>
      <c r="Z311" s="47">
        <f>((G311 -Z310)*Y311)+Z310</f>
        <v>1077.8858456249261</v>
      </c>
      <c r="AA311" s="46">
        <f t="shared" si="138"/>
        <v>-17.726399177326357</v>
      </c>
      <c r="AB311" s="45">
        <f t="shared" si="139"/>
        <v>0.2</v>
      </c>
      <c r="AC311" s="48">
        <f t="shared" si="141"/>
        <v>-21.117446112361886</v>
      </c>
      <c r="AD311" s="46">
        <f t="shared" si="140"/>
        <v>3.3910469350355292</v>
      </c>
      <c r="AF311" s="10">
        <f t="shared" si="118"/>
        <v>43420</v>
      </c>
      <c r="AG311" s="15">
        <f>AVERAGE(G305:G311)</f>
        <v>1056.1557142857143</v>
      </c>
      <c r="AH311" s="16">
        <f>AVERAGE(G298:G311)</f>
        <v>1058.7964285714286</v>
      </c>
      <c r="AS311" s="26">
        <f>AVERAGE(E311,F311,G311)</f>
        <v>1059.1566666666668</v>
      </c>
      <c r="AT311" s="26">
        <f t="shared" si="125"/>
        <v>1055.8704761904764</v>
      </c>
      <c r="AU311" s="26">
        <f t="shared" si="126"/>
        <v>11.243265306122405</v>
      </c>
      <c r="AV311" s="27">
        <f t="shared" si="127"/>
        <v>19.485386061294562</v>
      </c>
      <c r="AW311" s="10">
        <f t="shared" si="119"/>
        <v>43420</v>
      </c>
      <c r="AY311" s="20">
        <f>AVERAGE(E311,F311,G311)</f>
        <v>1059.1566666666668</v>
      </c>
      <c r="AZ311" s="21">
        <f t="shared" si="134"/>
        <v>1063.5116666666668</v>
      </c>
      <c r="BA311" s="21">
        <f t="shared" si="135"/>
        <v>17.293166666666639</v>
      </c>
      <c r="BB311" s="22">
        <f t="shared" si="136"/>
        <v>-16.788905058838367</v>
      </c>
      <c r="BC311" s="10">
        <f t="shared" si="120"/>
        <v>43420</v>
      </c>
      <c r="BE311" s="20">
        <f>G311-G310</f>
        <v>-3.2200000000000273</v>
      </c>
      <c r="BF311" s="23">
        <f t="shared" si="122"/>
        <v>0</v>
      </c>
      <c r="BG311" s="23">
        <f t="shared" si="128"/>
        <v>3.2200000000000273</v>
      </c>
      <c r="BH311" s="33">
        <f t="shared" si="132"/>
        <v>8.1491587744883862</v>
      </c>
      <c r="BI311" s="33">
        <f t="shared" si="133"/>
        <v>9.5174198048514427</v>
      </c>
      <c r="BJ311" s="23">
        <f t="shared" si="129"/>
        <v>0.85623613769084828</v>
      </c>
      <c r="BK311" s="30">
        <f t="shared" si="130"/>
        <v>46.127543813256608</v>
      </c>
      <c r="BL311" s="10">
        <f t="shared" si="121"/>
        <v>43420</v>
      </c>
    </row>
    <row r="312" spans="1:64" x14ac:dyDescent="0.25">
      <c r="A312">
        <v>1315</v>
      </c>
      <c r="B312">
        <v>3</v>
      </c>
      <c r="C312" s="1">
        <v>43423</v>
      </c>
      <c r="D312" s="52">
        <v>1057.2</v>
      </c>
      <c r="E312" s="52">
        <v>1060.79</v>
      </c>
      <c r="F312" s="52">
        <v>1016.26</v>
      </c>
      <c r="G312">
        <v>1020</v>
      </c>
      <c r="H312">
        <v>1858614</v>
      </c>
      <c r="J312" s="10">
        <f t="shared" si="114"/>
        <v>43423</v>
      </c>
      <c r="K312" s="20">
        <v>0</v>
      </c>
      <c r="L312" s="20">
        <v>0</v>
      </c>
      <c r="N312" s="10">
        <f t="shared" si="115"/>
        <v>43423</v>
      </c>
      <c r="O312" s="42">
        <f>((G312-MIN(F299:F312))/(MAX(E299:E312)-MIN(F299:F312))*100)</f>
        <v>4.7222222222222312</v>
      </c>
      <c r="P312" s="40">
        <f t="shared" si="131"/>
        <v>45.63711790962666</v>
      </c>
      <c r="Q312" s="2"/>
      <c r="R312" s="10">
        <f t="shared" si="116"/>
        <v>43423</v>
      </c>
      <c r="S312" s="11">
        <f t="shared" si="123"/>
        <v>0.25</v>
      </c>
      <c r="T312" s="40">
        <f>(G312*S312)+(T311*(1-S312))</f>
        <v>1047.741100681942</v>
      </c>
      <c r="U312" s="3"/>
      <c r="V312" s="10">
        <f t="shared" si="117"/>
        <v>43423</v>
      </c>
      <c r="W312" s="23">
        <f t="shared" si="124"/>
        <v>0.15384615384615385</v>
      </c>
      <c r="X312" s="46">
        <f>((G312 -X311)*W312)+X311</f>
        <v>1053.9810700710459</v>
      </c>
      <c r="Y312" s="23">
        <f t="shared" si="137"/>
        <v>7.407407407407407E-2</v>
      </c>
      <c r="Z312" s="47">
        <f>((G312 -Z311)*Y312)+Z311</f>
        <v>1073.598005208265</v>
      </c>
      <c r="AA312" s="46">
        <f t="shared" si="138"/>
        <v>-19.616935137219116</v>
      </c>
      <c r="AB312" s="45">
        <f t="shared" si="139"/>
        <v>0.2</v>
      </c>
      <c r="AC312" s="48">
        <f t="shared" si="141"/>
        <v>-20.817343917333332</v>
      </c>
      <c r="AD312" s="46">
        <f t="shared" si="140"/>
        <v>1.2004087801142163</v>
      </c>
      <c r="AF312" s="10">
        <f t="shared" si="118"/>
        <v>43423</v>
      </c>
      <c r="AG312" s="15">
        <f>AVERAGE(G306:G312)</f>
        <v>1047.2414285714285</v>
      </c>
      <c r="AH312" s="16">
        <f>AVERAGE(G299:G312)</f>
        <v>1057.6385714285711</v>
      </c>
      <c r="AS312" s="26">
        <f>AVERAGE(E312,F312,G312)</f>
        <v>1032.3500000000001</v>
      </c>
      <c r="AT312" s="26">
        <f t="shared" si="125"/>
        <v>1048.6885714285715</v>
      </c>
      <c r="AU312" s="26">
        <f t="shared" si="126"/>
        <v>9.7555102040816042</v>
      </c>
      <c r="AV312" s="27">
        <f t="shared" si="127"/>
        <v>-111.65362676596538</v>
      </c>
      <c r="AW312" s="10">
        <f t="shared" si="119"/>
        <v>43423</v>
      </c>
      <c r="AY312" s="20">
        <f>AVERAGE(E312,F312,G312)</f>
        <v>1032.3500000000001</v>
      </c>
      <c r="AZ312" s="21">
        <f t="shared" si="134"/>
        <v>1060.056</v>
      </c>
      <c r="BA312" s="21">
        <f t="shared" si="135"/>
        <v>16.953666666666642</v>
      </c>
      <c r="BB312" s="22">
        <f t="shared" si="136"/>
        <v>-108.94791687147301</v>
      </c>
      <c r="BC312" s="10">
        <f t="shared" si="120"/>
        <v>43423</v>
      </c>
      <c r="BE312" s="20">
        <f>G312-G311</f>
        <v>-41.490000000000009</v>
      </c>
      <c r="BF312" s="23">
        <f t="shared" si="122"/>
        <v>0</v>
      </c>
      <c r="BG312" s="23">
        <f t="shared" si="128"/>
        <v>41.490000000000009</v>
      </c>
      <c r="BH312" s="33">
        <f t="shared" si="132"/>
        <v>7.5670760048820735</v>
      </c>
      <c r="BI312" s="33">
        <f t="shared" si="133"/>
        <v>11.801175533076341</v>
      </c>
      <c r="BJ312" s="23">
        <f t="shared" si="129"/>
        <v>0.64121374889078375</v>
      </c>
      <c r="BK312" s="30">
        <f t="shared" si="130"/>
        <v>39.069484357180698</v>
      </c>
      <c r="BL312" s="10">
        <f t="shared" si="121"/>
        <v>43423</v>
      </c>
    </row>
    <row r="313" spans="1:64" x14ac:dyDescent="0.25">
      <c r="A313">
        <v>1316</v>
      </c>
      <c r="B313">
        <v>3</v>
      </c>
      <c r="C313" s="1">
        <v>43424</v>
      </c>
      <c r="D313" s="52">
        <v>1000</v>
      </c>
      <c r="E313" s="52">
        <v>1031.74</v>
      </c>
      <c r="F313" s="52">
        <v>996.02</v>
      </c>
      <c r="G313">
        <v>1025.76</v>
      </c>
      <c r="H313">
        <v>2449130</v>
      </c>
      <c r="J313" s="10">
        <f t="shared" si="114"/>
        <v>43424</v>
      </c>
      <c r="K313" s="20">
        <v>1</v>
      </c>
      <c r="L313" s="20">
        <v>0</v>
      </c>
      <c r="N313" s="10">
        <f t="shared" si="115"/>
        <v>43424</v>
      </c>
      <c r="O313" s="42">
        <f>((G313-MIN(F300:F313))/(MAX(E300:E313)-MIN(F300:F313))*100)</f>
        <v>29.907481898632334</v>
      </c>
      <c r="P313" s="40">
        <f t="shared" si="131"/>
        <v>32.920773157660697</v>
      </c>
      <c r="Q313" s="2"/>
      <c r="R313" s="10">
        <f t="shared" si="116"/>
        <v>43424</v>
      </c>
      <c r="S313" s="11">
        <f t="shared" si="123"/>
        <v>0.25</v>
      </c>
      <c r="T313" s="40">
        <f>(G313*S313)+(T312*(1-S313))</f>
        <v>1042.2458255114566</v>
      </c>
      <c r="U313" s="3"/>
      <c r="V313" s="10">
        <f t="shared" si="117"/>
        <v>43424</v>
      </c>
      <c r="W313" s="23">
        <f t="shared" si="124"/>
        <v>0.15384615384615385</v>
      </c>
      <c r="X313" s="46">
        <f>((G313 -X312)*W313)+X312</f>
        <v>1049.6393669831928</v>
      </c>
      <c r="Y313" s="23">
        <f t="shared" si="137"/>
        <v>7.407407407407407E-2</v>
      </c>
      <c r="Z313" s="47">
        <f>((G313 -Z312)*Y313)+Z312</f>
        <v>1070.0544492669121</v>
      </c>
      <c r="AA313" s="46">
        <f t="shared" si="138"/>
        <v>-20.415082283719357</v>
      </c>
      <c r="AB313" s="45">
        <f t="shared" si="139"/>
        <v>0.2</v>
      </c>
      <c r="AC313" s="48">
        <f t="shared" si="141"/>
        <v>-20.736891590610536</v>
      </c>
      <c r="AD313" s="46">
        <f t="shared" si="140"/>
        <v>0.32180930689117915</v>
      </c>
      <c r="AF313" s="10">
        <f t="shared" si="118"/>
        <v>43424</v>
      </c>
      <c r="AG313" s="15">
        <f>AVERAGE(G307:G313)</f>
        <v>1041.4714285714285</v>
      </c>
      <c r="AH313" s="16">
        <f>AVERAGE(G300:G313)</f>
        <v>1053.9950000000001</v>
      </c>
      <c r="AS313" s="26">
        <f>AVERAGE(E313,F313,G313)</f>
        <v>1017.84</v>
      </c>
      <c r="AT313" s="26">
        <f t="shared" si="125"/>
        <v>1041.9600000000003</v>
      </c>
      <c r="AU313" s="26">
        <f t="shared" si="126"/>
        <v>9.8342857142856861</v>
      </c>
      <c r="AV313" s="27">
        <f t="shared" si="127"/>
        <v>-163.50958744915951</v>
      </c>
      <c r="AW313" s="10">
        <f t="shared" si="119"/>
        <v>43424</v>
      </c>
      <c r="AY313" s="20">
        <f>AVERAGE(E313,F313,G313)</f>
        <v>1017.84</v>
      </c>
      <c r="AZ313" s="21">
        <f t="shared" si="134"/>
        <v>1056.2549999999999</v>
      </c>
      <c r="BA313" s="21">
        <f t="shared" si="135"/>
        <v>17.284333333333308</v>
      </c>
      <c r="BB313" s="22">
        <f t="shared" si="136"/>
        <v>-148.16886197519875</v>
      </c>
      <c r="BC313" s="10">
        <f t="shared" si="120"/>
        <v>43424</v>
      </c>
      <c r="BE313" s="20">
        <f>G313-G312</f>
        <v>5.7599999999999909</v>
      </c>
      <c r="BF313" s="23">
        <f t="shared" si="122"/>
        <v>5.7599999999999909</v>
      </c>
      <c r="BG313" s="23">
        <f t="shared" si="128"/>
        <v>0</v>
      </c>
      <c r="BH313" s="33">
        <f t="shared" si="132"/>
        <v>7.4379991473904967</v>
      </c>
      <c r="BI313" s="33">
        <f t="shared" si="133"/>
        <v>10.958234423570888</v>
      </c>
      <c r="BJ313" s="23">
        <f t="shared" si="129"/>
        <v>0.67875890037463948</v>
      </c>
      <c r="BK313" s="30">
        <f t="shared" si="130"/>
        <v>40.432184765969943</v>
      </c>
      <c r="BL313" s="10">
        <f t="shared" si="121"/>
        <v>43424</v>
      </c>
    </row>
    <row r="314" spans="1:64" x14ac:dyDescent="0.25">
      <c r="A314">
        <v>1317</v>
      </c>
      <c r="B314">
        <v>3</v>
      </c>
      <c r="C314" s="1">
        <v>43425</v>
      </c>
      <c r="D314" s="52">
        <v>1036.76</v>
      </c>
      <c r="E314" s="52">
        <v>1048.56</v>
      </c>
      <c r="F314" s="52">
        <v>1033.47</v>
      </c>
      <c r="G314">
        <v>1037.6099999999999</v>
      </c>
      <c r="H314">
        <v>1534274</v>
      </c>
      <c r="J314" s="10">
        <f t="shared" si="114"/>
        <v>43425</v>
      </c>
      <c r="K314" s="20">
        <v>1</v>
      </c>
      <c r="L314" s="20">
        <v>0</v>
      </c>
      <c r="N314" s="10">
        <f t="shared" si="115"/>
        <v>43425</v>
      </c>
      <c r="O314" s="42">
        <f>((G314-MIN(F301:F314))/(MAX(E301:E314)-MIN(F301:F314))*100)</f>
        <v>41.824215607401342</v>
      </c>
      <c r="P314" s="40">
        <f t="shared" si="131"/>
        <v>25.484639909418632</v>
      </c>
      <c r="Q314" s="2"/>
      <c r="R314" s="10">
        <f t="shared" si="116"/>
        <v>43425</v>
      </c>
      <c r="S314" s="11">
        <f t="shared" si="123"/>
        <v>0.25</v>
      </c>
      <c r="T314" s="40">
        <f>(G314*S314)+(T313*(1-S314))</f>
        <v>1041.0868691335925</v>
      </c>
      <c r="U314" s="3"/>
      <c r="V314" s="10">
        <f t="shared" si="117"/>
        <v>43425</v>
      </c>
      <c r="W314" s="23">
        <f t="shared" si="124"/>
        <v>0.15384615384615385</v>
      </c>
      <c r="X314" s="46">
        <f>((G314 -X313)*W314)+X313</f>
        <v>1047.7886951396247</v>
      </c>
      <c r="Y314" s="23">
        <f t="shared" si="137"/>
        <v>7.407407407407407E-2</v>
      </c>
      <c r="Z314" s="47">
        <f>((G314 -Z313)*Y314)+Z313</f>
        <v>1067.6511567286223</v>
      </c>
      <c r="AA314" s="46">
        <f t="shared" si="138"/>
        <v>-19.862461588997576</v>
      </c>
      <c r="AB314" s="45">
        <f t="shared" si="139"/>
        <v>0.2</v>
      </c>
      <c r="AC314" s="48">
        <f t="shared" si="141"/>
        <v>-20.562005590287946</v>
      </c>
      <c r="AD314" s="46">
        <f t="shared" si="140"/>
        <v>0.69954400129036998</v>
      </c>
      <c r="AF314" s="10">
        <f t="shared" si="118"/>
        <v>43425</v>
      </c>
      <c r="AG314" s="15">
        <f>AVERAGE(G308:G314)</f>
        <v>1041.3257142857142</v>
      </c>
      <c r="AH314" s="16">
        <f>AVERAGE(G301:G314)</f>
        <v>1051.6814285714286</v>
      </c>
      <c r="AS314" s="26">
        <f>AVERAGE(E314,F314,G314)</f>
        <v>1039.8799999999999</v>
      </c>
      <c r="AT314" s="26">
        <f t="shared" si="125"/>
        <v>1041.3833333333334</v>
      </c>
      <c r="AU314" s="26">
        <f t="shared" si="126"/>
        <v>9.7695238095238413</v>
      </c>
      <c r="AV314" s="27">
        <f t="shared" si="127"/>
        <v>-10.258659907715803</v>
      </c>
      <c r="AW314" s="10">
        <f t="shared" si="119"/>
        <v>43425</v>
      </c>
      <c r="AY314" s="20">
        <f>AVERAGE(E314,F314,G314)</f>
        <v>1039.8799999999999</v>
      </c>
      <c r="AZ314" s="21">
        <f t="shared" si="134"/>
        <v>1054.8228333333332</v>
      </c>
      <c r="BA314" s="21">
        <f t="shared" si="135"/>
        <v>17.475499999999993</v>
      </c>
      <c r="BB314" s="22">
        <f t="shared" si="136"/>
        <v>-57.004886205767271</v>
      </c>
      <c r="BC314" s="10">
        <f t="shared" si="120"/>
        <v>43425</v>
      </c>
      <c r="BE314" s="20">
        <f>G314-G313</f>
        <v>11.849999999999909</v>
      </c>
      <c r="BF314" s="23">
        <f t="shared" si="122"/>
        <v>11.849999999999909</v>
      </c>
      <c r="BG314" s="23">
        <f t="shared" si="128"/>
        <v>0</v>
      </c>
      <c r="BH314" s="33">
        <f t="shared" si="132"/>
        <v>7.7531420654340266</v>
      </c>
      <c r="BI314" s="33">
        <f t="shared" si="133"/>
        <v>10.175503393315823</v>
      </c>
      <c r="BJ314" s="23">
        <f t="shared" si="129"/>
        <v>0.76194186820545706</v>
      </c>
      <c r="BK314" s="30">
        <f t="shared" si="130"/>
        <v>43.244438534257498</v>
      </c>
      <c r="BL314" s="10">
        <f t="shared" si="121"/>
        <v>43425</v>
      </c>
    </row>
    <row r="315" spans="1:64" x14ac:dyDescent="0.25">
      <c r="A315">
        <v>1318</v>
      </c>
      <c r="B315">
        <v>3</v>
      </c>
      <c r="C315" s="1">
        <v>43427</v>
      </c>
      <c r="D315" s="52">
        <v>1030</v>
      </c>
      <c r="E315" s="52">
        <v>1037.5899999999999</v>
      </c>
      <c r="F315" s="52">
        <v>1022.4</v>
      </c>
      <c r="G315">
        <v>1023.88</v>
      </c>
      <c r="H315">
        <v>691462</v>
      </c>
      <c r="J315" s="10">
        <f t="shared" si="114"/>
        <v>43427</v>
      </c>
      <c r="K315" s="20">
        <v>1</v>
      </c>
      <c r="L315" s="20">
        <v>0</v>
      </c>
      <c r="N315" s="10">
        <f t="shared" si="115"/>
        <v>43427</v>
      </c>
      <c r="O315" s="42">
        <f>((G315-MIN(F302:F315))/(MAX(E302:E315)-MIN(F302:F315))*100)</f>
        <v>28.016894609814962</v>
      </c>
      <c r="P315" s="40">
        <f t="shared" si="131"/>
        <v>33.249530705282872</v>
      </c>
      <c r="Q315" s="2"/>
      <c r="R315" s="10">
        <f t="shared" si="116"/>
        <v>43427</v>
      </c>
      <c r="S315" s="11">
        <f t="shared" si="123"/>
        <v>0.25</v>
      </c>
      <c r="T315" s="40">
        <f>(G315*S315)+(T314*(1-S315))</f>
        <v>1036.7851518501943</v>
      </c>
      <c r="U315" s="3"/>
      <c r="V315" s="10">
        <f t="shared" si="117"/>
        <v>43427</v>
      </c>
      <c r="W315" s="23">
        <f t="shared" si="124"/>
        <v>0.15384615384615385</v>
      </c>
      <c r="X315" s="46">
        <f>((G315 -X314)*W315)+X314</f>
        <v>1044.1104343489133</v>
      </c>
      <c r="Y315" s="23">
        <f t="shared" si="137"/>
        <v>7.407407407407407E-2</v>
      </c>
      <c r="Z315" s="47">
        <f>((G315 -Z314)*Y315)+Z314</f>
        <v>1064.4088488227983</v>
      </c>
      <c r="AA315" s="46">
        <f t="shared" si="138"/>
        <v>-20.298414473885032</v>
      </c>
      <c r="AB315" s="45">
        <f t="shared" si="139"/>
        <v>0.2</v>
      </c>
      <c r="AC315" s="48">
        <f t="shared" si="141"/>
        <v>-20.509287367007364</v>
      </c>
      <c r="AD315" s="46">
        <f t="shared" si="140"/>
        <v>0.21087289312233182</v>
      </c>
      <c r="AF315" s="10">
        <f t="shared" si="118"/>
        <v>43427</v>
      </c>
      <c r="AG315" s="15">
        <f>AVERAGE(G309:G315)</f>
        <v>1039.5871428571429</v>
      </c>
      <c r="AH315" s="16">
        <f>AVERAGE(G302:G315)</f>
        <v>1049.2592857142856</v>
      </c>
      <c r="AS315" s="26">
        <f>AVERAGE(E315,F315,G315)</f>
        <v>1027.9566666666667</v>
      </c>
      <c r="AT315" s="26">
        <f t="shared" si="125"/>
        <v>1039.4814285714288</v>
      </c>
      <c r="AU315" s="26">
        <f t="shared" si="126"/>
        <v>11.513605442176852</v>
      </c>
      <c r="AV315" s="27">
        <f t="shared" si="127"/>
        <v>-66.731265386510032</v>
      </c>
      <c r="AW315" s="10">
        <f t="shared" si="119"/>
        <v>43427</v>
      </c>
      <c r="AY315" s="20">
        <f>AVERAGE(E315,F315,G315)</f>
        <v>1027.9566666666667</v>
      </c>
      <c r="AZ315" s="21">
        <f t="shared" si="134"/>
        <v>1051.6189999999999</v>
      </c>
      <c r="BA315" s="21">
        <f t="shared" si="135"/>
        <v>16.750333333333337</v>
      </c>
      <c r="BB315" s="22">
        <f t="shared" si="136"/>
        <v>-94.176566967157683</v>
      </c>
      <c r="BC315" s="10">
        <f t="shared" si="120"/>
        <v>43427</v>
      </c>
      <c r="BE315" s="20">
        <f>G315-G314</f>
        <v>-13.729999999999905</v>
      </c>
      <c r="BF315" s="23">
        <f t="shared" si="122"/>
        <v>0</v>
      </c>
      <c r="BG315" s="23">
        <f t="shared" si="128"/>
        <v>13.729999999999905</v>
      </c>
      <c r="BH315" s="33">
        <f t="shared" si="132"/>
        <v>7.1993462036173099</v>
      </c>
      <c r="BI315" s="33">
        <f t="shared" si="133"/>
        <v>10.429396008078971</v>
      </c>
      <c r="BJ315" s="23">
        <f t="shared" si="129"/>
        <v>0.69029368508401134</v>
      </c>
      <c r="BK315" s="30">
        <f t="shared" si="130"/>
        <v>40.838683311397581</v>
      </c>
      <c r="BL315" s="10">
        <f t="shared" si="121"/>
        <v>43427</v>
      </c>
    </row>
    <row r="316" spans="1:64" x14ac:dyDescent="0.25">
      <c r="A316">
        <v>1319</v>
      </c>
      <c r="B316">
        <v>3</v>
      </c>
      <c r="C316" s="1">
        <v>43430</v>
      </c>
      <c r="D316" s="52">
        <v>1038.3499999999999</v>
      </c>
      <c r="E316" s="52">
        <v>1049.31</v>
      </c>
      <c r="F316" s="52">
        <v>1033.9100000000001</v>
      </c>
      <c r="G316">
        <v>1048.6199999999999</v>
      </c>
      <c r="H316">
        <v>1942822</v>
      </c>
      <c r="J316" s="10">
        <f t="shared" si="114"/>
        <v>43430</v>
      </c>
      <c r="K316" s="20">
        <v>1</v>
      </c>
      <c r="L316" s="20">
        <v>0</v>
      </c>
      <c r="N316" s="10">
        <f t="shared" si="115"/>
        <v>43430</v>
      </c>
      <c r="O316" s="42">
        <f>((G316-MIN(F303:F316))/(MAX(E303:E316)-MIN(F303:F316))*100)</f>
        <v>52.896218825422245</v>
      </c>
      <c r="P316" s="40">
        <f t="shared" si="131"/>
        <v>40.912443014212847</v>
      </c>
      <c r="Q316" s="2"/>
      <c r="R316" s="10">
        <f t="shared" si="116"/>
        <v>43430</v>
      </c>
      <c r="S316" s="11">
        <f t="shared" si="123"/>
        <v>0.25</v>
      </c>
      <c r="T316" s="40">
        <f>(G316*S316)+(T315*(1-S316))</f>
        <v>1039.7438638876456</v>
      </c>
      <c r="U316" s="3"/>
      <c r="V316" s="10">
        <f t="shared" si="117"/>
        <v>43430</v>
      </c>
      <c r="W316" s="23">
        <f t="shared" si="124"/>
        <v>0.15384615384615385</v>
      </c>
      <c r="X316" s="46">
        <f>((G316 -X315)*W316)+X315</f>
        <v>1044.8042136798497</v>
      </c>
      <c r="Y316" s="23">
        <f t="shared" si="137"/>
        <v>7.407407407407407E-2</v>
      </c>
      <c r="Z316" s="47">
        <f>((G316 -Z315)*Y316)+Z315</f>
        <v>1063.2393044655539</v>
      </c>
      <c r="AA316" s="46">
        <f t="shared" si="138"/>
        <v>-18.435090785704233</v>
      </c>
      <c r="AB316" s="45">
        <f t="shared" si="139"/>
        <v>0.2</v>
      </c>
      <c r="AC316" s="48">
        <f t="shared" si="141"/>
        <v>-20.094448050746738</v>
      </c>
      <c r="AD316" s="46">
        <f t="shared" si="140"/>
        <v>1.6593572650425052</v>
      </c>
      <c r="AF316" s="10">
        <f t="shared" si="118"/>
        <v>43430</v>
      </c>
      <c r="AG316" s="15">
        <f>AVERAGE(G310:G316)</f>
        <v>1040.2957142857142</v>
      </c>
      <c r="AH316" s="16">
        <f>AVERAGE(G303:G316)</f>
        <v>1049.8685714285714</v>
      </c>
      <c r="AS316" s="26">
        <f>AVERAGE(E316,F316,G316)</f>
        <v>1043.9466666666667</v>
      </c>
      <c r="AT316" s="26">
        <f t="shared" si="125"/>
        <v>1039.6061904761907</v>
      </c>
      <c r="AU316" s="26">
        <f t="shared" si="126"/>
        <v>11.620544217687032</v>
      </c>
      <c r="AV316" s="27">
        <f t="shared" si="127"/>
        <v>24.901164174793099</v>
      </c>
      <c r="AW316" s="10">
        <f t="shared" si="119"/>
        <v>43430</v>
      </c>
      <c r="AY316" s="20">
        <f>AVERAGE(E316,F316,G316)</f>
        <v>1043.9466666666667</v>
      </c>
      <c r="AZ316" s="21">
        <f t="shared" si="134"/>
        <v>1050.2814999999998</v>
      </c>
      <c r="BA316" s="21">
        <f t="shared" si="135"/>
        <v>16.046316666666648</v>
      </c>
      <c r="BB316" s="22">
        <f t="shared" si="136"/>
        <v>-26.318951008832208</v>
      </c>
      <c r="BC316" s="10">
        <f t="shared" si="120"/>
        <v>43430</v>
      </c>
      <c r="BE316" s="20">
        <f>G316-G315</f>
        <v>24.739999999999895</v>
      </c>
      <c r="BF316" s="23">
        <f t="shared" si="122"/>
        <v>24.739999999999895</v>
      </c>
      <c r="BG316" s="23">
        <f t="shared" si="128"/>
        <v>0</v>
      </c>
      <c r="BH316" s="33">
        <f t="shared" si="132"/>
        <v>8.4522500462160668</v>
      </c>
      <c r="BI316" s="33">
        <f t="shared" si="133"/>
        <v>9.6844391503590437</v>
      </c>
      <c r="BJ316" s="23">
        <f t="shared" si="129"/>
        <v>0.8727660853651712</v>
      </c>
      <c r="BK316" s="30">
        <f t="shared" si="130"/>
        <v>46.603048409806625</v>
      </c>
      <c r="BL316" s="10">
        <f t="shared" si="121"/>
        <v>43430</v>
      </c>
    </row>
    <row r="317" spans="1:64" x14ac:dyDescent="0.25">
      <c r="A317">
        <v>1320</v>
      </c>
      <c r="B317">
        <v>3</v>
      </c>
      <c r="C317" s="1">
        <v>43431</v>
      </c>
      <c r="D317" s="52">
        <v>1041</v>
      </c>
      <c r="E317" s="52">
        <v>1057.58</v>
      </c>
      <c r="F317" s="52">
        <v>1038.49</v>
      </c>
      <c r="G317">
        <v>1044.4100000000001</v>
      </c>
      <c r="H317">
        <v>1803164</v>
      </c>
      <c r="J317" s="10">
        <f t="shared" si="114"/>
        <v>43431</v>
      </c>
      <c r="K317" s="20">
        <v>1</v>
      </c>
      <c r="L317" s="20">
        <v>0</v>
      </c>
      <c r="N317" s="10">
        <f t="shared" si="115"/>
        <v>43431</v>
      </c>
      <c r="O317" s="42">
        <f>((G317-MIN(F304:F317))/(MAX(E304:E317)-MIN(F304:F317))*100)</f>
        <v>48.66251005631544</v>
      </c>
      <c r="P317" s="40">
        <f t="shared" si="131"/>
        <v>43.191874497184216</v>
      </c>
      <c r="Q317" s="2"/>
      <c r="R317" s="10">
        <f t="shared" si="116"/>
        <v>43431</v>
      </c>
      <c r="S317" s="11">
        <f t="shared" si="123"/>
        <v>0.25</v>
      </c>
      <c r="T317" s="40">
        <f>(G317*S317)+(T316*(1-S317))</f>
        <v>1040.9103979157342</v>
      </c>
      <c r="U317" s="3"/>
      <c r="V317" s="10">
        <f t="shared" si="117"/>
        <v>43431</v>
      </c>
      <c r="W317" s="23">
        <f t="shared" si="124"/>
        <v>0.15384615384615385</v>
      </c>
      <c r="X317" s="46">
        <f>((G317 -X316)*W317)+X316</f>
        <v>1044.7435654214112</v>
      </c>
      <c r="Y317" s="23">
        <f t="shared" si="137"/>
        <v>7.407407407407407E-2</v>
      </c>
      <c r="Z317" s="47">
        <f>((G317 -Z316)*Y317)+Z316</f>
        <v>1061.8445411718092</v>
      </c>
      <c r="AA317" s="46">
        <f t="shared" si="138"/>
        <v>-17.100975750397993</v>
      </c>
      <c r="AB317" s="45">
        <f t="shared" si="139"/>
        <v>0.2</v>
      </c>
      <c r="AC317" s="48">
        <f t="shared" si="141"/>
        <v>-19.495753590676991</v>
      </c>
      <c r="AD317" s="46">
        <f t="shared" si="140"/>
        <v>2.3947778402789979</v>
      </c>
      <c r="AF317" s="10">
        <f t="shared" si="118"/>
        <v>43431</v>
      </c>
      <c r="AG317" s="15">
        <f>AVERAGE(G311:G317)</f>
        <v>1037.3957142857141</v>
      </c>
      <c r="AH317" s="16">
        <f>AVERAGE(G304:G317)</f>
        <v>1049.0542857142857</v>
      </c>
      <c r="AS317" s="26">
        <f>AVERAGE(E317,F317,G317)</f>
        <v>1046.8266666666666</v>
      </c>
      <c r="AT317" s="26">
        <f t="shared" si="125"/>
        <v>1038.2795238095239</v>
      </c>
      <c r="AU317" s="26">
        <f t="shared" si="126"/>
        <v>10.483401360544169</v>
      </c>
      <c r="AV317" s="27">
        <f t="shared" si="127"/>
        <v>54.353496943661519</v>
      </c>
      <c r="AW317" s="10">
        <f t="shared" si="119"/>
        <v>43431</v>
      </c>
      <c r="AY317" s="20">
        <f>AVERAGE(E317,F317,G317)</f>
        <v>1046.8266666666666</v>
      </c>
      <c r="AZ317" s="21">
        <f t="shared" si="134"/>
        <v>1050.7403333333334</v>
      </c>
      <c r="BA317" s="21">
        <f t="shared" si="135"/>
        <v>15.633366666666671</v>
      </c>
      <c r="BB317" s="22">
        <f t="shared" si="136"/>
        <v>-16.689374507375518</v>
      </c>
      <c r="BC317" s="10">
        <f t="shared" si="120"/>
        <v>43431</v>
      </c>
      <c r="BE317" s="20">
        <f>G317-G316</f>
        <v>-4.209999999999809</v>
      </c>
      <c r="BF317" s="23">
        <f t="shared" si="122"/>
        <v>0</v>
      </c>
      <c r="BG317" s="23">
        <f t="shared" si="128"/>
        <v>4.209999999999809</v>
      </c>
      <c r="BH317" s="33">
        <f t="shared" si="132"/>
        <v>7.8485179000577769</v>
      </c>
      <c r="BI317" s="33">
        <f t="shared" si="133"/>
        <v>9.2934077824762404</v>
      </c>
      <c r="BJ317" s="23">
        <f t="shared" si="129"/>
        <v>0.84452528972816998</v>
      </c>
      <c r="BK317" s="30">
        <f t="shared" si="130"/>
        <v>45.785508847787533</v>
      </c>
      <c r="BL317" s="10">
        <f t="shared" si="121"/>
        <v>43431</v>
      </c>
    </row>
    <row r="318" spans="1:64" x14ac:dyDescent="0.25">
      <c r="A318">
        <v>1321</v>
      </c>
      <c r="B318">
        <v>3</v>
      </c>
      <c r="C318" s="1">
        <v>43432</v>
      </c>
      <c r="D318" s="52">
        <v>1048.76</v>
      </c>
      <c r="E318" s="52">
        <v>1086.8399999999999</v>
      </c>
      <c r="F318" s="52">
        <v>1035.76</v>
      </c>
      <c r="G318">
        <v>1086.23</v>
      </c>
      <c r="H318">
        <v>2475419</v>
      </c>
      <c r="J318" s="10">
        <f t="shared" si="114"/>
        <v>43432</v>
      </c>
      <c r="K318" s="20">
        <v>0</v>
      </c>
      <c r="L318" s="20">
        <v>1</v>
      </c>
      <c r="N318" s="10">
        <f t="shared" si="115"/>
        <v>43432</v>
      </c>
      <c r="O318" s="42">
        <f>((G318-MIN(F305:F318))/(MAX(E305:E318)-MIN(F305:F318))*100)</f>
        <v>92.760925449871507</v>
      </c>
      <c r="P318" s="40">
        <f t="shared" si="131"/>
        <v>64.773218110536405</v>
      </c>
      <c r="Q318" s="2"/>
      <c r="R318" s="10">
        <f t="shared" si="116"/>
        <v>43432</v>
      </c>
      <c r="S318" s="11">
        <f t="shared" si="123"/>
        <v>0.25</v>
      </c>
      <c r="T318" s="40">
        <f>(G318*S318)+(T317*(1-S318))</f>
        <v>1052.2402984368005</v>
      </c>
      <c r="U318" s="3"/>
      <c r="V318" s="10">
        <f t="shared" si="117"/>
        <v>43432</v>
      </c>
      <c r="W318" s="23">
        <f t="shared" si="124"/>
        <v>0.15384615384615385</v>
      </c>
      <c r="X318" s="46">
        <f>((G318 -X317)*W318)+X317</f>
        <v>1051.1260938181172</v>
      </c>
      <c r="Y318" s="23">
        <f t="shared" si="137"/>
        <v>7.407407407407407E-2</v>
      </c>
      <c r="Z318" s="47">
        <f>((G318 -Z317)*Y318)+Z317</f>
        <v>1063.6508714553788</v>
      </c>
      <c r="AA318" s="46">
        <f t="shared" si="138"/>
        <v>-12.52477763726165</v>
      </c>
      <c r="AB318" s="45">
        <f t="shared" si="139"/>
        <v>0.2</v>
      </c>
      <c r="AC318" s="48">
        <f t="shared" si="141"/>
        <v>-18.101558399993923</v>
      </c>
      <c r="AD318" s="46">
        <f t="shared" si="140"/>
        <v>5.5767807627322732</v>
      </c>
      <c r="AF318" s="10">
        <f t="shared" si="118"/>
        <v>43432</v>
      </c>
      <c r="AG318" s="15">
        <f>AVERAGE(G312:G318)</f>
        <v>1040.93</v>
      </c>
      <c r="AH318" s="16">
        <f>AVERAGE(G305:G318)</f>
        <v>1048.542857142857</v>
      </c>
      <c r="AS318" s="26">
        <f>AVERAGE(E318,F318,G318)</f>
        <v>1069.6099999999999</v>
      </c>
      <c r="AT318" s="26">
        <f t="shared" si="125"/>
        <v>1039.7728571428572</v>
      </c>
      <c r="AU318" s="26">
        <f t="shared" si="126"/>
        <v>11.763401360544142</v>
      </c>
      <c r="AV318" s="27">
        <f t="shared" si="127"/>
        <v>169.09589294595258</v>
      </c>
      <c r="AW318" s="10">
        <f t="shared" si="119"/>
        <v>43432</v>
      </c>
      <c r="AY318" s="20">
        <f>AVERAGE(E318,F318,G318)</f>
        <v>1069.6099999999999</v>
      </c>
      <c r="AZ318" s="21">
        <f t="shared" si="134"/>
        <v>1052.98</v>
      </c>
      <c r="BA318" s="21">
        <f t="shared" si="135"/>
        <v>15.304333333333323</v>
      </c>
      <c r="BB318" s="22">
        <f t="shared" si="136"/>
        <v>72.441356478556798</v>
      </c>
      <c r="BC318" s="10">
        <f t="shared" si="120"/>
        <v>43432</v>
      </c>
      <c r="BE318" s="20">
        <f>G318-G317</f>
        <v>41.819999999999936</v>
      </c>
      <c r="BF318" s="23">
        <f t="shared" si="122"/>
        <v>41.819999999999936</v>
      </c>
      <c r="BG318" s="23">
        <f t="shared" si="128"/>
        <v>0</v>
      </c>
      <c r="BH318" s="33">
        <f t="shared" si="132"/>
        <v>10.275052335767933</v>
      </c>
      <c r="BI318" s="33">
        <f t="shared" si="133"/>
        <v>8.6295929408707952</v>
      </c>
      <c r="BJ318" s="23">
        <f t="shared" si="129"/>
        <v>1.1906763628564729</v>
      </c>
      <c r="BK318" s="30">
        <f t="shared" si="130"/>
        <v>54.351997540336022</v>
      </c>
      <c r="BL318" s="10">
        <f t="shared" si="121"/>
        <v>43432</v>
      </c>
    </row>
    <row r="319" spans="1:64" x14ac:dyDescent="0.25">
      <c r="A319">
        <v>1322</v>
      </c>
      <c r="B319">
        <v>3</v>
      </c>
      <c r="C319" s="1">
        <v>43433</v>
      </c>
      <c r="D319" s="52">
        <v>1076.08</v>
      </c>
      <c r="E319" s="52">
        <v>1094.24</v>
      </c>
      <c r="F319" s="52">
        <v>1076</v>
      </c>
      <c r="G319">
        <v>1088.3</v>
      </c>
      <c r="H319">
        <v>1468859</v>
      </c>
      <c r="J319" s="10">
        <f t="shared" si="114"/>
        <v>43433</v>
      </c>
      <c r="K319" s="20">
        <v>0</v>
      </c>
      <c r="L319" s="20">
        <v>1</v>
      </c>
      <c r="N319" s="10">
        <f t="shared" si="115"/>
        <v>43433</v>
      </c>
      <c r="O319" s="42">
        <f>((G319-MIN(F306:F319))/(MAX(E306:E319)-MIN(F306:F319))*100)</f>
        <v>93.952351863164267</v>
      </c>
      <c r="P319" s="40">
        <f t="shared" si="131"/>
        <v>78.458595789783729</v>
      </c>
      <c r="Q319" s="2"/>
      <c r="R319" s="10">
        <f t="shared" si="116"/>
        <v>43433</v>
      </c>
      <c r="S319" s="11">
        <f t="shared" si="123"/>
        <v>0.25</v>
      </c>
      <c r="T319" s="40">
        <f>(G319*S319)+(T318*(1-S319))</f>
        <v>1061.2552238276003</v>
      </c>
      <c r="U319" s="3"/>
      <c r="V319" s="10">
        <f t="shared" si="117"/>
        <v>43433</v>
      </c>
      <c r="W319" s="23">
        <f t="shared" si="124"/>
        <v>0.15384615384615385</v>
      </c>
      <c r="X319" s="46">
        <f>((G319 -X318)*W319)+X318</f>
        <v>1056.8451563076376</v>
      </c>
      <c r="Y319" s="23">
        <f t="shared" si="137"/>
        <v>7.407407407407407E-2</v>
      </c>
      <c r="Z319" s="47">
        <f>((G319 -Z318)*Y319)+Z318</f>
        <v>1065.4767328290545</v>
      </c>
      <c r="AA319" s="46">
        <f t="shared" si="138"/>
        <v>-8.631576521416946</v>
      </c>
      <c r="AB319" s="45">
        <f t="shared" si="139"/>
        <v>0.2</v>
      </c>
      <c r="AC319" s="48">
        <f t="shared" si="141"/>
        <v>-16.207562024278527</v>
      </c>
      <c r="AD319" s="46">
        <f t="shared" si="140"/>
        <v>7.575985502861581</v>
      </c>
      <c r="AF319" s="10">
        <f t="shared" si="118"/>
        <v>43433</v>
      </c>
      <c r="AG319" s="15">
        <f>AVERAGE(G313:G319)</f>
        <v>1050.6871428571428</v>
      </c>
      <c r="AH319" s="16">
        <f>AVERAGE(G306:G319)</f>
        <v>1048.9642857142856</v>
      </c>
      <c r="AS319" s="26">
        <f>AVERAGE(E319,F319,G319)</f>
        <v>1086.18</v>
      </c>
      <c r="AT319" s="26">
        <f t="shared" si="125"/>
        <v>1047.462857142857</v>
      </c>
      <c r="AU319" s="26">
        <f t="shared" si="126"/>
        <v>17.389795918367309</v>
      </c>
      <c r="AV319" s="27">
        <f t="shared" si="127"/>
        <v>148.4285881938749</v>
      </c>
      <c r="AW319" s="10">
        <f t="shared" si="119"/>
        <v>43433</v>
      </c>
      <c r="AY319" s="20">
        <f>AVERAGE(E319,F319,G319)</f>
        <v>1086.18</v>
      </c>
      <c r="AZ319" s="21">
        <f t="shared" si="134"/>
        <v>1053.5271666666667</v>
      </c>
      <c r="BA319" s="21">
        <f t="shared" si="135"/>
        <v>15.906216666666666</v>
      </c>
      <c r="BB319" s="22">
        <f t="shared" si="136"/>
        <v>136.85564588827773</v>
      </c>
      <c r="BC319" s="10">
        <f t="shared" si="120"/>
        <v>43433</v>
      </c>
      <c r="BE319" s="20">
        <f>G319-G318</f>
        <v>2.0699999999999363</v>
      </c>
      <c r="BF319" s="23">
        <f t="shared" si="122"/>
        <v>2.0699999999999363</v>
      </c>
      <c r="BG319" s="23">
        <f t="shared" si="128"/>
        <v>0</v>
      </c>
      <c r="BH319" s="33">
        <f t="shared" si="132"/>
        <v>9.6889771689273623</v>
      </c>
      <c r="BI319" s="33">
        <f t="shared" si="133"/>
        <v>8.013193445094311</v>
      </c>
      <c r="BJ319" s="23">
        <f t="shared" si="129"/>
        <v>1.2091280755063973</v>
      </c>
      <c r="BK319" s="30">
        <f t="shared" si="130"/>
        <v>54.733271869229654</v>
      </c>
      <c r="BL319" s="10">
        <f t="shared" si="121"/>
        <v>43433</v>
      </c>
    </row>
    <row r="320" spans="1:64" x14ac:dyDescent="0.25">
      <c r="A320">
        <v>1323</v>
      </c>
      <c r="B320">
        <v>3</v>
      </c>
      <c r="C320" s="1">
        <v>43434</v>
      </c>
      <c r="D320" s="52">
        <v>1089.07</v>
      </c>
      <c r="E320" s="52">
        <v>1095.57</v>
      </c>
      <c r="F320" s="52">
        <v>1077.8800000000001</v>
      </c>
      <c r="G320">
        <v>1094.43</v>
      </c>
      <c r="H320">
        <v>2580612</v>
      </c>
      <c r="J320" s="10">
        <f t="shared" si="114"/>
        <v>43434</v>
      </c>
      <c r="K320" s="20">
        <v>0</v>
      </c>
      <c r="L320" s="20">
        <v>1</v>
      </c>
      <c r="N320" s="10">
        <f t="shared" si="115"/>
        <v>43434</v>
      </c>
      <c r="O320" s="42">
        <f>((G320-MIN(F307:F320))/(MAX(E307:E320)-MIN(F307:F320))*100)</f>
        <v>98.854846810648041</v>
      </c>
      <c r="P320" s="40">
        <f t="shared" si="131"/>
        <v>95.189374707894601</v>
      </c>
      <c r="Q320" s="2"/>
      <c r="R320" s="10">
        <f t="shared" si="116"/>
        <v>43434</v>
      </c>
      <c r="S320" s="11">
        <f t="shared" si="123"/>
        <v>0.25</v>
      </c>
      <c r="T320" s="40">
        <f>(G320*S320)+(T319*(1-S320))</f>
        <v>1069.5489178707003</v>
      </c>
      <c r="U320" s="3"/>
      <c r="V320" s="10">
        <f t="shared" si="117"/>
        <v>43434</v>
      </c>
      <c r="W320" s="23">
        <f t="shared" si="124"/>
        <v>0.15384615384615385</v>
      </c>
      <c r="X320" s="46">
        <f>((G320 -X319)*W320)+X319</f>
        <v>1062.6274399526164</v>
      </c>
      <c r="Y320" s="23">
        <f t="shared" si="137"/>
        <v>7.407407407407407E-2</v>
      </c>
      <c r="Z320" s="47">
        <f>((G320 -Z319)*Y320)+Z319</f>
        <v>1067.6214192861617</v>
      </c>
      <c r="AA320" s="46">
        <f t="shared" si="138"/>
        <v>-4.9939793335452123</v>
      </c>
      <c r="AB320" s="45">
        <f t="shared" si="139"/>
        <v>0.2</v>
      </c>
      <c r="AC320" s="48">
        <f t="shared" si="141"/>
        <v>-13.964845486131864</v>
      </c>
      <c r="AD320" s="46">
        <f t="shared" si="140"/>
        <v>8.9708661525866518</v>
      </c>
      <c r="AF320" s="10">
        <f t="shared" si="118"/>
        <v>43434</v>
      </c>
      <c r="AG320" s="15">
        <f>AVERAGE(G314:G320)</f>
        <v>1060.497142857143</v>
      </c>
      <c r="AH320" s="16">
        <f>AVERAGE(G307:G320)</f>
        <v>1050.9842857142855</v>
      </c>
      <c r="AS320" s="26">
        <f>AVERAGE(E320,F320,G320)</f>
        <v>1089.2933333333333</v>
      </c>
      <c r="AT320" s="26">
        <f t="shared" si="125"/>
        <v>1057.6704761904762</v>
      </c>
      <c r="AU320" s="26">
        <f t="shared" si="126"/>
        <v>20.591972789115648</v>
      </c>
      <c r="AV320" s="27">
        <f t="shared" si="127"/>
        <v>102.37923766608739</v>
      </c>
      <c r="AW320" s="10">
        <f t="shared" si="119"/>
        <v>43434</v>
      </c>
      <c r="AY320" s="20">
        <f>AVERAGE(E320,F320,G320)</f>
        <v>1089.2933333333333</v>
      </c>
      <c r="AZ320" s="21">
        <f t="shared" si="134"/>
        <v>1054.3846666666668</v>
      </c>
      <c r="BA320" s="21">
        <f t="shared" si="135"/>
        <v>16.849466666666665</v>
      </c>
      <c r="BB320" s="22">
        <f t="shared" si="136"/>
        <v>138.119769039837</v>
      </c>
      <c r="BC320" s="10">
        <f t="shared" si="120"/>
        <v>43434</v>
      </c>
      <c r="BE320" s="20">
        <f>G320-G319</f>
        <v>6.1300000000001091</v>
      </c>
      <c r="BF320" s="23">
        <f t="shared" si="122"/>
        <v>6.1300000000001091</v>
      </c>
      <c r="BG320" s="23">
        <f t="shared" si="128"/>
        <v>0</v>
      </c>
      <c r="BH320" s="33">
        <f t="shared" si="132"/>
        <v>9.4347645140039873</v>
      </c>
      <c r="BI320" s="33">
        <f t="shared" si="133"/>
        <v>7.4408224847304316</v>
      </c>
      <c r="BJ320" s="23">
        <f t="shared" si="129"/>
        <v>1.2679733367333239</v>
      </c>
      <c r="BK320" s="30">
        <f t="shared" si="130"/>
        <v>55.907770880571711</v>
      </c>
      <c r="BL320" s="10">
        <f t="shared" si="121"/>
        <v>43434</v>
      </c>
    </row>
    <row r="321" spans="1:64" x14ac:dyDescent="0.25">
      <c r="A321">
        <v>1324</v>
      </c>
      <c r="B321">
        <v>3</v>
      </c>
      <c r="C321" s="1">
        <v>43437</v>
      </c>
      <c r="D321" s="52">
        <v>1123.1400000000001</v>
      </c>
      <c r="E321" s="52">
        <v>1124.6500000000001</v>
      </c>
      <c r="F321" s="52">
        <v>1103.6600000000001</v>
      </c>
      <c r="G321">
        <v>1106.43</v>
      </c>
      <c r="H321">
        <v>1990758</v>
      </c>
      <c r="J321" s="10">
        <f t="shared" si="114"/>
        <v>43437</v>
      </c>
      <c r="K321" s="20">
        <v>0</v>
      </c>
      <c r="L321" s="20">
        <v>1</v>
      </c>
      <c r="N321" s="10">
        <f t="shared" si="115"/>
        <v>43437</v>
      </c>
      <c r="O321" s="42">
        <f>((G321-MIN(F308:F321))/(MAX(E308:E321)-MIN(F308:F321))*100)</f>
        <v>85.835341677680148</v>
      </c>
      <c r="P321" s="40">
        <f t="shared" si="131"/>
        <v>92.880846783830819</v>
      </c>
      <c r="Q321" s="2"/>
      <c r="R321" s="10">
        <f t="shared" si="116"/>
        <v>43437</v>
      </c>
      <c r="S321" s="11">
        <f t="shared" si="123"/>
        <v>0.25</v>
      </c>
      <c r="T321" s="40">
        <f>(G321*S321)+(T320*(1-S321))</f>
        <v>1078.7691884030253</v>
      </c>
      <c r="U321" s="3"/>
      <c r="V321" s="10">
        <f t="shared" si="117"/>
        <v>43437</v>
      </c>
      <c r="W321" s="23">
        <f t="shared" si="124"/>
        <v>0.15384615384615385</v>
      </c>
      <c r="X321" s="46">
        <f>((G321 -X320)*W321)+X320</f>
        <v>1069.3662953445216</v>
      </c>
      <c r="Y321" s="23">
        <f t="shared" si="137"/>
        <v>7.407407407407407E-2</v>
      </c>
      <c r="Z321" s="47">
        <f>((G321 -Z320)*Y321)+Z320</f>
        <v>1070.4961289686682</v>
      </c>
      <c r="AA321" s="46">
        <f t="shared" si="138"/>
        <v>-1.1298336241466131</v>
      </c>
      <c r="AB321" s="45">
        <f t="shared" si="139"/>
        <v>0.2</v>
      </c>
      <c r="AC321" s="48">
        <f t="shared" si="141"/>
        <v>-11.397843113734814</v>
      </c>
      <c r="AD321" s="46">
        <f t="shared" si="140"/>
        <v>10.2680094895882</v>
      </c>
      <c r="AF321" s="10">
        <f t="shared" si="118"/>
        <v>43437</v>
      </c>
      <c r="AG321" s="15">
        <f>AVERAGE(G315:G321)</f>
        <v>1070.3285714285714</v>
      </c>
      <c r="AH321" s="16">
        <f>AVERAGE(G308:G321)</f>
        <v>1055.8271428571427</v>
      </c>
      <c r="AS321" s="26">
        <f>AVERAGE(E321,F321,G321)</f>
        <v>1111.5800000000002</v>
      </c>
      <c r="AT321" s="26">
        <f t="shared" si="125"/>
        <v>1067.9133333333334</v>
      </c>
      <c r="AU321" s="26">
        <f t="shared" si="126"/>
        <v>24.288571428571426</v>
      </c>
      <c r="AV321" s="27">
        <f t="shared" si="127"/>
        <v>119.85518043628876</v>
      </c>
      <c r="AW321" s="10">
        <f t="shared" si="119"/>
        <v>43437</v>
      </c>
      <c r="AY321" s="20">
        <f>AVERAGE(E321,F321,G321)</f>
        <v>1111.5800000000002</v>
      </c>
      <c r="AZ321" s="21">
        <f t="shared" si="134"/>
        <v>1056.7075000000002</v>
      </c>
      <c r="BA321" s="21">
        <f t="shared" si="135"/>
        <v>19.464000000000027</v>
      </c>
      <c r="BB321" s="22">
        <f t="shared" si="136"/>
        <v>187.94526647485912</v>
      </c>
      <c r="BC321" s="10">
        <f t="shared" si="120"/>
        <v>43437</v>
      </c>
      <c r="BE321" s="20">
        <f>G321-G320</f>
        <v>12</v>
      </c>
      <c r="BF321" s="23">
        <f t="shared" si="122"/>
        <v>12</v>
      </c>
      <c r="BG321" s="23">
        <f t="shared" si="128"/>
        <v>0</v>
      </c>
      <c r="BH321" s="33">
        <f t="shared" si="132"/>
        <v>9.6179956201465586</v>
      </c>
      <c r="BI321" s="33">
        <f t="shared" si="133"/>
        <v>6.9093351643925436</v>
      </c>
      <c r="BJ321" s="23">
        <f t="shared" si="129"/>
        <v>1.3920291013979427</v>
      </c>
      <c r="BK321" s="30">
        <f t="shared" si="130"/>
        <v>58.194488544659301</v>
      </c>
      <c r="BL321" s="10">
        <f t="shared" si="121"/>
        <v>43437</v>
      </c>
    </row>
    <row r="322" spans="1:64" x14ac:dyDescent="0.25">
      <c r="A322">
        <v>1325</v>
      </c>
      <c r="B322">
        <v>3</v>
      </c>
      <c r="C322" s="1">
        <v>43438</v>
      </c>
      <c r="D322" s="52">
        <v>1103.1199999999999</v>
      </c>
      <c r="E322" s="52">
        <v>1104.42</v>
      </c>
      <c r="F322" s="52">
        <v>1049.98</v>
      </c>
      <c r="G322">
        <v>1050.82</v>
      </c>
      <c r="H322">
        <v>2345166</v>
      </c>
      <c r="J322" s="10">
        <f t="shared" si="114"/>
        <v>43438</v>
      </c>
      <c r="K322" s="20">
        <v>0</v>
      </c>
      <c r="L322" s="20">
        <v>0</v>
      </c>
      <c r="N322" s="10">
        <f t="shared" si="115"/>
        <v>43438</v>
      </c>
      <c r="O322" s="42">
        <f>((G322-MIN(F309:F322))/(MAX(E309:E322)-MIN(F309:F322))*100)</f>
        <v>42.602814273497557</v>
      </c>
      <c r="P322" s="40">
        <f t="shared" si="131"/>
        <v>75.764334253941925</v>
      </c>
      <c r="Q322" s="2"/>
      <c r="R322" s="10">
        <f t="shared" si="116"/>
        <v>43438</v>
      </c>
      <c r="S322" s="11">
        <f t="shared" si="123"/>
        <v>0.25</v>
      </c>
      <c r="T322" s="40">
        <f>(G322*S322)+(T321*(1-S322))</f>
        <v>1071.7818913022688</v>
      </c>
      <c r="U322" s="3"/>
      <c r="V322" s="10">
        <f t="shared" si="117"/>
        <v>43438</v>
      </c>
      <c r="W322" s="23">
        <f t="shared" si="124"/>
        <v>0.15384615384615385</v>
      </c>
      <c r="X322" s="46">
        <f>((G322 -X321)*W322)+X321</f>
        <v>1066.5130191376722</v>
      </c>
      <c r="Y322" s="23">
        <f t="shared" si="137"/>
        <v>7.407407407407407E-2</v>
      </c>
      <c r="Z322" s="47">
        <f>((G322 -Z321)*Y322)+Z321</f>
        <v>1069.038637933952</v>
      </c>
      <c r="AA322" s="46">
        <f t="shared" si="138"/>
        <v>-2.5256187962797867</v>
      </c>
      <c r="AB322" s="45">
        <f t="shared" si="139"/>
        <v>0.2</v>
      </c>
      <c r="AC322" s="48">
        <f t="shared" si="141"/>
        <v>-9.6233982502438078</v>
      </c>
      <c r="AD322" s="46">
        <f t="shared" si="140"/>
        <v>7.0977794539640211</v>
      </c>
      <c r="AF322" s="10">
        <f t="shared" si="118"/>
        <v>43438</v>
      </c>
      <c r="AG322" s="15">
        <f>AVERAGE(G316:G322)</f>
        <v>1074.1771428571428</v>
      </c>
      <c r="AH322" s="16">
        <f>AVERAGE(G309:G322)</f>
        <v>1056.8821428571428</v>
      </c>
      <c r="AS322" s="26">
        <f>AVERAGE(E322,F322,G322)</f>
        <v>1068.4066666666668</v>
      </c>
      <c r="AT322" s="26">
        <f t="shared" si="125"/>
        <v>1073.6919047619047</v>
      </c>
      <c r="AU322" s="26">
        <f t="shared" si="126"/>
        <v>18.850748299319743</v>
      </c>
      <c r="AV322" s="27">
        <f t="shared" si="127"/>
        <v>-18.691523580626686</v>
      </c>
      <c r="AW322" s="10">
        <f t="shared" si="119"/>
        <v>43438</v>
      </c>
      <c r="AY322" s="20">
        <f>AVERAGE(E322,F322,G322)</f>
        <v>1068.4066666666668</v>
      </c>
      <c r="AZ322" s="21">
        <f t="shared" si="134"/>
        <v>1058.1311666666668</v>
      </c>
      <c r="BA322" s="21">
        <f t="shared" si="135"/>
        <v>19.35261666666667</v>
      </c>
      <c r="BB322" s="22">
        <f t="shared" si="136"/>
        <v>35.397452713112742</v>
      </c>
      <c r="BC322" s="10">
        <f t="shared" si="120"/>
        <v>43438</v>
      </c>
      <c r="BE322" s="20">
        <f>G322-G321</f>
        <v>-55.610000000000127</v>
      </c>
      <c r="BF322" s="23">
        <f t="shared" si="122"/>
        <v>0</v>
      </c>
      <c r="BG322" s="23">
        <f t="shared" si="128"/>
        <v>55.610000000000127</v>
      </c>
      <c r="BH322" s="33">
        <f t="shared" si="132"/>
        <v>8.9309959329932322</v>
      </c>
      <c r="BI322" s="33">
        <f t="shared" si="133"/>
        <v>10.387954081221656</v>
      </c>
      <c r="BJ322" s="23">
        <f t="shared" si="129"/>
        <v>0.85974541889223666</v>
      </c>
      <c r="BK322" s="30">
        <f t="shared" si="130"/>
        <v>46.22919944625253</v>
      </c>
      <c r="BL322" s="10">
        <f t="shared" si="121"/>
        <v>43438</v>
      </c>
    </row>
    <row r="323" spans="1:64" x14ac:dyDescent="0.25">
      <c r="A323">
        <v>1326</v>
      </c>
      <c r="B323">
        <v>3</v>
      </c>
      <c r="C323" s="1">
        <v>43440</v>
      </c>
      <c r="D323" s="52">
        <v>1034.26</v>
      </c>
      <c r="E323" s="52">
        <v>1071.2</v>
      </c>
      <c r="F323" s="52">
        <v>1030.77</v>
      </c>
      <c r="G323">
        <v>1068.73</v>
      </c>
      <c r="H323">
        <v>2769225</v>
      </c>
      <c r="J323" s="10">
        <f t="shared" ref="J323:J386" si="142">$C323</f>
        <v>43440</v>
      </c>
      <c r="K323" s="20">
        <v>0</v>
      </c>
      <c r="L323" s="20">
        <v>1</v>
      </c>
      <c r="N323" s="10">
        <f t="shared" ref="N323:N386" si="143">$C323</f>
        <v>43440</v>
      </c>
      <c r="O323" s="42">
        <f>((G323-MIN(F310:F323))/(MAX(E310:E323)-MIN(F310:F323))*100)</f>
        <v>56.526471274197284</v>
      </c>
      <c r="P323" s="40">
        <f t="shared" si="131"/>
        <v>61.654875741791663</v>
      </c>
      <c r="Q323" s="2"/>
      <c r="R323" s="10">
        <f t="shared" ref="R323:R386" si="144">$C323</f>
        <v>43440</v>
      </c>
      <c r="S323" s="11">
        <f t="shared" si="123"/>
        <v>0.25</v>
      </c>
      <c r="T323" s="40">
        <f>(G323*S323)+(T322*(1-S323))</f>
        <v>1071.0189184767016</v>
      </c>
      <c r="U323" s="3"/>
      <c r="V323" s="10">
        <f t="shared" ref="V323:V386" si="145">$C323</f>
        <v>43440</v>
      </c>
      <c r="W323" s="23">
        <f t="shared" si="124"/>
        <v>0.15384615384615385</v>
      </c>
      <c r="X323" s="46">
        <f>((G323 -X322)*W323)+X322</f>
        <v>1066.8540931164919</v>
      </c>
      <c r="Y323" s="23">
        <f t="shared" si="137"/>
        <v>7.407407407407407E-2</v>
      </c>
      <c r="Z323" s="47">
        <f>((G323 -Z322)*Y323)+Z322</f>
        <v>1069.0157758647704</v>
      </c>
      <c r="AA323" s="46">
        <f t="shared" si="138"/>
        <v>-2.1616827482785084</v>
      </c>
      <c r="AB323" s="45">
        <f t="shared" si="139"/>
        <v>0.2</v>
      </c>
      <c r="AC323" s="48">
        <f t="shared" si="141"/>
        <v>-8.1310551498507486</v>
      </c>
      <c r="AD323" s="46">
        <f t="shared" si="140"/>
        <v>5.9693724015722402</v>
      </c>
      <c r="AF323" s="10">
        <f t="shared" ref="AF323:AF386" si="146">$C323</f>
        <v>43440</v>
      </c>
      <c r="AG323" s="15">
        <f>AVERAGE(G317:G323)</f>
        <v>1077.05</v>
      </c>
      <c r="AH323" s="16">
        <f>AVERAGE(G310:G323)</f>
        <v>1058.6728571428571</v>
      </c>
      <c r="AS323" s="26">
        <f>AVERAGE(E323,F323,G323)</f>
        <v>1056.9000000000001</v>
      </c>
      <c r="AT323" s="26">
        <f t="shared" si="125"/>
        <v>1075.5423809523811</v>
      </c>
      <c r="AU323" s="26">
        <f t="shared" si="126"/>
        <v>17.264625850340185</v>
      </c>
      <c r="AV323" s="27">
        <f t="shared" si="127"/>
        <v>-71.98681324454607</v>
      </c>
      <c r="AW323" s="10">
        <f t="shared" ref="AW323:AW386" si="147">$C323</f>
        <v>43440</v>
      </c>
      <c r="AY323" s="20">
        <f>AVERAGE(E323,F323,G323)</f>
        <v>1056.9000000000001</v>
      </c>
      <c r="AZ323" s="21">
        <f t="shared" si="134"/>
        <v>1058.3390000000004</v>
      </c>
      <c r="BA323" s="21">
        <f t="shared" si="135"/>
        <v>19.165566666666695</v>
      </c>
      <c r="BB323" s="22">
        <f t="shared" si="136"/>
        <v>-5.0055046637469758</v>
      </c>
      <c r="BC323" s="10">
        <f t="shared" ref="BC323:BC386" si="148">$C323</f>
        <v>43440</v>
      </c>
      <c r="BE323" s="20">
        <f>G323-G322</f>
        <v>17.910000000000082</v>
      </c>
      <c r="BF323" s="23">
        <f t="shared" si="122"/>
        <v>17.910000000000082</v>
      </c>
      <c r="BG323" s="23">
        <f t="shared" si="128"/>
        <v>0</v>
      </c>
      <c r="BH323" s="33">
        <f t="shared" si="132"/>
        <v>9.5723533663508658</v>
      </c>
      <c r="BI323" s="33">
        <f t="shared" si="133"/>
        <v>9.6459573611343945</v>
      </c>
      <c r="BJ323" s="23">
        <f t="shared" si="129"/>
        <v>0.99236944638796609</v>
      </c>
      <c r="BK323" s="30">
        <f t="shared" si="130"/>
        <v>49.808505555386141</v>
      </c>
      <c r="BL323" s="10">
        <f t="shared" ref="BL323:BL386" si="149">$C323</f>
        <v>43440</v>
      </c>
    </row>
    <row r="324" spans="1:64" x14ac:dyDescent="0.25">
      <c r="A324">
        <v>1327</v>
      </c>
      <c r="B324">
        <v>3</v>
      </c>
      <c r="C324" s="1">
        <v>43441</v>
      </c>
      <c r="D324" s="52">
        <v>1060.01</v>
      </c>
      <c r="E324" s="52">
        <v>1075.26</v>
      </c>
      <c r="F324" s="52">
        <v>1028.5</v>
      </c>
      <c r="G324">
        <v>1036.58</v>
      </c>
      <c r="H324">
        <v>2101206</v>
      </c>
      <c r="J324" s="10">
        <f t="shared" si="142"/>
        <v>43441</v>
      </c>
      <c r="K324" s="20">
        <v>0</v>
      </c>
      <c r="L324" s="20">
        <v>0</v>
      </c>
      <c r="N324" s="10">
        <f t="shared" si="143"/>
        <v>43441</v>
      </c>
      <c r="O324" s="42">
        <f>((G324-MIN(F311:F324))/(MAX(E311:E324)-MIN(F311:F324))*100)</f>
        <v>31.532301951333213</v>
      </c>
      <c r="P324" s="40">
        <f t="shared" si="131"/>
        <v>43.553862499676022</v>
      </c>
      <c r="Q324" s="2"/>
      <c r="R324" s="10">
        <f t="shared" si="144"/>
        <v>43441</v>
      </c>
      <c r="S324" s="11">
        <f t="shared" si="123"/>
        <v>0.25</v>
      </c>
      <c r="T324" s="40">
        <f>(G324*S324)+(T323*(1-S324))</f>
        <v>1062.4091888575263</v>
      </c>
      <c r="U324" s="3"/>
      <c r="V324" s="10">
        <f t="shared" si="145"/>
        <v>43441</v>
      </c>
      <c r="W324" s="23">
        <f t="shared" si="124"/>
        <v>0.15384615384615385</v>
      </c>
      <c r="X324" s="46">
        <f>((G324 -X323)*W324)+X323</f>
        <v>1062.1965403293393</v>
      </c>
      <c r="Y324" s="23">
        <f t="shared" si="137"/>
        <v>7.407407407407407E-2</v>
      </c>
      <c r="Z324" s="47">
        <f>((G324 -Z323)*Y324)+Z323</f>
        <v>1066.6131258007133</v>
      </c>
      <c r="AA324" s="46">
        <f t="shared" si="138"/>
        <v>-4.4165854713739918</v>
      </c>
      <c r="AB324" s="45">
        <f t="shared" si="139"/>
        <v>0.2</v>
      </c>
      <c r="AC324" s="48">
        <f t="shared" si="141"/>
        <v>-7.3881612141553976</v>
      </c>
      <c r="AD324" s="46">
        <f t="shared" si="140"/>
        <v>2.9715757427814058</v>
      </c>
      <c r="AF324" s="10">
        <f t="shared" si="146"/>
        <v>43441</v>
      </c>
      <c r="AG324" s="15">
        <f>AVERAGE(G318:G324)</f>
        <v>1075.9314285714286</v>
      </c>
      <c r="AH324" s="16">
        <f>AVERAGE(G311:G324)</f>
        <v>1056.6635714285715</v>
      </c>
      <c r="AS324" s="26">
        <f>AVERAGE(E324,F324,G324)</f>
        <v>1046.78</v>
      </c>
      <c r="AT324" s="26">
        <f t="shared" si="125"/>
        <v>1075.5357142857142</v>
      </c>
      <c r="AU324" s="26">
        <f t="shared" si="126"/>
        <v>17.270340136054433</v>
      </c>
      <c r="AV324" s="27">
        <f t="shared" si="127"/>
        <v>-111.00230823164225</v>
      </c>
      <c r="AW324" s="10">
        <f t="shared" si="147"/>
        <v>43441</v>
      </c>
      <c r="AY324" s="20">
        <f>AVERAGE(E324,F324,G324)</f>
        <v>1046.78</v>
      </c>
      <c r="AZ324" s="21">
        <f t="shared" si="134"/>
        <v>1056.4321666666669</v>
      </c>
      <c r="BA324" s="21">
        <f t="shared" si="135"/>
        <v>18.080050000000021</v>
      </c>
      <c r="BB324" s="22">
        <f t="shared" si="136"/>
        <v>-35.590486629063378</v>
      </c>
      <c r="BC324" s="10">
        <f t="shared" si="148"/>
        <v>43441</v>
      </c>
      <c r="BE324" s="20">
        <f>G324-G323</f>
        <v>-32.150000000000091</v>
      </c>
      <c r="BF324" s="23">
        <f t="shared" ref="BF324:BF387" si="150">IF(BE324&gt;0,BE324,0)</f>
        <v>0</v>
      </c>
      <c r="BG324" s="23">
        <f t="shared" si="128"/>
        <v>32.150000000000091</v>
      </c>
      <c r="BH324" s="33">
        <f t="shared" si="132"/>
        <v>8.8886138401829466</v>
      </c>
      <c r="BI324" s="33">
        <f t="shared" si="133"/>
        <v>11.253388978196231</v>
      </c>
      <c r="BJ324" s="23">
        <f t="shared" si="129"/>
        <v>0.78986106828839697</v>
      </c>
      <c r="BK324" s="30">
        <f t="shared" si="130"/>
        <v>44.129741815308769</v>
      </c>
      <c r="BL324" s="10">
        <f t="shared" si="149"/>
        <v>43441</v>
      </c>
    </row>
    <row r="325" spans="1:64" x14ac:dyDescent="0.25">
      <c r="A325">
        <v>1328</v>
      </c>
      <c r="B325">
        <v>3</v>
      </c>
      <c r="C325" s="1">
        <v>43444</v>
      </c>
      <c r="D325" s="52">
        <v>1035.05</v>
      </c>
      <c r="E325" s="52">
        <v>1048.45</v>
      </c>
      <c r="F325" s="52">
        <v>1023.29</v>
      </c>
      <c r="G325">
        <v>1039.55</v>
      </c>
      <c r="H325">
        <v>1807725</v>
      </c>
      <c r="J325" s="10">
        <f t="shared" si="142"/>
        <v>43444</v>
      </c>
      <c r="K325" s="20">
        <v>0</v>
      </c>
      <c r="L325" s="20">
        <v>1</v>
      </c>
      <c r="N325" s="10">
        <f t="shared" si="143"/>
        <v>43444</v>
      </c>
      <c r="O325" s="42">
        <f>((G325-MIN(F312:F325))/(MAX(E312:E325)-MIN(F312:F325))*100)</f>
        <v>33.841250097177905</v>
      </c>
      <c r="P325" s="40">
        <f t="shared" si="131"/>
        <v>40.633341107569471</v>
      </c>
      <c r="Q325" s="2"/>
      <c r="R325" s="10">
        <f t="shared" si="144"/>
        <v>43444</v>
      </c>
      <c r="S325" s="11">
        <f t="shared" si="123"/>
        <v>0.25</v>
      </c>
      <c r="T325" s="40">
        <f>(G325*S325)+(T324*(1-S325))</f>
        <v>1056.6943916431446</v>
      </c>
      <c r="U325" s="3"/>
      <c r="V325" s="10">
        <f t="shared" si="145"/>
        <v>43444</v>
      </c>
      <c r="W325" s="23">
        <f t="shared" si="124"/>
        <v>0.15384615384615385</v>
      </c>
      <c r="X325" s="46">
        <f>((G325 -X324)*W325)+X324</f>
        <v>1058.7124572017487</v>
      </c>
      <c r="Y325" s="23">
        <f t="shared" si="137"/>
        <v>7.407407407407407E-2</v>
      </c>
      <c r="Z325" s="47">
        <f>((G325 -Z324)*Y325)+Z324</f>
        <v>1064.6084498154753</v>
      </c>
      <c r="AA325" s="46">
        <f t="shared" si="138"/>
        <v>-5.8959926137265484</v>
      </c>
      <c r="AB325" s="45">
        <f t="shared" si="139"/>
        <v>0.2</v>
      </c>
      <c r="AC325" s="48">
        <f t="shared" si="141"/>
        <v>-7.0897274940696278</v>
      </c>
      <c r="AD325" s="46">
        <f t="shared" si="140"/>
        <v>1.1937348803430794</v>
      </c>
      <c r="AF325" s="10">
        <f t="shared" si="146"/>
        <v>43444</v>
      </c>
      <c r="AG325" s="15">
        <f>AVERAGE(G319:G325)</f>
        <v>1069.262857142857</v>
      </c>
      <c r="AH325" s="16">
        <f>AVERAGE(G312:G325)</f>
        <v>1055.0964285714285</v>
      </c>
      <c r="AS325" s="26">
        <f>AVERAGE(E325,F325,G325)</f>
        <v>1037.0966666666666</v>
      </c>
      <c r="AT325" s="26">
        <f t="shared" si="125"/>
        <v>1070.8909523809523</v>
      </c>
      <c r="AU325" s="26">
        <f t="shared" si="126"/>
        <v>21.251564625850342</v>
      </c>
      <c r="AV325" s="27">
        <f t="shared" si="127"/>
        <v>-106.01348280078614</v>
      </c>
      <c r="AW325" s="10">
        <f t="shared" si="147"/>
        <v>43444</v>
      </c>
      <c r="AY325" s="20">
        <f>AVERAGE(E325,F325,G325)</f>
        <v>1037.0966666666666</v>
      </c>
      <c r="AZ325" s="21">
        <f t="shared" si="134"/>
        <v>1054.1558333333335</v>
      </c>
      <c r="BA325" s="21">
        <f t="shared" si="135"/>
        <v>17.477750000000022</v>
      </c>
      <c r="BB325" s="22">
        <f t="shared" si="136"/>
        <v>-65.070033487021604</v>
      </c>
      <c r="BC325" s="10">
        <f t="shared" si="148"/>
        <v>43444</v>
      </c>
      <c r="BE325" s="20">
        <f>G325-G324</f>
        <v>2.9700000000000273</v>
      </c>
      <c r="BF325" s="23">
        <f t="shared" si="150"/>
        <v>2.9700000000000273</v>
      </c>
      <c r="BG325" s="23">
        <f t="shared" si="128"/>
        <v>0</v>
      </c>
      <c r="BH325" s="33">
        <f t="shared" si="132"/>
        <v>8.4658557087413104</v>
      </c>
      <c r="BI325" s="33">
        <f t="shared" si="133"/>
        <v>10.449575479753644</v>
      </c>
      <c r="BJ325" s="23">
        <f t="shared" si="129"/>
        <v>0.81016264489826895</v>
      </c>
      <c r="BK325" s="30">
        <f t="shared" si="130"/>
        <v>44.756345358336574</v>
      </c>
      <c r="BL325" s="10">
        <f t="shared" si="149"/>
        <v>43444</v>
      </c>
    </row>
    <row r="326" spans="1:64" x14ac:dyDescent="0.25">
      <c r="A326">
        <v>1329</v>
      </c>
      <c r="B326">
        <v>3</v>
      </c>
      <c r="C326" s="1">
        <v>43445</v>
      </c>
      <c r="D326" s="52">
        <v>1056.49</v>
      </c>
      <c r="E326" s="52">
        <v>1060.5999999999999</v>
      </c>
      <c r="F326" s="52">
        <v>1039.8399999999999</v>
      </c>
      <c r="G326">
        <v>1051.75</v>
      </c>
      <c r="H326">
        <v>1394731</v>
      </c>
      <c r="J326" s="10">
        <f t="shared" si="142"/>
        <v>43445</v>
      </c>
      <c r="K326" s="20">
        <v>0</v>
      </c>
      <c r="L326" s="20">
        <v>1</v>
      </c>
      <c r="N326" s="10">
        <f t="shared" si="143"/>
        <v>43445</v>
      </c>
      <c r="O326" s="42">
        <f>((G326-MIN(F313:F326))/(MAX(E313:E326)-MIN(F313:F326))*100)</f>
        <v>43.32581823835806</v>
      </c>
      <c r="P326" s="40">
        <f t="shared" si="131"/>
        <v>36.233123428956389</v>
      </c>
      <c r="Q326" s="2"/>
      <c r="R326" s="10">
        <f t="shared" si="144"/>
        <v>43445</v>
      </c>
      <c r="S326" s="11">
        <f t="shared" si="123"/>
        <v>0.25</v>
      </c>
      <c r="T326" s="40">
        <f>(G326*S326)+(T325*(1-S326))</f>
        <v>1055.4582937323585</v>
      </c>
      <c r="U326" s="3"/>
      <c r="V326" s="10">
        <f t="shared" si="145"/>
        <v>43445</v>
      </c>
      <c r="W326" s="23">
        <f t="shared" si="124"/>
        <v>0.15384615384615385</v>
      </c>
      <c r="X326" s="46">
        <f>((G326 -X325)*W326)+X325</f>
        <v>1057.6413099399413</v>
      </c>
      <c r="Y326" s="23">
        <f t="shared" si="137"/>
        <v>7.407407407407407E-2</v>
      </c>
      <c r="Z326" s="47">
        <f>((G326 -Z325)*Y326)+Z325</f>
        <v>1063.655972051366</v>
      </c>
      <c r="AA326" s="46">
        <f t="shared" si="138"/>
        <v>-6.0146621114247409</v>
      </c>
      <c r="AB326" s="45">
        <f t="shared" si="139"/>
        <v>0.2</v>
      </c>
      <c r="AC326" s="48">
        <f t="shared" si="141"/>
        <v>-6.87471441754065</v>
      </c>
      <c r="AD326" s="46">
        <f t="shared" si="140"/>
        <v>0.8600523061159091</v>
      </c>
      <c r="AF326" s="10">
        <f t="shared" si="146"/>
        <v>43445</v>
      </c>
      <c r="AG326" s="15">
        <f>AVERAGE(G320:G326)</f>
        <v>1064.0414285714285</v>
      </c>
      <c r="AH326" s="16">
        <f>AVERAGE(G313:G326)</f>
        <v>1057.3642857142856</v>
      </c>
      <c r="AS326" s="26">
        <f>AVERAGE(E326,F326,G326)</f>
        <v>1050.7299999999998</v>
      </c>
      <c r="AT326" s="26">
        <f t="shared" si="125"/>
        <v>1065.8266666666666</v>
      </c>
      <c r="AU326" s="26">
        <f t="shared" si="126"/>
        <v>20.514285714285766</v>
      </c>
      <c r="AV326" s="27">
        <f t="shared" si="127"/>
        <v>-49.060662333643165</v>
      </c>
      <c r="AW326" s="10">
        <f t="shared" si="147"/>
        <v>43445</v>
      </c>
      <c r="AY326" s="20">
        <f>AVERAGE(E326,F326,G326)</f>
        <v>1050.7299999999998</v>
      </c>
      <c r="AZ326" s="21">
        <f t="shared" si="134"/>
        <v>1053.4453333333336</v>
      </c>
      <c r="BA326" s="21">
        <f t="shared" si="135"/>
        <v>16.967733333333392</v>
      </c>
      <c r="BB326" s="22">
        <f t="shared" si="136"/>
        <v>-10.668615463600579</v>
      </c>
      <c r="BC326" s="10">
        <f t="shared" si="148"/>
        <v>43445</v>
      </c>
      <c r="BE326" s="20">
        <f>G326-G325</f>
        <v>12.200000000000045</v>
      </c>
      <c r="BF326" s="23">
        <f t="shared" si="150"/>
        <v>12.200000000000045</v>
      </c>
      <c r="BG326" s="23">
        <f t="shared" si="128"/>
        <v>0</v>
      </c>
      <c r="BH326" s="33">
        <f t="shared" si="132"/>
        <v>8.7325803009740763</v>
      </c>
      <c r="BI326" s="33">
        <f t="shared" si="133"/>
        <v>9.7031772311998132</v>
      </c>
      <c r="BJ326" s="23">
        <f t="shared" si="129"/>
        <v>0.89997122518747186</v>
      </c>
      <c r="BK326" s="30">
        <f t="shared" si="130"/>
        <v>47.367623954340196</v>
      </c>
      <c r="BL326" s="10">
        <f t="shared" si="149"/>
        <v>43445</v>
      </c>
    </row>
    <row r="327" spans="1:64" x14ac:dyDescent="0.25">
      <c r="A327">
        <v>1330</v>
      </c>
      <c r="B327">
        <v>3</v>
      </c>
      <c r="C327" s="1">
        <v>43446</v>
      </c>
      <c r="D327" s="52">
        <v>1068</v>
      </c>
      <c r="E327" s="52">
        <v>1081.6500000000001</v>
      </c>
      <c r="F327" s="52">
        <v>1062.79</v>
      </c>
      <c r="G327">
        <v>1063.68</v>
      </c>
      <c r="H327">
        <v>1523804</v>
      </c>
      <c r="J327" s="10">
        <f t="shared" si="142"/>
        <v>43446</v>
      </c>
      <c r="K327" s="20">
        <v>0</v>
      </c>
      <c r="L327" s="20">
        <v>1</v>
      </c>
      <c r="N327" s="10">
        <f t="shared" si="143"/>
        <v>43446</v>
      </c>
      <c r="O327" s="42">
        <f>((G327-MIN(F314:F327))/(MAX(E314:E327)-MIN(F314:F327))*100)</f>
        <v>40.371638141809328</v>
      </c>
      <c r="P327" s="40">
        <f t="shared" si="131"/>
        <v>39.179568825781764</v>
      </c>
      <c r="Q327" s="2"/>
      <c r="R327" s="10">
        <f t="shared" si="144"/>
        <v>43446</v>
      </c>
      <c r="S327" s="11">
        <f t="shared" si="123"/>
        <v>0.25</v>
      </c>
      <c r="T327" s="40">
        <f>(G327*S327)+(T326*(1-S327))</f>
        <v>1057.5137202992689</v>
      </c>
      <c r="U327" s="3"/>
      <c r="V327" s="10">
        <f t="shared" si="145"/>
        <v>43446</v>
      </c>
      <c r="W327" s="23">
        <f t="shared" si="124"/>
        <v>0.15384615384615385</v>
      </c>
      <c r="X327" s="46">
        <f>((G327 -X326)*W327)+X326</f>
        <v>1058.5703391799502</v>
      </c>
      <c r="Y327" s="23">
        <f t="shared" si="137"/>
        <v>7.407407407407407E-2</v>
      </c>
      <c r="Z327" s="47">
        <f>((G327 -Z326)*Y327)+Z326</f>
        <v>1063.6577518994129</v>
      </c>
      <c r="AA327" s="46">
        <f t="shared" si="138"/>
        <v>-5.0874127194626908</v>
      </c>
      <c r="AB327" s="45">
        <f t="shared" si="139"/>
        <v>0.2</v>
      </c>
      <c r="AC327" s="48">
        <f t="shared" si="141"/>
        <v>-6.5172540779250578</v>
      </c>
      <c r="AD327" s="46">
        <f t="shared" si="140"/>
        <v>1.429841358462367</v>
      </c>
      <c r="AF327" s="10">
        <f t="shared" si="146"/>
        <v>43446</v>
      </c>
      <c r="AG327" s="15">
        <f>AVERAGE(G321:G327)</f>
        <v>1059.6485714285714</v>
      </c>
      <c r="AH327" s="16">
        <f>AVERAGE(G314:G327)</f>
        <v>1060.0728571428569</v>
      </c>
      <c r="AS327" s="26">
        <f>AVERAGE(E327,F327,G327)</f>
        <v>1069.3733333333332</v>
      </c>
      <c r="AT327" s="26">
        <f t="shared" si="125"/>
        <v>1062.9809523809522</v>
      </c>
      <c r="AU327" s="26">
        <f t="shared" si="126"/>
        <v>17.262040816326557</v>
      </c>
      <c r="AV327" s="27">
        <f t="shared" si="127"/>
        <v>24.68762150971574</v>
      </c>
      <c r="AW327" s="10">
        <f t="shared" si="147"/>
        <v>43446</v>
      </c>
      <c r="AY327" s="20">
        <f>AVERAGE(E327,F327,G327)</f>
        <v>1069.3733333333332</v>
      </c>
      <c r="AZ327" s="21">
        <f t="shared" si="134"/>
        <v>1054.7181666666668</v>
      </c>
      <c r="BA327" s="21">
        <f t="shared" si="135"/>
        <v>17.414983333333357</v>
      </c>
      <c r="BB327" s="22">
        <f t="shared" si="136"/>
        <v>56.101754013225879</v>
      </c>
      <c r="BC327" s="10">
        <f t="shared" si="148"/>
        <v>43446</v>
      </c>
      <c r="BE327" s="20">
        <f>G327-G326</f>
        <v>11.930000000000064</v>
      </c>
      <c r="BF327" s="23">
        <f t="shared" si="150"/>
        <v>11.930000000000064</v>
      </c>
      <c r="BG327" s="23">
        <f t="shared" si="128"/>
        <v>0</v>
      </c>
      <c r="BH327" s="33">
        <f t="shared" si="132"/>
        <v>8.9609674223330753</v>
      </c>
      <c r="BI327" s="33">
        <f t="shared" si="133"/>
        <v>9.0100931432569702</v>
      </c>
      <c r="BJ327" s="23">
        <f t="shared" si="129"/>
        <v>0.99454770110110791</v>
      </c>
      <c r="BK327" s="30">
        <f t="shared" si="130"/>
        <v>49.863319917195206</v>
      </c>
      <c r="BL327" s="10">
        <f t="shared" si="149"/>
        <v>43446</v>
      </c>
    </row>
    <row r="328" spans="1:64" x14ac:dyDescent="0.25">
      <c r="A328">
        <v>1331</v>
      </c>
      <c r="B328">
        <v>3</v>
      </c>
      <c r="C328" s="1">
        <v>43447</v>
      </c>
      <c r="D328" s="52">
        <v>1068.07</v>
      </c>
      <c r="E328" s="52">
        <v>1079.76</v>
      </c>
      <c r="F328" s="52">
        <v>1053.93</v>
      </c>
      <c r="G328">
        <v>1061.9000000000001</v>
      </c>
      <c r="H328">
        <v>1329768</v>
      </c>
      <c r="J328" s="10">
        <f t="shared" si="142"/>
        <v>43447</v>
      </c>
      <c r="K328" s="20">
        <v>0</v>
      </c>
      <c r="L328" s="20">
        <v>1</v>
      </c>
      <c r="N328" s="10">
        <f t="shared" si="143"/>
        <v>43447</v>
      </c>
      <c r="O328" s="42">
        <f>((G328-MIN(F315:F328))/(MAX(E315:E328)-MIN(F315:F328))*100)</f>
        <v>38.630806845965836</v>
      </c>
      <c r="P328" s="40">
        <f t="shared" si="131"/>
        <v>40.776087742044403</v>
      </c>
      <c r="Q328" s="2"/>
      <c r="R328" s="10">
        <f t="shared" si="144"/>
        <v>43447</v>
      </c>
      <c r="S328" s="11">
        <f t="shared" si="123"/>
        <v>0.25</v>
      </c>
      <c r="T328" s="40">
        <f>(G328*S328)+(T327*(1-S328))</f>
        <v>1058.6102902244515</v>
      </c>
      <c r="U328" s="3"/>
      <c r="V328" s="10">
        <f t="shared" si="145"/>
        <v>43447</v>
      </c>
      <c r="W328" s="23">
        <f t="shared" si="124"/>
        <v>0.15384615384615385</v>
      </c>
      <c r="X328" s="46">
        <f>((G328 -X327)*W328)+X327</f>
        <v>1059.0825946907271</v>
      </c>
      <c r="Y328" s="23">
        <f t="shared" si="137"/>
        <v>7.407407407407407E-2</v>
      </c>
      <c r="Z328" s="47">
        <f>((G328 -Z327)*Y328)+Z327</f>
        <v>1063.5275480550119</v>
      </c>
      <c r="AA328" s="46">
        <f t="shared" si="138"/>
        <v>-4.4449533642848564</v>
      </c>
      <c r="AB328" s="45">
        <f t="shared" si="139"/>
        <v>0.2</v>
      </c>
      <c r="AC328" s="48">
        <f t="shared" si="141"/>
        <v>-6.1027939351970177</v>
      </c>
      <c r="AD328" s="46">
        <f t="shared" si="140"/>
        <v>1.6578405709121613</v>
      </c>
      <c r="AF328" s="10">
        <f t="shared" si="146"/>
        <v>43447</v>
      </c>
      <c r="AG328" s="15">
        <f>AVERAGE(G322:G328)</f>
        <v>1053.287142857143</v>
      </c>
      <c r="AH328" s="16">
        <f>AVERAGE(G315:G328)</f>
        <v>1061.8078571428571</v>
      </c>
      <c r="AS328" s="26">
        <f>AVERAGE(E328,F328,G328)</f>
        <v>1065.1966666666667</v>
      </c>
      <c r="AT328" s="26">
        <f t="shared" si="125"/>
        <v>1056.3547619047617</v>
      </c>
      <c r="AU328" s="26">
        <f t="shared" si="126"/>
        <v>9.8450340136055274</v>
      </c>
      <c r="AV328" s="27">
        <f t="shared" si="127"/>
        <v>59.873873126869427</v>
      </c>
      <c r="AW328" s="10">
        <f t="shared" si="147"/>
        <v>43447</v>
      </c>
      <c r="AY328" s="20">
        <f>AVERAGE(E328,F328,G328)</f>
        <v>1065.1966666666667</v>
      </c>
      <c r="AZ328" s="21">
        <f t="shared" si="134"/>
        <v>1055.9145000000001</v>
      </c>
      <c r="BA328" s="21">
        <f t="shared" si="135"/>
        <v>17.266500000000025</v>
      </c>
      <c r="BB328" s="22">
        <f t="shared" si="136"/>
        <v>35.83882727310732</v>
      </c>
      <c r="BC328" s="10">
        <f t="shared" si="148"/>
        <v>43447</v>
      </c>
      <c r="BE328" s="20">
        <f>G328-G327</f>
        <v>-1.7799999999999727</v>
      </c>
      <c r="BF328" s="23">
        <f t="shared" si="150"/>
        <v>0</v>
      </c>
      <c r="BG328" s="23">
        <f t="shared" si="128"/>
        <v>1.7799999999999727</v>
      </c>
      <c r="BH328" s="33">
        <f t="shared" si="132"/>
        <v>8.3208983207378555</v>
      </c>
      <c r="BI328" s="33">
        <f t="shared" si="133"/>
        <v>8.493657918738613</v>
      </c>
      <c r="BJ328" s="23">
        <f t="shared" si="129"/>
        <v>0.97966016530762123</v>
      </c>
      <c r="BK328" s="30">
        <f t="shared" si="130"/>
        <v>49.486279639080934</v>
      </c>
      <c r="BL328" s="10">
        <f t="shared" si="149"/>
        <v>43447</v>
      </c>
    </row>
    <row r="329" spans="1:64" x14ac:dyDescent="0.25">
      <c r="A329">
        <v>1332</v>
      </c>
      <c r="B329">
        <v>3</v>
      </c>
      <c r="C329" s="1">
        <v>43448</v>
      </c>
      <c r="D329" s="52">
        <v>1049.98</v>
      </c>
      <c r="E329" s="52">
        <v>1062.5999999999999</v>
      </c>
      <c r="F329" s="52">
        <v>1040.79</v>
      </c>
      <c r="G329">
        <v>1042.0999999999999</v>
      </c>
      <c r="H329">
        <v>1686619</v>
      </c>
      <c r="J329" s="10">
        <f t="shared" si="142"/>
        <v>43448</v>
      </c>
      <c r="K329" s="20">
        <v>0</v>
      </c>
      <c r="L329" s="20">
        <v>1</v>
      </c>
      <c r="N329" s="10">
        <f t="shared" si="143"/>
        <v>43448</v>
      </c>
      <c r="O329" s="42">
        <f>((G329-MIN(F316:F329))/(MAX(E316:E329)-MIN(F316:F329))*100)</f>
        <v>18.557616416732362</v>
      </c>
      <c r="P329" s="40">
        <f t="shared" si="131"/>
        <v>32.520020468169172</v>
      </c>
      <c r="Q329" s="2"/>
      <c r="R329" s="10">
        <f t="shared" si="144"/>
        <v>43448</v>
      </c>
      <c r="S329" s="11">
        <f t="shared" ref="S329:S392" si="151">2/(7+1)</f>
        <v>0.25</v>
      </c>
      <c r="T329" s="40">
        <f>(G329*S329)+(T328*(1-S329))</f>
        <v>1054.4827176683386</v>
      </c>
      <c r="U329" s="3"/>
      <c r="V329" s="10">
        <f t="shared" si="145"/>
        <v>43448</v>
      </c>
      <c r="W329" s="23">
        <f t="shared" ref="W329:W392" si="152">2/(12+1)</f>
        <v>0.15384615384615385</v>
      </c>
      <c r="X329" s="46">
        <f>((G329 -X328)*W329)+X328</f>
        <v>1056.4698878152305</v>
      </c>
      <c r="Y329" s="23">
        <f t="shared" si="137"/>
        <v>7.407407407407407E-2</v>
      </c>
      <c r="Z329" s="47">
        <f>((G329 -Z328)*Y329)+Z328</f>
        <v>1061.9403222731592</v>
      </c>
      <c r="AA329" s="46">
        <f t="shared" si="138"/>
        <v>-5.4704344579286044</v>
      </c>
      <c r="AB329" s="45">
        <f t="shared" si="139"/>
        <v>0.2</v>
      </c>
      <c r="AC329" s="48">
        <f t="shared" si="141"/>
        <v>-5.9763220397433354</v>
      </c>
      <c r="AD329" s="46">
        <f t="shared" si="140"/>
        <v>0.50588758181473104</v>
      </c>
      <c r="AF329" s="10">
        <f t="shared" si="146"/>
        <v>43448</v>
      </c>
      <c r="AG329" s="15">
        <f>AVERAGE(G323:G329)</f>
        <v>1052.0414285714287</v>
      </c>
      <c r="AH329" s="16">
        <f>AVERAGE(G316:G329)</f>
        <v>1063.1092857142855</v>
      </c>
      <c r="AS329" s="26">
        <f>AVERAGE(E329,F329,G329)</f>
        <v>1048.4966666666667</v>
      </c>
      <c r="AT329" s="26">
        <f t="shared" ref="AT329:AT392" si="153">AVERAGE(AS323:AS329)</f>
        <v>1053.5104761904761</v>
      </c>
      <c r="AU329" s="26">
        <f t="shared" ref="AU329:AU392" si="154">(ABS(AT329-AS323)+ABS(AT329-AS324)+ABS(AT329-AS325)+ABS(AT329-AS326)+ABS(AT329-AS327)+ABS(AT329-AS328)+ABS(AT329-AS329))/7</f>
        <v>8.8395918367347281</v>
      </c>
      <c r="AV329" s="27">
        <f t="shared" ref="AV329:AV392" si="155">(AS329-AT329)/(AU329*0.015)</f>
        <v>-37.813280797072586</v>
      </c>
      <c r="AW329" s="10">
        <f t="shared" si="147"/>
        <v>43448</v>
      </c>
      <c r="AY329" s="20">
        <f>AVERAGE(E329,F329,G329)</f>
        <v>1048.4966666666667</v>
      </c>
      <c r="AZ329" s="21">
        <f t="shared" si="134"/>
        <v>1056.1856666666667</v>
      </c>
      <c r="BA329" s="21">
        <f t="shared" si="135"/>
        <v>17.002566666666695</v>
      </c>
      <c r="BB329" s="22">
        <f t="shared" si="136"/>
        <v>-30.148389360822254</v>
      </c>
      <c r="BC329" s="10">
        <f t="shared" si="148"/>
        <v>43448</v>
      </c>
      <c r="BE329" s="20">
        <f>G329-G328</f>
        <v>-19.800000000000182</v>
      </c>
      <c r="BF329" s="23">
        <f t="shared" si="150"/>
        <v>0</v>
      </c>
      <c r="BG329" s="23">
        <f t="shared" si="128"/>
        <v>19.800000000000182</v>
      </c>
      <c r="BH329" s="33">
        <f t="shared" si="132"/>
        <v>7.7265484406851517</v>
      </c>
      <c r="BI329" s="33">
        <f t="shared" si="133"/>
        <v>9.3012537816858689</v>
      </c>
      <c r="BJ329" s="23">
        <f t="shared" si="129"/>
        <v>0.83069966931755956</v>
      </c>
      <c r="BK329" s="30">
        <f t="shared" si="130"/>
        <v>45.376075783485796</v>
      </c>
      <c r="BL329" s="10">
        <f t="shared" si="149"/>
        <v>43448</v>
      </c>
    </row>
    <row r="330" spans="1:64" x14ac:dyDescent="0.25">
      <c r="A330">
        <v>1333</v>
      </c>
      <c r="B330">
        <v>3</v>
      </c>
      <c r="C330" s="1">
        <v>43451</v>
      </c>
      <c r="D330" s="52">
        <v>1037.51</v>
      </c>
      <c r="E330" s="52">
        <v>1053.1500000000001</v>
      </c>
      <c r="F330" s="52">
        <v>1007.9</v>
      </c>
      <c r="G330">
        <v>1016.53</v>
      </c>
      <c r="H330">
        <v>2385364</v>
      </c>
      <c r="J330" s="10">
        <f t="shared" si="142"/>
        <v>43451</v>
      </c>
      <c r="K330" s="20">
        <v>0</v>
      </c>
      <c r="L330" s="20">
        <v>1</v>
      </c>
      <c r="N330" s="10">
        <f t="shared" si="143"/>
        <v>43451</v>
      </c>
      <c r="O330" s="42">
        <f>((G330-MIN(F317:F330))/(MAX(E317:E330)-MIN(F317:F330))*100)</f>
        <v>7.3918629550321091</v>
      </c>
      <c r="P330" s="40">
        <f t="shared" si="131"/>
        <v>21.526762072576769</v>
      </c>
      <c r="Q330" s="2"/>
      <c r="R330" s="10">
        <f t="shared" si="144"/>
        <v>43451</v>
      </c>
      <c r="S330" s="11">
        <f t="shared" si="151"/>
        <v>0.25</v>
      </c>
      <c r="T330" s="40">
        <f>(G330*S330)+(T329*(1-S330))</f>
        <v>1044.994538251254</v>
      </c>
      <c r="U330" s="3"/>
      <c r="V330" s="10">
        <f t="shared" si="145"/>
        <v>43451</v>
      </c>
      <c r="W330" s="23">
        <f t="shared" si="152"/>
        <v>0.15384615384615385</v>
      </c>
      <c r="X330" s="46">
        <f>((G330 -X329)*W330)+X329</f>
        <v>1050.3252896898105</v>
      </c>
      <c r="Y330" s="23">
        <f t="shared" si="137"/>
        <v>7.407407407407407E-2</v>
      </c>
      <c r="Z330" s="47">
        <f>((G330 -Z329)*Y330)+Z329</f>
        <v>1058.5765946973695</v>
      </c>
      <c r="AA330" s="46">
        <f t="shared" si="138"/>
        <v>-8.25130500755904</v>
      </c>
      <c r="AB330" s="45">
        <f t="shared" si="139"/>
        <v>0.2</v>
      </c>
      <c r="AC330" s="48">
        <f t="shared" si="141"/>
        <v>-6.4313186333064767</v>
      </c>
      <c r="AD330" s="46">
        <f t="shared" si="140"/>
        <v>-1.8199863742525633</v>
      </c>
      <c r="AF330" s="10">
        <f t="shared" si="146"/>
        <v>43451</v>
      </c>
      <c r="AG330" s="15">
        <f>AVERAGE(G324:G330)</f>
        <v>1044.5842857142859</v>
      </c>
      <c r="AH330" s="16">
        <f>AVERAGE(G317:G330)</f>
        <v>1060.8171428571429</v>
      </c>
      <c r="AS330" s="26">
        <f>AVERAGE(E330,F330,G330)</f>
        <v>1025.8599999999999</v>
      </c>
      <c r="AT330" s="26">
        <f t="shared" si="153"/>
        <v>1049.0761904761905</v>
      </c>
      <c r="AU330" s="26">
        <f t="shared" si="154"/>
        <v>10.877551020408159</v>
      </c>
      <c r="AV330" s="27">
        <f t="shared" si="155"/>
        <v>-142.28809672712197</v>
      </c>
      <c r="AW330" s="10">
        <f t="shared" si="147"/>
        <v>43451</v>
      </c>
      <c r="AY330" s="20">
        <f>AVERAGE(E330,F330,G330)</f>
        <v>1025.8599999999999</v>
      </c>
      <c r="AZ330" s="21">
        <f t="shared" si="134"/>
        <v>1054.6730000000002</v>
      </c>
      <c r="BA330" s="21">
        <f t="shared" si="135"/>
        <v>18.36396666666672</v>
      </c>
      <c r="BB330" s="22">
        <f t="shared" si="136"/>
        <v>-104.59976875003493</v>
      </c>
      <c r="BC330" s="10">
        <f t="shared" si="148"/>
        <v>43451</v>
      </c>
      <c r="BE330" s="20">
        <f>G330-G329</f>
        <v>-25.569999999999936</v>
      </c>
      <c r="BF330" s="23">
        <f t="shared" si="150"/>
        <v>0</v>
      </c>
      <c r="BG330" s="23">
        <f t="shared" si="128"/>
        <v>25.569999999999936</v>
      </c>
      <c r="BH330" s="33">
        <f t="shared" si="132"/>
        <v>7.1746521234933551</v>
      </c>
      <c r="BI330" s="33">
        <f t="shared" si="133"/>
        <v>10.463307082994017</v>
      </c>
      <c r="BJ330" s="23">
        <f t="shared" si="129"/>
        <v>0.68569641190731145</v>
      </c>
      <c r="BK330" s="30">
        <f t="shared" si="130"/>
        <v>40.677337097221908</v>
      </c>
      <c r="BL330" s="10">
        <f t="shared" si="149"/>
        <v>43451</v>
      </c>
    </row>
    <row r="331" spans="1:64" x14ac:dyDescent="0.25">
      <c r="A331">
        <v>1334</v>
      </c>
      <c r="B331">
        <v>3</v>
      </c>
      <c r="C331" s="1">
        <v>43452</v>
      </c>
      <c r="D331" s="52">
        <v>1026.0899999999999</v>
      </c>
      <c r="E331" s="52">
        <v>1049.48</v>
      </c>
      <c r="F331" s="52">
        <v>1021.44</v>
      </c>
      <c r="G331">
        <v>1028.71</v>
      </c>
      <c r="H331">
        <v>2192533</v>
      </c>
      <c r="J331" s="10">
        <f t="shared" si="142"/>
        <v>43452</v>
      </c>
      <c r="K331" s="20">
        <v>0</v>
      </c>
      <c r="L331" s="20">
        <v>1</v>
      </c>
      <c r="N331" s="10">
        <f t="shared" si="143"/>
        <v>43452</v>
      </c>
      <c r="O331" s="42">
        <f>((G331-MIN(F318:F331))/(MAX(E318:E331)-MIN(F318:F331))*100)</f>
        <v>17.824411134903674</v>
      </c>
      <c r="P331" s="40">
        <f t="shared" si="131"/>
        <v>14.591296835556049</v>
      </c>
      <c r="Q331" s="2"/>
      <c r="R331" s="10">
        <f t="shared" si="144"/>
        <v>43452</v>
      </c>
      <c r="S331" s="11">
        <f t="shared" si="151"/>
        <v>0.25</v>
      </c>
      <c r="T331" s="40">
        <f>(G331*S331)+(T330*(1-S331))</f>
        <v>1040.9234036884404</v>
      </c>
      <c r="U331" s="3"/>
      <c r="V331" s="10">
        <f t="shared" si="145"/>
        <v>43452</v>
      </c>
      <c r="W331" s="23">
        <f t="shared" si="152"/>
        <v>0.15384615384615385</v>
      </c>
      <c r="X331" s="46">
        <f>((G331 -X330)*W331)+X330</f>
        <v>1046.9998605067626</v>
      </c>
      <c r="Y331" s="23">
        <f t="shared" si="137"/>
        <v>7.407407407407407E-2</v>
      </c>
      <c r="Z331" s="47">
        <f>((G331 -Z330)*Y331)+Z330</f>
        <v>1056.3642543494161</v>
      </c>
      <c r="AA331" s="46">
        <f t="shared" si="138"/>
        <v>-9.3643938426534987</v>
      </c>
      <c r="AB331" s="45">
        <f t="shared" si="139"/>
        <v>0.2</v>
      </c>
      <c r="AC331" s="48">
        <f t="shared" si="141"/>
        <v>-7.0179336751758807</v>
      </c>
      <c r="AD331" s="46">
        <f t="shared" si="140"/>
        <v>-2.346460167477618</v>
      </c>
      <c r="AF331" s="10">
        <f t="shared" si="146"/>
        <v>43452</v>
      </c>
      <c r="AG331" s="15">
        <f>AVERAGE(G325:G331)</f>
        <v>1043.4600000000003</v>
      </c>
      <c r="AH331" s="16">
        <f>AVERAGE(G318:G331)</f>
        <v>1059.6957142857143</v>
      </c>
      <c r="AS331" s="26">
        <f>AVERAGE(E331,F331,G331)</f>
        <v>1033.21</v>
      </c>
      <c r="AT331" s="26">
        <f t="shared" si="153"/>
        <v>1047.137619047619</v>
      </c>
      <c r="AU331" s="26">
        <f t="shared" si="154"/>
        <v>12.927482993197275</v>
      </c>
      <c r="AV331" s="27">
        <f t="shared" si="155"/>
        <v>-71.824340205787095</v>
      </c>
      <c r="AW331" s="10">
        <f t="shared" si="147"/>
        <v>43452</v>
      </c>
      <c r="AY331" s="20">
        <f>AVERAGE(E331,F331,G331)</f>
        <v>1033.21</v>
      </c>
      <c r="AZ331" s="21">
        <f t="shared" si="134"/>
        <v>1053.3756666666666</v>
      </c>
      <c r="BA331" s="21">
        <f t="shared" si="135"/>
        <v>18.953466666666674</v>
      </c>
      <c r="BB331" s="22">
        <f t="shared" si="136"/>
        <v>-70.93044251066307</v>
      </c>
      <c r="BC331" s="10">
        <f t="shared" si="148"/>
        <v>43452</v>
      </c>
      <c r="BE331" s="20">
        <f>G331-G330</f>
        <v>12.180000000000064</v>
      </c>
      <c r="BF331" s="23">
        <f t="shared" si="150"/>
        <v>12.180000000000064</v>
      </c>
      <c r="BG331" s="23">
        <f t="shared" si="128"/>
        <v>0</v>
      </c>
      <c r="BH331" s="33">
        <f t="shared" si="132"/>
        <v>7.5321769718152627</v>
      </c>
      <c r="BI331" s="33">
        <f t="shared" si="133"/>
        <v>9.7159280056373003</v>
      </c>
      <c r="BJ331" s="23">
        <f t="shared" si="129"/>
        <v>0.77524009723466469</v>
      </c>
      <c r="BK331" s="30">
        <f t="shared" si="130"/>
        <v>43.6695914227194</v>
      </c>
      <c r="BL331" s="10">
        <f t="shared" si="149"/>
        <v>43452</v>
      </c>
    </row>
    <row r="332" spans="1:64" x14ac:dyDescent="0.25">
      <c r="A332">
        <v>1335</v>
      </c>
      <c r="B332">
        <v>3</v>
      </c>
      <c r="C332" s="1">
        <v>43453</v>
      </c>
      <c r="D332" s="52">
        <v>1033.99</v>
      </c>
      <c r="E332" s="52">
        <v>1062</v>
      </c>
      <c r="F332" s="52">
        <v>1008.05</v>
      </c>
      <c r="G332">
        <v>1023.01</v>
      </c>
      <c r="H332">
        <v>2479338</v>
      </c>
      <c r="J332" s="10">
        <f t="shared" si="142"/>
        <v>43453</v>
      </c>
      <c r="K332" s="20">
        <v>0</v>
      </c>
      <c r="L332" s="20">
        <v>1</v>
      </c>
      <c r="N332" s="10">
        <f t="shared" si="143"/>
        <v>43453</v>
      </c>
      <c r="O332" s="42">
        <f>((G332-MIN(F319:F332))/(MAX(E319:E332)-MIN(F319:F332))*100)</f>
        <v>12.942184154175587</v>
      </c>
      <c r="P332" s="40">
        <f t="shared" si="131"/>
        <v>12.719486081370457</v>
      </c>
      <c r="Q332" s="2"/>
      <c r="R332" s="10">
        <f t="shared" si="144"/>
        <v>43453</v>
      </c>
      <c r="S332" s="11">
        <f t="shared" si="151"/>
        <v>0.25</v>
      </c>
      <c r="T332" s="40">
        <f>(G332*S332)+(T331*(1-S332))</f>
        <v>1036.4450527663303</v>
      </c>
      <c r="U332" s="3"/>
      <c r="V332" s="10">
        <f t="shared" si="145"/>
        <v>43453</v>
      </c>
      <c r="W332" s="23">
        <f t="shared" si="152"/>
        <v>0.15384615384615385</v>
      </c>
      <c r="X332" s="46">
        <f>((G332 -X331)*W332)+X331</f>
        <v>1043.3091127364914</v>
      </c>
      <c r="Y332" s="23">
        <f t="shared" si="137"/>
        <v>7.407407407407407E-2</v>
      </c>
      <c r="Z332" s="47">
        <f>((G332 -Z331)*Y332)+Z331</f>
        <v>1053.893568842052</v>
      </c>
      <c r="AA332" s="46">
        <f t="shared" si="138"/>
        <v>-10.584456105560548</v>
      </c>
      <c r="AB332" s="45">
        <f t="shared" si="139"/>
        <v>0.2</v>
      </c>
      <c r="AC332" s="48">
        <f t="shared" si="141"/>
        <v>-7.731238161252814</v>
      </c>
      <c r="AD332" s="46">
        <f t="shared" si="140"/>
        <v>-2.8532179443077341</v>
      </c>
      <c r="AF332" s="10">
        <f t="shared" si="146"/>
        <v>43453</v>
      </c>
      <c r="AG332" s="15">
        <f>AVERAGE(G326:G332)</f>
        <v>1041.0971428571429</v>
      </c>
      <c r="AH332" s="16">
        <f>AVERAGE(G319:G332)</f>
        <v>1055.18</v>
      </c>
      <c r="AS332" s="26">
        <f>AVERAGE(E332,F332,G332)</f>
        <v>1031.0200000000002</v>
      </c>
      <c r="AT332" s="26">
        <f t="shared" si="153"/>
        <v>1046.2695238095237</v>
      </c>
      <c r="AU332" s="26">
        <f t="shared" si="154"/>
        <v>13.919591836734655</v>
      </c>
      <c r="AV332" s="27">
        <f t="shared" si="155"/>
        <v>-73.036259436281384</v>
      </c>
      <c r="AW332" s="10">
        <f t="shared" si="147"/>
        <v>43453</v>
      </c>
      <c r="AY332" s="20">
        <f>AVERAGE(E332,F332,G332)</f>
        <v>1031.0200000000002</v>
      </c>
      <c r="AZ332" s="21">
        <f t="shared" si="134"/>
        <v>1053.3091666666664</v>
      </c>
      <c r="BA332" s="21">
        <f t="shared" si="135"/>
        <v>19.006666666666643</v>
      </c>
      <c r="BB332" s="22">
        <f t="shared" si="136"/>
        <v>-78.180170700337641</v>
      </c>
      <c r="BC332" s="10">
        <f t="shared" si="148"/>
        <v>43453</v>
      </c>
      <c r="BE332" s="20">
        <f>G332-G331</f>
        <v>-5.7000000000000455</v>
      </c>
      <c r="BF332" s="23">
        <f t="shared" si="150"/>
        <v>0</v>
      </c>
      <c r="BG332" s="23">
        <f t="shared" si="128"/>
        <v>5.7000000000000455</v>
      </c>
      <c r="BH332" s="33">
        <f t="shared" si="132"/>
        <v>6.9941643309713157</v>
      </c>
      <c r="BI332" s="33">
        <f t="shared" si="133"/>
        <v>9.4290760052346378</v>
      </c>
      <c r="BJ332" s="23">
        <f t="shared" si="129"/>
        <v>0.74176561171937117</v>
      </c>
      <c r="BK332" s="30">
        <f t="shared" si="130"/>
        <v>42.586993722257652</v>
      </c>
      <c r="BL332" s="10">
        <f t="shared" si="149"/>
        <v>43453</v>
      </c>
    </row>
    <row r="333" spans="1:64" x14ac:dyDescent="0.25">
      <c r="A333">
        <v>1336</v>
      </c>
      <c r="B333">
        <v>3</v>
      </c>
      <c r="C333" s="1">
        <v>43454</v>
      </c>
      <c r="D333" s="52">
        <v>1018.13</v>
      </c>
      <c r="E333" s="52">
        <v>1034.22</v>
      </c>
      <c r="F333" s="52">
        <v>996.36</v>
      </c>
      <c r="G333">
        <v>1009.41</v>
      </c>
      <c r="H333">
        <v>2673464</v>
      </c>
      <c r="J333" s="10">
        <f t="shared" si="142"/>
        <v>43454</v>
      </c>
      <c r="K333" s="20">
        <v>0</v>
      </c>
      <c r="L333" s="20">
        <v>1</v>
      </c>
      <c r="N333" s="10">
        <f t="shared" si="143"/>
        <v>43454</v>
      </c>
      <c r="O333" s="42">
        <f>((G333-MIN(F320:F333))/(MAX(E320:E333)-MIN(F320:F333))*100)</f>
        <v>10.172265959934482</v>
      </c>
      <c r="P333" s="40">
        <f t="shared" si="131"/>
        <v>13.64628708300458</v>
      </c>
      <c r="Q333" s="2"/>
      <c r="R333" s="10">
        <f t="shared" si="144"/>
        <v>43454</v>
      </c>
      <c r="S333" s="11">
        <f t="shared" si="151"/>
        <v>0.25</v>
      </c>
      <c r="T333" s="40">
        <f>(G333*S333)+(T332*(1-S333))</f>
        <v>1029.6862895747477</v>
      </c>
      <c r="U333" s="3"/>
      <c r="V333" s="10">
        <f t="shared" si="145"/>
        <v>43454</v>
      </c>
      <c r="W333" s="23">
        <f t="shared" si="152"/>
        <v>0.15384615384615385</v>
      </c>
      <c r="X333" s="46">
        <f>((G333 -X332)*W333)+X332</f>
        <v>1038.093864623185</v>
      </c>
      <c r="Y333" s="23">
        <f t="shared" si="137"/>
        <v>7.407407407407407E-2</v>
      </c>
      <c r="Z333" s="47">
        <f>((G333 -Z332)*Y333)+Z332</f>
        <v>1050.5984896685666</v>
      </c>
      <c r="AA333" s="46">
        <f t="shared" si="138"/>
        <v>-12.504625045381545</v>
      </c>
      <c r="AB333" s="45">
        <f t="shared" si="139"/>
        <v>0.2</v>
      </c>
      <c r="AC333" s="48">
        <f t="shared" si="141"/>
        <v>-8.6859155380785609</v>
      </c>
      <c r="AD333" s="46">
        <f t="shared" si="140"/>
        <v>-3.8187095073029838</v>
      </c>
      <c r="AF333" s="10">
        <f t="shared" si="146"/>
        <v>43454</v>
      </c>
      <c r="AG333" s="15">
        <f>AVERAGE(G327:G333)</f>
        <v>1035.0485714285714</v>
      </c>
      <c r="AH333" s="16">
        <f>AVERAGE(G320:G333)</f>
        <v>1049.5449999999998</v>
      </c>
      <c r="AS333" s="26">
        <f>AVERAGE(E333,F333,G333)</f>
        <v>1013.3299999999999</v>
      </c>
      <c r="AT333" s="26">
        <f t="shared" si="153"/>
        <v>1040.9266666666667</v>
      </c>
      <c r="AU333" s="26">
        <f t="shared" si="154"/>
        <v>17.224761904761895</v>
      </c>
      <c r="AV333" s="27">
        <f t="shared" si="155"/>
        <v>-106.81005565999544</v>
      </c>
      <c r="AW333" s="10">
        <f t="shared" si="147"/>
        <v>43454</v>
      </c>
      <c r="AY333" s="20">
        <f>AVERAGE(E333,F333,G333)</f>
        <v>1013.3299999999999</v>
      </c>
      <c r="AZ333" s="21">
        <f t="shared" si="134"/>
        <v>1053.0836666666667</v>
      </c>
      <c r="BA333" s="21">
        <f t="shared" si="135"/>
        <v>19.187066666666691</v>
      </c>
      <c r="BB333" s="22">
        <f t="shared" si="136"/>
        <v>-138.12660843299543</v>
      </c>
      <c r="BC333" s="10">
        <f t="shared" si="148"/>
        <v>43454</v>
      </c>
      <c r="BE333" s="20">
        <f>G333-G332</f>
        <v>-13.600000000000023</v>
      </c>
      <c r="BF333" s="23">
        <f t="shared" si="150"/>
        <v>0</v>
      </c>
      <c r="BG333" s="23">
        <f t="shared" si="128"/>
        <v>13.600000000000023</v>
      </c>
      <c r="BH333" s="33">
        <f t="shared" si="132"/>
        <v>6.4945811644733649</v>
      </c>
      <c r="BI333" s="33">
        <f t="shared" si="133"/>
        <v>9.7269991477178781</v>
      </c>
      <c r="BJ333" s="23">
        <f t="shared" si="129"/>
        <v>0.66768600118538157</v>
      </c>
      <c r="BK333" s="30">
        <f t="shared" si="130"/>
        <v>40.036673613065901</v>
      </c>
      <c r="BL333" s="10">
        <f t="shared" si="149"/>
        <v>43454</v>
      </c>
    </row>
    <row r="334" spans="1:64" x14ac:dyDescent="0.25">
      <c r="A334">
        <v>1337</v>
      </c>
      <c r="B334">
        <v>3</v>
      </c>
      <c r="C334" s="1">
        <v>43455</v>
      </c>
      <c r="D334" s="52">
        <v>1015.3</v>
      </c>
      <c r="E334" s="52">
        <v>1024.02</v>
      </c>
      <c r="F334" s="52">
        <v>973.69</v>
      </c>
      <c r="G334">
        <v>979.54</v>
      </c>
      <c r="H334">
        <v>4595891</v>
      </c>
      <c r="J334" s="10">
        <f t="shared" si="142"/>
        <v>43455</v>
      </c>
      <c r="K334" s="20">
        <v>1</v>
      </c>
      <c r="L334" s="20">
        <v>0</v>
      </c>
      <c r="N334" s="10">
        <f t="shared" si="143"/>
        <v>43455</v>
      </c>
      <c r="O334" s="42">
        <f>((G334-MIN(F321:F334))/(MAX(E321:E334)-MIN(F321:F334))*100)</f>
        <v>3.8751987281398432</v>
      </c>
      <c r="P334" s="40">
        <f t="shared" si="131"/>
        <v>8.996549614083305</v>
      </c>
      <c r="Q334" s="2"/>
      <c r="R334" s="10">
        <f t="shared" si="144"/>
        <v>43455</v>
      </c>
      <c r="S334" s="11">
        <f t="shared" si="151"/>
        <v>0.25</v>
      </c>
      <c r="T334" s="40">
        <f>(G334*S334)+(T333*(1-S334))</f>
        <v>1017.1497171810607</v>
      </c>
      <c r="U334" s="3"/>
      <c r="V334" s="10">
        <f t="shared" si="145"/>
        <v>43455</v>
      </c>
      <c r="W334" s="23">
        <f t="shared" si="152"/>
        <v>0.15384615384615385</v>
      </c>
      <c r="X334" s="46">
        <f>((G334 -X333)*W334)+X333</f>
        <v>1029.0855777580796</v>
      </c>
      <c r="Y334" s="23">
        <f t="shared" si="137"/>
        <v>7.407407407407407E-2</v>
      </c>
      <c r="Z334" s="47">
        <f>((G334 -Z333)*Y334)+Z333</f>
        <v>1045.3348978412653</v>
      </c>
      <c r="AA334" s="46">
        <f t="shared" si="138"/>
        <v>-16.249320083185694</v>
      </c>
      <c r="AB334" s="45">
        <f t="shared" si="139"/>
        <v>0.2</v>
      </c>
      <c r="AC334" s="48">
        <f t="shared" si="141"/>
        <v>-10.198596447099987</v>
      </c>
      <c r="AD334" s="46">
        <f t="shared" si="140"/>
        <v>-6.0507236360857064</v>
      </c>
      <c r="AF334" s="10">
        <f t="shared" si="146"/>
        <v>43455</v>
      </c>
      <c r="AG334" s="15">
        <f>AVERAGE(G328:G334)</f>
        <v>1023.0285714285714</v>
      </c>
      <c r="AH334" s="16">
        <f>AVERAGE(G321:G334)</f>
        <v>1041.3385714285716</v>
      </c>
      <c r="AS334" s="26">
        <f>AVERAGE(E334,F334,G334)</f>
        <v>992.41666666666663</v>
      </c>
      <c r="AT334" s="26">
        <f t="shared" si="153"/>
        <v>1029.9328571428573</v>
      </c>
      <c r="AU334" s="26">
        <f t="shared" si="154"/>
        <v>16.626258503401409</v>
      </c>
      <c r="AV334" s="27">
        <f t="shared" si="155"/>
        <v>-150.42947663587125</v>
      </c>
      <c r="AW334" s="10">
        <f t="shared" si="147"/>
        <v>43455</v>
      </c>
      <c r="AY334" s="20">
        <f>AVERAGE(E334,F334,G334)</f>
        <v>992.41666666666663</v>
      </c>
      <c r="AZ334" s="21">
        <f t="shared" si="134"/>
        <v>1050.7104999999997</v>
      </c>
      <c r="BA334" s="21">
        <f t="shared" si="135"/>
        <v>21.087549999999972</v>
      </c>
      <c r="BB334" s="22">
        <f t="shared" si="136"/>
        <v>-184.29146845202703</v>
      </c>
      <c r="BC334" s="10">
        <f t="shared" si="148"/>
        <v>43455</v>
      </c>
      <c r="BE334" s="20">
        <f>G334-G333</f>
        <v>-29.870000000000005</v>
      </c>
      <c r="BF334" s="23">
        <f t="shared" si="150"/>
        <v>0</v>
      </c>
      <c r="BG334" s="23">
        <f t="shared" si="128"/>
        <v>29.870000000000005</v>
      </c>
      <c r="BH334" s="33">
        <f t="shared" si="132"/>
        <v>6.0306825098681243</v>
      </c>
      <c r="BI334" s="33">
        <f t="shared" si="133"/>
        <v>11.165784922880887</v>
      </c>
      <c r="BJ334" s="23">
        <f t="shared" si="129"/>
        <v>0.54010376803068016</v>
      </c>
      <c r="BK334" s="30">
        <f t="shared" si="130"/>
        <v>35.069310214162201</v>
      </c>
      <c r="BL334" s="10">
        <f t="shared" si="149"/>
        <v>43455</v>
      </c>
    </row>
    <row r="335" spans="1:64" x14ac:dyDescent="0.25">
      <c r="A335">
        <v>1338</v>
      </c>
      <c r="B335">
        <v>3</v>
      </c>
      <c r="C335" s="1">
        <v>43458</v>
      </c>
      <c r="D335" s="52">
        <v>973.9</v>
      </c>
      <c r="E335" s="52">
        <v>1003.54</v>
      </c>
      <c r="F335" s="52">
        <v>970.11</v>
      </c>
      <c r="G335">
        <v>976.22</v>
      </c>
      <c r="H335">
        <v>1590328</v>
      </c>
      <c r="J335" s="10">
        <f t="shared" si="142"/>
        <v>43458</v>
      </c>
      <c r="K335" s="20">
        <v>1</v>
      </c>
      <c r="L335" s="20">
        <v>0</v>
      </c>
      <c r="N335" s="10">
        <f t="shared" si="143"/>
        <v>43458</v>
      </c>
      <c r="O335" s="42">
        <f>((G335-MIN(F322:F335))/(MAX(E322:E335)-MIN(F322:F335))*100)</f>
        <v>4.5491772764500116</v>
      </c>
      <c r="P335" s="40">
        <f t="shared" si="131"/>
        <v>6.1988806548414459</v>
      </c>
      <c r="Q335" s="2"/>
      <c r="R335" s="10">
        <f t="shared" si="144"/>
        <v>43458</v>
      </c>
      <c r="S335" s="11">
        <f t="shared" si="151"/>
        <v>0.25</v>
      </c>
      <c r="T335" s="40">
        <f>(G335*S335)+(T334*(1-S335))</f>
        <v>1006.9172878857955</v>
      </c>
      <c r="U335" s="3"/>
      <c r="V335" s="10">
        <f t="shared" si="145"/>
        <v>43458</v>
      </c>
      <c r="W335" s="23">
        <f t="shared" si="152"/>
        <v>0.15384615384615385</v>
      </c>
      <c r="X335" s="46">
        <f>((G335 -X334)*W335)+X334</f>
        <v>1020.9524119491442</v>
      </c>
      <c r="Y335" s="23">
        <f t="shared" si="137"/>
        <v>7.407407407407407E-2</v>
      </c>
      <c r="Z335" s="47">
        <f>((G335 -Z334)*Y335)+Z334</f>
        <v>1040.2152757789493</v>
      </c>
      <c r="AA335" s="46">
        <f t="shared" si="138"/>
        <v>-19.262863829805042</v>
      </c>
      <c r="AB335" s="45">
        <f t="shared" si="139"/>
        <v>0.2</v>
      </c>
      <c r="AC335" s="48">
        <f t="shared" si="141"/>
        <v>-12.011449923640999</v>
      </c>
      <c r="AD335" s="46">
        <f t="shared" si="140"/>
        <v>-7.2514139061640428</v>
      </c>
      <c r="AF335" s="10">
        <f t="shared" si="146"/>
        <v>43458</v>
      </c>
      <c r="AG335" s="15">
        <f>AVERAGE(G329:G335)</f>
        <v>1010.7885714285715</v>
      </c>
      <c r="AH335" s="16">
        <f>AVERAGE(G322:G335)</f>
        <v>1032.0378571428571</v>
      </c>
      <c r="AS335" s="26">
        <f>AVERAGE(E335,F335,G335)</f>
        <v>983.29</v>
      </c>
      <c r="AT335" s="26">
        <f t="shared" si="153"/>
        <v>1018.2319047619048</v>
      </c>
      <c r="AU335" s="26">
        <f t="shared" si="154"/>
        <v>18.759727891156494</v>
      </c>
      <c r="AV335" s="27">
        <f t="shared" si="155"/>
        <v>-124.1734598164643</v>
      </c>
      <c r="AW335" s="10">
        <f t="shared" si="147"/>
        <v>43458</v>
      </c>
      <c r="AY335" s="20">
        <f>AVERAGE(E335,F335,G335)</f>
        <v>983.29</v>
      </c>
      <c r="AZ335" s="21">
        <f t="shared" si="134"/>
        <v>1048.477166666667</v>
      </c>
      <c r="BA335" s="21">
        <f t="shared" si="135"/>
        <v>23.099500000000006</v>
      </c>
      <c r="BB335" s="22">
        <f t="shared" si="136"/>
        <v>-188.13442330401679</v>
      </c>
      <c r="BC335" s="10">
        <f t="shared" si="148"/>
        <v>43458</v>
      </c>
      <c r="BE335" s="20">
        <f>G335-G334</f>
        <v>-3.3199999999999363</v>
      </c>
      <c r="BF335" s="23">
        <f t="shared" si="150"/>
        <v>0</v>
      </c>
      <c r="BG335" s="23">
        <f t="shared" si="128"/>
        <v>3.3199999999999363</v>
      </c>
      <c r="BH335" s="33">
        <f t="shared" si="132"/>
        <v>5.5999194734489723</v>
      </c>
      <c r="BI335" s="33">
        <f t="shared" si="133"/>
        <v>10.605371714103677</v>
      </c>
      <c r="BJ335" s="23">
        <f t="shared" si="129"/>
        <v>0.52802670424100784</v>
      </c>
      <c r="BK335" s="30">
        <f t="shared" si="130"/>
        <v>34.556117558382994</v>
      </c>
      <c r="BL335" s="10">
        <f t="shared" si="149"/>
        <v>43458</v>
      </c>
    </row>
    <row r="336" spans="1:64" x14ac:dyDescent="0.25">
      <c r="A336">
        <v>1339</v>
      </c>
      <c r="B336">
        <v>3</v>
      </c>
      <c r="C336" s="1">
        <v>43460</v>
      </c>
      <c r="D336" s="52">
        <v>989.01</v>
      </c>
      <c r="E336" s="52">
        <v>1040</v>
      </c>
      <c r="F336" s="52">
        <v>983</v>
      </c>
      <c r="G336">
        <v>1039.46</v>
      </c>
      <c r="H336">
        <v>2373270</v>
      </c>
      <c r="J336" s="10">
        <f t="shared" si="142"/>
        <v>43460</v>
      </c>
      <c r="K336" s="20">
        <v>0</v>
      </c>
      <c r="L336" s="20">
        <v>1</v>
      </c>
      <c r="N336" s="10">
        <f t="shared" si="143"/>
        <v>43460</v>
      </c>
      <c r="O336" s="42">
        <f>((G336-MIN(F323:F336))/(MAX(E323:E336)-MIN(F323:F336))*100)</f>
        <v>62.175004482696771</v>
      </c>
      <c r="P336" s="40">
        <f t="shared" si="131"/>
        <v>23.53312682909554</v>
      </c>
      <c r="Q336" s="2"/>
      <c r="R336" s="10">
        <f t="shared" si="144"/>
        <v>43460</v>
      </c>
      <c r="S336" s="11">
        <f t="shared" si="151"/>
        <v>0.25</v>
      </c>
      <c r="T336" s="40">
        <f>(G336*S336)+(T335*(1-S336))</f>
        <v>1015.0529659143467</v>
      </c>
      <c r="U336" s="3"/>
      <c r="V336" s="10">
        <f t="shared" si="145"/>
        <v>43460</v>
      </c>
      <c r="W336" s="23">
        <f t="shared" si="152"/>
        <v>0.15384615384615385</v>
      </c>
      <c r="X336" s="46">
        <f>((G336 -X335)*W336)+X335</f>
        <v>1023.7997331877374</v>
      </c>
      <c r="Y336" s="23">
        <f t="shared" si="137"/>
        <v>7.407407407407407E-2</v>
      </c>
      <c r="Z336" s="47">
        <f>((G336 -Z335)*Y336)+Z335</f>
        <v>1040.1593294249531</v>
      </c>
      <c r="AA336" s="46">
        <f t="shared" si="138"/>
        <v>-16.359596237215669</v>
      </c>
      <c r="AB336" s="45">
        <f t="shared" si="139"/>
        <v>0.2</v>
      </c>
      <c r="AC336" s="48">
        <f t="shared" si="141"/>
        <v>-12.881079186355933</v>
      </c>
      <c r="AD336" s="46">
        <f t="shared" si="140"/>
        <v>-3.4785170508597361</v>
      </c>
      <c r="AF336" s="10">
        <f t="shared" si="146"/>
        <v>43460</v>
      </c>
      <c r="AG336" s="15">
        <f>AVERAGE(G330:G336)</f>
        <v>1010.4114285714286</v>
      </c>
      <c r="AH336" s="16">
        <f>AVERAGE(G323:G336)</f>
        <v>1031.2264285714286</v>
      </c>
      <c r="AS336" s="26">
        <f>AVERAGE(E336,F336,G336)</f>
        <v>1020.82</v>
      </c>
      <c r="AT336" s="26">
        <f t="shared" si="153"/>
        <v>1014.2780952380953</v>
      </c>
      <c r="AU336" s="26">
        <f t="shared" si="154"/>
        <v>15.370748299319773</v>
      </c>
      <c r="AV336" s="27">
        <f t="shared" si="155"/>
        <v>28.373829018219404</v>
      </c>
      <c r="AW336" s="10">
        <f t="shared" si="147"/>
        <v>43460</v>
      </c>
      <c r="AY336" s="20">
        <f>AVERAGE(E336,F336,G336)</f>
        <v>1020.82</v>
      </c>
      <c r="AZ336" s="21">
        <f t="shared" si="134"/>
        <v>1047.3208333333334</v>
      </c>
      <c r="BA336" s="21">
        <f t="shared" si="135"/>
        <v>24.255833333333339</v>
      </c>
      <c r="BB336" s="22">
        <f t="shared" si="136"/>
        <v>-72.837003698995801</v>
      </c>
      <c r="BC336" s="10">
        <f t="shared" si="148"/>
        <v>43460</v>
      </c>
      <c r="BE336" s="20">
        <f>G336-G335</f>
        <v>63.240000000000009</v>
      </c>
      <c r="BF336" s="23">
        <f t="shared" si="150"/>
        <v>63.240000000000009</v>
      </c>
      <c r="BG336" s="23">
        <f t="shared" si="128"/>
        <v>0</v>
      </c>
      <c r="BH336" s="33">
        <f t="shared" si="132"/>
        <v>9.7170680824883302</v>
      </c>
      <c r="BI336" s="33">
        <f t="shared" si="133"/>
        <v>9.847845163096272</v>
      </c>
      <c r="BJ336" s="23">
        <f t="shared" si="129"/>
        <v>0.98672023387430841</v>
      </c>
      <c r="BK336" s="30">
        <f t="shared" si="130"/>
        <v>49.665786709692014</v>
      </c>
      <c r="BL336" s="10">
        <f t="shared" si="149"/>
        <v>43460</v>
      </c>
    </row>
    <row r="337" spans="1:64" x14ac:dyDescent="0.25">
      <c r="A337">
        <v>1340</v>
      </c>
      <c r="B337">
        <v>3</v>
      </c>
      <c r="C337" s="1">
        <v>43461</v>
      </c>
      <c r="D337" s="52">
        <v>1017.15</v>
      </c>
      <c r="E337" s="52">
        <v>1043.8900000000001</v>
      </c>
      <c r="F337" s="52">
        <v>997</v>
      </c>
      <c r="G337">
        <v>1043.8800000000001</v>
      </c>
      <c r="H337">
        <v>2109777</v>
      </c>
      <c r="J337" s="10">
        <f t="shared" si="142"/>
        <v>43461</v>
      </c>
      <c r="K337" s="20">
        <v>0</v>
      </c>
      <c r="L337" s="20">
        <v>1</v>
      </c>
      <c r="N337" s="10">
        <f t="shared" si="143"/>
        <v>43461</v>
      </c>
      <c r="O337" s="42">
        <f>((G337-MIN(F324:F337))/(MAX(E324:E337)-MIN(F324:F337))*100)</f>
        <v>66.13770844540079</v>
      </c>
      <c r="P337" s="40">
        <f t="shared" si="131"/>
        <v>44.2872967348492</v>
      </c>
      <c r="Q337" s="2"/>
      <c r="R337" s="10">
        <f t="shared" si="144"/>
        <v>43461</v>
      </c>
      <c r="S337" s="11">
        <f t="shared" si="151"/>
        <v>0.25</v>
      </c>
      <c r="T337" s="40">
        <f>(G337*S337)+(T336*(1-S337))</f>
        <v>1022.2597244357601</v>
      </c>
      <c r="U337" s="3"/>
      <c r="V337" s="10">
        <f t="shared" si="145"/>
        <v>43461</v>
      </c>
      <c r="W337" s="23">
        <f t="shared" si="152"/>
        <v>0.15384615384615385</v>
      </c>
      <c r="X337" s="46">
        <f>((G337 -X336)*W337)+X336</f>
        <v>1026.8890050050086</v>
      </c>
      <c r="Y337" s="23">
        <f t="shared" si="137"/>
        <v>7.407407407407407E-2</v>
      </c>
      <c r="Z337" s="47">
        <f>((G337 -Z336)*Y337)+Z336</f>
        <v>1040.4349346527342</v>
      </c>
      <c r="AA337" s="46">
        <f t="shared" si="138"/>
        <v>-13.545929647725643</v>
      </c>
      <c r="AB337" s="45">
        <f t="shared" si="139"/>
        <v>0.2</v>
      </c>
      <c r="AC337" s="48">
        <f t="shared" si="141"/>
        <v>-13.014049278629875</v>
      </c>
      <c r="AD337" s="46">
        <f t="shared" si="140"/>
        <v>-0.5318803690957683</v>
      </c>
      <c r="AF337" s="10">
        <f t="shared" si="146"/>
        <v>43461</v>
      </c>
      <c r="AG337" s="15">
        <f>AVERAGE(G331:G337)</f>
        <v>1014.3185714285715</v>
      </c>
      <c r="AH337" s="16">
        <f>AVERAGE(G324:G337)</f>
        <v>1029.4514285714288</v>
      </c>
      <c r="AS337" s="26">
        <f>AVERAGE(E337,F337,G337)</f>
        <v>1028.2566666666669</v>
      </c>
      <c r="AT337" s="26">
        <f t="shared" si="153"/>
        <v>1014.6204761904762</v>
      </c>
      <c r="AU337" s="26">
        <f t="shared" si="154"/>
        <v>15.664217687074922</v>
      </c>
      <c r="AV337" s="27">
        <f t="shared" si="155"/>
        <v>58.035414422865863</v>
      </c>
      <c r="AW337" s="10">
        <f t="shared" si="147"/>
        <v>43461</v>
      </c>
      <c r="AY337" s="20">
        <f>AVERAGE(E337,F337,G337)</f>
        <v>1028.2566666666669</v>
      </c>
      <c r="AZ337" s="21">
        <f t="shared" si="134"/>
        <v>1046.3923333333335</v>
      </c>
      <c r="BA337" s="21">
        <f t="shared" si="135"/>
        <v>25.223099999999977</v>
      </c>
      <c r="BB337" s="22">
        <f t="shared" si="136"/>
        <v>-47.934014631208647</v>
      </c>
      <c r="BC337" s="10">
        <f t="shared" si="148"/>
        <v>43461</v>
      </c>
      <c r="BE337" s="20">
        <f>G337-G336</f>
        <v>4.4200000000000728</v>
      </c>
      <c r="BF337" s="23">
        <f t="shared" si="150"/>
        <v>4.4200000000000728</v>
      </c>
      <c r="BG337" s="23">
        <f t="shared" ref="BG337:BG400" si="156">IF(BE337&lt;0,-BE337,0)</f>
        <v>0</v>
      </c>
      <c r="BH337" s="33">
        <f t="shared" si="132"/>
        <v>9.3387060765963117</v>
      </c>
      <c r="BI337" s="33">
        <f t="shared" si="133"/>
        <v>9.1444276514465379</v>
      </c>
      <c r="BJ337" s="23">
        <f t="shared" ref="BJ337:BJ400" si="157">BH337/BI337</f>
        <v>1.0212455533090736</v>
      </c>
      <c r="BK337" s="30">
        <f t="shared" ref="BK337:BK400" si="158">IF(BI337=0,100,100-(100/(1+BJ337)))</f>
        <v>50.525555969048185</v>
      </c>
      <c r="BL337" s="10">
        <f t="shared" si="149"/>
        <v>43461</v>
      </c>
    </row>
    <row r="338" spans="1:64" x14ac:dyDescent="0.25">
      <c r="A338">
        <v>1341</v>
      </c>
      <c r="B338">
        <v>3</v>
      </c>
      <c r="C338" s="1">
        <v>43462</v>
      </c>
      <c r="D338" s="52">
        <v>1049.6199999999999</v>
      </c>
      <c r="E338" s="52">
        <v>1055.56</v>
      </c>
      <c r="F338" s="52">
        <v>1033.0999999999999</v>
      </c>
      <c r="G338">
        <v>1037.08</v>
      </c>
      <c r="H338">
        <v>1413772</v>
      </c>
      <c r="J338" s="10">
        <f t="shared" si="142"/>
        <v>43462</v>
      </c>
      <c r="K338" s="20">
        <v>0</v>
      </c>
      <c r="L338" s="20">
        <v>1</v>
      </c>
      <c r="N338" s="10">
        <f t="shared" si="143"/>
        <v>43462</v>
      </c>
      <c r="O338" s="42">
        <f>((G338-MIN(F325:F338))/(MAX(E325:E338)-MIN(F325:F338))*100)</f>
        <v>60.041240810471464</v>
      </c>
      <c r="P338" s="40">
        <f t="shared" ref="P338:P401" si="159">AVERAGE(O336:O338)</f>
        <v>62.784651246189675</v>
      </c>
      <c r="Q338" s="2"/>
      <c r="R338" s="10">
        <f t="shared" si="144"/>
        <v>43462</v>
      </c>
      <c r="S338" s="11">
        <f t="shared" si="151"/>
        <v>0.25</v>
      </c>
      <c r="T338" s="40">
        <f>(G338*S338)+(T337*(1-S338))</f>
        <v>1025.96479332682</v>
      </c>
      <c r="U338" s="3"/>
      <c r="V338" s="10">
        <f t="shared" si="145"/>
        <v>43462</v>
      </c>
      <c r="W338" s="23">
        <f t="shared" si="152"/>
        <v>0.15384615384615385</v>
      </c>
      <c r="X338" s="46">
        <f>((G338 -X337)*W338)+X337</f>
        <v>1028.4568503888534</v>
      </c>
      <c r="Y338" s="23">
        <f t="shared" si="137"/>
        <v>7.407407407407407E-2</v>
      </c>
      <c r="Z338" s="47">
        <f>((G338 -Z337)*Y338)+Z337</f>
        <v>1040.1864209747539</v>
      </c>
      <c r="AA338" s="46">
        <f t="shared" si="138"/>
        <v>-11.729570585900547</v>
      </c>
      <c r="AB338" s="45">
        <f t="shared" si="139"/>
        <v>0.2</v>
      </c>
      <c r="AC338" s="48">
        <f t="shared" si="141"/>
        <v>-12.757153540084008</v>
      </c>
      <c r="AD338" s="46">
        <f t="shared" si="140"/>
        <v>1.0275829541834618</v>
      </c>
      <c r="AF338" s="10">
        <f t="shared" si="146"/>
        <v>43462</v>
      </c>
      <c r="AG338" s="15">
        <f>AVERAGE(G332:G338)</f>
        <v>1015.5142857142857</v>
      </c>
      <c r="AH338" s="16">
        <f>AVERAGE(G325:G338)</f>
        <v>1029.487142857143</v>
      </c>
      <c r="AS338" s="26">
        <f>AVERAGE(E338,F338,G338)</f>
        <v>1041.9133333333332</v>
      </c>
      <c r="AT338" s="26">
        <f t="shared" si="153"/>
        <v>1015.8638095238096</v>
      </c>
      <c r="AU338" s="26">
        <f t="shared" si="154"/>
        <v>16.729931972789181</v>
      </c>
      <c r="AV338" s="27">
        <f t="shared" si="155"/>
        <v>103.80406348689897</v>
      </c>
      <c r="AW338" s="10">
        <f t="shared" si="147"/>
        <v>43462</v>
      </c>
      <c r="AY338" s="20">
        <f>AVERAGE(E338,F338,G338)</f>
        <v>1041.9133333333332</v>
      </c>
      <c r="AZ338" s="21">
        <f t="shared" si="134"/>
        <v>1045.0075000000002</v>
      </c>
      <c r="BA338" s="21">
        <f t="shared" si="135"/>
        <v>24.286166666666666</v>
      </c>
      <c r="BB338" s="22">
        <f t="shared" si="136"/>
        <v>-8.4936326349485078</v>
      </c>
      <c r="BC338" s="10">
        <f t="shared" si="148"/>
        <v>43462</v>
      </c>
      <c r="BE338" s="20">
        <f>G338-G337</f>
        <v>-6.8000000000001819</v>
      </c>
      <c r="BF338" s="23">
        <f t="shared" si="150"/>
        <v>0</v>
      </c>
      <c r="BG338" s="23">
        <f t="shared" si="156"/>
        <v>6.8000000000001819</v>
      </c>
      <c r="BH338" s="33">
        <f t="shared" ref="BH338:BH401" si="160">((BH337*13)+BF338)/14</f>
        <v>8.6716556425537181</v>
      </c>
      <c r="BI338" s="33">
        <f t="shared" ref="BI338:BI401" si="161">((BI337*13)+BG338)/14</f>
        <v>8.9769685334860831</v>
      </c>
      <c r="BJ338" s="23">
        <f t="shared" si="157"/>
        <v>0.96598931033416457</v>
      </c>
      <c r="BK338" s="30">
        <f t="shared" si="158"/>
        <v>49.135023535299524</v>
      </c>
      <c r="BL338" s="10">
        <f t="shared" si="149"/>
        <v>43462</v>
      </c>
    </row>
    <row r="339" spans="1:64" x14ac:dyDescent="0.25">
      <c r="A339">
        <v>1342</v>
      </c>
      <c r="B339">
        <v>3</v>
      </c>
      <c r="C339" s="1">
        <v>43465</v>
      </c>
      <c r="D339" s="52">
        <v>1050.96</v>
      </c>
      <c r="E339" s="52">
        <v>1052.7</v>
      </c>
      <c r="F339" s="52">
        <v>1023.59</v>
      </c>
      <c r="G339">
        <v>1035.6099999999999</v>
      </c>
      <c r="H339">
        <v>1493722</v>
      </c>
      <c r="J339" s="10">
        <f t="shared" si="142"/>
        <v>43465</v>
      </c>
      <c r="K339" s="20">
        <v>0</v>
      </c>
      <c r="L339" s="20">
        <v>0</v>
      </c>
      <c r="N339" s="10">
        <f t="shared" si="143"/>
        <v>43465</v>
      </c>
      <c r="O339" s="42">
        <f>((G339-MIN(F326:F339))/(MAX(E326:E339)-MIN(F326:F339))*100)</f>
        <v>58.723327954097037</v>
      </c>
      <c r="P339" s="40">
        <f t="shared" si="159"/>
        <v>61.634092403323102</v>
      </c>
      <c r="Q339" s="2"/>
      <c r="R339" s="10">
        <f t="shared" si="144"/>
        <v>43465</v>
      </c>
      <c r="S339" s="11">
        <f t="shared" si="151"/>
        <v>0.25</v>
      </c>
      <c r="T339" s="40">
        <f>(G339*S339)+(T338*(1-S339))</f>
        <v>1028.376094995115</v>
      </c>
      <c r="U339" s="3"/>
      <c r="V339" s="10">
        <f t="shared" si="145"/>
        <v>43465</v>
      </c>
      <c r="W339" s="23">
        <f t="shared" si="152"/>
        <v>0.15384615384615385</v>
      </c>
      <c r="X339" s="46">
        <f>((G339 -X338)*W339)+X338</f>
        <v>1029.5573349444144</v>
      </c>
      <c r="Y339" s="23">
        <f t="shared" si="137"/>
        <v>7.407407407407407E-2</v>
      </c>
      <c r="Z339" s="47">
        <f>((G339 -Z338)*Y339)+Z338</f>
        <v>1039.8474268284758</v>
      </c>
      <c r="AA339" s="46">
        <f t="shared" si="138"/>
        <v>-10.290091884061439</v>
      </c>
      <c r="AB339" s="45">
        <f t="shared" si="139"/>
        <v>0.2</v>
      </c>
      <c r="AC339" s="48">
        <f t="shared" si="141"/>
        <v>-12.263741208879495</v>
      </c>
      <c r="AD339" s="46">
        <f t="shared" si="140"/>
        <v>1.9736493248180551</v>
      </c>
      <c r="AF339" s="10">
        <f t="shared" si="146"/>
        <v>43465</v>
      </c>
      <c r="AG339" s="15">
        <f>AVERAGE(G333:G339)</f>
        <v>1017.3142857142857</v>
      </c>
      <c r="AH339" s="16">
        <f>AVERAGE(G326:G339)</f>
        <v>1029.2057142857145</v>
      </c>
      <c r="AS339" s="26">
        <f>AVERAGE(E339,F339,G339)</f>
        <v>1037.3</v>
      </c>
      <c r="AT339" s="26">
        <f t="shared" si="153"/>
        <v>1016.7609523809524</v>
      </c>
      <c r="AU339" s="26">
        <f t="shared" si="154"/>
        <v>17.498911564625878</v>
      </c>
      <c r="AV339" s="27">
        <f t="shared" si="155"/>
        <v>78.24885771968934</v>
      </c>
      <c r="AW339" s="10">
        <f t="shared" si="147"/>
        <v>43465</v>
      </c>
      <c r="AY339" s="20">
        <f>AVERAGE(E339,F339,G339)</f>
        <v>1037.3</v>
      </c>
      <c r="AZ339" s="21">
        <f t="shared" si="134"/>
        <v>1042.5635</v>
      </c>
      <c r="BA339" s="21">
        <f t="shared" si="135"/>
        <v>22.368516666666665</v>
      </c>
      <c r="BB339" s="22">
        <f t="shared" si="136"/>
        <v>-15.68722706244125</v>
      </c>
      <c r="BC339" s="10">
        <f t="shared" si="148"/>
        <v>43465</v>
      </c>
      <c r="BE339" s="20">
        <f>G339-G338</f>
        <v>-1.4700000000000273</v>
      </c>
      <c r="BF339" s="23">
        <f t="shared" si="150"/>
        <v>0</v>
      </c>
      <c r="BG339" s="23">
        <f t="shared" si="156"/>
        <v>1.4700000000000273</v>
      </c>
      <c r="BH339" s="33">
        <f t="shared" si="160"/>
        <v>8.0522516680855958</v>
      </c>
      <c r="BI339" s="33">
        <f t="shared" si="161"/>
        <v>8.4407564953799366</v>
      </c>
      <c r="BJ339" s="23">
        <f t="shared" si="157"/>
        <v>0.95397274788024156</v>
      </c>
      <c r="BK339" s="30">
        <f t="shared" si="158"/>
        <v>48.82221356030449</v>
      </c>
      <c r="BL339" s="10">
        <f t="shared" si="149"/>
        <v>43465</v>
      </c>
    </row>
    <row r="340" spans="1:64" x14ac:dyDescent="0.25">
      <c r="A340">
        <v>1343</v>
      </c>
      <c r="B340">
        <v>3</v>
      </c>
      <c r="C340" s="1">
        <v>43467</v>
      </c>
      <c r="D340" s="52">
        <v>1016.57</v>
      </c>
      <c r="E340" s="52">
        <v>1052.32</v>
      </c>
      <c r="F340" s="52">
        <v>1015.71</v>
      </c>
      <c r="G340">
        <v>1045.8499999999999</v>
      </c>
      <c r="H340">
        <v>1532608</v>
      </c>
      <c r="J340" s="10">
        <f t="shared" si="142"/>
        <v>43467</v>
      </c>
      <c r="K340" s="20">
        <v>0</v>
      </c>
      <c r="L340" s="20">
        <v>1</v>
      </c>
      <c r="N340" s="10">
        <f t="shared" si="143"/>
        <v>43467</v>
      </c>
      <c r="O340" s="42">
        <f>((G340-MIN(F327:F340))/(MAX(E327:E340)-MIN(F327:F340))*100)</f>
        <v>67.903890980813912</v>
      </c>
      <c r="P340" s="40">
        <f t="shared" si="159"/>
        <v>62.222819915127474</v>
      </c>
      <c r="Q340" s="2"/>
      <c r="R340" s="10">
        <f t="shared" si="144"/>
        <v>43467</v>
      </c>
      <c r="S340" s="11">
        <f t="shared" si="151"/>
        <v>0.25</v>
      </c>
      <c r="T340" s="40">
        <f>(G340*S340)+(T339*(1-S340))</f>
        <v>1032.7445712463364</v>
      </c>
      <c r="U340" s="3"/>
      <c r="V340" s="10">
        <f t="shared" si="145"/>
        <v>43467</v>
      </c>
      <c r="W340" s="23">
        <f t="shared" si="152"/>
        <v>0.15384615384615385</v>
      </c>
      <c r="X340" s="46">
        <f>((G340 -X339)*W340)+X339</f>
        <v>1032.0638987991199</v>
      </c>
      <c r="Y340" s="23">
        <f t="shared" si="137"/>
        <v>7.407407407407407E-2</v>
      </c>
      <c r="Z340" s="47">
        <f>((G340 -Z339)*Y340)+Z339</f>
        <v>1040.2920618782184</v>
      </c>
      <c r="AA340" s="46">
        <f t="shared" si="138"/>
        <v>-8.2281630790985218</v>
      </c>
      <c r="AB340" s="45">
        <f t="shared" si="139"/>
        <v>0.2</v>
      </c>
      <c r="AC340" s="48">
        <f t="shared" si="141"/>
        <v>-11.4566255829233</v>
      </c>
      <c r="AD340" s="46">
        <f t="shared" si="140"/>
        <v>3.2284625038247778</v>
      </c>
      <c r="AF340" s="10">
        <f t="shared" si="146"/>
        <v>43467</v>
      </c>
      <c r="AG340" s="15">
        <f>AVERAGE(G334:G340)</f>
        <v>1022.5199999999999</v>
      </c>
      <c r="AH340" s="16">
        <f>AVERAGE(G327:G340)</f>
        <v>1028.7842857142859</v>
      </c>
      <c r="AS340" s="26">
        <f>AVERAGE(E340,F340,G340)</f>
        <v>1037.9599999999998</v>
      </c>
      <c r="AT340" s="26">
        <f t="shared" si="153"/>
        <v>1020.2795238095239</v>
      </c>
      <c r="AU340" s="26">
        <f t="shared" si="154"/>
        <v>18.529251700680238</v>
      </c>
      <c r="AV340" s="27">
        <f t="shared" si="155"/>
        <v>63.61284480015582</v>
      </c>
      <c r="AW340" s="10">
        <f t="shared" si="147"/>
        <v>43467</v>
      </c>
      <c r="AY340" s="20">
        <f>AVERAGE(E340,F340,G340)</f>
        <v>1037.9599999999998</v>
      </c>
      <c r="AZ340" s="21">
        <f t="shared" si="134"/>
        <v>1039.9968333333331</v>
      </c>
      <c r="BA340" s="21">
        <f t="shared" si="135"/>
        <v>19.940516666666646</v>
      </c>
      <c r="BB340" s="22">
        <f t="shared" si="136"/>
        <v>-6.8096976201162827</v>
      </c>
      <c r="BC340" s="10">
        <f t="shared" si="148"/>
        <v>43467</v>
      </c>
      <c r="BE340" s="20">
        <f>G340-G339</f>
        <v>10.240000000000009</v>
      </c>
      <c r="BF340" s="23">
        <f t="shared" si="150"/>
        <v>10.240000000000009</v>
      </c>
      <c r="BG340" s="23">
        <f t="shared" si="156"/>
        <v>0</v>
      </c>
      <c r="BH340" s="33">
        <f t="shared" si="160"/>
        <v>8.2085194060794837</v>
      </c>
      <c r="BI340" s="33">
        <f t="shared" si="161"/>
        <v>7.8378453171385116</v>
      </c>
      <c r="BJ340" s="23">
        <f t="shared" si="157"/>
        <v>1.047292855873341</v>
      </c>
      <c r="BK340" s="30">
        <f t="shared" si="158"/>
        <v>51.155009546818512</v>
      </c>
      <c r="BL340" s="10">
        <f t="shared" si="149"/>
        <v>43467</v>
      </c>
    </row>
    <row r="341" spans="1:64" x14ac:dyDescent="0.25">
      <c r="A341">
        <v>1344</v>
      </c>
      <c r="B341">
        <v>3</v>
      </c>
      <c r="C341" s="1">
        <v>43468</v>
      </c>
      <c r="D341" s="52">
        <v>1041</v>
      </c>
      <c r="E341" s="52">
        <v>1056.98</v>
      </c>
      <c r="F341" s="52">
        <v>1014.07</v>
      </c>
      <c r="G341">
        <v>1016.06</v>
      </c>
      <c r="H341">
        <v>1841066</v>
      </c>
      <c r="J341" s="10">
        <f t="shared" si="142"/>
        <v>43468</v>
      </c>
      <c r="K341" s="20">
        <v>1</v>
      </c>
      <c r="L341" s="20">
        <v>0</v>
      </c>
      <c r="N341" s="10">
        <f t="shared" si="143"/>
        <v>43468</v>
      </c>
      <c r="O341" s="42">
        <f>((G341-MIN(F328:F341))/(MAX(E328:E341)-MIN(F328:F341))*100)</f>
        <v>41.906064751481935</v>
      </c>
      <c r="P341" s="40">
        <f t="shared" si="159"/>
        <v>56.177761228797635</v>
      </c>
      <c r="Q341" s="2"/>
      <c r="R341" s="10">
        <f t="shared" si="144"/>
        <v>43468</v>
      </c>
      <c r="S341" s="11">
        <f t="shared" si="151"/>
        <v>0.25</v>
      </c>
      <c r="T341" s="40">
        <f>(G341*S341)+(T340*(1-S341))</f>
        <v>1028.5734284347523</v>
      </c>
      <c r="U341" s="3"/>
      <c r="V341" s="10">
        <f t="shared" si="145"/>
        <v>43468</v>
      </c>
      <c r="W341" s="23">
        <f t="shared" si="152"/>
        <v>0.15384615384615385</v>
      </c>
      <c r="X341" s="46">
        <f>((G341 -X340)*W341)+X340</f>
        <v>1029.6017605223321</v>
      </c>
      <c r="Y341" s="23">
        <f t="shared" si="137"/>
        <v>7.407407407407407E-2</v>
      </c>
      <c r="Z341" s="47">
        <f>((G341 -Z340)*Y341)+Z340</f>
        <v>1038.4970943316837</v>
      </c>
      <c r="AA341" s="46">
        <f t="shared" si="138"/>
        <v>-8.8953338093515413</v>
      </c>
      <c r="AB341" s="45">
        <f t="shared" si="139"/>
        <v>0.2</v>
      </c>
      <c r="AC341" s="48">
        <f t="shared" si="141"/>
        <v>-10.944367228208948</v>
      </c>
      <c r="AD341" s="46">
        <f t="shared" si="140"/>
        <v>2.0490334188574071</v>
      </c>
      <c r="AF341" s="10">
        <f t="shared" si="146"/>
        <v>43468</v>
      </c>
      <c r="AG341" s="15">
        <f>AVERAGE(G335:G341)</f>
        <v>1027.7371428571428</v>
      </c>
      <c r="AH341" s="16">
        <f>AVERAGE(G328:G341)</f>
        <v>1025.3828571428573</v>
      </c>
      <c r="AS341" s="26">
        <f>AVERAGE(E341,F341,G341)</f>
        <v>1029.0366666666666</v>
      </c>
      <c r="AT341" s="26">
        <f t="shared" si="153"/>
        <v>1025.5109523809524</v>
      </c>
      <c r="AU341" s="26">
        <f t="shared" si="154"/>
        <v>13.403401360544178</v>
      </c>
      <c r="AV341" s="27">
        <f t="shared" si="155"/>
        <v>17.536415774247352</v>
      </c>
      <c r="AW341" s="10">
        <f t="shared" si="147"/>
        <v>43468</v>
      </c>
      <c r="AY341" s="20">
        <f>AVERAGE(E341,F341,G341)</f>
        <v>1029.0366666666666</v>
      </c>
      <c r="AZ341" s="21">
        <f t="shared" si="134"/>
        <v>1035.8696666666667</v>
      </c>
      <c r="BA341" s="21">
        <f t="shared" si="135"/>
        <v>16.558699999999952</v>
      </c>
      <c r="BB341" s="22">
        <f t="shared" si="136"/>
        <v>-27.510211147815966</v>
      </c>
      <c r="BC341" s="10">
        <f t="shared" si="148"/>
        <v>43468</v>
      </c>
      <c r="BE341" s="20">
        <f>G341-G340</f>
        <v>-29.789999999999964</v>
      </c>
      <c r="BF341" s="23">
        <f t="shared" si="150"/>
        <v>0</v>
      </c>
      <c r="BG341" s="23">
        <f t="shared" si="156"/>
        <v>29.789999999999964</v>
      </c>
      <c r="BH341" s="33">
        <f t="shared" si="160"/>
        <v>7.6221965913595202</v>
      </c>
      <c r="BI341" s="33">
        <f t="shared" si="161"/>
        <v>9.4058563659143299</v>
      </c>
      <c r="BJ341" s="23">
        <f t="shared" si="157"/>
        <v>0.81036710479456453</v>
      </c>
      <c r="BK341" s="30">
        <f t="shared" si="158"/>
        <v>44.762584486228981</v>
      </c>
      <c r="BL341" s="10">
        <f t="shared" si="149"/>
        <v>43468</v>
      </c>
    </row>
    <row r="342" spans="1:64" x14ac:dyDescent="0.25">
      <c r="A342">
        <v>1345</v>
      </c>
      <c r="B342">
        <v>3</v>
      </c>
      <c r="C342" s="1">
        <v>43469</v>
      </c>
      <c r="D342" s="52">
        <v>1032.5899999999999</v>
      </c>
      <c r="E342" s="52">
        <v>1070.8399999999999</v>
      </c>
      <c r="F342" s="52">
        <v>1027.42</v>
      </c>
      <c r="G342">
        <v>1070.71</v>
      </c>
      <c r="H342">
        <v>2093894</v>
      </c>
      <c r="J342" s="10">
        <f t="shared" si="142"/>
        <v>43469</v>
      </c>
      <c r="K342" s="20">
        <v>0</v>
      </c>
      <c r="L342" s="20">
        <v>0</v>
      </c>
      <c r="N342" s="10">
        <f t="shared" si="143"/>
        <v>43469</v>
      </c>
      <c r="O342" s="42">
        <f>((G342-MIN(F329:F342))/(MAX(E329:E342)-MIN(F329:F342))*100)</f>
        <v>99.870942122505824</v>
      </c>
      <c r="P342" s="40">
        <f t="shared" si="159"/>
        <v>69.893632618267233</v>
      </c>
      <c r="Q342" s="2"/>
      <c r="R342" s="10">
        <f t="shared" si="144"/>
        <v>43469</v>
      </c>
      <c r="S342" s="11">
        <f t="shared" si="151"/>
        <v>0.25</v>
      </c>
      <c r="T342" s="40">
        <f>(G342*S342)+(T341*(1-S342))</f>
        <v>1039.1075713260643</v>
      </c>
      <c r="U342" s="3"/>
      <c r="V342" s="10">
        <f t="shared" si="145"/>
        <v>43469</v>
      </c>
      <c r="W342" s="23">
        <f t="shared" si="152"/>
        <v>0.15384615384615385</v>
      </c>
      <c r="X342" s="46">
        <f>((G342 -X341)*W342)+X341</f>
        <v>1035.926105057358</v>
      </c>
      <c r="Y342" s="23">
        <f t="shared" si="137"/>
        <v>7.407407407407407E-2</v>
      </c>
      <c r="Z342" s="47">
        <f>((G342 -Z341)*Y342)+Z341</f>
        <v>1040.8832354922997</v>
      </c>
      <c r="AA342" s="46">
        <f t="shared" si="138"/>
        <v>-4.957130434941746</v>
      </c>
      <c r="AB342" s="45">
        <f t="shared" si="139"/>
        <v>0.2</v>
      </c>
      <c r="AC342" s="48">
        <f t="shared" si="141"/>
        <v>-9.7469198695555086</v>
      </c>
      <c r="AD342" s="46">
        <f t="shared" si="140"/>
        <v>4.7897894346137626</v>
      </c>
      <c r="AF342" s="10">
        <f t="shared" si="146"/>
        <v>43469</v>
      </c>
      <c r="AG342" s="15">
        <f>AVERAGE(G336:G342)</f>
        <v>1041.235714285714</v>
      </c>
      <c r="AH342" s="16">
        <f>AVERAGE(G329:G342)</f>
        <v>1026.0121428571431</v>
      </c>
      <c r="AS342" s="26">
        <f>AVERAGE(E342,F342,G342)</f>
        <v>1056.3233333333335</v>
      </c>
      <c r="AT342" s="26">
        <f t="shared" si="153"/>
        <v>1035.9442857142858</v>
      </c>
      <c r="AU342" s="26">
        <f t="shared" si="154"/>
        <v>8.491292517006725</v>
      </c>
      <c r="AV342" s="27">
        <f t="shared" si="155"/>
        <v>159.99957272489567</v>
      </c>
      <c r="AW342" s="10">
        <f t="shared" si="147"/>
        <v>43469</v>
      </c>
      <c r="AY342" s="20">
        <f>AVERAGE(E342,F342,G342)</f>
        <v>1056.3233333333335</v>
      </c>
      <c r="AZ342" s="21">
        <f t="shared" ref="AZ342:AZ405" si="162">AVERAGE(AY323:AY342)</f>
        <v>1035.2655</v>
      </c>
      <c r="BA342" s="21">
        <f t="shared" ref="BA342:BA405" si="163">(ABS(AY323-AZ342)+ABS(AY324-AZ342)+ABS(AY325-AZ342)+ABS(AY326-AZ342)+ABS(AY327-AZ342)+ABS(AY328-AZ342)+ABS(AY329-AZ342)+ABS(AY330-AZ342)+ABS(AY331-AZ342)+ABS(AY332-AZ342)+ABS(AY333-AZ342)+ABS(AY334-AZ342)+ABS(AY335-AZ342)+ABS(AY336-AZ342)+ABS(AY337-AZ342)+ABS(AY338-AZ342)+ABS(AY339-AZ342)+ABS(AY340-AZ342)+ABS(AY341-AZ342)+ABS(AY342-AZ342))/20</f>
        <v>16.014949999999963</v>
      </c>
      <c r="BB342" s="22">
        <f t="shared" ref="BB342:BB405" si="164">(AY342-AZ342)/(BA342*0.015)</f>
        <v>87.659065782632553</v>
      </c>
      <c r="BC342" s="10">
        <f t="shared" si="148"/>
        <v>43469</v>
      </c>
      <c r="BE342" s="20">
        <f>G342-G341</f>
        <v>54.650000000000091</v>
      </c>
      <c r="BF342" s="23">
        <f t="shared" si="150"/>
        <v>54.650000000000091</v>
      </c>
      <c r="BG342" s="23">
        <f t="shared" si="156"/>
        <v>0</v>
      </c>
      <c r="BH342" s="33">
        <f t="shared" si="160"/>
        <v>10.981325406262417</v>
      </c>
      <c r="BI342" s="33">
        <f t="shared" si="161"/>
        <v>8.7340094826347343</v>
      </c>
      <c r="BJ342" s="23">
        <f t="shared" si="157"/>
        <v>1.2573063297098401</v>
      </c>
      <c r="BK342" s="30">
        <f t="shared" si="158"/>
        <v>55.699410982091095</v>
      </c>
      <c r="BL342" s="10">
        <f t="shared" si="149"/>
        <v>43469</v>
      </c>
    </row>
    <row r="343" spans="1:64" x14ac:dyDescent="0.25">
      <c r="A343">
        <v>1346</v>
      </c>
      <c r="B343">
        <v>3</v>
      </c>
      <c r="C343" s="1">
        <v>43472</v>
      </c>
      <c r="D343" s="52">
        <v>1071.5</v>
      </c>
      <c r="E343" s="52">
        <v>1074</v>
      </c>
      <c r="F343" s="52">
        <v>1054.76</v>
      </c>
      <c r="G343">
        <v>1068.3900000000001</v>
      </c>
      <c r="H343">
        <v>1981874</v>
      </c>
      <c r="J343" s="10">
        <f t="shared" si="142"/>
        <v>43472</v>
      </c>
      <c r="K343" s="20">
        <v>0</v>
      </c>
      <c r="L343" s="20">
        <v>1</v>
      </c>
      <c r="N343" s="10">
        <f t="shared" si="143"/>
        <v>43472</v>
      </c>
      <c r="O343" s="42">
        <f>((G343-MIN(F330:F343))/(MAX(E330:E343)-MIN(F330:F343))*100)</f>
        <v>94.600057753393102</v>
      </c>
      <c r="P343" s="40">
        <f t="shared" si="159"/>
        <v>78.792354875793635</v>
      </c>
      <c r="Q343" s="2"/>
      <c r="R343" s="10">
        <f t="shared" si="144"/>
        <v>43472</v>
      </c>
      <c r="S343" s="11">
        <f t="shared" si="151"/>
        <v>0.25</v>
      </c>
      <c r="T343" s="40">
        <f>(G343*S343)+(T342*(1-S343))</f>
        <v>1046.4281784945483</v>
      </c>
      <c r="U343" s="3"/>
      <c r="V343" s="10">
        <f t="shared" si="145"/>
        <v>43472</v>
      </c>
      <c r="W343" s="23">
        <f t="shared" si="152"/>
        <v>0.15384615384615385</v>
      </c>
      <c r="X343" s="46">
        <f>((G343 -X342)*W343)+X342</f>
        <v>1040.9205504331492</v>
      </c>
      <c r="Y343" s="23">
        <f t="shared" si="137"/>
        <v>7.407407407407407E-2</v>
      </c>
      <c r="Z343" s="47">
        <f>((G343 -Z342)*Y343)+Z342</f>
        <v>1042.9207736039812</v>
      </c>
      <c r="AA343" s="46">
        <f t="shared" si="138"/>
        <v>-2.0002231708319869</v>
      </c>
      <c r="AB343" s="45">
        <f t="shared" si="139"/>
        <v>0.2</v>
      </c>
      <c r="AC343" s="48">
        <f t="shared" si="141"/>
        <v>-8.1975805298108035</v>
      </c>
      <c r="AD343" s="46">
        <f t="shared" si="140"/>
        <v>6.1973573589788167</v>
      </c>
      <c r="AF343" s="10">
        <f t="shared" si="146"/>
        <v>43472</v>
      </c>
      <c r="AG343" s="15">
        <f>AVERAGE(G337:G343)</f>
        <v>1045.3685714285714</v>
      </c>
      <c r="AH343" s="16">
        <f>AVERAGE(G330:G343)</f>
        <v>1027.8899999999999</v>
      </c>
      <c r="AS343" s="26">
        <f>AVERAGE(E343,F343,G343)</f>
        <v>1065.7166666666669</v>
      </c>
      <c r="AT343" s="26">
        <f t="shared" si="153"/>
        <v>1042.3580952380955</v>
      </c>
      <c r="AU343" s="26">
        <f t="shared" si="154"/>
        <v>10.663945578231505</v>
      </c>
      <c r="AV343" s="27">
        <f t="shared" si="155"/>
        <v>146.02832355192339</v>
      </c>
      <c r="AW343" s="10">
        <f t="shared" si="147"/>
        <v>43472</v>
      </c>
      <c r="AY343" s="20">
        <f>AVERAGE(E343,F343,G343)</f>
        <v>1065.7166666666669</v>
      </c>
      <c r="AZ343" s="21">
        <f t="shared" si="162"/>
        <v>1035.7063333333333</v>
      </c>
      <c r="BA343" s="21">
        <f t="shared" si="163"/>
        <v>16.411699999999975</v>
      </c>
      <c r="BB343" s="22">
        <f t="shared" si="164"/>
        <v>121.90625522577864</v>
      </c>
      <c r="BC343" s="10">
        <f t="shared" si="148"/>
        <v>43472</v>
      </c>
      <c r="BE343" s="20">
        <f>G343-G342</f>
        <v>-2.3199999999999363</v>
      </c>
      <c r="BF343" s="23">
        <f t="shared" si="150"/>
        <v>0</v>
      </c>
      <c r="BG343" s="23">
        <f t="shared" si="156"/>
        <v>2.3199999999999363</v>
      </c>
      <c r="BH343" s="33">
        <f t="shared" si="160"/>
        <v>10.196945020100816</v>
      </c>
      <c r="BI343" s="33">
        <f t="shared" si="161"/>
        <v>8.2758659481608206</v>
      </c>
      <c r="BJ343" s="23">
        <f t="shared" si="157"/>
        <v>1.2321302790515747</v>
      </c>
      <c r="BK343" s="30">
        <f t="shared" si="158"/>
        <v>55.199747551254177</v>
      </c>
      <c r="BL343" s="10">
        <f t="shared" si="149"/>
        <v>43472</v>
      </c>
    </row>
    <row r="344" spans="1:64" x14ac:dyDescent="0.25">
      <c r="A344">
        <v>1347</v>
      </c>
      <c r="B344">
        <v>3</v>
      </c>
      <c r="C344" s="1">
        <v>43473</v>
      </c>
      <c r="D344" s="52">
        <v>1076.1099999999999</v>
      </c>
      <c r="E344" s="52">
        <v>1084.56</v>
      </c>
      <c r="F344" s="52">
        <v>1060.53</v>
      </c>
      <c r="G344">
        <v>1076.28</v>
      </c>
      <c r="H344">
        <v>1765267</v>
      </c>
      <c r="J344" s="10">
        <f t="shared" si="142"/>
        <v>43473</v>
      </c>
      <c r="K344" s="20">
        <v>0</v>
      </c>
      <c r="L344" s="20">
        <v>1</v>
      </c>
      <c r="N344" s="10">
        <f t="shared" si="143"/>
        <v>43473</v>
      </c>
      <c r="O344" s="42">
        <f>((G344-MIN(F331:F344))/(MAX(E331:E344)-MIN(F331:F344))*100)</f>
        <v>92.76539973787682</v>
      </c>
      <c r="P344" s="40">
        <f t="shared" si="159"/>
        <v>95.745466537925253</v>
      </c>
      <c r="Q344" s="2"/>
      <c r="R344" s="10">
        <f t="shared" si="144"/>
        <v>43473</v>
      </c>
      <c r="S344" s="11">
        <f t="shared" si="151"/>
        <v>0.25</v>
      </c>
      <c r="T344" s="40">
        <f>(G344*S344)+(T343*(1-S344))</f>
        <v>1053.8911338709113</v>
      </c>
      <c r="U344" s="3"/>
      <c r="V344" s="10">
        <f t="shared" si="145"/>
        <v>43473</v>
      </c>
      <c r="W344" s="23">
        <f t="shared" si="152"/>
        <v>0.15384615384615385</v>
      </c>
      <c r="X344" s="46">
        <f>((G344 -X343)*W344)+X343</f>
        <v>1046.3604657511262</v>
      </c>
      <c r="Y344" s="23">
        <f t="shared" si="137"/>
        <v>7.407407407407407E-2</v>
      </c>
      <c r="Z344" s="47">
        <f>((G344 -Z343)*Y344)+Z343</f>
        <v>1045.3918274110936</v>
      </c>
      <c r="AA344" s="46">
        <f t="shared" si="138"/>
        <v>0.96863834003261218</v>
      </c>
      <c r="AB344" s="45">
        <f t="shared" si="139"/>
        <v>0.2</v>
      </c>
      <c r="AC344" s="48">
        <f t="shared" si="141"/>
        <v>-6.3643367558421202</v>
      </c>
      <c r="AD344" s="46">
        <f t="shared" si="140"/>
        <v>7.3329750958747324</v>
      </c>
      <c r="AF344" s="10">
        <f t="shared" si="146"/>
        <v>43473</v>
      </c>
      <c r="AG344" s="15">
        <f>AVERAGE(G338:G344)</f>
        <v>1049.9971428571428</v>
      </c>
      <c r="AH344" s="16">
        <f>AVERAGE(G331:G344)</f>
        <v>1032.1578571428572</v>
      </c>
      <c r="AS344" s="26">
        <f>AVERAGE(E344,F344,G344)</f>
        <v>1073.79</v>
      </c>
      <c r="AT344" s="26">
        <f t="shared" si="153"/>
        <v>1048.8628571428574</v>
      </c>
      <c r="AU344" s="26">
        <f t="shared" si="154"/>
        <v>14.068979591836881</v>
      </c>
      <c r="AV344" s="27">
        <f t="shared" si="155"/>
        <v>118.11869602637876</v>
      </c>
      <c r="AW344" s="10">
        <f t="shared" si="147"/>
        <v>43473</v>
      </c>
      <c r="AY344" s="20">
        <f>AVERAGE(E344,F344,G344)</f>
        <v>1073.79</v>
      </c>
      <c r="AZ344" s="21">
        <f t="shared" si="162"/>
        <v>1037.0568333333335</v>
      </c>
      <c r="BA344" s="21">
        <f t="shared" si="163"/>
        <v>17.627149999999951</v>
      </c>
      <c r="BB344" s="22">
        <f t="shared" si="164"/>
        <v>138.92647295664744</v>
      </c>
      <c r="BC344" s="10">
        <f t="shared" si="148"/>
        <v>43473</v>
      </c>
      <c r="BE344" s="20">
        <f>G344-G343</f>
        <v>7.8899999999998727</v>
      </c>
      <c r="BF344" s="23">
        <f t="shared" si="150"/>
        <v>7.8899999999998727</v>
      </c>
      <c r="BG344" s="23">
        <f t="shared" si="156"/>
        <v>0</v>
      </c>
      <c r="BH344" s="33">
        <f t="shared" si="160"/>
        <v>10.032163232950749</v>
      </c>
      <c r="BI344" s="33">
        <f t="shared" si="161"/>
        <v>7.6847326661493343</v>
      </c>
      <c r="BJ344" s="23">
        <f t="shared" si="157"/>
        <v>1.305466783137645</v>
      </c>
      <c r="BK344" s="30">
        <f t="shared" si="158"/>
        <v>56.62483591982005</v>
      </c>
      <c r="BL344" s="10">
        <f t="shared" si="149"/>
        <v>43473</v>
      </c>
    </row>
    <row r="345" spans="1:64" x14ac:dyDescent="0.25">
      <c r="A345">
        <v>1348</v>
      </c>
      <c r="B345">
        <v>3</v>
      </c>
      <c r="C345" s="1">
        <v>43474</v>
      </c>
      <c r="D345" s="52">
        <v>1081.6500000000001</v>
      </c>
      <c r="E345" s="52">
        <v>1082.6300000000001</v>
      </c>
      <c r="F345" s="52">
        <v>1066.4000000000001</v>
      </c>
      <c r="G345">
        <v>1074.6600000000001</v>
      </c>
      <c r="H345">
        <v>1199272</v>
      </c>
      <c r="J345" s="10">
        <f t="shared" si="142"/>
        <v>43474</v>
      </c>
      <c r="K345" s="20">
        <v>0</v>
      </c>
      <c r="L345" s="20">
        <v>1</v>
      </c>
      <c r="N345" s="10">
        <f t="shared" si="143"/>
        <v>43474</v>
      </c>
      <c r="O345" s="42">
        <f>((G345-MIN(F332:F345))/(MAX(E332:E345)-MIN(F332:F345))*100)</f>
        <v>91.349934469200633</v>
      </c>
      <c r="P345" s="40">
        <f t="shared" si="159"/>
        <v>92.90513065349019</v>
      </c>
      <c r="Q345" s="2"/>
      <c r="R345" s="10">
        <f t="shared" si="144"/>
        <v>43474</v>
      </c>
      <c r="S345" s="11">
        <f t="shared" si="151"/>
        <v>0.25</v>
      </c>
      <c r="T345" s="40">
        <f>(G345*S345)+(T344*(1-S345))</f>
        <v>1059.0833504031834</v>
      </c>
      <c r="U345" s="3"/>
      <c r="V345" s="10">
        <f t="shared" si="145"/>
        <v>43474</v>
      </c>
      <c r="W345" s="23">
        <f t="shared" si="152"/>
        <v>0.15384615384615385</v>
      </c>
      <c r="X345" s="46">
        <f>((G345 -X344)*W345)+X344</f>
        <v>1050.714240250953</v>
      </c>
      <c r="Y345" s="23">
        <f t="shared" si="137"/>
        <v>7.407407407407407E-2</v>
      </c>
      <c r="Z345" s="47">
        <f>((G345 -Z344)*Y345)+Z344</f>
        <v>1047.5598401954571</v>
      </c>
      <c r="AA345" s="46">
        <f t="shared" si="138"/>
        <v>3.1544000554958984</v>
      </c>
      <c r="AB345" s="45">
        <f t="shared" si="139"/>
        <v>0.2</v>
      </c>
      <c r="AC345" s="48">
        <f t="shared" si="141"/>
        <v>-4.4605893935745158</v>
      </c>
      <c r="AD345" s="46">
        <f t="shared" si="140"/>
        <v>7.6149894490704142</v>
      </c>
      <c r="AF345" s="10">
        <f t="shared" si="146"/>
        <v>43474</v>
      </c>
      <c r="AG345" s="15">
        <f>AVERAGE(G339:G345)</f>
        <v>1055.3657142857141</v>
      </c>
      <c r="AH345" s="16">
        <f>AVERAGE(G332:G345)</f>
        <v>1035.4399999999998</v>
      </c>
      <c r="AS345" s="26">
        <f>AVERAGE(E345,F345,G345)</f>
        <v>1074.5633333333335</v>
      </c>
      <c r="AT345" s="26">
        <f t="shared" si="153"/>
        <v>1053.527142857143</v>
      </c>
      <c r="AU345" s="26">
        <f t="shared" si="154"/>
        <v>16.081360544217791</v>
      </c>
      <c r="AV345" s="27">
        <f t="shared" si="155"/>
        <v>87.20734135377333</v>
      </c>
      <c r="AW345" s="10">
        <f t="shared" si="147"/>
        <v>43474</v>
      </c>
      <c r="AY345" s="20">
        <f>AVERAGE(E345,F345,G345)</f>
        <v>1074.5633333333335</v>
      </c>
      <c r="AZ345" s="21">
        <f t="shared" si="162"/>
        <v>1038.9301666666665</v>
      </c>
      <c r="BA345" s="21">
        <f t="shared" si="163"/>
        <v>19.573183333333326</v>
      </c>
      <c r="BB345" s="22">
        <f t="shared" si="164"/>
        <v>121.36730157730085</v>
      </c>
      <c r="BC345" s="10">
        <f t="shared" si="148"/>
        <v>43474</v>
      </c>
      <c r="BE345" s="20">
        <f>G345-G344</f>
        <v>-1.6199999999998909</v>
      </c>
      <c r="BF345" s="23">
        <f t="shared" si="150"/>
        <v>0</v>
      </c>
      <c r="BG345" s="23">
        <f t="shared" si="156"/>
        <v>1.6199999999998909</v>
      </c>
      <c r="BH345" s="33">
        <f t="shared" si="160"/>
        <v>9.3155801448828388</v>
      </c>
      <c r="BI345" s="33">
        <f t="shared" si="161"/>
        <v>7.2515374757100881</v>
      </c>
      <c r="BJ345" s="23">
        <f t="shared" si="157"/>
        <v>1.2846351792411628</v>
      </c>
      <c r="BK345" s="30">
        <f t="shared" si="158"/>
        <v>56.229335471751426</v>
      </c>
      <c r="BL345" s="10">
        <f t="shared" si="149"/>
        <v>43474</v>
      </c>
    </row>
    <row r="346" spans="1:64" x14ac:dyDescent="0.25">
      <c r="A346">
        <v>1349</v>
      </c>
      <c r="B346">
        <v>3</v>
      </c>
      <c r="C346" s="1">
        <v>43475</v>
      </c>
      <c r="D346" s="52">
        <v>1067.6600000000001</v>
      </c>
      <c r="E346" s="52">
        <v>1071.1500000000001</v>
      </c>
      <c r="F346" s="52">
        <v>1057.71</v>
      </c>
      <c r="G346">
        <v>1070.33</v>
      </c>
      <c r="H346">
        <v>1456421</v>
      </c>
      <c r="J346" s="10">
        <f t="shared" si="142"/>
        <v>43475</v>
      </c>
      <c r="K346" s="20">
        <v>0</v>
      </c>
      <c r="L346" s="20">
        <v>1</v>
      </c>
      <c r="N346" s="10">
        <f t="shared" si="143"/>
        <v>43475</v>
      </c>
      <c r="O346" s="42">
        <f>((G346-MIN(F333:F346))/(MAX(E333:E346)-MIN(F333:F346))*100)</f>
        <v>87.566622979466985</v>
      </c>
      <c r="P346" s="40">
        <f t="shared" si="159"/>
        <v>90.560652395514808</v>
      </c>
      <c r="Q346" s="2"/>
      <c r="R346" s="10">
        <f t="shared" si="144"/>
        <v>43475</v>
      </c>
      <c r="S346" s="11">
        <f t="shared" si="151"/>
        <v>0.25</v>
      </c>
      <c r="T346" s="40">
        <f>(G346*S346)+(T345*(1-S346))</f>
        <v>1061.8950128023876</v>
      </c>
      <c r="U346" s="3"/>
      <c r="V346" s="10">
        <f t="shared" si="145"/>
        <v>43475</v>
      </c>
      <c r="W346" s="23">
        <f t="shared" si="152"/>
        <v>0.15384615384615385</v>
      </c>
      <c r="X346" s="46">
        <f>((G346 -X345)*W346)+X345</f>
        <v>1053.7320494431142</v>
      </c>
      <c r="Y346" s="23">
        <f t="shared" si="137"/>
        <v>7.407407407407407E-2</v>
      </c>
      <c r="Z346" s="47">
        <f>((G346 -Z345)*Y346)+Z345</f>
        <v>1049.2465186994973</v>
      </c>
      <c r="AA346" s="46">
        <f t="shared" si="138"/>
        <v>4.4855307436168914</v>
      </c>
      <c r="AB346" s="45">
        <f t="shared" si="139"/>
        <v>0.2</v>
      </c>
      <c r="AC346" s="48">
        <f t="shared" si="141"/>
        <v>-2.671365366136234</v>
      </c>
      <c r="AD346" s="46">
        <f t="shared" si="140"/>
        <v>7.1568961097531254</v>
      </c>
      <c r="AF346" s="10">
        <f t="shared" si="146"/>
        <v>43475</v>
      </c>
      <c r="AG346" s="15">
        <f>AVERAGE(G340:G346)</f>
        <v>1060.3257142857142</v>
      </c>
      <c r="AH346" s="16">
        <f>AVERAGE(G333:G346)</f>
        <v>1038.82</v>
      </c>
      <c r="AS346" s="26">
        <f>AVERAGE(E346,F346,G346)</f>
        <v>1066.3966666666668</v>
      </c>
      <c r="AT346" s="26">
        <f t="shared" si="153"/>
        <v>1057.6838095238095</v>
      </c>
      <c r="AU346" s="26">
        <f t="shared" si="154"/>
        <v>14.208979591836819</v>
      </c>
      <c r="AV346" s="27">
        <f t="shared" si="155"/>
        <v>40.879581753418741</v>
      </c>
      <c r="AW346" s="10">
        <f t="shared" si="147"/>
        <v>43475</v>
      </c>
      <c r="AY346" s="20">
        <f>AVERAGE(E346,F346,G346)</f>
        <v>1066.3966666666668</v>
      </c>
      <c r="AZ346" s="21">
        <f t="shared" si="162"/>
        <v>1039.7134999999998</v>
      </c>
      <c r="BA346" s="21">
        <f t="shared" si="163"/>
        <v>20.434850000000004</v>
      </c>
      <c r="BB346" s="22">
        <f t="shared" si="164"/>
        <v>87.051178637366775</v>
      </c>
      <c r="BC346" s="10">
        <f t="shared" si="148"/>
        <v>43475</v>
      </c>
      <c r="BE346" s="20">
        <f>G346-G345</f>
        <v>-4.3300000000001546</v>
      </c>
      <c r="BF346" s="23">
        <f t="shared" si="150"/>
        <v>0</v>
      </c>
      <c r="BG346" s="23">
        <f t="shared" si="156"/>
        <v>4.3300000000001546</v>
      </c>
      <c r="BH346" s="33">
        <f t="shared" si="160"/>
        <v>8.6501815631054928</v>
      </c>
      <c r="BI346" s="33">
        <f t="shared" si="161"/>
        <v>7.0428562274450925</v>
      </c>
      <c r="BJ346" s="23">
        <f t="shared" si="157"/>
        <v>1.2282206655585077</v>
      </c>
      <c r="BK346" s="30">
        <f t="shared" si="158"/>
        <v>55.121141480422089</v>
      </c>
      <c r="BL346" s="10">
        <f t="shared" si="149"/>
        <v>43475</v>
      </c>
    </row>
    <row r="347" spans="1:64" x14ac:dyDescent="0.25">
      <c r="A347">
        <v>1350</v>
      </c>
      <c r="B347">
        <v>3</v>
      </c>
      <c r="C347" s="1">
        <v>43476</v>
      </c>
      <c r="D347" s="52">
        <v>1063.18</v>
      </c>
      <c r="E347" s="52">
        <v>1063.78</v>
      </c>
      <c r="F347" s="52">
        <v>1048.48</v>
      </c>
      <c r="G347">
        <v>1057.19</v>
      </c>
      <c r="H347">
        <v>1520756</v>
      </c>
      <c r="J347" s="10">
        <f t="shared" si="142"/>
        <v>43476</v>
      </c>
      <c r="K347" s="20">
        <v>0</v>
      </c>
      <c r="L347" s="20">
        <v>0</v>
      </c>
      <c r="N347" s="10">
        <f t="shared" si="143"/>
        <v>43476</v>
      </c>
      <c r="O347" s="42">
        <f>((G347-MIN(F334:F347))/(MAX(E334:E347)-MIN(F334:F347))*100)</f>
        <v>76.08562691131506</v>
      </c>
      <c r="P347" s="40">
        <f t="shared" si="159"/>
        <v>85.000728119994221</v>
      </c>
      <c r="Q347" s="2"/>
      <c r="R347" s="10">
        <f t="shared" si="144"/>
        <v>43476</v>
      </c>
      <c r="S347" s="11">
        <f t="shared" si="151"/>
        <v>0.25</v>
      </c>
      <c r="T347" s="40">
        <f>(G347*S347)+(T346*(1-S347))</f>
        <v>1060.7187596017907</v>
      </c>
      <c r="U347" s="3"/>
      <c r="V347" s="10">
        <f t="shared" si="145"/>
        <v>43476</v>
      </c>
      <c r="W347" s="23">
        <f t="shared" si="152"/>
        <v>0.15384615384615385</v>
      </c>
      <c r="X347" s="46">
        <f>((G347 -X346)*W347)+X346</f>
        <v>1054.2640418364813</v>
      </c>
      <c r="Y347" s="23">
        <f t="shared" si="137"/>
        <v>7.407407407407407E-2</v>
      </c>
      <c r="Z347" s="47">
        <f>((G347 -Z346)*Y347)+Z346</f>
        <v>1049.8349247217568</v>
      </c>
      <c r="AA347" s="46">
        <f t="shared" si="138"/>
        <v>4.4291171147244768</v>
      </c>
      <c r="AB347" s="45">
        <f t="shared" si="139"/>
        <v>0.2</v>
      </c>
      <c r="AC347" s="48">
        <f t="shared" si="141"/>
        <v>-1.2512688699640917</v>
      </c>
      <c r="AD347" s="46">
        <f t="shared" si="140"/>
        <v>5.6803859846885683</v>
      </c>
      <c r="AF347" s="10">
        <f t="shared" si="146"/>
        <v>43476</v>
      </c>
      <c r="AG347" s="15">
        <f>AVERAGE(G341:G347)</f>
        <v>1061.9457142857141</v>
      </c>
      <c r="AH347" s="16">
        <f>AVERAGE(G334:G347)</f>
        <v>1042.2328571428573</v>
      </c>
      <c r="AS347" s="26">
        <f>AVERAGE(E347,F347,G347)</f>
        <v>1056.4833333333333</v>
      </c>
      <c r="AT347" s="26">
        <f t="shared" si="153"/>
        <v>1060.3300000000002</v>
      </c>
      <c r="AU347" s="26">
        <f t="shared" si="154"/>
        <v>11.184761904761931</v>
      </c>
      <c r="AV347" s="27">
        <f t="shared" si="155"/>
        <v>-22.928019981835472</v>
      </c>
      <c r="AW347" s="10">
        <f t="shared" si="147"/>
        <v>43476</v>
      </c>
      <c r="AY347" s="20">
        <f>AVERAGE(E347,F347,G347)</f>
        <v>1056.4833333333333</v>
      </c>
      <c r="AZ347" s="21">
        <f t="shared" si="162"/>
        <v>1039.069</v>
      </c>
      <c r="BA347" s="21">
        <f t="shared" si="163"/>
        <v>19.725900000000024</v>
      </c>
      <c r="BB347" s="22">
        <f t="shared" si="164"/>
        <v>58.854377014765255</v>
      </c>
      <c r="BC347" s="10">
        <f t="shared" si="148"/>
        <v>43476</v>
      </c>
      <c r="BE347" s="20">
        <f>G347-G346</f>
        <v>-13.139999999999873</v>
      </c>
      <c r="BF347" s="23">
        <f t="shared" si="150"/>
        <v>0</v>
      </c>
      <c r="BG347" s="23">
        <f t="shared" si="156"/>
        <v>13.139999999999873</v>
      </c>
      <c r="BH347" s="33">
        <f t="shared" si="160"/>
        <v>8.0323114514551008</v>
      </c>
      <c r="BI347" s="33">
        <f t="shared" si="161"/>
        <v>7.4783664969132913</v>
      </c>
      <c r="BJ347" s="23">
        <f t="shared" si="157"/>
        <v>1.0740729883685765</v>
      </c>
      <c r="BK347" s="30">
        <f t="shared" si="158"/>
        <v>51.785689047202737</v>
      </c>
      <c r="BL347" s="10">
        <f t="shared" si="149"/>
        <v>43476</v>
      </c>
    </row>
    <row r="348" spans="1:64" x14ac:dyDescent="0.25">
      <c r="A348">
        <v>1351</v>
      </c>
      <c r="B348">
        <v>3</v>
      </c>
      <c r="C348" s="1">
        <v>43479</v>
      </c>
      <c r="D348" s="52">
        <v>1046.92</v>
      </c>
      <c r="E348" s="52">
        <v>1051.53</v>
      </c>
      <c r="F348" s="52">
        <v>1041.26</v>
      </c>
      <c r="G348">
        <v>1044.69</v>
      </c>
      <c r="H348">
        <v>1144263</v>
      </c>
      <c r="J348" s="10">
        <f t="shared" si="142"/>
        <v>43479</v>
      </c>
      <c r="K348" s="20">
        <v>1</v>
      </c>
      <c r="L348" s="20">
        <v>0</v>
      </c>
      <c r="N348" s="10">
        <f t="shared" si="143"/>
        <v>43479</v>
      </c>
      <c r="O348" s="42">
        <f>((G348-MIN(F335:F348))/(MAX(E335:E348)-MIN(F335:F348))*100)</f>
        <v>65.163826998689458</v>
      </c>
      <c r="P348" s="40">
        <f t="shared" si="159"/>
        <v>76.27202562982383</v>
      </c>
      <c r="Q348" s="2"/>
      <c r="R348" s="10">
        <f t="shared" si="144"/>
        <v>43479</v>
      </c>
      <c r="S348" s="11">
        <f t="shared" si="151"/>
        <v>0.25</v>
      </c>
      <c r="T348" s="40">
        <f>(G348*S348)+(T347*(1-S348))</f>
        <v>1056.711569701343</v>
      </c>
      <c r="U348" s="3"/>
      <c r="V348" s="10">
        <f t="shared" si="145"/>
        <v>43479</v>
      </c>
      <c r="W348" s="23">
        <f t="shared" si="152"/>
        <v>0.15384615384615385</v>
      </c>
      <c r="X348" s="46">
        <f>((G348 -X347)*W348)+X347</f>
        <v>1052.7911123231765</v>
      </c>
      <c r="Y348" s="23">
        <f t="shared" ref="Y348:Y411" si="165">2/(26+1)</f>
        <v>7.407407407407407E-2</v>
      </c>
      <c r="Z348" s="47">
        <f>((G348 -Z347)*Y348)+Z347</f>
        <v>1049.4538191868119</v>
      </c>
      <c r="AA348" s="46">
        <f t="shared" ref="AA348:AA411" si="166">X348-Z348</f>
        <v>3.3372931363646785</v>
      </c>
      <c r="AB348" s="45">
        <f t="shared" ref="AB348:AB411" si="167">2/(9+1)</f>
        <v>0.2</v>
      </c>
      <c r="AC348" s="48">
        <f t="shared" si="141"/>
        <v>-0.33355646869833766</v>
      </c>
      <c r="AD348" s="46">
        <f t="shared" si="140"/>
        <v>3.6708496050630162</v>
      </c>
      <c r="AF348" s="10">
        <f t="shared" si="146"/>
        <v>43479</v>
      </c>
      <c r="AG348" s="15">
        <f>AVERAGE(G342:G348)</f>
        <v>1066.0357142857142</v>
      </c>
      <c r="AH348" s="16">
        <f>AVERAGE(G335:G348)</f>
        <v>1046.8864285714285</v>
      </c>
      <c r="AS348" s="26">
        <f>AVERAGE(E348,F348,G348)</f>
        <v>1045.8266666666666</v>
      </c>
      <c r="AT348" s="26">
        <f t="shared" si="153"/>
        <v>1062.7285714285715</v>
      </c>
      <c r="AU348" s="26">
        <f t="shared" si="154"/>
        <v>8.4435374149660287</v>
      </c>
      <c r="AV348" s="27">
        <f t="shared" si="155"/>
        <v>-133.45042432055055</v>
      </c>
      <c r="AW348" s="10">
        <f t="shared" si="147"/>
        <v>43479</v>
      </c>
      <c r="AY348" s="20">
        <f>AVERAGE(E348,F348,G348)</f>
        <v>1045.8266666666666</v>
      </c>
      <c r="AZ348" s="21">
        <f t="shared" si="162"/>
        <v>1038.1005000000002</v>
      </c>
      <c r="BA348" s="21">
        <f t="shared" si="163"/>
        <v>18.660550000000047</v>
      </c>
      <c r="BB348" s="22">
        <f t="shared" si="164"/>
        <v>27.602497127777905</v>
      </c>
      <c r="BC348" s="10">
        <f t="shared" si="148"/>
        <v>43479</v>
      </c>
      <c r="BE348" s="20">
        <f>G348-G347</f>
        <v>-12.5</v>
      </c>
      <c r="BF348" s="23">
        <f t="shared" si="150"/>
        <v>0</v>
      </c>
      <c r="BG348" s="23">
        <f t="shared" si="156"/>
        <v>12.5</v>
      </c>
      <c r="BH348" s="33">
        <f t="shared" si="160"/>
        <v>7.4585749192083082</v>
      </c>
      <c r="BI348" s="33">
        <f t="shared" si="161"/>
        <v>7.837054604276628</v>
      </c>
      <c r="BJ348" s="23">
        <f t="shared" si="157"/>
        <v>0.95170638662364482</v>
      </c>
      <c r="BK348" s="30">
        <f t="shared" si="158"/>
        <v>48.762784871040445</v>
      </c>
      <c r="BL348" s="10">
        <f t="shared" si="149"/>
        <v>43479</v>
      </c>
    </row>
    <row r="349" spans="1:64" x14ac:dyDescent="0.25">
      <c r="A349">
        <v>1352</v>
      </c>
      <c r="B349">
        <v>3</v>
      </c>
      <c r="C349" s="1">
        <v>43480</v>
      </c>
      <c r="D349" s="52">
        <v>1050.17</v>
      </c>
      <c r="E349" s="52">
        <v>1080.05</v>
      </c>
      <c r="F349" s="52">
        <v>1047.3399999999999</v>
      </c>
      <c r="G349">
        <v>1077.1500000000001</v>
      </c>
      <c r="H349">
        <v>1463570</v>
      </c>
      <c r="J349" s="10">
        <f t="shared" si="142"/>
        <v>43480</v>
      </c>
      <c r="K349" s="20">
        <v>0</v>
      </c>
      <c r="L349" s="20">
        <v>0</v>
      </c>
      <c r="N349" s="10">
        <f t="shared" si="143"/>
        <v>43480</v>
      </c>
      <c r="O349" s="42">
        <f>((G349-MIN(F336:F349))/(MAX(E336:E349)-MIN(F336:F349))*100)</f>
        <v>92.703820401733111</v>
      </c>
      <c r="P349" s="40">
        <f t="shared" si="159"/>
        <v>77.98442477057921</v>
      </c>
      <c r="Q349" s="2"/>
      <c r="R349" s="10">
        <f t="shared" si="144"/>
        <v>43480</v>
      </c>
      <c r="S349" s="11">
        <f t="shared" si="151"/>
        <v>0.25</v>
      </c>
      <c r="T349" s="40">
        <f>(G349*S349)+(T348*(1-S349))</f>
        <v>1061.8211772760073</v>
      </c>
      <c r="U349" s="3"/>
      <c r="V349" s="10">
        <f t="shared" si="145"/>
        <v>43480</v>
      </c>
      <c r="W349" s="23">
        <f t="shared" si="152"/>
        <v>0.15384615384615385</v>
      </c>
      <c r="X349" s="46">
        <f>((G349 -X348)*W349)+X348</f>
        <v>1056.5386335042263</v>
      </c>
      <c r="Y349" s="23">
        <f t="shared" si="165"/>
        <v>7.407407407407407E-2</v>
      </c>
      <c r="Z349" s="47">
        <f>((G349 -Z348)*Y349)+Z348</f>
        <v>1051.505388135937</v>
      </c>
      <c r="AA349" s="46">
        <f t="shared" si="166"/>
        <v>5.0332453682892719</v>
      </c>
      <c r="AB349" s="45">
        <f t="shared" si="167"/>
        <v>0.2</v>
      </c>
      <c r="AC349" s="48">
        <f t="shared" si="141"/>
        <v>0.73980389869918439</v>
      </c>
      <c r="AD349" s="46">
        <f t="shared" si="140"/>
        <v>4.2934414695900873</v>
      </c>
      <c r="AF349" s="10">
        <f t="shared" si="146"/>
        <v>43480</v>
      </c>
      <c r="AG349" s="15">
        <f>AVERAGE(G343:G349)</f>
        <v>1066.9557142857143</v>
      </c>
      <c r="AH349" s="16">
        <f>AVERAGE(G336:G349)</f>
        <v>1054.0957142857144</v>
      </c>
      <c r="AS349" s="26">
        <f>AVERAGE(E349,F349,G349)</f>
        <v>1068.18</v>
      </c>
      <c r="AT349" s="26">
        <f t="shared" si="153"/>
        <v>1064.4223809523812</v>
      </c>
      <c r="AU349" s="26">
        <f t="shared" si="154"/>
        <v>7.5813605442176595</v>
      </c>
      <c r="AV349" s="27">
        <f t="shared" si="155"/>
        <v>33.042609574740077</v>
      </c>
      <c r="AW349" s="10">
        <f t="shared" si="147"/>
        <v>43480</v>
      </c>
      <c r="AY349" s="20">
        <f>AVERAGE(E349,F349,G349)</f>
        <v>1068.18</v>
      </c>
      <c r="AZ349" s="21">
        <f t="shared" si="162"/>
        <v>1039.0846666666666</v>
      </c>
      <c r="BA349" s="21">
        <f t="shared" si="163"/>
        <v>19.743133333333354</v>
      </c>
      <c r="BB349" s="22">
        <f t="shared" si="164"/>
        <v>98.246253831149389</v>
      </c>
      <c r="BC349" s="10">
        <f t="shared" si="148"/>
        <v>43480</v>
      </c>
      <c r="BE349" s="20">
        <f>G349-G348</f>
        <v>32.460000000000036</v>
      </c>
      <c r="BF349" s="23">
        <f t="shared" si="150"/>
        <v>32.460000000000036</v>
      </c>
      <c r="BG349" s="23">
        <f t="shared" si="156"/>
        <v>0</v>
      </c>
      <c r="BH349" s="33">
        <f t="shared" si="160"/>
        <v>9.2443909964077182</v>
      </c>
      <c r="BI349" s="33">
        <f t="shared" si="161"/>
        <v>7.2772649896854409</v>
      </c>
      <c r="BJ349" s="23">
        <f t="shared" si="157"/>
        <v>1.2703111690326541</v>
      </c>
      <c r="BK349" s="30">
        <f t="shared" si="158"/>
        <v>55.953174452906154</v>
      </c>
      <c r="BL349" s="10">
        <f t="shared" si="149"/>
        <v>43480</v>
      </c>
    </row>
    <row r="350" spans="1:64" x14ac:dyDescent="0.25">
      <c r="A350">
        <v>1353</v>
      </c>
      <c r="B350">
        <v>3</v>
      </c>
      <c r="C350" s="1">
        <v>43481</v>
      </c>
      <c r="D350" s="52">
        <v>1080</v>
      </c>
      <c r="E350" s="52">
        <v>1092.3800000000001</v>
      </c>
      <c r="F350" s="52">
        <v>1079.3399999999999</v>
      </c>
      <c r="G350">
        <v>1080.97</v>
      </c>
      <c r="H350">
        <v>1331819</v>
      </c>
      <c r="J350" s="10">
        <f t="shared" si="142"/>
        <v>43481</v>
      </c>
      <c r="K350" s="20">
        <v>0</v>
      </c>
      <c r="L350" s="20">
        <v>0</v>
      </c>
      <c r="N350" s="10">
        <f t="shared" si="143"/>
        <v>43481</v>
      </c>
      <c r="O350" s="42">
        <f>((G350-MIN(F337:F350))/(MAX(E337:E350)-MIN(F337:F350))*100)</f>
        <v>88.037324386663798</v>
      </c>
      <c r="P350" s="40">
        <f t="shared" si="159"/>
        <v>81.968323929028784</v>
      </c>
      <c r="Q350" s="2"/>
      <c r="R350" s="10">
        <f t="shared" si="144"/>
        <v>43481</v>
      </c>
      <c r="S350" s="11">
        <f t="shared" si="151"/>
        <v>0.25</v>
      </c>
      <c r="T350" s="40">
        <f>(G350*S350)+(T349*(1-S350))</f>
        <v>1066.6083829570055</v>
      </c>
      <c r="U350" s="3"/>
      <c r="V350" s="10">
        <f t="shared" si="145"/>
        <v>43481</v>
      </c>
      <c r="W350" s="23">
        <f t="shared" si="152"/>
        <v>0.15384615384615385</v>
      </c>
      <c r="X350" s="46">
        <f>((G350 -X349)*W350)+X349</f>
        <v>1060.2973052728069</v>
      </c>
      <c r="Y350" s="23">
        <f t="shared" si="165"/>
        <v>7.407407407407407E-2</v>
      </c>
      <c r="Z350" s="47">
        <f>((G350 -Z349)*Y350)+Z349</f>
        <v>1053.6879519777194</v>
      </c>
      <c r="AA350" s="46">
        <f t="shared" si="166"/>
        <v>6.6093532950874305</v>
      </c>
      <c r="AB350" s="45">
        <f t="shared" si="167"/>
        <v>0.2</v>
      </c>
      <c r="AC350" s="48">
        <f t="shared" si="141"/>
        <v>1.9137137779768336</v>
      </c>
      <c r="AD350" s="46">
        <f t="shared" si="140"/>
        <v>4.6956395171105969</v>
      </c>
      <c r="AF350" s="10">
        <f t="shared" si="146"/>
        <v>43481</v>
      </c>
      <c r="AG350" s="15">
        <f>AVERAGE(G344:G350)</f>
        <v>1068.752857142857</v>
      </c>
      <c r="AH350" s="16">
        <f>AVERAGE(G337:G350)</f>
        <v>1057.0607142857143</v>
      </c>
      <c r="AS350" s="26">
        <f>AVERAGE(E350,F350,G350)</f>
        <v>1084.2300000000002</v>
      </c>
      <c r="AT350" s="26">
        <f t="shared" si="153"/>
        <v>1067.0671428571429</v>
      </c>
      <c r="AU350" s="26">
        <f t="shared" si="154"/>
        <v>9.2842176870748769</v>
      </c>
      <c r="AV350" s="27">
        <f t="shared" si="155"/>
        <v>123.24037573821487</v>
      </c>
      <c r="AW350" s="10">
        <f t="shared" si="147"/>
        <v>43481</v>
      </c>
      <c r="AY350" s="20">
        <f>AVERAGE(E350,F350,G350)</f>
        <v>1084.2300000000002</v>
      </c>
      <c r="AZ350" s="21">
        <f t="shared" si="162"/>
        <v>1042.0031666666666</v>
      </c>
      <c r="BA350" s="21">
        <f t="shared" si="163"/>
        <v>21.348150000000043</v>
      </c>
      <c r="BB350" s="22">
        <f t="shared" si="164"/>
        <v>131.86726822803078</v>
      </c>
      <c r="BC350" s="10">
        <f t="shared" si="148"/>
        <v>43481</v>
      </c>
      <c r="BE350" s="20">
        <f>G350-G349</f>
        <v>3.8199999999999363</v>
      </c>
      <c r="BF350" s="23">
        <f t="shared" si="150"/>
        <v>3.8199999999999363</v>
      </c>
      <c r="BG350" s="23">
        <f t="shared" si="156"/>
        <v>0</v>
      </c>
      <c r="BH350" s="33">
        <f t="shared" si="160"/>
        <v>8.8569344966643051</v>
      </c>
      <c r="BI350" s="33">
        <f t="shared" si="161"/>
        <v>6.7574603475650523</v>
      </c>
      <c r="BJ350" s="23">
        <f t="shared" si="157"/>
        <v>1.3106898214883</v>
      </c>
      <c r="BK350" s="30">
        <f t="shared" si="158"/>
        <v>56.722880297455646</v>
      </c>
      <c r="BL350" s="10">
        <f t="shared" si="149"/>
        <v>43481</v>
      </c>
    </row>
    <row r="351" spans="1:64" x14ac:dyDescent="0.25">
      <c r="A351">
        <v>1354</v>
      </c>
      <c r="B351">
        <v>3</v>
      </c>
      <c r="C351" s="1">
        <v>43482</v>
      </c>
      <c r="D351" s="52">
        <v>1079.47</v>
      </c>
      <c r="E351" s="52">
        <v>1091.8</v>
      </c>
      <c r="F351" s="52">
        <v>1073.5</v>
      </c>
      <c r="G351">
        <v>1089.9000000000001</v>
      </c>
      <c r="H351">
        <v>1242664</v>
      </c>
      <c r="J351" s="10">
        <f t="shared" si="142"/>
        <v>43482</v>
      </c>
      <c r="K351" s="20">
        <v>0</v>
      </c>
      <c r="L351" s="20">
        <v>0</v>
      </c>
      <c r="N351" s="10">
        <f t="shared" si="143"/>
        <v>43482</v>
      </c>
      <c r="O351" s="42">
        <f>((G351-MIN(F338:F351))/(MAX(E338:E351)-MIN(F338:F351))*100)</f>
        <v>96.833099221044549</v>
      </c>
      <c r="P351" s="40">
        <f t="shared" si="159"/>
        <v>92.524748003147167</v>
      </c>
      <c r="Q351" s="2"/>
      <c r="R351" s="10">
        <f t="shared" si="144"/>
        <v>43482</v>
      </c>
      <c r="S351" s="11">
        <f t="shared" si="151"/>
        <v>0.25</v>
      </c>
      <c r="T351" s="40">
        <f>(G351*S351)+(T350*(1-S351))</f>
        <v>1072.4312872177543</v>
      </c>
      <c r="U351" s="3"/>
      <c r="V351" s="10">
        <f t="shared" si="145"/>
        <v>43482</v>
      </c>
      <c r="W351" s="23">
        <f t="shared" si="152"/>
        <v>0.15384615384615385</v>
      </c>
      <c r="X351" s="46">
        <f>((G351 -X350)*W351)+X350</f>
        <v>1064.8515660000674</v>
      </c>
      <c r="Y351" s="23">
        <f t="shared" si="165"/>
        <v>7.407407407407407E-2</v>
      </c>
      <c r="Z351" s="47">
        <f>((G351 -Z350)*Y351)+Z350</f>
        <v>1056.3703259052957</v>
      </c>
      <c r="AA351" s="46">
        <f t="shared" si="166"/>
        <v>8.4812400947716924</v>
      </c>
      <c r="AB351" s="45">
        <f t="shared" si="167"/>
        <v>0.2</v>
      </c>
      <c r="AC351" s="48">
        <f t="shared" si="141"/>
        <v>3.2272190413358057</v>
      </c>
      <c r="AD351" s="46">
        <f t="shared" si="140"/>
        <v>5.2540210534358867</v>
      </c>
      <c r="AF351" s="10">
        <f t="shared" si="146"/>
        <v>43482</v>
      </c>
      <c r="AG351" s="15">
        <f>AVERAGE(G345:G351)</f>
        <v>1070.6985714285715</v>
      </c>
      <c r="AH351" s="16">
        <f>AVERAGE(G338:G351)</f>
        <v>1060.347857142857</v>
      </c>
      <c r="AS351" s="26">
        <f>AVERAGE(E351,F351,G351)</f>
        <v>1085.0666666666668</v>
      </c>
      <c r="AT351" s="26">
        <f t="shared" si="153"/>
        <v>1068.6780952380955</v>
      </c>
      <c r="AU351" s="26">
        <f t="shared" si="154"/>
        <v>10.807346938775611</v>
      </c>
      <c r="AV351" s="27">
        <f t="shared" si="155"/>
        <v>101.0952488858662</v>
      </c>
      <c r="AW351" s="10">
        <f t="shared" si="147"/>
        <v>43482</v>
      </c>
      <c r="AY351" s="20">
        <f>AVERAGE(E351,F351,G351)</f>
        <v>1085.0666666666668</v>
      </c>
      <c r="AZ351" s="21">
        <f t="shared" si="162"/>
        <v>1044.596</v>
      </c>
      <c r="BA351" s="21">
        <f t="shared" si="163"/>
        <v>23.061666666666724</v>
      </c>
      <c r="BB351" s="22">
        <f t="shared" si="164"/>
        <v>116.99260436992623</v>
      </c>
      <c r="BC351" s="10">
        <f t="shared" si="148"/>
        <v>43482</v>
      </c>
      <c r="BE351" s="20">
        <f>G351-G350</f>
        <v>8.9300000000000637</v>
      </c>
      <c r="BF351" s="23">
        <f t="shared" si="150"/>
        <v>8.9300000000000637</v>
      </c>
      <c r="BG351" s="23">
        <f t="shared" si="156"/>
        <v>0</v>
      </c>
      <c r="BH351" s="33">
        <f t="shared" si="160"/>
        <v>8.8621534611882886</v>
      </c>
      <c r="BI351" s="33">
        <f t="shared" si="161"/>
        <v>6.2747846084532624</v>
      </c>
      <c r="BJ351" s="23">
        <f t="shared" si="157"/>
        <v>1.4123438514924282</v>
      </c>
      <c r="BK351" s="30">
        <f t="shared" si="158"/>
        <v>58.546539732246842</v>
      </c>
      <c r="BL351" s="10">
        <f t="shared" si="149"/>
        <v>43482</v>
      </c>
    </row>
    <row r="352" spans="1:64" x14ac:dyDescent="0.25">
      <c r="A352">
        <v>1355</v>
      </c>
      <c r="B352">
        <v>3</v>
      </c>
      <c r="C352" s="1">
        <v>43483</v>
      </c>
      <c r="D352" s="52">
        <v>1100</v>
      </c>
      <c r="E352" s="52">
        <v>1108.3499999999999</v>
      </c>
      <c r="F352" s="52">
        <v>1090.9000000000001</v>
      </c>
      <c r="G352">
        <v>1098.26</v>
      </c>
      <c r="H352">
        <v>1955559</v>
      </c>
      <c r="J352" s="10">
        <f t="shared" si="142"/>
        <v>43483</v>
      </c>
      <c r="K352" s="20">
        <v>0</v>
      </c>
      <c r="L352" s="20">
        <v>1</v>
      </c>
      <c r="N352" s="10">
        <f t="shared" si="143"/>
        <v>43483</v>
      </c>
      <c r="O352" s="42">
        <f>((G352-MIN(F339:F352))/(MAX(E339:E352)-MIN(F339:F352))*100)</f>
        <v>89.297836232499009</v>
      </c>
      <c r="P352" s="40">
        <f t="shared" si="159"/>
        <v>91.389419946735799</v>
      </c>
      <c r="Q352" s="2"/>
      <c r="R352" s="10">
        <f t="shared" si="144"/>
        <v>43483</v>
      </c>
      <c r="S352" s="11">
        <f t="shared" si="151"/>
        <v>0.25</v>
      </c>
      <c r="T352" s="40">
        <f>(G352*S352)+(T351*(1-S352))</f>
        <v>1078.8884654133158</v>
      </c>
      <c r="U352" s="3"/>
      <c r="V352" s="10">
        <f t="shared" si="145"/>
        <v>43483</v>
      </c>
      <c r="W352" s="23">
        <f t="shared" si="152"/>
        <v>0.15384615384615385</v>
      </c>
      <c r="X352" s="46">
        <f>((G352 -X351)*W352)+X351</f>
        <v>1069.99132507698</v>
      </c>
      <c r="Y352" s="23">
        <f t="shared" si="165"/>
        <v>7.407407407407407E-2</v>
      </c>
      <c r="Z352" s="47">
        <f>((G352 -Z351)*Y352)+Z351</f>
        <v>1059.4732647271255</v>
      </c>
      <c r="AA352" s="46">
        <f t="shared" si="166"/>
        <v>10.518060349854522</v>
      </c>
      <c r="AB352" s="45">
        <f t="shared" si="167"/>
        <v>0.2</v>
      </c>
      <c r="AC352" s="48">
        <f t="shared" si="141"/>
        <v>4.6853873030395494</v>
      </c>
      <c r="AD352" s="46">
        <f t="shared" si="140"/>
        <v>5.832673046814973</v>
      </c>
      <c r="AF352" s="10">
        <f t="shared" si="146"/>
        <v>43483</v>
      </c>
      <c r="AG352" s="15">
        <f>AVERAGE(G346:G352)</f>
        <v>1074.0700000000002</v>
      </c>
      <c r="AH352" s="16">
        <f>AVERAGE(G339:G352)</f>
        <v>1064.7178571428572</v>
      </c>
      <c r="AS352" s="26">
        <f>AVERAGE(E352,F352,G352)</f>
        <v>1099.17</v>
      </c>
      <c r="AT352" s="26">
        <f t="shared" si="153"/>
        <v>1072.1933333333334</v>
      </c>
      <c r="AU352" s="26">
        <f t="shared" si="154"/>
        <v>14.824761904761967</v>
      </c>
      <c r="AV352" s="27">
        <f t="shared" si="155"/>
        <v>121.31354661869847</v>
      </c>
      <c r="AW352" s="10">
        <f t="shared" si="147"/>
        <v>43483</v>
      </c>
      <c r="AY352" s="20">
        <f>AVERAGE(E352,F352,G352)</f>
        <v>1099.17</v>
      </c>
      <c r="AZ352" s="21">
        <f t="shared" si="162"/>
        <v>1048.0035</v>
      </c>
      <c r="BA352" s="21">
        <f t="shared" si="163"/>
        <v>24.98850000000008</v>
      </c>
      <c r="BB352" s="22">
        <f t="shared" si="164"/>
        <v>136.50679312483709</v>
      </c>
      <c r="BC352" s="10">
        <f t="shared" si="148"/>
        <v>43483</v>
      </c>
      <c r="BE352" s="20">
        <f>G352-G351</f>
        <v>8.3599999999999</v>
      </c>
      <c r="BF352" s="23">
        <f t="shared" si="150"/>
        <v>8.3599999999999</v>
      </c>
      <c r="BG352" s="23">
        <f t="shared" si="156"/>
        <v>0</v>
      </c>
      <c r="BH352" s="33">
        <f t="shared" si="160"/>
        <v>8.8262853568176887</v>
      </c>
      <c r="BI352" s="33">
        <f t="shared" si="161"/>
        <v>5.8265857078494578</v>
      </c>
      <c r="BJ352" s="23">
        <f t="shared" si="157"/>
        <v>1.5148297475358676</v>
      </c>
      <c r="BK352" s="30">
        <f t="shared" si="158"/>
        <v>60.235876763433367</v>
      </c>
      <c r="BL352" s="10">
        <f t="shared" si="149"/>
        <v>43483</v>
      </c>
    </row>
    <row r="353" spans="1:64" x14ac:dyDescent="0.25">
      <c r="A353">
        <v>1356</v>
      </c>
      <c r="B353">
        <v>3</v>
      </c>
      <c r="C353" s="1">
        <v>43487</v>
      </c>
      <c r="D353" s="52">
        <v>1088</v>
      </c>
      <c r="E353" s="52">
        <v>1091.51</v>
      </c>
      <c r="F353" s="52">
        <v>1063.47</v>
      </c>
      <c r="G353">
        <v>1070.52</v>
      </c>
      <c r="H353">
        <v>1613527</v>
      </c>
      <c r="J353" s="10">
        <f t="shared" si="142"/>
        <v>43487</v>
      </c>
      <c r="K353" s="20">
        <v>0</v>
      </c>
      <c r="L353" s="20">
        <v>0</v>
      </c>
      <c r="N353" s="10">
        <f t="shared" si="143"/>
        <v>43487</v>
      </c>
      <c r="O353" s="42">
        <f>((G353-MIN(F340:F353))/(MAX(E340:E353)-MIN(F340:F353))*100)</f>
        <v>59.874840899448465</v>
      </c>
      <c r="P353" s="40">
        <f t="shared" si="159"/>
        <v>82.001925450997334</v>
      </c>
      <c r="Q353" s="2"/>
      <c r="R353" s="10">
        <f t="shared" si="144"/>
        <v>43487</v>
      </c>
      <c r="S353" s="11">
        <f t="shared" si="151"/>
        <v>0.25</v>
      </c>
      <c r="T353" s="40">
        <f>(G353*S353)+(T352*(1-S353))</f>
        <v>1076.7963490599868</v>
      </c>
      <c r="U353" s="3"/>
      <c r="V353" s="10">
        <f t="shared" si="145"/>
        <v>43487</v>
      </c>
      <c r="W353" s="23">
        <f t="shared" si="152"/>
        <v>0.15384615384615385</v>
      </c>
      <c r="X353" s="46">
        <f>((G353 -X352)*W353)+X352</f>
        <v>1070.0726596805216</v>
      </c>
      <c r="Y353" s="23">
        <f t="shared" si="165"/>
        <v>7.407407407407407E-2</v>
      </c>
      <c r="Z353" s="47">
        <f>((G353 -Z352)*Y353)+Z352</f>
        <v>1060.2915414140052</v>
      </c>
      <c r="AA353" s="46">
        <f t="shared" si="166"/>
        <v>9.7811182665163869</v>
      </c>
      <c r="AB353" s="45">
        <f t="shared" si="167"/>
        <v>0.2</v>
      </c>
      <c r="AC353" s="48">
        <f t="shared" si="141"/>
        <v>5.7045334957349167</v>
      </c>
      <c r="AD353" s="46">
        <f t="shared" si="140"/>
        <v>4.0765847707814702</v>
      </c>
      <c r="AF353" s="10">
        <f t="shared" si="146"/>
        <v>43487</v>
      </c>
      <c r="AG353" s="15">
        <f>AVERAGE(G347:G353)</f>
        <v>1074.0971428571429</v>
      </c>
      <c r="AH353" s="16">
        <f>AVERAGE(G340:G353)</f>
        <v>1067.2114285714285</v>
      </c>
      <c r="AS353" s="26">
        <f>AVERAGE(E353,F353,G353)</f>
        <v>1075.1666666666667</v>
      </c>
      <c r="AT353" s="26">
        <f t="shared" si="153"/>
        <v>1073.4461904761906</v>
      </c>
      <c r="AU353" s="26">
        <f t="shared" si="154"/>
        <v>14.242448979591895</v>
      </c>
      <c r="AV353" s="27">
        <f t="shared" si="155"/>
        <v>8.0532788190261488</v>
      </c>
      <c r="AW353" s="10">
        <f t="shared" si="147"/>
        <v>43487</v>
      </c>
      <c r="AY353" s="20">
        <f>AVERAGE(E353,F353,G353)</f>
        <v>1075.1666666666667</v>
      </c>
      <c r="AZ353" s="21">
        <f t="shared" si="162"/>
        <v>1051.0953333333332</v>
      </c>
      <c r="BA353" s="21">
        <f t="shared" si="163"/>
        <v>24.303800000000091</v>
      </c>
      <c r="BB353" s="22">
        <f t="shared" si="164"/>
        <v>66.028997751609353</v>
      </c>
      <c r="BC353" s="10">
        <f t="shared" si="148"/>
        <v>43487</v>
      </c>
      <c r="BE353" s="20">
        <f>G353-G352</f>
        <v>-27.740000000000009</v>
      </c>
      <c r="BF353" s="23">
        <f t="shared" si="150"/>
        <v>0</v>
      </c>
      <c r="BG353" s="23">
        <f t="shared" si="156"/>
        <v>27.740000000000009</v>
      </c>
      <c r="BH353" s="33">
        <f t="shared" si="160"/>
        <v>8.1958364027592818</v>
      </c>
      <c r="BI353" s="33">
        <f t="shared" si="161"/>
        <v>7.3918295858602123</v>
      </c>
      <c r="BJ353" s="23">
        <f t="shared" si="157"/>
        <v>1.1087696635264765</v>
      </c>
      <c r="BK353" s="30">
        <f t="shared" si="158"/>
        <v>52.57898397837775</v>
      </c>
      <c r="BL353" s="10">
        <f t="shared" si="149"/>
        <v>43487</v>
      </c>
    </row>
    <row r="354" spans="1:64" x14ac:dyDescent="0.25">
      <c r="A354">
        <v>1357</v>
      </c>
      <c r="B354">
        <v>3</v>
      </c>
      <c r="C354" s="1">
        <v>43488</v>
      </c>
      <c r="D354" s="52">
        <v>1077.3499999999999</v>
      </c>
      <c r="E354" s="52">
        <v>1084.93</v>
      </c>
      <c r="F354" s="52">
        <v>1059.75</v>
      </c>
      <c r="G354">
        <v>1075.57</v>
      </c>
      <c r="H354">
        <v>966956</v>
      </c>
      <c r="J354" s="10">
        <f t="shared" si="142"/>
        <v>43488</v>
      </c>
      <c r="K354" s="20">
        <v>0</v>
      </c>
      <c r="L354" s="20">
        <v>0</v>
      </c>
      <c r="N354" s="10">
        <f t="shared" si="143"/>
        <v>43488</v>
      </c>
      <c r="O354" s="42">
        <f>((G354-MIN(F341:F354))/(MAX(E341:E354)-MIN(F341:F354))*100)</f>
        <v>65.231226134917236</v>
      </c>
      <c r="P354" s="40">
        <f t="shared" si="159"/>
        <v>71.467967755621558</v>
      </c>
      <c r="Q354" s="2"/>
      <c r="R354" s="10">
        <f t="shared" si="144"/>
        <v>43488</v>
      </c>
      <c r="S354" s="11">
        <f t="shared" si="151"/>
        <v>0.25</v>
      </c>
      <c r="T354" s="40">
        <f>(G354*S354)+(T353*(1-S354))</f>
        <v>1076.48976179499</v>
      </c>
      <c r="U354" s="3"/>
      <c r="V354" s="10">
        <f t="shared" si="145"/>
        <v>43488</v>
      </c>
      <c r="W354" s="23">
        <f t="shared" si="152"/>
        <v>0.15384615384615385</v>
      </c>
      <c r="X354" s="46">
        <f>((G354 -X353)*W354)+X353</f>
        <v>1070.9184043450568</v>
      </c>
      <c r="Y354" s="23">
        <f t="shared" si="165"/>
        <v>7.407407407407407E-2</v>
      </c>
      <c r="Z354" s="47">
        <f>((G354 -Z353)*Y354)+Z353</f>
        <v>1061.4232790870419</v>
      </c>
      <c r="AA354" s="46">
        <f t="shared" si="166"/>
        <v>9.495125258014923</v>
      </c>
      <c r="AB354" s="45">
        <f t="shared" si="167"/>
        <v>0.2</v>
      </c>
      <c r="AC354" s="48">
        <f t="shared" si="141"/>
        <v>6.4626518481909176</v>
      </c>
      <c r="AD354" s="46">
        <f t="shared" si="140"/>
        <v>3.0324734098240054</v>
      </c>
      <c r="AF354" s="10">
        <f t="shared" si="146"/>
        <v>43488</v>
      </c>
      <c r="AG354" s="15">
        <f>AVERAGE(G348:G354)</f>
        <v>1076.7228571428573</v>
      </c>
      <c r="AH354" s="16">
        <f>AVERAGE(G341:G354)</f>
        <v>1069.3342857142857</v>
      </c>
      <c r="AS354" s="26">
        <f>AVERAGE(E354,F354,G354)</f>
        <v>1073.4166666666667</v>
      </c>
      <c r="AT354" s="26">
        <f t="shared" si="153"/>
        <v>1075.8652380952383</v>
      </c>
      <c r="AU354" s="26">
        <f t="shared" si="154"/>
        <v>11.67741496598647</v>
      </c>
      <c r="AV354" s="27">
        <f t="shared" si="155"/>
        <v>-13.978958160995084</v>
      </c>
      <c r="AW354" s="10">
        <f t="shared" si="147"/>
        <v>43488</v>
      </c>
      <c r="AY354" s="20">
        <f>AVERAGE(E354,F354,G354)</f>
        <v>1073.4166666666667</v>
      </c>
      <c r="AZ354" s="21">
        <f t="shared" si="162"/>
        <v>1055.1453333333334</v>
      </c>
      <c r="BA354" s="21">
        <f t="shared" si="163"/>
        <v>21.675933333333404</v>
      </c>
      <c r="BB354" s="22">
        <f t="shared" si="164"/>
        <v>56.195452816590134</v>
      </c>
      <c r="BC354" s="10">
        <f t="shared" si="148"/>
        <v>43488</v>
      </c>
      <c r="BE354" s="20">
        <f>G354-G353</f>
        <v>5.0499999999999545</v>
      </c>
      <c r="BF354" s="23">
        <f t="shared" si="150"/>
        <v>5.0499999999999545</v>
      </c>
      <c r="BG354" s="23">
        <f t="shared" si="156"/>
        <v>0</v>
      </c>
      <c r="BH354" s="33">
        <f t="shared" si="160"/>
        <v>7.9711338025621865</v>
      </c>
      <c r="BI354" s="33">
        <f t="shared" si="161"/>
        <v>6.8638417582987685</v>
      </c>
      <c r="BJ354" s="23">
        <f t="shared" si="157"/>
        <v>1.1613224901236454</v>
      </c>
      <c r="BK354" s="30">
        <f t="shared" si="158"/>
        <v>53.732031912424517</v>
      </c>
      <c r="BL354" s="10">
        <f t="shared" si="149"/>
        <v>43488</v>
      </c>
    </row>
    <row r="355" spans="1:64" x14ac:dyDescent="0.25">
      <c r="A355">
        <v>1358</v>
      </c>
      <c r="B355">
        <v>3</v>
      </c>
      <c r="C355" s="1">
        <v>43489</v>
      </c>
      <c r="D355" s="52">
        <v>1076.48</v>
      </c>
      <c r="E355" s="52">
        <v>1079.47</v>
      </c>
      <c r="F355" s="52">
        <v>1060.7</v>
      </c>
      <c r="G355">
        <v>1073.9000000000001</v>
      </c>
      <c r="H355">
        <v>1361673</v>
      </c>
      <c r="J355" s="10">
        <f t="shared" si="142"/>
        <v>43489</v>
      </c>
      <c r="K355" s="20">
        <v>0</v>
      </c>
      <c r="L355" s="20">
        <v>0</v>
      </c>
      <c r="N355" s="10">
        <f t="shared" si="143"/>
        <v>43489</v>
      </c>
      <c r="O355" s="42">
        <f>((G355-MIN(F342:F355))/(MAX(E342:E355)-MIN(F342:F355))*100)</f>
        <v>57.432348943531586</v>
      </c>
      <c r="P355" s="40">
        <f t="shared" si="159"/>
        <v>60.8461386592991</v>
      </c>
      <c r="Q355" s="2"/>
      <c r="R355" s="10">
        <f t="shared" si="144"/>
        <v>43489</v>
      </c>
      <c r="S355" s="11">
        <f t="shared" si="151"/>
        <v>0.25</v>
      </c>
      <c r="T355" s="40">
        <f>(G355*S355)+(T354*(1-S355))</f>
        <v>1075.8423213462424</v>
      </c>
      <c r="U355" s="3"/>
      <c r="V355" s="10">
        <f t="shared" si="145"/>
        <v>43489</v>
      </c>
      <c r="W355" s="23">
        <f t="shared" si="152"/>
        <v>0.15384615384615385</v>
      </c>
      <c r="X355" s="46">
        <f>((G355 -X354)*W355)+X354</f>
        <v>1071.3771113688942</v>
      </c>
      <c r="Y355" s="23">
        <f t="shared" si="165"/>
        <v>7.407407407407407E-2</v>
      </c>
      <c r="Z355" s="47">
        <f>((G355 -Z354)*Y355)+Z354</f>
        <v>1062.3474806361498</v>
      </c>
      <c r="AA355" s="46">
        <f t="shared" si="166"/>
        <v>9.0296307327444083</v>
      </c>
      <c r="AB355" s="45">
        <f t="shared" si="167"/>
        <v>0.2</v>
      </c>
      <c r="AC355" s="48">
        <f t="shared" si="141"/>
        <v>6.9760476251016161</v>
      </c>
      <c r="AD355" s="46">
        <f t="shared" si="140"/>
        <v>2.0535831076427922</v>
      </c>
      <c r="AF355" s="10">
        <f t="shared" si="146"/>
        <v>43489</v>
      </c>
      <c r="AG355" s="15">
        <f>AVERAGE(G349:G355)</f>
        <v>1080.8957142857141</v>
      </c>
      <c r="AH355" s="16">
        <f>AVERAGE(G342:G355)</f>
        <v>1073.4657142857143</v>
      </c>
      <c r="AS355" s="26">
        <f>AVERAGE(E355,F355,G355)</f>
        <v>1071.3566666666668</v>
      </c>
      <c r="AT355" s="26">
        <f t="shared" si="153"/>
        <v>1079.5123809523811</v>
      </c>
      <c r="AU355" s="26">
        <f t="shared" si="154"/>
        <v>8.5512925170068481</v>
      </c>
      <c r="AV355" s="27">
        <f t="shared" si="155"/>
        <v>-63.582702221090898</v>
      </c>
      <c r="AW355" s="10">
        <f t="shared" si="147"/>
        <v>43489</v>
      </c>
      <c r="AY355" s="20">
        <f>AVERAGE(E355,F355,G355)</f>
        <v>1071.3566666666668</v>
      </c>
      <c r="AZ355" s="21">
        <f t="shared" si="162"/>
        <v>1059.5486666666668</v>
      </c>
      <c r="BA355" s="21">
        <f t="shared" si="163"/>
        <v>18.201800000000055</v>
      </c>
      <c r="BB355" s="22">
        <f t="shared" si="164"/>
        <v>43.248469931545081</v>
      </c>
      <c r="BC355" s="10">
        <f t="shared" si="148"/>
        <v>43489</v>
      </c>
      <c r="BE355" s="20">
        <f>G355-G354</f>
        <v>-1.6699999999998454</v>
      </c>
      <c r="BF355" s="23">
        <f t="shared" si="150"/>
        <v>0</v>
      </c>
      <c r="BG355" s="23">
        <f t="shared" si="156"/>
        <v>1.6699999999998454</v>
      </c>
      <c r="BH355" s="33">
        <f t="shared" si="160"/>
        <v>7.4017671023791731</v>
      </c>
      <c r="BI355" s="33">
        <f t="shared" si="161"/>
        <v>6.4928530612774171</v>
      </c>
      <c r="BJ355" s="23">
        <f t="shared" si="157"/>
        <v>1.1399868490051637</v>
      </c>
      <c r="BK355" s="30">
        <f t="shared" si="158"/>
        <v>53.270740870913308</v>
      </c>
      <c r="BL355" s="10">
        <f t="shared" si="149"/>
        <v>43489</v>
      </c>
    </row>
    <row r="356" spans="1:64" x14ac:dyDescent="0.25">
      <c r="A356">
        <v>1359</v>
      </c>
      <c r="B356">
        <v>3</v>
      </c>
      <c r="C356" s="1">
        <v>43490</v>
      </c>
      <c r="D356" s="52">
        <v>1085</v>
      </c>
      <c r="E356" s="52">
        <v>1094</v>
      </c>
      <c r="F356" s="52">
        <v>1081.82</v>
      </c>
      <c r="G356">
        <v>1090.99</v>
      </c>
      <c r="H356">
        <v>1119216</v>
      </c>
      <c r="J356" s="10">
        <f t="shared" si="142"/>
        <v>43490</v>
      </c>
      <c r="K356" s="20">
        <v>0</v>
      </c>
      <c r="L356" s="20">
        <v>1</v>
      </c>
      <c r="N356" s="10">
        <f t="shared" si="143"/>
        <v>43490</v>
      </c>
      <c r="O356" s="42">
        <f>((G356-MIN(F343:F356))/(MAX(E343:E356)-MIN(F343:F356))*100)</f>
        <v>74.124310627515399</v>
      </c>
      <c r="P356" s="40">
        <f t="shared" si="159"/>
        <v>65.595961901988076</v>
      </c>
      <c r="Q356" s="2"/>
      <c r="R356" s="10">
        <f t="shared" si="144"/>
        <v>43490</v>
      </c>
      <c r="S356" s="11">
        <f t="shared" si="151"/>
        <v>0.25</v>
      </c>
      <c r="T356" s="40">
        <f>(G356*S356)+(T355*(1-S356))</f>
        <v>1079.6292410096819</v>
      </c>
      <c r="U356" s="3"/>
      <c r="V356" s="10">
        <f t="shared" si="145"/>
        <v>43490</v>
      </c>
      <c r="W356" s="23">
        <f t="shared" si="152"/>
        <v>0.15384615384615385</v>
      </c>
      <c r="X356" s="46">
        <f>((G356 -X355)*W356)+X355</f>
        <v>1074.3944788506028</v>
      </c>
      <c r="Y356" s="23">
        <f t="shared" si="165"/>
        <v>7.407407407407407E-2</v>
      </c>
      <c r="Z356" s="47">
        <f>((G356 -Z355)*Y356)+Z355</f>
        <v>1064.4691487371758</v>
      </c>
      <c r="AA356" s="46">
        <f t="shared" si="166"/>
        <v>9.9253301134269805</v>
      </c>
      <c r="AB356" s="45">
        <f t="shared" si="167"/>
        <v>0.2</v>
      </c>
      <c r="AC356" s="48">
        <f t="shared" si="141"/>
        <v>7.565904122766689</v>
      </c>
      <c r="AD356" s="46">
        <f t="shared" ref="AD356:AD419" si="168">AA356-AC356</f>
        <v>2.3594259906602915</v>
      </c>
      <c r="AF356" s="10">
        <f t="shared" si="146"/>
        <v>43490</v>
      </c>
      <c r="AG356" s="15">
        <f>AVERAGE(G350:G356)</f>
        <v>1082.8728571428569</v>
      </c>
      <c r="AH356" s="16">
        <f>AVERAGE(G343:G356)</f>
        <v>1074.9142857142856</v>
      </c>
      <c r="AS356" s="26">
        <f>AVERAGE(E356,F356,G356)</f>
        <v>1088.9366666666665</v>
      </c>
      <c r="AT356" s="26">
        <f t="shared" si="153"/>
        <v>1082.4776190476191</v>
      </c>
      <c r="AU356" s="26">
        <f t="shared" si="154"/>
        <v>7.8551020408163241</v>
      </c>
      <c r="AV356" s="27">
        <f t="shared" si="155"/>
        <v>54.818278918043227</v>
      </c>
      <c r="AW356" s="10">
        <f t="shared" si="147"/>
        <v>43490</v>
      </c>
      <c r="AY356" s="20">
        <f>AVERAGE(E356,F356,G356)</f>
        <v>1088.9366666666665</v>
      </c>
      <c r="AZ356" s="21">
        <f t="shared" si="162"/>
        <v>1062.9545000000003</v>
      </c>
      <c r="BA356" s="21">
        <f t="shared" si="163"/>
        <v>17.053600000000007</v>
      </c>
      <c r="BB356" s="22">
        <f t="shared" si="164"/>
        <v>101.57060353499635</v>
      </c>
      <c r="BC356" s="10">
        <f t="shared" si="148"/>
        <v>43490</v>
      </c>
      <c r="BE356" s="20">
        <f>G356-G355</f>
        <v>17.089999999999918</v>
      </c>
      <c r="BF356" s="23">
        <f t="shared" si="150"/>
        <v>17.089999999999918</v>
      </c>
      <c r="BG356" s="23">
        <f t="shared" si="156"/>
        <v>0</v>
      </c>
      <c r="BH356" s="33">
        <f t="shared" si="160"/>
        <v>8.0937837379235127</v>
      </c>
      <c r="BI356" s="33">
        <f t="shared" si="161"/>
        <v>6.0290778426147451</v>
      </c>
      <c r="BJ356" s="23">
        <f t="shared" si="157"/>
        <v>1.3424579926162186</v>
      </c>
      <c r="BK356" s="30">
        <f t="shared" si="158"/>
        <v>57.309800083837104</v>
      </c>
      <c r="BL356" s="10">
        <f t="shared" si="149"/>
        <v>43490</v>
      </c>
    </row>
    <row r="357" spans="1:64" x14ac:dyDescent="0.25">
      <c r="A357">
        <v>1360</v>
      </c>
      <c r="B357">
        <v>3</v>
      </c>
      <c r="C357" s="1">
        <v>43493</v>
      </c>
      <c r="D357" s="52">
        <v>1080.1099999999999</v>
      </c>
      <c r="E357" s="52">
        <v>1083</v>
      </c>
      <c r="F357" s="52">
        <v>1063.8</v>
      </c>
      <c r="G357">
        <v>1070.08</v>
      </c>
      <c r="H357">
        <v>1284281</v>
      </c>
      <c r="J357" s="10">
        <f t="shared" si="142"/>
        <v>43493</v>
      </c>
      <c r="K357" s="20">
        <v>1</v>
      </c>
      <c r="L357" s="20">
        <v>0</v>
      </c>
      <c r="N357" s="10">
        <f t="shared" si="143"/>
        <v>43493</v>
      </c>
      <c r="O357" s="42">
        <f>((G357-MIN(F344:F357))/(MAX(E344:E357)-MIN(F344:F357))*100)</f>
        <v>42.957221642569635</v>
      </c>
      <c r="P357" s="40">
        <f t="shared" si="159"/>
        <v>58.171293737872212</v>
      </c>
      <c r="Q357" s="2"/>
      <c r="R357" s="10">
        <f t="shared" si="144"/>
        <v>43493</v>
      </c>
      <c r="S357" s="11">
        <f t="shared" si="151"/>
        <v>0.25</v>
      </c>
      <c r="T357" s="40">
        <f>(G357*S357)+(T356*(1-S357))</f>
        <v>1077.2419307572613</v>
      </c>
      <c r="U357" s="3"/>
      <c r="V357" s="10">
        <f t="shared" si="145"/>
        <v>43493</v>
      </c>
      <c r="W357" s="23">
        <f t="shared" si="152"/>
        <v>0.15384615384615385</v>
      </c>
      <c r="X357" s="46">
        <f>((G357 -X356)*W357)+X356</f>
        <v>1073.730712873587</v>
      </c>
      <c r="Y357" s="23">
        <f t="shared" si="165"/>
        <v>7.407407407407407E-2</v>
      </c>
      <c r="Z357" s="47">
        <f>((G357 -Z356)*Y357)+Z356</f>
        <v>1064.8847673492369</v>
      </c>
      <c r="AA357" s="46">
        <f t="shared" si="166"/>
        <v>8.8459455243500997</v>
      </c>
      <c r="AB357" s="45">
        <f t="shared" si="167"/>
        <v>0.2</v>
      </c>
      <c r="AC357" s="48">
        <f t="shared" si="141"/>
        <v>7.8219124030833713</v>
      </c>
      <c r="AD357" s="46">
        <f t="shared" si="168"/>
        <v>1.0240331212667284</v>
      </c>
      <c r="AF357" s="10">
        <f t="shared" si="146"/>
        <v>43493</v>
      </c>
      <c r="AG357" s="15">
        <f>AVERAGE(G351:G357)</f>
        <v>1081.3171428571427</v>
      </c>
      <c r="AH357" s="16">
        <f>AVERAGE(G344:G357)</f>
        <v>1075.0350000000001</v>
      </c>
      <c r="AS357" s="26">
        <f>AVERAGE(E357,F357,G357)</f>
        <v>1072.2933333333333</v>
      </c>
      <c r="AT357" s="26">
        <f t="shared" si="153"/>
        <v>1080.7723809523809</v>
      </c>
      <c r="AU357" s="26">
        <f t="shared" si="154"/>
        <v>8.8160544217686745</v>
      </c>
      <c r="AV357" s="27">
        <f t="shared" si="155"/>
        <v>-64.118234101875714</v>
      </c>
      <c r="AW357" s="10">
        <f t="shared" si="147"/>
        <v>43493</v>
      </c>
      <c r="AY357" s="20">
        <f>AVERAGE(E357,F357,G357)</f>
        <v>1072.2933333333333</v>
      </c>
      <c r="AZ357" s="21">
        <f t="shared" si="162"/>
        <v>1065.1563333333336</v>
      </c>
      <c r="BA357" s="21">
        <f t="shared" si="163"/>
        <v>15.125099999999998</v>
      </c>
      <c r="BB357" s="22">
        <f t="shared" si="164"/>
        <v>31.457643255249959</v>
      </c>
      <c r="BC357" s="10">
        <f t="shared" si="148"/>
        <v>43493</v>
      </c>
      <c r="BE357" s="20">
        <f>G357-G356</f>
        <v>-20.910000000000082</v>
      </c>
      <c r="BF357" s="23">
        <f t="shared" si="150"/>
        <v>0</v>
      </c>
      <c r="BG357" s="23">
        <f t="shared" si="156"/>
        <v>20.910000000000082</v>
      </c>
      <c r="BH357" s="33">
        <f t="shared" si="160"/>
        <v>7.5156563280718336</v>
      </c>
      <c r="BI357" s="33">
        <f t="shared" si="161"/>
        <v>7.0920008538565549</v>
      </c>
      <c r="BJ357" s="23">
        <f t="shared" si="157"/>
        <v>1.0597370873108256</v>
      </c>
      <c r="BK357" s="30">
        <f t="shared" si="158"/>
        <v>51.450114378161189</v>
      </c>
      <c r="BL357" s="10">
        <f t="shared" si="149"/>
        <v>43493</v>
      </c>
    </row>
    <row r="358" spans="1:64" x14ac:dyDescent="0.25">
      <c r="A358">
        <v>1361</v>
      </c>
      <c r="B358">
        <v>3</v>
      </c>
      <c r="C358" s="1">
        <v>43494</v>
      </c>
      <c r="D358" s="52">
        <v>1072.68</v>
      </c>
      <c r="E358" s="52">
        <v>1075.1500000000001</v>
      </c>
      <c r="F358" s="52">
        <v>1055.8599999999999</v>
      </c>
      <c r="G358">
        <v>1060.6199999999999</v>
      </c>
      <c r="H358">
        <v>1021819</v>
      </c>
      <c r="J358" s="10">
        <f t="shared" si="142"/>
        <v>43494</v>
      </c>
      <c r="K358" s="20">
        <v>1</v>
      </c>
      <c r="L358" s="20">
        <v>0</v>
      </c>
      <c r="N358" s="10">
        <f t="shared" si="143"/>
        <v>43494</v>
      </c>
      <c r="O358" s="42">
        <f>((G358-MIN(F345:F358))/(MAX(E345:E358)-MIN(F345:F358))*100)</f>
        <v>28.856759576687917</v>
      </c>
      <c r="P358" s="40">
        <f t="shared" si="159"/>
        <v>48.646097282257649</v>
      </c>
      <c r="Q358" s="2"/>
      <c r="R358" s="10">
        <f t="shared" si="144"/>
        <v>43494</v>
      </c>
      <c r="S358" s="11">
        <f t="shared" si="151"/>
        <v>0.25</v>
      </c>
      <c r="T358" s="40">
        <f>(G358*S358)+(T357*(1-S358))</f>
        <v>1073.0864480679461</v>
      </c>
      <c r="U358" s="3"/>
      <c r="V358" s="10">
        <f t="shared" si="145"/>
        <v>43494</v>
      </c>
      <c r="W358" s="23">
        <f t="shared" si="152"/>
        <v>0.15384615384615385</v>
      </c>
      <c r="X358" s="46">
        <f>((G358 -X357)*W358)+X357</f>
        <v>1071.7136801238044</v>
      </c>
      <c r="Y358" s="23">
        <f t="shared" si="165"/>
        <v>7.407407407407407E-2</v>
      </c>
      <c r="Z358" s="47">
        <f>((G358 -Z357)*Y358)+Z357</f>
        <v>1064.5688586567007</v>
      </c>
      <c r="AA358" s="46">
        <f t="shared" si="166"/>
        <v>7.1448214671036112</v>
      </c>
      <c r="AB358" s="45">
        <f t="shared" si="167"/>
        <v>0.2</v>
      </c>
      <c r="AC358" s="48">
        <f t="shared" si="141"/>
        <v>7.6864942158874197</v>
      </c>
      <c r="AD358" s="46">
        <f t="shared" si="168"/>
        <v>-0.54167274878380844</v>
      </c>
      <c r="AF358" s="10">
        <f t="shared" si="146"/>
        <v>43494</v>
      </c>
      <c r="AG358" s="15">
        <f>AVERAGE(G352:G358)</f>
        <v>1077.1342857142856</v>
      </c>
      <c r="AH358" s="16">
        <f>AVERAGE(G345:G358)</f>
        <v>1073.9164285714287</v>
      </c>
      <c r="AS358" s="26">
        <f>AVERAGE(E358,F358,G358)</f>
        <v>1063.8766666666668</v>
      </c>
      <c r="AT358" s="26">
        <f t="shared" si="153"/>
        <v>1077.7452380952382</v>
      </c>
      <c r="AU358" s="26">
        <f t="shared" si="154"/>
        <v>9.3189115646258163</v>
      </c>
      <c r="AV358" s="27">
        <f t="shared" si="155"/>
        <v>-99.214529739831278</v>
      </c>
      <c r="AW358" s="10">
        <f t="shared" si="147"/>
        <v>43494</v>
      </c>
      <c r="AY358" s="20">
        <f>AVERAGE(E358,F358,G358)</f>
        <v>1063.8766666666668</v>
      </c>
      <c r="AZ358" s="21">
        <f t="shared" si="162"/>
        <v>1066.2545</v>
      </c>
      <c r="BA358" s="21">
        <f t="shared" si="163"/>
        <v>13.751266666666698</v>
      </c>
      <c r="BB358" s="22">
        <f t="shared" si="164"/>
        <v>-11.527826931498302</v>
      </c>
      <c r="BC358" s="10">
        <f t="shared" si="148"/>
        <v>43494</v>
      </c>
      <c r="BE358" s="20">
        <f>G358-G357</f>
        <v>-9.4600000000000364</v>
      </c>
      <c r="BF358" s="23">
        <f t="shared" si="150"/>
        <v>0</v>
      </c>
      <c r="BG358" s="23">
        <f t="shared" si="156"/>
        <v>9.4600000000000364</v>
      </c>
      <c r="BH358" s="33">
        <f t="shared" si="160"/>
        <v>6.97882373320956</v>
      </c>
      <c r="BI358" s="33">
        <f t="shared" si="161"/>
        <v>7.26114365000966</v>
      </c>
      <c r="BJ358" s="23">
        <f t="shared" si="157"/>
        <v>0.96111908393387524</v>
      </c>
      <c r="BK358" s="30">
        <f t="shared" si="158"/>
        <v>49.008705886739619</v>
      </c>
      <c r="BL358" s="10">
        <f t="shared" si="149"/>
        <v>43494</v>
      </c>
    </row>
    <row r="359" spans="1:64" x14ac:dyDescent="0.25">
      <c r="A359">
        <v>1362</v>
      </c>
      <c r="B359">
        <v>3</v>
      </c>
      <c r="C359" s="1">
        <v>43495</v>
      </c>
      <c r="D359" s="52">
        <v>1068.43</v>
      </c>
      <c r="E359" s="52">
        <v>1091</v>
      </c>
      <c r="F359" s="52">
        <v>1066.8499999999999</v>
      </c>
      <c r="G359">
        <v>1089.06</v>
      </c>
      <c r="H359">
        <v>1279822</v>
      </c>
      <c r="J359" s="10">
        <f t="shared" si="142"/>
        <v>43495</v>
      </c>
      <c r="K359" s="20">
        <v>1</v>
      </c>
      <c r="L359" s="20">
        <v>0</v>
      </c>
      <c r="N359" s="10">
        <f t="shared" si="143"/>
        <v>43495</v>
      </c>
      <c r="O359" s="42">
        <f>((G359-MIN(F346:F359))/(MAX(E346:E359)-MIN(F346:F359))*100)</f>
        <v>71.247577880459104</v>
      </c>
      <c r="P359" s="40">
        <f t="shared" si="159"/>
        <v>47.687186366572213</v>
      </c>
      <c r="Q359" s="2"/>
      <c r="R359" s="10">
        <f t="shared" si="144"/>
        <v>43495</v>
      </c>
      <c r="S359" s="11">
        <f t="shared" si="151"/>
        <v>0.25</v>
      </c>
      <c r="T359" s="40">
        <f>(G359*S359)+(T358*(1-S359))</f>
        <v>1077.0798360509596</v>
      </c>
      <c r="U359" s="3"/>
      <c r="V359" s="10">
        <f t="shared" si="145"/>
        <v>43495</v>
      </c>
      <c r="W359" s="23">
        <f t="shared" si="152"/>
        <v>0.15384615384615385</v>
      </c>
      <c r="X359" s="46">
        <f>((G359 -X358)*W359)+X358</f>
        <v>1074.3823447201421</v>
      </c>
      <c r="Y359" s="23">
        <f t="shared" si="165"/>
        <v>7.407407407407407E-2</v>
      </c>
      <c r="Z359" s="47">
        <f>((G359 -Z358)*Y359)+Z358</f>
        <v>1066.383017274723</v>
      </c>
      <c r="AA359" s="46">
        <f t="shared" si="166"/>
        <v>7.9993274454191123</v>
      </c>
      <c r="AB359" s="45">
        <f t="shared" si="167"/>
        <v>0.2</v>
      </c>
      <c r="AC359" s="48">
        <f t="shared" si="141"/>
        <v>7.7490608617937582</v>
      </c>
      <c r="AD359" s="46">
        <f t="shared" si="168"/>
        <v>0.25026658362535414</v>
      </c>
      <c r="AF359" s="10">
        <f t="shared" si="146"/>
        <v>43495</v>
      </c>
      <c r="AG359" s="15">
        <f>AVERAGE(G353:G359)</f>
        <v>1075.82</v>
      </c>
      <c r="AH359" s="16">
        <f>AVERAGE(G346:G359)</f>
        <v>1074.9450000000002</v>
      </c>
      <c r="AS359" s="26">
        <f>AVERAGE(E359,F359,G359)</f>
        <v>1082.3033333333333</v>
      </c>
      <c r="AT359" s="26">
        <f t="shared" si="153"/>
        <v>1075.3357142857144</v>
      </c>
      <c r="AU359" s="26">
        <f t="shared" si="154"/>
        <v>5.8767346938775189</v>
      </c>
      <c r="AV359" s="27">
        <f t="shared" si="155"/>
        <v>79.041842231172637</v>
      </c>
      <c r="AW359" s="10">
        <f t="shared" si="147"/>
        <v>43495</v>
      </c>
      <c r="AY359" s="20">
        <f>AVERAGE(E359,F359,G359)</f>
        <v>1082.3033333333333</v>
      </c>
      <c r="AZ359" s="21">
        <f t="shared" si="162"/>
        <v>1068.5046666666669</v>
      </c>
      <c r="BA359" s="21">
        <f t="shared" si="163"/>
        <v>12.674199999999985</v>
      </c>
      <c r="BB359" s="22">
        <f t="shared" si="164"/>
        <v>72.581394574102603</v>
      </c>
      <c r="BC359" s="10">
        <f t="shared" si="148"/>
        <v>43495</v>
      </c>
      <c r="BE359" s="20">
        <f>G359-G358</f>
        <v>28.440000000000055</v>
      </c>
      <c r="BF359" s="23">
        <f t="shared" si="150"/>
        <v>28.440000000000055</v>
      </c>
      <c r="BG359" s="23">
        <f t="shared" si="156"/>
        <v>0</v>
      </c>
      <c r="BH359" s="33">
        <f t="shared" si="160"/>
        <v>8.5117648951231661</v>
      </c>
      <c r="BI359" s="33">
        <f t="shared" si="161"/>
        <v>6.7424905321518267</v>
      </c>
      <c r="BJ359" s="23">
        <f t="shared" si="157"/>
        <v>1.2624066514494141</v>
      </c>
      <c r="BK359" s="30">
        <f t="shared" si="158"/>
        <v>55.799281293690122</v>
      </c>
      <c r="BL359" s="10">
        <f t="shared" si="149"/>
        <v>43495</v>
      </c>
    </row>
    <row r="360" spans="1:64" x14ac:dyDescent="0.25">
      <c r="A360">
        <v>1363</v>
      </c>
      <c r="B360">
        <v>3</v>
      </c>
      <c r="C360" s="1">
        <v>43496</v>
      </c>
      <c r="D360" s="52">
        <v>1103</v>
      </c>
      <c r="E360" s="52">
        <v>1117.33</v>
      </c>
      <c r="F360" s="52">
        <v>1095.4100000000001</v>
      </c>
      <c r="G360">
        <v>1116.3699999999999</v>
      </c>
      <c r="H360">
        <v>1538324</v>
      </c>
      <c r="J360" s="10">
        <f t="shared" si="142"/>
        <v>43496</v>
      </c>
      <c r="K360" s="20">
        <v>0</v>
      </c>
      <c r="L360" s="20">
        <v>0</v>
      </c>
      <c r="N360" s="10">
        <f t="shared" si="143"/>
        <v>43496</v>
      </c>
      <c r="O360" s="42">
        <f>((G360-MIN(F347:F360))/(MAX(E347:E360)-MIN(F347:F360))*100)</f>
        <v>98.738004469567457</v>
      </c>
      <c r="P360" s="40">
        <f t="shared" si="159"/>
        <v>66.280780642238156</v>
      </c>
      <c r="Q360" s="2"/>
      <c r="R360" s="10">
        <f t="shared" si="144"/>
        <v>43496</v>
      </c>
      <c r="S360" s="11">
        <f t="shared" si="151"/>
        <v>0.25</v>
      </c>
      <c r="T360" s="40">
        <f>(G360*S360)+(T359*(1-S360))</f>
        <v>1086.9023770382196</v>
      </c>
      <c r="U360" s="3"/>
      <c r="V360" s="10">
        <f t="shared" si="145"/>
        <v>43496</v>
      </c>
      <c r="W360" s="23">
        <f t="shared" si="152"/>
        <v>0.15384615384615385</v>
      </c>
      <c r="X360" s="46">
        <f>((G360 -X359)*W360)+X359</f>
        <v>1080.8419839939663</v>
      </c>
      <c r="Y360" s="23">
        <f t="shared" si="165"/>
        <v>7.407407407407407E-2</v>
      </c>
      <c r="Z360" s="47">
        <f>((G360 -Z359)*Y360)+Z359</f>
        <v>1070.0857567358546</v>
      </c>
      <c r="AA360" s="46">
        <f t="shared" si="166"/>
        <v>10.756227258111721</v>
      </c>
      <c r="AB360" s="45">
        <f t="shared" si="167"/>
        <v>0.2</v>
      </c>
      <c r="AC360" s="48">
        <f t="shared" si="141"/>
        <v>8.3504941410573501</v>
      </c>
      <c r="AD360" s="46">
        <f t="shared" si="168"/>
        <v>2.4057331170543712</v>
      </c>
      <c r="AF360" s="10">
        <f t="shared" si="146"/>
        <v>43496</v>
      </c>
      <c r="AG360" s="15">
        <f>AVERAGE(G354:G360)</f>
        <v>1082.3699999999999</v>
      </c>
      <c r="AH360" s="16">
        <f>AVERAGE(G347:G360)</f>
        <v>1078.2335714285714</v>
      </c>
      <c r="AS360" s="26">
        <f>AVERAGE(E360,F360,G360)</f>
        <v>1109.7033333333331</v>
      </c>
      <c r="AT360" s="26">
        <f t="shared" si="153"/>
        <v>1080.2695238095237</v>
      </c>
      <c r="AU360" s="26">
        <f t="shared" si="154"/>
        <v>11.467074829931855</v>
      </c>
      <c r="AV360" s="27">
        <f t="shared" si="155"/>
        <v>171.12070840699545</v>
      </c>
      <c r="AW360" s="10">
        <f t="shared" si="147"/>
        <v>43496</v>
      </c>
      <c r="AY360" s="20">
        <f>AVERAGE(E360,F360,G360)</f>
        <v>1109.7033333333331</v>
      </c>
      <c r="AZ360" s="21">
        <f t="shared" si="162"/>
        <v>1072.0918333333334</v>
      </c>
      <c r="BA360" s="21">
        <f t="shared" si="163"/>
        <v>12.562983333333307</v>
      </c>
      <c r="BB360" s="22">
        <f t="shared" si="164"/>
        <v>199.58900420414912</v>
      </c>
      <c r="BC360" s="10">
        <f t="shared" si="148"/>
        <v>43496</v>
      </c>
      <c r="BE360" s="20">
        <f>G360-G359</f>
        <v>27.309999999999945</v>
      </c>
      <c r="BF360" s="23">
        <f t="shared" si="150"/>
        <v>27.309999999999945</v>
      </c>
      <c r="BG360" s="23">
        <f t="shared" si="156"/>
        <v>0</v>
      </c>
      <c r="BH360" s="33">
        <f t="shared" si="160"/>
        <v>9.8544959740429352</v>
      </c>
      <c r="BI360" s="33">
        <f t="shared" si="161"/>
        <v>6.2608840655695541</v>
      </c>
      <c r="BJ360" s="23">
        <f t="shared" si="157"/>
        <v>1.5739783504754083</v>
      </c>
      <c r="BK360" s="30">
        <f t="shared" si="158"/>
        <v>61.149634385413449</v>
      </c>
      <c r="BL360" s="10">
        <f t="shared" si="149"/>
        <v>43496</v>
      </c>
    </row>
    <row r="361" spans="1:64" x14ac:dyDescent="0.25">
      <c r="A361">
        <v>1364</v>
      </c>
      <c r="B361">
        <v>3</v>
      </c>
      <c r="C361" s="1">
        <v>43497</v>
      </c>
      <c r="D361" s="52">
        <v>1112.4000000000001</v>
      </c>
      <c r="E361" s="52">
        <v>1125</v>
      </c>
      <c r="F361" s="52">
        <v>1104.8900000000001</v>
      </c>
      <c r="G361">
        <v>1110.75</v>
      </c>
      <c r="H361">
        <v>1462208</v>
      </c>
      <c r="J361" s="10">
        <f t="shared" si="142"/>
        <v>43497</v>
      </c>
      <c r="K361" s="20">
        <v>0</v>
      </c>
      <c r="L361" s="20">
        <v>0</v>
      </c>
      <c r="N361" s="10">
        <f t="shared" si="143"/>
        <v>43497</v>
      </c>
      <c r="O361" s="42">
        <f>((G361-MIN(F348:F361))/(MAX(E348:E361)-MIN(F348:F361))*100)</f>
        <v>82.983042751373304</v>
      </c>
      <c r="P361" s="40">
        <f t="shared" si="159"/>
        <v>84.32287503379996</v>
      </c>
      <c r="Q361" s="2"/>
      <c r="R361" s="10">
        <f t="shared" si="144"/>
        <v>43497</v>
      </c>
      <c r="S361" s="11">
        <f t="shared" si="151"/>
        <v>0.25</v>
      </c>
      <c r="T361" s="40">
        <f>(G361*S361)+(T360*(1-S361))</f>
        <v>1092.8642827786648</v>
      </c>
      <c r="U361" s="3"/>
      <c r="V361" s="10">
        <f t="shared" si="145"/>
        <v>43497</v>
      </c>
      <c r="W361" s="23">
        <f t="shared" si="152"/>
        <v>0.15384615384615385</v>
      </c>
      <c r="X361" s="46">
        <f>((G361 -X360)*W361)+X360</f>
        <v>1085.4432172256638</v>
      </c>
      <c r="Y361" s="23">
        <f t="shared" si="165"/>
        <v>7.407407407407407E-2</v>
      </c>
      <c r="Z361" s="47">
        <f>((G361 -Z360)*Y361)+Z360</f>
        <v>1073.097922903569</v>
      </c>
      <c r="AA361" s="46">
        <f t="shared" si="166"/>
        <v>12.345294322094787</v>
      </c>
      <c r="AB361" s="45">
        <f t="shared" si="167"/>
        <v>0.2</v>
      </c>
      <c r="AC361" s="48">
        <f t="shared" si="141"/>
        <v>9.1494541772648379</v>
      </c>
      <c r="AD361" s="46">
        <f t="shared" si="168"/>
        <v>3.1958401448299494</v>
      </c>
      <c r="AF361" s="10">
        <f t="shared" si="146"/>
        <v>43497</v>
      </c>
      <c r="AG361" s="15">
        <f>AVERAGE(G355:G361)</f>
        <v>1087.3957142857141</v>
      </c>
      <c r="AH361" s="16">
        <f>AVERAGE(G348:G361)</f>
        <v>1082.0592857142858</v>
      </c>
      <c r="AS361" s="26">
        <f>AVERAGE(E361,F361,G361)</f>
        <v>1113.5466666666669</v>
      </c>
      <c r="AT361" s="26">
        <f t="shared" si="153"/>
        <v>1086.0023809523809</v>
      </c>
      <c r="AU361" s="26">
        <f t="shared" si="154"/>
        <v>15.479863945578179</v>
      </c>
      <c r="AV361" s="27">
        <f t="shared" si="155"/>
        <v>118.62415075103188</v>
      </c>
      <c r="AW361" s="10">
        <f t="shared" si="147"/>
        <v>43497</v>
      </c>
      <c r="AY361" s="20">
        <f>AVERAGE(E361,F361,G361)</f>
        <v>1113.5466666666669</v>
      </c>
      <c r="AZ361" s="21">
        <f t="shared" si="162"/>
        <v>1076.3173333333334</v>
      </c>
      <c r="BA361" s="21">
        <f t="shared" si="163"/>
        <v>12.873533333333318</v>
      </c>
      <c r="BB361" s="22">
        <f t="shared" si="164"/>
        <v>192.79520946507037</v>
      </c>
      <c r="BC361" s="10">
        <f t="shared" si="148"/>
        <v>43497</v>
      </c>
      <c r="BE361" s="20">
        <f>G361-G360</f>
        <v>-5.6199999999998909</v>
      </c>
      <c r="BF361" s="23">
        <f t="shared" si="150"/>
        <v>0</v>
      </c>
      <c r="BG361" s="23">
        <f t="shared" si="156"/>
        <v>5.6199999999998909</v>
      </c>
      <c r="BH361" s="33">
        <f t="shared" si="160"/>
        <v>9.1506034044684395</v>
      </c>
      <c r="BI361" s="33">
        <f t="shared" si="161"/>
        <v>6.2151066323145781</v>
      </c>
      <c r="BJ361" s="23">
        <f t="shared" si="157"/>
        <v>1.4723163970978641</v>
      </c>
      <c r="BK361" s="30">
        <f t="shared" si="158"/>
        <v>59.552102587927138</v>
      </c>
      <c r="BL361" s="10">
        <f t="shared" si="149"/>
        <v>43497</v>
      </c>
    </row>
    <row r="362" spans="1:64" x14ac:dyDescent="0.25">
      <c r="A362">
        <v>1365</v>
      </c>
      <c r="B362">
        <v>3</v>
      </c>
      <c r="C362" s="1">
        <v>43500</v>
      </c>
      <c r="D362" s="52">
        <v>1112.6600000000001</v>
      </c>
      <c r="E362" s="52">
        <v>1132.8</v>
      </c>
      <c r="F362" s="52">
        <v>1109.02</v>
      </c>
      <c r="G362">
        <v>1132.8</v>
      </c>
      <c r="H362">
        <v>2576470</v>
      </c>
      <c r="J362" s="10">
        <f t="shared" si="142"/>
        <v>43500</v>
      </c>
      <c r="K362" s="20">
        <v>0</v>
      </c>
      <c r="L362" s="20">
        <v>1</v>
      </c>
      <c r="N362" s="10">
        <f t="shared" si="143"/>
        <v>43500</v>
      </c>
      <c r="O362" s="42">
        <f>((G362-MIN(F349:F362))/(MAX(E349:E362)-MIN(F349:F362))*100)</f>
        <v>100</v>
      </c>
      <c r="P362" s="40">
        <f t="shared" si="159"/>
        <v>93.907015740313582</v>
      </c>
      <c r="Q362" s="2"/>
      <c r="R362" s="10">
        <f t="shared" si="144"/>
        <v>43500</v>
      </c>
      <c r="S362" s="11">
        <f t="shared" si="151"/>
        <v>0.25</v>
      </c>
      <c r="T362" s="40">
        <f>(G362*S362)+(T361*(1-S362))</f>
        <v>1102.8482120839985</v>
      </c>
      <c r="U362" s="3"/>
      <c r="V362" s="10">
        <f t="shared" si="145"/>
        <v>43500</v>
      </c>
      <c r="W362" s="23">
        <f t="shared" si="152"/>
        <v>0.15384615384615385</v>
      </c>
      <c r="X362" s="46">
        <f>((G362 -X361)*W362)+X361</f>
        <v>1092.7288761140233</v>
      </c>
      <c r="Y362" s="23">
        <f t="shared" si="165"/>
        <v>7.407407407407407E-2</v>
      </c>
      <c r="Z362" s="47">
        <f>((G362 -Z361)*Y362)+Z361</f>
        <v>1077.5202989847862</v>
      </c>
      <c r="AA362" s="46">
        <f t="shared" si="166"/>
        <v>15.208577129237028</v>
      </c>
      <c r="AB362" s="45">
        <f t="shared" si="167"/>
        <v>0.2</v>
      </c>
      <c r="AC362" s="48">
        <f t="shared" si="141"/>
        <v>10.361278767659275</v>
      </c>
      <c r="AD362" s="46">
        <f t="shared" si="168"/>
        <v>4.847298361577753</v>
      </c>
      <c r="AF362" s="10">
        <f t="shared" si="146"/>
        <v>43500</v>
      </c>
      <c r="AG362" s="15">
        <f>AVERAGE(G356:G362)</f>
        <v>1095.81</v>
      </c>
      <c r="AH362" s="16">
        <f>AVERAGE(G349:G362)</f>
        <v>1088.3528571428571</v>
      </c>
      <c r="AS362" s="26">
        <f>AVERAGE(E362,F362,G362)</f>
        <v>1124.8733333333332</v>
      </c>
      <c r="AT362" s="26">
        <f t="shared" si="153"/>
        <v>1093.6476190476189</v>
      </c>
      <c r="AU362" s="26">
        <f t="shared" si="154"/>
        <v>19.194421768707475</v>
      </c>
      <c r="AV362" s="27">
        <f t="shared" si="155"/>
        <v>108.4541285379114</v>
      </c>
      <c r="AW362" s="10">
        <f t="shared" si="147"/>
        <v>43500</v>
      </c>
      <c r="AY362" s="20">
        <f>AVERAGE(E362,F362,G362)</f>
        <v>1124.8733333333332</v>
      </c>
      <c r="AZ362" s="21">
        <f t="shared" si="162"/>
        <v>1079.7448333333334</v>
      </c>
      <c r="BA362" s="21">
        <f t="shared" si="163"/>
        <v>14.987133333333315</v>
      </c>
      <c r="BB362" s="22">
        <f t="shared" si="164"/>
        <v>200.74330425653946</v>
      </c>
      <c r="BC362" s="10">
        <f t="shared" si="148"/>
        <v>43500</v>
      </c>
      <c r="BE362" s="20">
        <f>G362-G361</f>
        <v>22.049999999999955</v>
      </c>
      <c r="BF362" s="23">
        <f t="shared" si="150"/>
        <v>22.049999999999955</v>
      </c>
      <c r="BG362" s="23">
        <f t="shared" si="156"/>
        <v>0</v>
      </c>
      <c r="BH362" s="33">
        <f t="shared" si="160"/>
        <v>10.071988875577834</v>
      </c>
      <c r="BI362" s="33">
        <f t="shared" si="161"/>
        <v>5.7711704442921086</v>
      </c>
      <c r="BJ362" s="23">
        <f t="shared" si="157"/>
        <v>1.7452246425227982</v>
      </c>
      <c r="BK362" s="30">
        <f t="shared" si="158"/>
        <v>63.573108571507532</v>
      </c>
      <c r="BL362" s="10">
        <f t="shared" si="149"/>
        <v>43500</v>
      </c>
    </row>
    <row r="363" spans="1:64" x14ac:dyDescent="0.25">
      <c r="A363">
        <v>1366</v>
      </c>
      <c r="B363">
        <v>3</v>
      </c>
      <c r="C363" s="1">
        <v>43501</v>
      </c>
      <c r="D363" s="52">
        <v>1124.8399999999999</v>
      </c>
      <c r="E363" s="52">
        <v>1146.8499999999999</v>
      </c>
      <c r="F363" s="52">
        <v>1117.25</v>
      </c>
      <c r="G363">
        <v>1145.99</v>
      </c>
      <c r="H363">
        <v>3552194</v>
      </c>
      <c r="J363" s="10">
        <f t="shared" si="142"/>
        <v>43501</v>
      </c>
      <c r="K363" s="20">
        <v>0</v>
      </c>
      <c r="L363" s="20">
        <v>1</v>
      </c>
      <c r="N363" s="10">
        <f t="shared" si="143"/>
        <v>43501</v>
      </c>
      <c r="O363" s="42">
        <f>((G363-MIN(F350:F363))/(MAX(E350:E363)-MIN(F350:F363))*100)</f>
        <v>99.054841191339818</v>
      </c>
      <c r="P363" s="40">
        <f t="shared" si="159"/>
        <v>94.012627980904384</v>
      </c>
      <c r="Q363" s="2"/>
      <c r="R363" s="10">
        <f t="shared" si="144"/>
        <v>43501</v>
      </c>
      <c r="S363" s="11">
        <f t="shared" si="151"/>
        <v>0.25</v>
      </c>
      <c r="T363" s="40">
        <f>(G363*S363)+(T362*(1-S363))</f>
        <v>1113.633659062999</v>
      </c>
      <c r="U363" s="3"/>
      <c r="V363" s="10">
        <f t="shared" si="145"/>
        <v>43501</v>
      </c>
      <c r="W363" s="23">
        <f t="shared" si="152"/>
        <v>0.15384615384615385</v>
      </c>
      <c r="X363" s="46">
        <f>((G363 -X362)*W363)+X362</f>
        <v>1100.9228951734042</v>
      </c>
      <c r="Y363" s="23">
        <f t="shared" si="165"/>
        <v>7.407407407407407E-2</v>
      </c>
      <c r="Z363" s="47">
        <f>((G363 -Z362)*Y363)+Z362</f>
        <v>1082.5921286896169</v>
      </c>
      <c r="AA363" s="46">
        <f t="shared" si="166"/>
        <v>18.330766483787329</v>
      </c>
      <c r="AB363" s="45">
        <f t="shared" si="167"/>
        <v>0.2</v>
      </c>
      <c r="AC363" s="48">
        <f t="shared" si="141"/>
        <v>11.955176310884886</v>
      </c>
      <c r="AD363" s="46">
        <f t="shared" si="168"/>
        <v>6.3755901729024433</v>
      </c>
      <c r="AF363" s="10">
        <f t="shared" si="146"/>
        <v>43501</v>
      </c>
      <c r="AG363" s="15">
        <f>AVERAGE(G357:G363)</f>
        <v>1103.6671428571428</v>
      </c>
      <c r="AH363" s="16">
        <f>AVERAGE(G350:G363)</f>
        <v>1093.2699999999998</v>
      </c>
      <c r="AS363" s="26">
        <f>AVERAGE(E363,F363,G363)</f>
        <v>1136.6966666666667</v>
      </c>
      <c r="AT363" s="26">
        <f t="shared" si="153"/>
        <v>1100.4704761904761</v>
      </c>
      <c r="AU363" s="26">
        <f t="shared" si="154"/>
        <v>23.696598639455779</v>
      </c>
      <c r="AV363" s="27">
        <f t="shared" si="155"/>
        <v>101.91670972804383</v>
      </c>
      <c r="AW363" s="10">
        <f t="shared" si="147"/>
        <v>43501</v>
      </c>
      <c r="AY363" s="20">
        <f>AVERAGE(E363,F363,G363)</f>
        <v>1136.6966666666667</v>
      </c>
      <c r="AZ363" s="21">
        <f t="shared" si="162"/>
        <v>1083.2938333333334</v>
      </c>
      <c r="BA363" s="21">
        <f t="shared" si="163"/>
        <v>17.587266666666665</v>
      </c>
      <c r="BB363" s="22">
        <f t="shared" si="164"/>
        <v>202.42991457203252</v>
      </c>
      <c r="BC363" s="10">
        <f t="shared" si="148"/>
        <v>43501</v>
      </c>
      <c r="BE363" s="20">
        <f>G363-G362</f>
        <v>13.190000000000055</v>
      </c>
      <c r="BF363" s="23">
        <f t="shared" si="150"/>
        <v>13.190000000000055</v>
      </c>
      <c r="BG363" s="23">
        <f t="shared" si="156"/>
        <v>0</v>
      </c>
      <c r="BH363" s="33">
        <f t="shared" si="160"/>
        <v>10.294703955893707</v>
      </c>
      <c r="BI363" s="33">
        <f t="shared" si="161"/>
        <v>5.3589439839855286</v>
      </c>
      <c r="BJ363" s="23">
        <f t="shared" si="157"/>
        <v>1.9210322008698024</v>
      </c>
      <c r="BK363" s="30">
        <f t="shared" si="158"/>
        <v>65.765526319695226</v>
      </c>
      <c r="BL363" s="10">
        <f t="shared" si="149"/>
        <v>43501</v>
      </c>
    </row>
    <row r="364" spans="1:64" x14ac:dyDescent="0.25">
      <c r="A364">
        <v>1367</v>
      </c>
      <c r="B364">
        <v>3</v>
      </c>
      <c r="C364" s="1">
        <v>43502</v>
      </c>
      <c r="D364" s="52">
        <v>1139.57</v>
      </c>
      <c r="E364" s="52">
        <v>1147</v>
      </c>
      <c r="F364" s="52">
        <v>1112.77</v>
      </c>
      <c r="G364">
        <v>1115.23</v>
      </c>
      <c r="H364">
        <v>2105592</v>
      </c>
      <c r="J364" s="10">
        <f t="shared" si="142"/>
        <v>43502</v>
      </c>
      <c r="K364" s="20">
        <v>0</v>
      </c>
      <c r="L364" s="20">
        <v>0</v>
      </c>
      <c r="N364" s="10">
        <f t="shared" si="143"/>
        <v>43502</v>
      </c>
      <c r="O364" s="42">
        <f>((G364-MIN(F351:F364))/(MAX(E351:E364)-MIN(F351:F364))*100)</f>
        <v>65.141540487162658</v>
      </c>
      <c r="P364" s="40">
        <f t="shared" si="159"/>
        <v>88.065460559500821</v>
      </c>
      <c r="Q364" s="2"/>
      <c r="R364" s="10">
        <f t="shared" si="144"/>
        <v>43502</v>
      </c>
      <c r="S364" s="11">
        <f t="shared" si="151"/>
        <v>0.25</v>
      </c>
      <c r="T364" s="40">
        <f>(G364*S364)+(T363*(1-S364))</f>
        <v>1114.0327442972493</v>
      </c>
      <c r="U364" s="3"/>
      <c r="V364" s="10">
        <f t="shared" si="145"/>
        <v>43502</v>
      </c>
      <c r="W364" s="23">
        <f t="shared" si="152"/>
        <v>0.15384615384615385</v>
      </c>
      <c r="X364" s="46">
        <f>((G364 -X363)*W364)+X363</f>
        <v>1103.1239882236498</v>
      </c>
      <c r="Y364" s="23">
        <f t="shared" si="165"/>
        <v>7.407407407407407E-2</v>
      </c>
      <c r="Z364" s="47">
        <f>((G364 -Z363)*Y364)+Z363</f>
        <v>1085.0097487866822</v>
      </c>
      <c r="AA364" s="46">
        <f t="shared" si="166"/>
        <v>18.114239436967637</v>
      </c>
      <c r="AB364" s="45">
        <f t="shared" si="167"/>
        <v>0.2</v>
      </c>
      <c r="AC364" s="48">
        <f t="shared" si="141"/>
        <v>13.186988936101436</v>
      </c>
      <c r="AD364" s="46">
        <f t="shared" si="168"/>
        <v>4.9272505008662009</v>
      </c>
      <c r="AF364" s="10">
        <f t="shared" si="146"/>
        <v>43502</v>
      </c>
      <c r="AG364" s="15">
        <f>AVERAGE(G358:G364)</f>
        <v>1110.1171428571429</v>
      </c>
      <c r="AH364" s="16">
        <f>AVERAGE(G351:G364)</f>
        <v>1095.7171428571428</v>
      </c>
      <c r="AS364" s="26">
        <f>AVERAGE(E364,F364,G364)</f>
        <v>1125</v>
      </c>
      <c r="AT364" s="26">
        <f t="shared" si="153"/>
        <v>1108</v>
      </c>
      <c r="AU364" s="26">
        <f t="shared" si="154"/>
        <v>19.948571428571409</v>
      </c>
      <c r="AV364" s="27">
        <f t="shared" si="155"/>
        <v>56.81275661224106</v>
      </c>
      <c r="AW364" s="10">
        <f t="shared" si="147"/>
        <v>43502</v>
      </c>
      <c r="AY364" s="20">
        <f>AVERAGE(E364,F364,G364)</f>
        <v>1125</v>
      </c>
      <c r="AZ364" s="21">
        <f t="shared" si="162"/>
        <v>1085.8543333333332</v>
      </c>
      <c r="BA364" s="21">
        <f t="shared" si="163"/>
        <v>19.69463333333324</v>
      </c>
      <c r="BB364" s="22">
        <f t="shared" si="164"/>
        <v>132.50874321656823</v>
      </c>
      <c r="BC364" s="10">
        <f t="shared" si="148"/>
        <v>43502</v>
      </c>
      <c r="BE364" s="20">
        <f>G364-G363</f>
        <v>-30.759999999999991</v>
      </c>
      <c r="BF364" s="23">
        <f t="shared" si="150"/>
        <v>0</v>
      </c>
      <c r="BG364" s="23">
        <f t="shared" si="156"/>
        <v>30.759999999999991</v>
      </c>
      <c r="BH364" s="33">
        <f t="shared" si="160"/>
        <v>9.559367959044156</v>
      </c>
      <c r="BI364" s="33">
        <f t="shared" si="161"/>
        <v>7.1733051279865609</v>
      </c>
      <c r="BJ364" s="23">
        <f t="shared" si="157"/>
        <v>1.3326308847156663</v>
      </c>
      <c r="BK364" s="30">
        <f t="shared" si="158"/>
        <v>57.129951140045286</v>
      </c>
      <c r="BL364" s="10">
        <f t="shared" si="149"/>
        <v>43502</v>
      </c>
    </row>
    <row r="365" spans="1:64" x14ac:dyDescent="0.25">
      <c r="A365">
        <v>1368</v>
      </c>
      <c r="B365">
        <v>3</v>
      </c>
      <c r="C365" s="1">
        <v>43503</v>
      </c>
      <c r="D365" s="52">
        <v>1104.1600000000001</v>
      </c>
      <c r="E365" s="52">
        <v>1104.8399999999999</v>
      </c>
      <c r="F365" s="52">
        <v>1086</v>
      </c>
      <c r="G365">
        <v>1098.71</v>
      </c>
      <c r="H365">
        <v>2044827</v>
      </c>
      <c r="J365" s="10">
        <f t="shared" si="142"/>
        <v>43503</v>
      </c>
      <c r="K365" s="20">
        <v>0</v>
      </c>
      <c r="L365" s="20">
        <v>0</v>
      </c>
      <c r="N365" s="10">
        <f t="shared" si="143"/>
        <v>43503</v>
      </c>
      <c r="O365" s="42">
        <f>((G365-MIN(F352:F365))/(MAX(E352:E365)-MIN(F352:F365))*100)</f>
        <v>47.015580425718774</v>
      </c>
      <c r="P365" s="40">
        <f t="shared" si="159"/>
        <v>70.403987368073743</v>
      </c>
      <c r="Q365" s="2"/>
      <c r="R365" s="10">
        <f t="shared" si="144"/>
        <v>43503</v>
      </c>
      <c r="S365" s="11">
        <f t="shared" si="151"/>
        <v>0.25</v>
      </c>
      <c r="T365" s="40">
        <f>(G365*S365)+(T364*(1-S365))</f>
        <v>1110.202058222937</v>
      </c>
      <c r="U365" s="3"/>
      <c r="V365" s="10">
        <f t="shared" si="145"/>
        <v>43503</v>
      </c>
      <c r="W365" s="23">
        <f t="shared" si="152"/>
        <v>0.15384615384615385</v>
      </c>
      <c r="X365" s="46">
        <f>((G365 -X364)*W365)+X364</f>
        <v>1102.444913112319</v>
      </c>
      <c r="Y365" s="23">
        <f t="shared" si="165"/>
        <v>7.407407407407407E-2</v>
      </c>
      <c r="Z365" s="47">
        <f>((G365 -Z364)*Y365)+Z364</f>
        <v>1086.0245822098909</v>
      </c>
      <c r="AA365" s="46">
        <f t="shared" si="166"/>
        <v>16.420330902428077</v>
      </c>
      <c r="AB365" s="45">
        <f t="shared" si="167"/>
        <v>0.2</v>
      </c>
      <c r="AC365" s="48">
        <f t="shared" si="141"/>
        <v>13.833657329366764</v>
      </c>
      <c r="AD365" s="46">
        <f t="shared" si="168"/>
        <v>2.5866735730613133</v>
      </c>
      <c r="AF365" s="10">
        <f t="shared" si="146"/>
        <v>43503</v>
      </c>
      <c r="AG365" s="15">
        <f>AVERAGE(G359:G365)</f>
        <v>1115.5585714285712</v>
      </c>
      <c r="AH365" s="16">
        <f>AVERAGE(G352:G365)</f>
        <v>1096.3464285714285</v>
      </c>
      <c r="AS365" s="26">
        <f>AVERAGE(E365,F365,G365)</f>
        <v>1096.5166666666667</v>
      </c>
      <c r="AT365" s="26">
        <f t="shared" si="153"/>
        <v>1112.6628571428571</v>
      </c>
      <c r="AU365" s="26">
        <f t="shared" si="154"/>
        <v>14.132925170068088</v>
      </c>
      <c r="AV365" s="27">
        <f t="shared" si="155"/>
        <v>-76.163475392370614</v>
      </c>
      <c r="AW365" s="10">
        <f t="shared" si="147"/>
        <v>43503</v>
      </c>
      <c r="AY365" s="20">
        <f>AVERAGE(E365,F365,G365)</f>
        <v>1096.5166666666667</v>
      </c>
      <c r="AZ365" s="21">
        <f t="shared" si="162"/>
        <v>1086.9519999999998</v>
      </c>
      <c r="BA365" s="21">
        <f t="shared" si="163"/>
        <v>19.882733333333238</v>
      </c>
      <c r="BB365" s="22">
        <f t="shared" si="164"/>
        <v>32.070260851683457</v>
      </c>
      <c r="BC365" s="10">
        <f t="shared" si="148"/>
        <v>43503</v>
      </c>
      <c r="BE365" s="20">
        <f>G365-G364</f>
        <v>-16.519999999999982</v>
      </c>
      <c r="BF365" s="23">
        <f t="shared" si="150"/>
        <v>0</v>
      </c>
      <c r="BG365" s="23">
        <f t="shared" si="156"/>
        <v>16.519999999999982</v>
      </c>
      <c r="BH365" s="33">
        <f t="shared" si="160"/>
        <v>8.876555961969574</v>
      </c>
      <c r="BI365" s="33">
        <f t="shared" si="161"/>
        <v>7.8409261902732341</v>
      </c>
      <c r="BJ365" s="23">
        <f t="shared" si="157"/>
        <v>1.1320800306704903</v>
      </c>
      <c r="BK365" s="30">
        <f t="shared" si="158"/>
        <v>53.097445423494591</v>
      </c>
      <c r="BL365" s="10">
        <f t="shared" si="149"/>
        <v>43503</v>
      </c>
    </row>
    <row r="366" spans="1:64" x14ac:dyDescent="0.25">
      <c r="A366">
        <v>1369</v>
      </c>
      <c r="B366">
        <v>3</v>
      </c>
      <c r="C366" s="1">
        <v>43504</v>
      </c>
      <c r="D366" s="52">
        <v>1087</v>
      </c>
      <c r="E366" s="52">
        <v>1098.9100000000001</v>
      </c>
      <c r="F366" s="52">
        <v>1086.55</v>
      </c>
      <c r="G366">
        <v>1095.06</v>
      </c>
      <c r="H366">
        <v>1075769</v>
      </c>
      <c r="J366" s="10">
        <f t="shared" si="142"/>
        <v>43504</v>
      </c>
      <c r="K366" s="20">
        <v>0</v>
      </c>
      <c r="L366" s="20">
        <v>0</v>
      </c>
      <c r="N366" s="10">
        <f t="shared" si="143"/>
        <v>43504</v>
      </c>
      <c r="O366" s="42">
        <f>((G366-MIN(F353:F366))/(MAX(E353:E366)-MIN(F353:F366))*100)</f>
        <v>43.01075268817204</v>
      </c>
      <c r="P366" s="40">
        <f t="shared" si="159"/>
        <v>51.722624533684488</v>
      </c>
      <c r="Q366" s="2"/>
      <c r="R366" s="10">
        <f t="shared" si="144"/>
        <v>43504</v>
      </c>
      <c r="S366" s="11">
        <f t="shared" si="151"/>
        <v>0.25</v>
      </c>
      <c r="T366" s="40">
        <f>(G366*S366)+(T365*(1-S366))</f>
        <v>1106.4165436672029</v>
      </c>
      <c r="U366" s="3"/>
      <c r="V366" s="10">
        <f t="shared" si="145"/>
        <v>43504</v>
      </c>
      <c r="W366" s="23">
        <f t="shared" si="152"/>
        <v>0.15384615384615385</v>
      </c>
      <c r="X366" s="46">
        <f>((G366 -X365)*W366)+X365</f>
        <v>1101.3087726335007</v>
      </c>
      <c r="Y366" s="23">
        <f t="shared" si="165"/>
        <v>7.407407407407407E-2</v>
      </c>
      <c r="Z366" s="47">
        <f>((G366 -Z365)*Y366)+Z365</f>
        <v>1086.6938724165657</v>
      </c>
      <c r="AA366" s="46">
        <f t="shared" si="166"/>
        <v>14.614900216934984</v>
      </c>
      <c r="AB366" s="45">
        <f t="shared" si="167"/>
        <v>0.2</v>
      </c>
      <c r="AC366" s="48">
        <f t="shared" si="141"/>
        <v>13.989905906880407</v>
      </c>
      <c r="AD366" s="46">
        <f t="shared" si="168"/>
        <v>0.62499431005457673</v>
      </c>
      <c r="AF366" s="10">
        <f t="shared" si="146"/>
        <v>43504</v>
      </c>
      <c r="AG366" s="15">
        <f>AVERAGE(G360:G366)</f>
        <v>1116.4157142857143</v>
      </c>
      <c r="AH366" s="16">
        <f>AVERAGE(G353:G366)</f>
        <v>1096.117857142857</v>
      </c>
      <c r="AS366" s="26">
        <f>AVERAGE(E366,F366,G366)</f>
        <v>1093.5066666666667</v>
      </c>
      <c r="AT366" s="26">
        <f t="shared" si="153"/>
        <v>1114.2633333333331</v>
      </c>
      <c r="AU366" s="26">
        <f t="shared" si="154"/>
        <v>12.508571428571388</v>
      </c>
      <c r="AV366" s="27">
        <f t="shared" si="155"/>
        <v>-110.62636414395121</v>
      </c>
      <c r="AW366" s="10">
        <f t="shared" si="147"/>
        <v>43504</v>
      </c>
      <c r="AY366" s="20">
        <f>AVERAGE(E366,F366,G366)</f>
        <v>1093.5066666666667</v>
      </c>
      <c r="AZ366" s="21">
        <f t="shared" si="162"/>
        <v>1088.3075000000001</v>
      </c>
      <c r="BA366" s="21">
        <f t="shared" si="163"/>
        <v>19.318249999999967</v>
      </c>
      <c r="BB366" s="22">
        <f t="shared" si="164"/>
        <v>17.942158896955128</v>
      </c>
      <c r="BC366" s="10">
        <f t="shared" si="148"/>
        <v>43504</v>
      </c>
      <c r="BE366" s="20">
        <f>G366-G365</f>
        <v>-3.6500000000000909</v>
      </c>
      <c r="BF366" s="23">
        <f t="shared" si="150"/>
        <v>0</v>
      </c>
      <c r="BG366" s="23">
        <f t="shared" si="156"/>
        <v>3.6500000000000909</v>
      </c>
      <c r="BH366" s="33">
        <f t="shared" si="160"/>
        <v>8.2425162504003193</v>
      </c>
      <c r="BI366" s="33">
        <f t="shared" si="161"/>
        <v>7.5415743195394382</v>
      </c>
      <c r="BJ366" s="23">
        <f t="shared" si="157"/>
        <v>1.0929437145563643</v>
      </c>
      <c r="BK366" s="30">
        <f t="shared" si="158"/>
        <v>52.220406452164561</v>
      </c>
      <c r="BL366" s="10">
        <f t="shared" si="149"/>
        <v>43504</v>
      </c>
    </row>
    <row r="367" spans="1:64" x14ac:dyDescent="0.25">
      <c r="A367">
        <v>1370</v>
      </c>
      <c r="B367">
        <v>3</v>
      </c>
      <c r="C367" s="1">
        <v>43507</v>
      </c>
      <c r="D367" s="52">
        <v>1096.95</v>
      </c>
      <c r="E367" s="52">
        <v>1105.95</v>
      </c>
      <c r="F367" s="52">
        <v>1092.8599999999999</v>
      </c>
      <c r="G367">
        <v>1095.01</v>
      </c>
      <c r="H367">
        <v>1065194</v>
      </c>
      <c r="J367" s="10">
        <f t="shared" si="142"/>
        <v>43507</v>
      </c>
      <c r="K367" s="20">
        <v>0</v>
      </c>
      <c r="L367" s="20">
        <v>0</v>
      </c>
      <c r="N367" s="10">
        <f t="shared" si="143"/>
        <v>43507</v>
      </c>
      <c r="O367" s="42">
        <f>((G367-MIN(F354:F367))/(MAX(E354:E367)-MIN(F354:F367))*100)</f>
        <v>42.955892034233102</v>
      </c>
      <c r="P367" s="40">
        <f t="shared" si="159"/>
        <v>44.327408382707972</v>
      </c>
      <c r="Q367" s="2"/>
      <c r="R367" s="10">
        <f t="shared" si="144"/>
        <v>43507</v>
      </c>
      <c r="S367" s="11">
        <f t="shared" si="151"/>
        <v>0.25</v>
      </c>
      <c r="T367" s="40">
        <f>(G367*S367)+(T366*(1-S367))</f>
        <v>1103.5649077504022</v>
      </c>
      <c r="U367" s="3"/>
      <c r="V367" s="10">
        <f t="shared" si="145"/>
        <v>43507</v>
      </c>
      <c r="W367" s="23">
        <f t="shared" si="152"/>
        <v>0.15384615384615385</v>
      </c>
      <c r="X367" s="46">
        <f>((G367 -X366)*W367)+X366</f>
        <v>1100.3397306898851</v>
      </c>
      <c r="Y367" s="23">
        <f t="shared" si="165"/>
        <v>7.407407407407407E-2</v>
      </c>
      <c r="Z367" s="47">
        <f>((G367 -Z366)*Y367)+Z366</f>
        <v>1087.3098818671904</v>
      </c>
      <c r="AA367" s="46">
        <f t="shared" si="166"/>
        <v>13.029848822694703</v>
      </c>
      <c r="AB367" s="45">
        <f t="shared" si="167"/>
        <v>0.2</v>
      </c>
      <c r="AC367" s="48">
        <f t="shared" si="141"/>
        <v>13.797894490043266</v>
      </c>
      <c r="AD367" s="46">
        <f t="shared" si="168"/>
        <v>-0.76804566734856294</v>
      </c>
      <c r="AF367" s="10">
        <f t="shared" si="146"/>
        <v>43507</v>
      </c>
      <c r="AG367" s="15">
        <f>AVERAGE(G361:G367)</f>
        <v>1113.3642857142859</v>
      </c>
      <c r="AH367" s="16">
        <f>AVERAGE(G354:G367)</f>
        <v>1097.8671428571429</v>
      </c>
      <c r="AS367" s="26">
        <f>AVERAGE(E367,F367,G367)</f>
        <v>1097.9399999999998</v>
      </c>
      <c r="AT367" s="26">
        <f t="shared" si="153"/>
        <v>1112.5828571428569</v>
      </c>
      <c r="AU367" s="26">
        <f t="shared" si="154"/>
        <v>14.224353741496673</v>
      </c>
      <c r="AV367" s="27">
        <f t="shared" si="155"/>
        <v>-68.628107394618283</v>
      </c>
      <c r="AW367" s="10">
        <f t="shared" si="147"/>
        <v>43507</v>
      </c>
      <c r="AY367" s="20">
        <f>AVERAGE(E367,F367,G367)</f>
        <v>1097.9399999999998</v>
      </c>
      <c r="AZ367" s="21">
        <f t="shared" si="162"/>
        <v>1090.3803333333333</v>
      </c>
      <c r="BA367" s="21">
        <f t="shared" si="163"/>
        <v>18.353033333333293</v>
      </c>
      <c r="BB367" s="22">
        <f t="shared" si="164"/>
        <v>27.460189747622319</v>
      </c>
      <c r="BC367" s="10">
        <f t="shared" si="148"/>
        <v>43507</v>
      </c>
      <c r="BE367" s="20">
        <f>G367-G366</f>
        <v>-4.9999999999954525E-2</v>
      </c>
      <c r="BF367" s="23">
        <f t="shared" si="150"/>
        <v>0</v>
      </c>
      <c r="BG367" s="23">
        <f t="shared" si="156"/>
        <v>4.9999999999954525E-2</v>
      </c>
      <c r="BH367" s="33">
        <f t="shared" si="160"/>
        <v>7.6537650896574396</v>
      </c>
      <c r="BI367" s="33">
        <f t="shared" si="161"/>
        <v>7.0064618681437603</v>
      </c>
      <c r="BJ367" s="23">
        <f t="shared" si="157"/>
        <v>1.0923866044938844</v>
      </c>
      <c r="BK367" s="30">
        <f t="shared" si="158"/>
        <v>52.207684858416293</v>
      </c>
      <c r="BL367" s="10">
        <f t="shared" si="149"/>
        <v>43507</v>
      </c>
    </row>
    <row r="368" spans="1:64" x14ac:dyDescent="0.25">
      <c r="A368">
        <v>1371</v>
      </c>
      <c r="B368">
        <v>3</v>
      </c>
      <c r="C368" s="1">
        <v>43508</v>
      </c>
      <c r="D368" s="52">
        <v>1106.8</v>
      </c>
      <c r="E368" s="52">
        <v>1125.3</v>
      </c>
      <c r="F368" s="52">
        <v>1105.8499999999999</v>
      </c>
      <c r="G368">
        <v>1121.3699999999999</v>
      </c>
      <c r="H368">
        <v>1609513</v>
      </c>
      <c r="J368" s="10">
        <f t="shared" si="142"/>
        <v>43508</v>
      </c>
      <c r="K368" s="20">
        <v>0</v>
      </c>
      <c r="L368" s="20">
        <v>0</v>
      </c>
      <c r="N368" s="10">
        <f t="shared" si="143"/>
        <v>43508</v>
      </c>
      <c r="O368" s="42">
        <f>((G368-MIN(F355:F368))/(MAX(E355:E368)-MIN(F355:F368))*100)</f>
        <v>71.878428790871098</v>
      </c>
      <c r="P368" s="40">
        <f t="shared" si="159"/>
        <v>52.615024504425413</v>
      </c>
      <c r="Q368" s="2"/>
      <c r="R368" s="10">
        <f t="shared" si="144"/>
        <v>43508</v>
      </c>
      <c r="S368" s="11">
        <f t="shared" si="151"/>
        <v>0.25</v>
      </c>
      <c r="T368" s="40">
        <f>(G368*S368)+(T367*(1-S368))</f>
        <v>1108.0161808128016</v>
      </c>
      <c r="U368" s="3"/>
      <c r="V368" s="10">
        <f t="shared" si="145"/>
        <v>43508</v>
      </c>
      <c r="W368" s="23">
        <f t="shared" si="152"/>
        <v>0.15384615384615385</v>
      </c>
      <c r="X368" s="46">
        <f>((G368 -X367)*W368)+X367</f>
        <v>1103.5751567375951</v>
      </c>
      <c r="Y368" s="23">
        <f t="shared" si="165"/>
        <v>7.407407407407407E-2</v>
      </c>
      <c r="Z368" s="47">
        <f>((G368 -Z367)*Y368)+Z367</f>
        <v>1089.8328535807318</v>
      </c>
      <c r="AA368" s="46">
        <f t="shared" si="166"/>
        <v>13.742303156863272</v>
      </c>
      <c r="AB368" s="45">
        <f t="shared" si="167"/>
        <v>0.2</v>
      </c>
      <c r="AC368" s="48">
        <f t="shared" si="141"/>
        <v>13.786776223407267</v>
      </c>
      <c r="AD368" s="46">
        <f t="shared" si="168"/>
        <v>-4.4473066543995188E-2</v>
      </c>
      <c r="AF368" s="10">
        <f t="shared" si="146"/>
        <v>43508</v>
      </c>
      <c r="AG368" s="15">
        <f>AVERAGE(G362:G368)</f>
        <v>1114.8814285714284</v>
      </c>
      <c r="AH368" s="16">
        <f>AVERAGE(G355:G368)</f>
        <v>1101.1385714285714</v>
      </c>
      <c r="AS368" s="26">
        <f>AVERAGE(E368,F368,G368)</f>
        <v>1117.5066666666664</v>
      </c>
      <c r="AT368" s="26">
        <f t="shared" si="153"/>
        <v>1113.1485714285711</v>
      </c>
      <c r="AU368" s="26">
        <f t="shared" si="154"/>
        <v>14.7092517006803</v>
      </c>
      <c r="AV368" s="27">
        <f t="shared" si="155"/>
        <v>19.752172880844061</v>
      </c>
      <c r="AW368" s="10">
        <f t="shared" si="147"/>
        <v>43508</v>
      </c>
      <c r="AY368" s="20">
        <f>AVERAGE(E368,F368,G368)</f>
        <v>1117.5066666666664</v>
      </c>
      <c r="AZ368" s="21">
        <f t="shared" si="162"/>
        <v>1093.9643333333333</v>
      </c>
      <c r="BA368" s="21">
        <f t="shared" si="163"/>
        <v>17.527433333333285</v>
      </c>
      <c r="BB368" s="22">
        <f t="shared" si="164"/>
        <v>89.544707376182316</v>
      </c>
      <c r="BC368" s="10">
        <f t="shared" si="148"/>
        <v>43508</v>
      </c>
      <c r="BE368" s="20">
        <f>G368-G367</f>
        <v>26.3599999999999</v>
      </c>
      <c r="BF368" s="23">
        <f t="shared" si="150"/>
        <v>26.3599999999999</v>
      </c>
      <c r="BG368" s="23">
        <f t="shared" si="156"/>
        <v>0</v>
      </c>
      <c r="BH368" s="33">
        <f t="shared" si="160"/>
        <v>8.9899247261104716</v>
      </c>
      <c r="BI368" s="33">
        <f t="shared" si="161"/>
        <v>6.5060003061334921</v>
      </c>
      <c r="BJ368" s="23">
        <f t="shared" si="157"/>
        <v>1.3817897791420752</v>
      </c>
      <c r="BK368" s="30">
        <f t="shared" si="158"/>
        <v>58.01476651057753</v>
      </c>
      <c r="BL368" s="10">
        <f t="shared" si="149"/>
        <v>43508</v>
      </c>
    </row>
    <row r="369" spans="1:64" x14ac:dyDescent="0.25">
      <c r="A369">
        <v>1372</v>
      </c>
      <c r="B369">
        <v>3</v>
      </c>
      <c r="C369" s="1">
        <v>43509</v>
      </c>
      <c r="D369" s="52">
        <v>1124.99</v>
      </c>
      <c r="E369" s="52">
        <v>1134.73</v>
      </c>
      <c r="F369" s="52">
        <v>1118.5</v>
      </c>
      <c r="G369">
        <v>1120.1600000000001</v>
      </c>
      <c r="H369">
        <v>1049781</v>
      </c>
      <c r="J369" s="10">
        <f t="shared" si="142"/>
        <v>43509</v>
      </c>
      <c r="K369" s="20">
        <v>0</v>
      </c>
      <c r="L369" s="20">
        <v>1</v>
      </c>
      <c r="N369" s="10">
        <f t="shared" si="143"/>
        <v>43509</v>
      </c>
      <c r="O369" s="42">
        <f>((G369-MIN(F356:F369))/(MAX(E356:E369)-MIN(F356:F369))*100)</f>
        <v>70.550800965547637</v>
      </c>
      <c r="P369" s="40">
        <f t="shared" si="159"/>
        <v>61.79504059688395</v>
      </c>
      <c r="Q369" s="2"/>
      <c r="R369" s="10">
        <f t="shared" si="144"/>
        <v>43509</v>
      </c>
      <c r="S369" s="11">
        <f t="shared" si="151"/>
        <v>0.25</v>
      </c>
      <c r="T369" s="40">
        <f>(G369*S369)+(T368*(1-S369))</f>
        <v>1111.0521356096012</v>
      </c>
      <c r="U369" s="3"/>
      <c r="V369" s="10">
        <f t="shared" si="145"/>
        <v>43509</v>
      </c>
      <c r="W369" s="23">
        <f t="shared" si="152"/>
        <v>0.15384615384615385</v>
      </c>
      <c r="X369" s="46">
        <f>((G369 -X368)*W369)+X368</f>
        <v>1106.1266710856573</v>
      </c>
      <c r="Y369" s="23">
        <f t="shared" si="165"/>
        <v>7.407407407407407E-2</v>
      </c>
      <c r="Z369" s="47">
        <f>((G369 -Z368)*Y369)+Z368</f>
        <v>1092.0793088710479</v>
      </c>
      <c r="AA369" s="46">
        <f t="shared" si="166"/>
        <v>14.047362214609393</v>
      </c>
      <c r="AB369" s="45">
        <f t="shared" si="167"/>
        <v>0.2</v>
      </c>
      <c r="AC369" s="48">
        <f t="shared" si="141"/>
        <v>13.838893421647693</v>
      </c>
      <c r="AD369" s="46">
        <f t="shared" si="168"/>
        <v>0.20846879296169973</v>
      </c>
      <c r="AF369" s="10">
        <f t="shared" si="146"/>
        <v>43509</v>
      </c>
      <c r="AG369" s="15">
        <f>AVERAGE(G363:G369)</f>
        <v>1113.0757142857142</v>
      </c>
      <c r="AH369" s="16">
        <f>AVERAGE(G356:G369)</f>
        <v>1104.4428571428568</v>
      </c>
      <c r="AS369" s="26">
        <f>AVERAGE(E369,F369,G369)</f>
        <v>1124.4633333333334</v>
      </c>
      <c r="AT369" s="26">
        <f t="shared" si="153"/>
        <v>1113.0899999999997</v>
      </c>
      <c r="AU369" s="26">
        <f t="shared" si="154"/>
        <v>14.659047619047669</v>
      </c>
      <c r="AV369" s="27">
        <f t="shared" si="155"/>
        <v>51.723839223840606</v>
      </c>
      <c r="AW369" s="10">
        <f t="shared" si="147"/>
        <v>43509</v>
      </c>
      <c r="AY369" s="20">
        <f>AVERAGE(E369,F369,G369)</f>
        <v>1124.4633333333334</v>
      </c>
      <c r="AZ369" s="21">
        <f t="shared" si="162"/>
        <v>1096.7784999999999</v>
      </c>
      <c r="BA369" s="21">
        <f t="shared" si="163"/>
        <v>17.789349999999946</v>
      </c>
      <c r="BB369" s="22">
        <f t="shared" si="164"/>
        <v>103.75058985042008</v>
      </c>
      <c r="BC369" s="10">
        <f t="shared" si="148"/>
        <v>43509</v>
      </c>
      <c r="BE369" s="20">
        <f>G369-G368</f>
        <v>-1.209999999999809</v>
      </c>
      <c r="BF369" s="23">
        <f t="shared" si="150"/>
        <v>0</v>
      </c>
      <c r="BG369" s="23">
        <f t="shared" si="156"/>
        <v>1.209999999999809</v>
      </c>
      <c r="BH369" s="33">
        <f t="shared" si="160"/>
        <v>8.3477872456740094</v>
      </c>
      <c r="BI369" s="33">
        <f t="shared" si="161"/>
        <v>6.1277145699810864</v>
      </c>
      <c r="BJ369" s="23">
        <f t="shared" si="157"/>
        <v>1.3623002753047251</v>
      </c>
      <c r="BK369" s="30">
        <f t="shared" si="158"/>
        <v>57.668378975614992</v>
      </c>
      <c r="BL369" s="10">
        <f t="shared" si="149"/>
        <v>43509</v>
      </c>
    </row>
    <row r="370" spans="1:64" x14ac:dyDescent="0.25">
      <c r="A370">
        <v>1373</v>
      </c>
      <c r="B370">
        <v>3</v>
      </c>
      <c r="C370" s="1">
        <v>43510</v>
      </c>
      <c r="D370" s="52">
        <v>1118.05</v>
      </c>
      <c r="E370" s="52">
        <v>1128.23</v>
      </c>
      <c r="F370" s="52">
        <v>1110.45</v>
      </c>
      <c r="G370">
        <v>1121.67</v>
      </c>
      <c r="H370">
        <v>947632</v>
      </c>
      <c r="J370" s="10">
        <f t="shared" si="142"/>
        <v>43510</v>
      </c>
      <c r="K370" s="20">
        <v>0</v>
      </c>
      <c r="L370" s="20">
        <v>1</v>
      </c>
      <c r="N370" s="10">
        <f t="shared" si="143"/>
        <v>43510</v>
      </c>
      <c r="O370" s="42">
        <f>((G370-MIN(F357:F370))/(MAX(E357:E370)-MIN(F357:F370))*100)</f>
        <v>72.207592714505267</v>
      </c>
      <c r="P370" s="40">
        <f t="shared" si="159"/>
        <v>71.545607490308001</v>
      </c>
      <c r="Q370" s="2"/>
      <c r="R370" s="10">
        <f t="shared" si="144"/>
        <v>43510</v>
      </c>
      <c r="S370" s="11">
        <f t="shared" si="151"/>
        <v>0.25</v>
      </c>
      <c r="T370" s="40">
        <f>(G370*S370)+(T369*(1-S370))</f>
        <v>1113.7066017072009</v>
      </c>
      <c r="U370" s="3"/>
      <c r="V370" s="10">
        <f t="shared" si="145"/>
        <v>43510</v>
      </c>
      <c r="W370" s="23">
        <f t="shared" si="152"/>
        <v>0.15384615384615385</v>
      </c>
      <c r="X370" s="46">
        <f>((G370 -X369)*W370)+X369</f>
        <v>1108.5179524570947</v>
      </c>
      <c r="Y370" s="23">
        <f t="shared" si="165"/>
        <v>7.407407407407407E-2</v>
      </c>
      <c r="Z370" s="47">
        <f>((G370 -Z369)*Y370)+Z369</f>
        <v>1094.2712119176369</v>
      </c>
      <c r="AA370" s="46">
        <f t="shared" si="166"/>
        <v>14.246740539457733</v>
      </c>
      <c r="AB370" s="45">
        <f t="shared" si="167"/>
        <v>0.2</v>
      </c>
      <c r="AC370" s="48">
        <f t="shared" si="141"/>
        <v>13.920462845209702</v>
      </c>
      <c r="AD370" s="46">
        <f t="shared" si="168"/>
        <v>0.32627769424803077</v>
      </c>
      <c r="AF370" s="10">
        <f t="shared" si="146"/>
        <v>43510</v>
      </c>
      <c r="AG370" s="15">
        <f>AVERAGE(G364:G370)</f>
        <v>1109.6014285714286</v>
      </c>
      <c r="AH370" s="16">
        <f>AVERAGE(G357:G370)</f>
        <v>1106.6342857142856</v>
      </c>
      <c r="AS370" s="26">
        <f>AVERAGE(E370,F370,G370)</f>
        <v>1120.1166666666668</v>
      </c>
      <c r="AT370" s="26">
        <f t="shared" si="153"/>
        <v>1110.7214285714285</v>
      </c>
      <c r="AU370" s="26">
        <f t="shared" si="154"/>
        <v>12.628843537414989</v>
      </c>
      <c r="AV370" s="27">
        <f t="shared" si="155"/>
        <v>49.596719168588663</v>
      </c>
      <c r="AW370" s="10">
        <f t="shared" si="147"/>
        <v>43510</v>
      </c>
      <c r="AY370" s="20">
        <f>AVERAGE(E370,F370,G370)</f>
        <v>1120.1166666666668</v>
      </c>
      <c r="AZ370" s="21">
        <f t="shared" si="162"/>
        <v>1098.5728333333332</v>
      </c>
      <c r="BA370" s="21">
        <f t="shared" si="163"/>
        <v>18.392116666666642</v>
      </c>
      <c r="BB370" s="22">
        <f t="shared" si="164"/>
        <v>78.090824541071143</v>
      </c>
      <c r="BC370" s="10">
        <f t="shared" si="148"/>
        <v>43510</v>
      </c>
      <c r="BE370" s="20">
        <f>G370-G369</f>
        <v>1.5099999999999909</v>
      </c>
      <c r="BF370" s="23">
        <f t="shared" si="150"/>
        <v>1.5099999999999909</v>
      </c>
      <c r="BG370" s="23">
        <f t="shared" si="156"/>
        <v>0</v>
      </c>
      <c r="BH370" s="33">
        <f t="shared" si="160"/>
        <v>7.8593738709830081</v>
      </c>
      <c r="BI370" s="33">
        <f t="shared" si="161"/>
        <v>5.6900206721252946</v>
      </c>
      <c r="BJ370" s="23">
        <f t="shared" si="157"/>
        <v>1.381255767573061</v>
      </c>
      <c r="BK370" s="30">
        <f t="shared" si="158"/>
        <v>58.005351058144228</v>
      </c>
      <c r="BL370" s="10">
        <f t="shared" si="149"/>
        <v>43510</v>
      </c>
    </row>
    <row r="371" spans="1:64" x14ac:dyDescent="0.25">
      <c r="A371">
        <v>1374</v>
      </c>
      <c r="B371">
        <v>3</v>
      </c>
      <c r="C371" s="1">
        <v>43511</v>
      </c>
      <c r="D371" s="52">
        <v>1130.08</v>
      </c>
      <c r="E371" s="52">
        <v>1131.67</v>
      </c>
      <c r="F371" s="52">
        <v>1110.6500000000001</v>
      </c>
      <c r="G371">
        <v>1113.6500000000001</v>
      </c>
      <c r="H371">
        <v>1449830</v>
      </c>
      <c r="J371" s="10">
        <f t="shared" si="142"/>
        <v>43511</v>
      </c>
      <c r="K371" s="20">
        <v>0</v>
      </c>
      <c r="L371" s="20">
        <v>0</v>
      </c>
      <c r="N371" s="10">
        <f t="shared" si="143"/>
        <v>43511</v>
      </c>
      <c r="O371" s="42">
        <f>((G371-MIN(F358:F371))/(MAX(E358:E371)-MIN(F358:F371))*100)</f>
        <v>63.407943822690505</v>
      </c>
      <c r="P371" s="40">
        <f t="shared" si="159"/>
        <v>68.722112500914463</v>
      </c>
      <c r="Q371" s="2"/>
      <c r="R371" s="10">
        <f t="shared" si="144"/>
        <v>43511</v>
      </c>
      <c r="S371" s="11">
        <f t="shared" si="151"/>
        <v>0.25</v>
      </c>
      <c r="T371" s="40">
        <f>(G371*S371)+(T370*(1-S371))</f>
        <v>1113.6924512804007</v>
      </c>
      <c r="U371" s="3"/>
      <c r="V371" s="10">
        <f t="shared" si="145"/>
        <v>43511</v>
      </c>
      <c r="W371" s="23">
        <f t="shared" si="152"/>
        <v>0.15384615384615385</v>
      </c>
      <c r="X371" s="46">
        <f>((G371 -X370)*W371)+X370</f>
        <v>1109.3074982329263</v>
      </c>
      <c r="Y371" s="23">
        <f t="shared" si="165"/>
        <v>7.407407407407407E-2</v>
      </c>
      <c r="Z371" s="47">
        <f>((G371 -Z370)*Y371)+Z370</f>
        <v>1095.7066777015157</v>
      </c>
      <c r="AA371" s="46">
        <f t="shared" si="166"/>
        <v>13.600820531410591</v>
      </c>
      <c r="AB371" s="45">
        <f t="shared" si="167"/>
        <v>0.2</v>
      </c>
      <c r="AC371" s="48">
        <f t="shared" ref="AC371:AC434" si="169">((AA371 -AC370)*AB371)+AC370</f>
        <v>13.85653438244988</v>
      </c>
      <c r="AD371" s="46">
        <f t="shared" si="168"/>
        <v>-0.2557138510392889</v>
      </c>
      <c r="AF371" s="10">
        <f t="shared" si="146"/>
        <v>43511</v>
      </c>
      <c r="AG371" s="15">
        <f>AVERAGE(G365:G371)</f>
        <v>1109.3757142857141</v>
      </c>
      <c r="AH371" s="16">
        <f>AVERAGE(G358:G371)</f>
        <v>1109.7464285714284</v>
      </c>
      <c r="AS371" s="26">
        <f>AVERAGE(E371,F371,G371)</f>
        <v>1118.6566666666668</v>
      </c>
      <c r="AT371" s="26">
        <f t="shared" si="153"/>
        <v>1109.8152380952381</v>
      </c>
      <c r="AU371" s="26">
        <f t="shared" si="154"/>
        <v>11.852108843537442</v>
      </c>
      <c r="AV371" s="27">
        <f t="shared" si="155"/>
        <v>49.73195734276203</v>
      </c>
      <c r="AW371" s="10">
        <f t="shared" si="147"/>
        <v>43511</v>
      </c>
      <c r="AY371" s="20">
        <f>AVERAGE(E371,F371,G371)</f>
        <v>1118.6566666666668</v>
      </c>
      <c r="AZ371" s="21">
        <f t="shared" si="162"/>
        <v>1100.2523333333334</v>
      </c>
      <c r="BA371" s="21">
        <f t="shared" si="163"/>
        <v>18.829233333333331</v>
      </c>
      <c r="BB371" s="22">
        <f t="shared" si="164"/>
        <v>65.162268364027568</v>
      </c>
      <c r="BC371" s="10">
        <f t="shared" si="148"/>
        <v>43511</v>
      </c>
      <c r="BE371" s="20">
        <f>G371-G370</f>
        <v>-8.0199999999999818</v>
      </c>
      <c r="BF371" s="23">
        <f t="shared" si="150"/>
        <v>0</v>
      </c>
      <c r="BG371" s="23">
        <f t="shared" si="156"/>
        <v>8.0199999999999818</v>
      </c>
      <c r="BH371" s="33">
        <f t="shared" si="160"/>
        <v>7.2979900230556511</v>
      </c>
      <c r="BI371" s="33">
        <f t="shared" si="161"/>
        <v>5.8564477669734867</v>
      </c>
      <c r="BJ371" s="23">
        <f t="shared" si="157"/>
        <v>1.2461461816856823</v>
      </c>
      <c r="BK371" s="30">
        <f t="shared" si="158"/>
        <v>55.479300138447684</v>
      </c>
      <c r="BL371" s="10">
        <f t="shared" si="149"/>
        <v>43511</v>
      </c>
    </row>
    <row r="372" spans="1:64" x14ac:dyDescent="0.25">
      <c r="A372">
        <v>1375</v>
      </c>
      <c r="B372">
        <v>3</v>
      </c>
      <c r="C372" s="1">
        <v>43515</v>
      </c>
      <c r="D372" s="52">
        <v>1110</v>
      </c>
      <c r="E372" s="52">
        <v>1121.8900000000001</v>
      </c>
      <c r="F372" s="52">
        <v>1110</v>
      </c>
      <c r="G372">
        <v>1118.56</v>
      </c>
      <c r="H372">
        <v>1046628</v>
      </c>
      <c r="J372" s="10">
        <f t="shared" si="142"/>
        <v>43515</v>
      </c>
      <c r="K372" s="20">
        <v>0</v>
      </c>
      <c r="L372" s="20">
        <v>0</v>
      </c>
      <c r="N372" s="10">
        <f t="shared" si="143"/>
        <v>43515</v>
      </c>
      <c r="O372" s="42">
        <f>((G372-MIN(F359:F372))/(MAX(E359:E372)-MIN(F359:F372))*100)</f>
        <v>64.51653150343104</v>
      </c>
      <c r="P372" s="40">
        <f t="shared" si="159"/>
        <v>66.710689346875597</v>
      </c>
      <c r="Q372" s="2"/>
      <c r="R372" s="10">
        <f t="shared" si="144"/>
        <v>43515</v>
      </c>
      <c r="S372" s="11">
        <f t="shared" si="151"/>
        <v>0.25</v>
      </c>
      <c r="T372" s="40">
        <f>(G372*S372)+(T371*(1-S372))</f>
        <v>1114.9093384603007</v>
      </c>
      <c r="U372" s="3"/>
      <c r="V372" s="10">
        <f t="shared" si="145"/>
        <v>43515</v>
      </c>
      <c r="W372" s="23">
        <f t="shared" si="152"/>
        <v>0.15384615384615385</v>
      </c>
      <c r="X372" s="46">
        <f>((G372 -X371)*W372)+X371</f>
        <v>1110.7309600432452</v>
      </c>
      <c r="Y372" s="23">
        <f t="shared" si="165"/>
        <v>7.407407407407407E-2</v>
      </c>
      <c r="Z372" s="47">
        <f>((G372 -Z371)*Y372)+Z371</f>
        <v>1097.3995163902923</v>
      </c>
      <c r="AA372" s="46">
        <f t="shared" si="166"/>
        <v>13.331443652952885</v>
      </c>
      <c r="AB372" s="45">
        <f t="shared" si="167"/>
        <v>0.2</v>
      </c>
      <c r="AC372" s="48">
        <f t="shared" si="169"/>
        <v>13.751516236550481</v>
      </c>
      <c r="AD372" s="46">
        <f t="shared" si="168"/>
        <v>-0.42007258359759625</v>
      </c>
      <c r="AF372" s="10">
        <f t="shared" si="146"/>
        <v>43515</v>
      </c>
      <c r="AG372" s="15">
        <f>AVERAGE(G366:G372)</f>
        <v>1112.2114285714285</v>
      </c>
      <c r="AH372" s="16">
        <f>AVERAGE(G359:G372)</f>
        <v>1113.8849999999998</v>
      </c>
      <c r="AS372" s="26">
        <f>AVERAGE(E372,F372,G372)</f>
        <v>1116.8166666666668</v>
      </c>
      <c r="AT372" s="26">
        <f t="shared" si="153"/>
        <v>1112.715238095238</v>
      </c>
      <c r="AU372" s="26">
        <f t="shared" si="154"/>
        <v>9.709659863945685</v>
      </c>
      <c r="AV372" s="27">
        <f t="shared" si="155"/>
        <v>28.160468570469462</v>
      </c>
      <c r="AW372" s="10">
        <f t="shared" si="147"/>
        <v>43515</v>
      </c>
      <c r="AY372" s="20">
        <f>AVERAGE(E372,F372,G372)</f>
        <v>1116.8166666666668</v>
      </c>
      <c r="AZ372" s="21">
        <f t="shared" si="162"/>
        <v>1101.1346666666666</v>
      </c>
      <c r="BA372" s="21">
        <f t="shared" si="163"/>
        <v>19.603333333333342</v>
      </c>
      <c r="BB372" s="22">
        <f t="shared" si="164"/>
        <v>53.331066145214201</v>
      </c>
      <c r="BC372" s="10">
        <f t="shared" si="148"/>
        <v>43515</v>
      </c>
      <c r="BE372" s="20">
        <f>G372-G371</f>
        <v>4.9099999999998545</v>
      </c>
      <c r="BF372" s="23">
        <f t="shared" si="150"/>
        <v>4.9099999999998545</v>
      </c>
      <c r="BG372" s="23">
        <f t="shared" si="156"/>
        <v>0</v>
      </c>
      <c r="BH372" s="33">
        <f t="shared" si="160"/>
        <v>7.1274193071230938</v>
      </c>
      <c r="BI372" s="33">
        <f t="shared" si="161"/>
        <v>5.438130069332523</v>
      </c>
      <c r="BJ372" s="23">
        <f t="shared" si="157"/>
        <v>1.3106378877028064</v>
      </c>
      <c r="BK372" s="30">
        <f t="shared" si="158"/>
        <v>56.721907603004745</v>
      </c>
      <c r="BL372" s="10">
        <f t="shared" si="149"/>
        <v>43515</v>
      </c>
    </row>
    <row r="373" spans="1:64" x14ac:dyDescent="0.25">
      <c r="A373">
        <v>1376</v>
      </c>
      <c r="B373">
        <v>3</v>
      </c>
      <c r="C373" s="1">
        <v>43516</v>
      </c>
      <c r="D373" s="52">
        <v>1119.99</v>
      </c>
      <c r="E373" s="52">
        <v>1123.4100000000001</v>
      </c>
      <c r="F373" s="52">
        <v>1105.28</v>
      </c>
      <c r="G373">
        <v>1113.8</v>
      </c>
      <c r="H373">
        <v>1087817</v>
      </c>
      <c r="J373" s="10">
        <f t="shared" si="142"/>
        <v>43516</v>
      </c>
      <c r="K373" s="20">
        <v>0</v>
      </c>
      <c r="L373" s="20">
        <v>0</v>
      </c>
      <c r="N373" s="10">
        <f t="shared" si="143"/>
        <v>43516</v>
      </c>
      <c r="O373" s="42">
        <f>((G373-MIN(F360:F373))/(MAX(E360:E373)-MIN(F360:F373))*100)</f>
        <v>45.573770491803209</v>
      </c>
      <c r="P373" s="40">
        <f t="shared" si="159"/>
        <v>57.832748605974921</v>
      </c>
      <c r="Q373" s="2"/>
      <c r="R373" s="10">
        <f t="shared" si="144"/>
        <v>43516</v>
      </c>
      <c r="S373" s="11">
        <f t="shared" si="151"/>
        <v>0.25</v>
      </c>
      <c r="T373" s="40">
        <f>(G373*S373)+(T372*(1-S373))</f>
        <v>1114.6320038452254</v>
      </c>
      <c r="U373" s="3"/>
      <c r="V373" s="10">
        <f t="shared" si="145"/>
        <v>43516</v>
      </c>
      <c r="W373" s="23">
        <f t="shared" si="152"/>
        <v>0.15384615384615385</v>
      </c>
      <c r="X373" s="46">
        <f>((G373 -X372)*W373)+X372</f>
        <v>1111.2031200365921</v>
      </c>
      <c r="Y373" s="23">
        <f t="shared" si="165"/>
        <v>7.407407407407407E-2</v>
      </c>
      <c r="Z373" s="47">
        <f>((G373 -Z372)*Y373)+Z372</f>
        <v>1098.6143670280485</v>
      </c>
      <c r="AA373" s="46">
        <f t="shared" si="166"/>
        <v>12.588753008543563</v>
      </c>
      <c r="AB373" s="45">
        <f t="shared" si="167"/>
        <v>0.2</v>
      </c>
      <c r="AC373" s="48">
        <f t="shared" si="169"/>
        <v>13.518963590949097</v>
      </c>
      <c r="AD373" s="46">
        <f t="shared" si="168"/>
        <v>-0.93021058240553423</v>
      </c>
      <c r="AF373" s="10">
        <f t="shared" si="146"/>
        <v>43516</v>
      </c>
      <c r="AG373" s="15">
        <f>AVERAGE(G367:G373)</f>
        <v>1114.8885714285714</v>
      </c>
      <c r="AH373" s="16">
        <f>AVERAGE(G360:G373)</f>
        <v>1115.6521428571427</v>
      </c>
      <c r="AS373" s="26">
        <f>AVERAGE(E373,F373,G373)</f>
        <v>1114.1633333333332</v>
      </c>
      <c r="AT373" s="26">
        <f t="shared" si="153"/>
        <v>1115.6661904761904</v>
      </c>
      <c r="AU373" s="26">
        <f t="shared" si="154"/>
        <v>5.4940136054422704</v>
      </c>
      <c r="AV373" s="27">
        <f t="shared" si="155"/>
        <v>-18.236299249647953</v>
      </c>
      <c r="AW373" s="10">
        <f t="shared" si="147"/>
        <v>43516</v>
      </c>
      <c r="AY373" s="20">
        <f>AVERAGE(E373,F373,G373)</f>
        <v>1114.1633333333332</v>
      </c>
      <c r="AZ373" s="21">
        <f t="shared" si="162"/>
        <v>1103.0844999999997</v>
      </c>
      <c r="BA373" s="21">
        <f t="shared" si="163"/>
        <v>18.761383333333367</v>
      </c>
      <c r="BB373" s="22">
        <f t="shared" si="164"/>
        <v>39.367506956517808</v>
      </c>
      <c r="BC373" s="10">
        <f t="shared" si="148"/>
        <v>43516</v>
      </c>
      <c r="BE373" s="20">
        <f>G373-G372</f>
        <v>-4.7599999999999909</v>
      </c>
      <c r="BF373" s="23">
        <f t="shared" si="150"/>
        <v>0</v>
      </c>
      <c r="BG373" s="23">
        <f t="shared" si="156"/>
        <v>4.7599999999999909</v>
      </c>
      <c r="BH373" s="33">
        <f t="shared" si="160"/>
        <v>6.6183179280428721</v>
      </c>
      <c r="BI373" s="33">
        <f t="shared" si="161"/>
        <v>5.3896922072373412</v>
      </c>
      <c r="BJ373" s="23">
        <f t="shared" si="157"/>
        <v>1.2279584201776343</v>
      </c>
      <c r="BK373" s="30">
        <f t="shared" si="158"/>
        <v>55.11585894317227</v>
      </c>
      <c r="BL373" s="10">
        <f t="shared" si="149"/>
        <v>43516</v>
      </c>
    </row>
    <row r="374" spans="1:64" x14ac:dyDescent="0.25">
      <c r="A374">
        <v>1377</v>
      </c>
      <c r="B374">
        <v>3</v>
      </c>
      <c r="C374" s="1">
        <v>43517</v>
      </c>
      <c r="D374" s="52">
        <v>1110.8399999999999</v>
      </c>
      <c r="E374" s="52">
        <v>1111.94</v>
      </c>
      <c r="F374" s="52">
        <v>1092.52</v>
      </c>
      <c r="G374">
        <v>1096.97</v>
      </c>
      <c r="H374">
        <v>1415473</v>
      </c>
      <c r="J374" s="10">
        <f t="shared" si="142"/>
        <v>43517</v>
      </c>
      <c r="K374" s="20">
        <v>0</v>
      </c>
      <c r="L374" s="20">
        <v>0</v>
      </c>
      <c r="N374" s="10">
        <f t="shared" si="143"/>
        <v>43517</v>
      </c>
      <c r="O374" s="42">
        <f>((G374-MIN(F361:F374))/(MAX(E361:E374)-MIN(F361:F374))*100)</f>
        <v>17.983606557377094</v>
      </c>
      <c r="P374" s="40">
        <f t="shared" si="159"/>
        <v>42.69130285087045</v>
      </c>
      <c r="Q374" s="2"/>
      <c r="R374" s="10">
        <f t="shared" si="144"/>
        <v>43517</v>
      </c>
      <c r="S374" s="11">
        <f t="shared" si="151"/>
        <v>0.25</v>
      </c>
      <c r="T374" s="40">
        <f>(G374*S374)+(T373*(1-S374))</f>
        <v>1110.216502883919</v>
      </c>
      <c r="U374" s="3"/>
      <c r="V374" s="10">
        <f t="shared" si="145"/>
        <v>43517</v>
      </c>
      <c r="W374" s="23">
        <f t="shared" si="152"/>
        <v>0.15384615384615385</v>
      </c>
      <c r="X374" s="46">
        <f>((G374 -X373)*W374)+X373</f>
        <v>1109.0134092617318</v>
      </c>
      <c r="Y374" s="23">
        <f t="shared" si="165"/>
        <v>7.407407407407407E-2</v>
      </c>
      <c r="Z374" s="47">
        <f>((G374 -Z373)*Y374)+Z373</f>
        <v>1098.4925620630079</v>
      </c>
      <c r="AA374" s="46">
        <f t="shared" si="166"/>
        <v>10.520847198723914</v>
      </c>
      <c r="AB374" s="45">
        <f t="shared" si="167"/>
        <v>0.2</v>
      </c>
      <c r="AC374" s="48">
        <f t="shared" si="169"/>
        <v>12.91934031250406</v>
      </c>
      <c r="AD374" s="46">
        <f t="shared" si="168"/>
        <v>-2.3984931137801464</v>
      </c>
      <c r="AF374" s="10">
        <f t="shared" si="146"/>
        <v>43517</v>
      </c>
      <c r="AG374" s="15">
        <f>AVERAGE(G368:G374)</f>
        <v>1115.1685714285716</v>
      </c>
      <c r="AH374" s="16">
        <f>AVERAGE(G361:G374)</f>
        <v>1114.2664285714286</v>
      </c>
      <c r="AS374" s="26">
        <f>AVERAGE(E374,F374,G374)</f>
        <v>1100.4766666666667</v>
      </c>
      <c r="AT374" s="26">
        <f t="shared" si="153"/>
        <v>1116.0285714285715</v>
      </c>
      <c r="AU374" s="26">
        <f t="shared" si="154"/>
        <v>4.9763265306122708</v>
      </c>
      <c r="AV374" s="27">
        <f t="shared" si="155"/>
        <v>-208.34518081073116</v>
      </c>
      <c r="AW374" s="10">
        <f t="shared" si="147"/>
        <v>43517</v>
      </c>
      <c r="AY374" s="20">
        <f>AVERAGE(E374,F374,G374)</f>
        <v>1100.4766666666667</v>
      </c>
      <c r="AZ374" s="21">
        <f t="shared" si="162"/>
        <v>1104.4374999999998</v>
      </c>
      <c r="BA374" s="21">
        <f t="shared" si="163"/>
        <v>17.273083333333364</v>
      </c>
      <c r="BB374" s="22">
        <f t="shared" si="164"/>
        <v>-15.28711177152536</v>
      </c>
      <c r="BC374" s="10">
        <f t="shared" si="148"/>
        <v>43517</v>
      </c>
      <c r="BE374" s="20">
        <f>G374-G373</f>
        <v>-16.829999999999927</v>
      </c>
      <c r="BF374" s="23">
        <f t="shared" si="150"/>
        <v>0</v>
      </c>
      <c r="BG374" s="23">
        <f t="shared" si="156"/>
        <v>16.829999999999927</v>
      </c>
      <c r="BH374" s="33">
        <f t="shared" si="160"/>
        <v>6.145580933182667</v>
      </c>
      <c r="BI374" s="33">
        <f t="shared" si="161"/>
        <v>6.2068570495775264</v>
      </c>
      <c r="BJ374" s="23">
        <f t="shared" si="157"/>
        <v>0.99012767397325019</v>
      </c>
      <c r="BK374" s="30">
        <f t="shared" si="158"/>
        <v>49.75196752058023</v>
      </c>
      <c r="BL374" s="10">
        <f t="shared" si="149"/>
        <v>43517</v>
      </c>
    </row>
    <row r="375" spans="1:64" x14ac:dyDescent="0.25">
      <c r="A375">
        <v>1378</v>
      </c>
      <c r="B375">
        <v>3</v>
      </c>
      <c r="C375" s="1">
        <v>43518</v>
      </c>
      <c r="D375" s="52">
        <v>1100.9000000000001</v>
      </c>
      <c r="E375" s="52">
        <v>1111.24</v>
      </c>
      <c r="F375" s="52">
        <v>1095.5999999999999</v>
      </c>
      <c r="G375">
        <v>1110.3699999999999</v>
      </c>
      <c r="H375">
        <v>1049545</v>
      </c>
      <c r="J375" s="10">
        <f t="shared" si="142"/>
        <v>43518</v>
      </c>
      <c r="K375" s="20">
        <v>0</v>
      </c>
      <c r="L375" s="20">
        <v>0</v>
      </c>
      <c r="N375" s="10">
        <f t="shared" si="143"/>
        <v>43518</v>
      </c>
      <c r="O375" s="42">
        <f>((G375-MIN(F362:F375))/(MAX(E362:E375)-MIN(F362:F375))*100)</f>
        <v>39.950819672130969</v>
      </c>
      <c r="P375" s="40">
        <f t="shared" si="159"/>
        <v>34.502732240437091</v>
      </c>
      <c r="Q375" s="2"/>
      <c r="R375" s="10">
        <f t="shared" si="144"/>
        <v>43518</v>
      </c>
      <c r="S375" s="11">
        <f t="shared" si="151"/>
        <v>0.25</v>
      </c>
      <c r="T375" s="40">
        <f>(G375*S375)+(T374*(1-S375))</f>
        <v>1110.2548771629392</v>
      </c>
      <c r="U375" s="3"/>
      <c r="V375" s="10">
        <f t="shared" si="145"/>
        <v>43518</v>
      </c>
      <c r="W375" s="23">
        <f t="shared" si="152"/>
        <v>0.15384615384615385</v>
      </c>
      <c r="X375" s="46">
        <f>((G375 -X374)*W375)+X374</f>
        <v>1109.2221155291577</v>
      </c>
      <c r="Y375" s="23">
        <f t="shared" si="165"/>
        <v>7.407407407407407E-2</v>
      </c>
      <c r="Z375" s="47">
        <f>((G375 -Z374)*Y375)+Z374</f>
        <v>1099.3723722805628</v>
      </c>
      <c r="AA375" s="46">
        <f t="shared" si="166"/>
        <v>9.8497432485949048</v>
      </c>
      <c r="AB375" s="45">
        <f t="shared" si="167"/>
        <v>0.2</v>
      </c>
      <c r="AC375" s="48">
        <f t="shared" si="169"/>
        <v>12.305420899722229</v>
      </c>
      <c r="AD375" s="46">
        <f t="shared" si="168"/>
        <v>-2.4556776511273242</v>
      </c>
      <c r="AF375" s="10">
        <f t="shared" si="146"/>
        <v>43518</v>
      </c>
      <c r="AG375" s="15">
        <f>AVERAGE(G369:G375)</f>
        <v>1113.5971428571429</v>
      </c>
      <c r="AH375" s="16">
        <f>AVERAGE(G362:G375)</f>
        <v>1114.2392857142856</v>
      </c>
      <c r="AS375" s="26">
        <f>AVERAGE(E375,F375,G375)</f>
        <v>1105.7366666666667</v>
      </c>
      <c r="AT375" s="26">
        <f t="shared" si="153"/>
        <v>1114.3471428571427</v>
      </c>
      <c r="AU375" s="26">
        <f t="shared" si="154"/>
        <v>6.4756462585035024</v>
      </c>
      <c r="AV375" s="27">
        <f t="shared" si="155"/>
        <v>-88.644704036750369</v>
      </c>
      <c r="AW375" s="10">
        <f t="shared" si="147"/>
        <v>43518</v>
      </c>
      <c r="AY375" s="20">
        <f>AVERAGE(E375,F375,G375)</f>
        <v>1105.7366666666667</v>
      </c>
      <c r="AZ375" s="21">
        <f t="shared" si="162"/>
        <v>1106.1564999999998</v>
      </c>
      <c r="BA375" s="21">
        <f t="shared" si="163"/>
        <v>15.382183333333364</v>
      </c>
      <c r="BB375" s="22">
        <f t="shared" si="164"/>
        <v>-1.8195654207438863</v>
      </c>
      <c r="BC375" s="10">
        <f t="shared" si="148"/>
        <v>43518</v>
      </c>
      <c r="BE375" s="20">
        <f>G375-G374</f>
        <v>13.399999999999864</v>
      </c>
      <c r="BF375" s="23">
        <f t="shared" si="150"/>
        <v>13.399999999999864</v>
      </c>
      <c r="BG375" s="23">
        <f t="shared" si="156"/>
        <v>0</v>
      </c>
      <c r="BH375" s="33">
        <f t="shared" si="160"/>
        <v>6.6637537236696094</v>
      </c>
      <c r="BI375" s="33">
        <f t="shared" si="161"/>
        <v>5.763510117464846</v>
      </c>
      <c r="BJ375" s="23">
        <f t="shared" si="157"/>
        <v>1.1561971069464778</v>
      </c>
      <c r="BK375" s="30">
        <f t="shared" si="158"/>
        <v>53.622050749517939</v>
      </c>
      <c r="BL375" s="10">
        <f t="shared" si="149"/>
        <v>43518</v>
      </c>
    </row>
    <row r="376" spans="1:64" x14ac:dyDescent="0.25">
      <c r="A376">
        <v>1379</v>
      </c>
      <c r="B376">
        <v>3</v>
      </c>
      <c r="C376" s="1">
        <v>43521</v>
      </c>
      <c r="D376" s="52">
        <v>1116</v>
      </c>
      <c r="E376" s="52">
        <v>1118.54</v>
      </c>
      <c r="F376" s="52">
        <v>1107.27</v>
      </c>
      <c r="G376">
        <v>1109.4000000000001</v>
      </c>
      <c r="H376">
        <v>1413061</v>
      </c>
      <c r="J376" s="10">
        <f t="shared" si="142"/>
        <v>43521</v>
      </c>
      <c r="K376" s="20">
        <v>0</v>
      </c>
      <c r="L376" s="20">
        <v>0</v>
      </c>
      <c r="N376" s="10">
        <f t="shared" si="143"/>
        <v>43521</v>
      </c>
      <c r="O376" s="42">
        <f>((G376-MIN(F363:F376))/(MAX(E363:E376)-MIN(F363:F376))*100)</f>
        <v>38.360655737705066</v>
      </c>
      <c r="P376" s="40">
        <f t="shared" si="159"/>
        <v>32.098360655737707</v>
      </c>
      <c r="Q376" s="2"/>
      <c r="R376" s="10">
        <f t="shared" si="144"/>
        <v>43521</v>
      </c>
      <c r="S376" s="11">
        <f t="shared" si="151"/>
        <v>0.25</v>
      </c>
      <c r="T376" s="40">
        <f>(G376*S376)+(T375*(1-S376))</f>
        <v>1110.0411578722046</v>
      </c>
      <c r="U376" s="3"/>
      <c r="V376" s="10">
        <f t="shared" si="145"/>
        <v>43521</v>
      </c>
      <c r="W376" s="23">
        <f t="shared" si="152"/>
        <v>0.15384615384615385</v>
      </c>
      <c r="X376" s="46">
        <f>((G376 -X375)*W376)+X375</f>
        <v>1109.2494823708257</v>
      </c>
      <c r="Y376" s="23">
        <f t="shared" si="165"/>
        <v>7.407407407407407E-2</v>
      </c>
      <c r="Z376" s="47">
        <f>((G376 -Z375)*Y376)+Z375</f>
        <v>1100.1151595190397</v>
      </c>
      <c r="AA376" s="46">
        <f t="shared" si="166"/>
        <v>9.1343228517860098</v>
      </c>
      <c r="AB376" s="45">
        <f t="shared" si="167"/>
        <v>0.2</v>
      </c>
      <c r="AC376" s="48">
        <f t="shared" si="169"/>
        <v>11.671201290134984</v>
      </c>
      <c r="AD376" s="46">
        <f t="shared" si="168"/>
        <v>-2.5368784383489746</v>
      </c>
      <c r="AF376" s="10">
        <f t="shared" si="146"/>
        <v>43521</v>
      </c>
      <c r="AG376" s="15">
        <f>AVERAGE(G370:G376)</f>
        <v>1112.06</v>
      </c>
      <c r="AH376" s="16">
        <f>AVERAGE(G363:G376)</f>
        <v>1112.5678571428571</v>
      </c>
      <c r="AS376" s="26">
        <f>AVERAGE(E376,F376,G376)</f>
        <v>1111.7366666666667</v>
      </c>
      <c r="AT376" s="26">
        <f t="shared" si="153"/>
        <v>1112.5290476190476</v>
      </c>
      <c r="AU376" s="26">
        <f t="shared" si="154"/>
        <v>5.6106122448979932</v>
      </c>
      <c r="AV376" s="27">
        <f t="shared" si="155"/>
        <v>-9.4152642384846388</v>
      </c>
      <c r="AW376" s="10">
        <f t="shared" si="147"/>
        <v>43521</v>
      </c>
      <c r="AY376" s="20">
        <f>AVERAGE(E376,F376,G376)</f>
        <v>1111.7366666666667</v>
      </c>
      <c r="AZ376" s="21">
        <f t="shared" si="162"/>
        <v>1107.2964999999999</v>
      </c>
      <c r="BA376" s="21">
        <f t="shared" si="163"/>
        <v>14.57220000000002</v>
      </c>
      <c r="BB376" s="22">
        <f t="shared" si="164"/>
        <v>20.313412601468315</v>
      </c>
      <c r="BC376" s="10">
        <f t="shared" si="148"/>
        <v>43521</v>
      </c>
      <c r="BE376" s="20">
        <f>G376-G375</f>
        <v>-0.96999999999979991</v>
      </c>
      <c r="BF376" s="23">
        <f t="shared" si="150"/>
        <v>0</v>
      </c>
      <c r="BG376" s="23">
        <f t="shared" si="156"/>
        <v>0.96999999999979991</v>
      </c>
      <c r="BH376" s="33">
        <f t="shared" si="160"/>
        <v>6.1877713148360654</v>
      </c>
      <c r="BI376" s="33">
        <f t="shared" si="161"/>
        <v>5.4211165376459141</v>
      </c>
      <c r="BJ376" s="23">
        <f t="shared" si="157"/>
        <v>1.1414200878852654</v>
      </c>
      <c r="BK376" s="30">
        <f t="shared" si="158"/>
        <v>53.302016467607793</v>
      </c>
      <c r="BL376" s="10">
        <f t="shared" si="149"/>
        <v>43521</v>
      </c>
    </row>
    <row r="377" spans="1:64" x14ac:dyDescent="0.25">
      <c r="A377">
        <v>1380</v>
      </c>
      <c r="B377">
        <v>3</v>
      </c>
      <c r="C377" s="1">
        <v>43522</v>
      </c>
      <c r="D377" s="52">
        <v>1105.75</v>
      </c>
      <c r="E377" s="52">
        <v>1119.51</v>
      </c>
      <c r="F377" s="52">
        <v>1099.92</v>
      </c>
      <c r="G377">
        <v>1115.1300000000001</v>
      </c>
      <c r="H377">
        <v>1471743</v>
      </c>
      <c r="J377" s="10">
        <f t="shared" si="142"/>
        <v>43522</v>
      </c>
      <c r="K377" s="20">
        <v>1</v>
      </c>
      <c r="L377" s="20">
        <v>0</v>
      </c>
      <c r="N377" s="10">
        <f t="shared" si="143"/>
        <v>43522</v>
      </c>
      <c r="O377" s="42">
        <f>((G377-MIN(F364:F377))/(MAX(E364:E377)-MIN(F364:F377))*100)</f>
        <v>47.754098360655917</v>
      </c>
      <c r="P377" s="40">
        <f t="shared" si="159"/>
        <v>42.021857923497315</v>
      </c>
      <c r="Q377" s="2"/>
      <c r="R377" s="10">
        <f t="shared" si="144"/>
        <v>43522</v>
      </c>
      <c r="S377" s="11">
        <f t="shared" si="151"/>
        <v>0.25</v>
      </c>
      <c r="T377" s="40">
        <f>(G377*S377)+(T376*(1-S377))</f>
        <v>1111.3133684041536</v>
      </c>
      <c r="U377" s="3"/>
      <c r="V377" s="10">
        <f t="shared" si="145"/>
        <v>43522</v>
      </c>
      <c r="W377" s="23">
        <f t="shared" si="152"/>
        <v>0.15384615384615385</v>
      </c>
      <c r="X377" s="46">
        <f>((G377 -X376)*W377)+X376</f>
        <v>1110.1541773906988</v>
      </c>
      <c r="Y377" s="23">
        <f t="shared" si="165"/>
        <v>7.407407407407407E-2</v>
      </c>
      <c r="Z377" s="47">
        <f>((G377 -Z376)*Y377)+Z376</f>
        <v>1101.2273699250368</v>
      </c>
      <c r="AA377" s="46">
        <f t="shared" si="166"/>
        <v>8.9268074656620229</v>
      </c>
      <c r="AB377" s="45">
        <f t="shared" si="167"/>
        <v>0.2</v>
      </c>
      <c r="AC377" s="48">
        <f t="shared" si="169"/>
        <v>11.122322525240392</v>
      </c>
      <c r="AD377" s="46">
        <f t="shared" si="168"/>
        <v>-2.1955150595783692</v>
      </c>
      <c r="AF377" s="10">
        <f t="shared" si="146"/>
        <v>43522</v>
      </c>
      <c r="AG377" s="15">
        <f>AVERAGE(G371:G377)</f>
        <v>1111.1257142857144</v>
      </c>
      <c r="AH377" s="16">
        <f>AVERAGE(G364:G377)</f>
        <v>1110.3635714285713</v>
      </c>
      <c r="AS377" s="26">
        <f>AVERAGE(E377,F377,G377)</f>
        <v>1111.5200000000002</v>
      </c>
      <c r="AT377" s="26">
        <f t="shared" si="153"/>
        <v>1111.3009523809524</v>
      </c>
      <c r="AU377" s="26">
        <f t="shared" si="154"/>
        <v>4.682448979591884</v>
      </c>
      <c r="AV377" s="27">
        <f t="shared" si="155"/>
        <v>3.1187044785402587</v>
      </c>
      <c r="AW377" s="10">
        <f t="shared" si="147"/>
        <v>43522</v>
      </c>
      <c r="AY377" s="20">
        <f>AVERAGE(E377,F377,G377)</f>
        <v>1111.5200000000002</v>
      </c>
      <c r="AZ377" s="21">
        <f t="shared" si="162"/>
        <v>1109.2578333333333</v>
      </c>
      <c r="BA377" s="21">
        <f t="shared" si="163"/>
        <v>12.444816666666679</v>
      </c>
      <c r="BB377" s="22">
        <f t="shared" si="164"/>
        <v>12.118387530374061</v>
      </c>
      <c r="BC377" s="10">
        <f t="shared" si="148"/>
        <v>43522</v>
      </c>
      <c r="BE377" s="20">
        <f>G377-G376</f>
        <v>5.7300000000000182</v>
      </c>
      <c r="BF377" s="23">
        <f t="shared" si="150"/>
        <v>5.7300000000000182</v>
      </c>
      <c r="BG377" s="23">
        <f t="shared" si="156"/>
        <v>0</v>
      </c>
      <c r="BH377" s="33">
        <f t="shared" si="160"/>
        <v>6.1550733637763475</v>
      </c>
      <c r="BI377" s="33">
        <f t="shared" si="161"/>
        <v>5.0338939278140629</v>
      </c>
      <c r="BJ377" s="23">
        <f t="shared" si="157"/>
        <v>1.2227260748915203</v>
      </c>
      <c r="BK377" s="30">
        <f t="shared" si="158"/>
        <v>55.010200703709977</v>
      </c>
      <c r="BL377" s="10">
        <f t="shared" si="149"/>
        <v>43522</v>
      </c>
    </row>
    <row r="378" spans="1:64" x14ac:dyDescent="0.25">
      <c r="A378">
        <v>1381</v>
      </c>
      <c r="B378">
        <v>3</v>
      </c>
      <c r="C378" s="1">
        <v>43523</v>
      </c>
      <c r="D378" s="52">
        <v>1106.95</v>
      </c>
      <c r="E378" s="52">
        <v>1117.98</v>
      </c>
      <c r="F378" s="52">
        <v>1101</v>
      </c>
      <c r="G378">
        <v>1116.05</v>
      </c>
      <c r="H378">
        <v>968760</v>
      </c>
      <c r="J378" s="10">
        <f t="shared" si="142"/>
        <v>43523</v>
      </c>
      <c r="K378" s="20">
        <v>1</v>
      </c>
      <c r="L378" s="20">
        <v>0</v>
      </c>
      <c r="N378" s="10">
        <f t="shared" si="143"/>
        <v>43523</v>
      </c>
      <c r="O378" s="42">
        <f>((G378-MIN(F365:F378))/(MAX(E365:E378)-MIN(F365:F378))*100)</f>
        <v>61.666324646008505</v>
      </c>
      <c r="P378" s="40">
        <f t="shared" si="159"/>
        <v>49.260359581456498</v>
      </c>
      <c r="Q378" s="2"/>
      <c r="R378" s="10">
        <f t="shared" si="144"/>
        <v>43523</v>
      </c>
      <c r="S378" s="11">
        <f t="shared" si="151"/>
        <v>0.25</v>
      </c>
      <c r="T378" s="40">
        <f>(G378*S378)+(T377*(1-S378))</f>
        <v>1112.4975263031151</v>
      </c>
      <c r="U378" s="3"/>
      <c r="V378" s="10">
        <f t="shared" si="145"/>
        <v>43523</v>
      </c>
      <c r="W378" s="23">
        <f t="shared" si="152"/>
        <v>0.15384615384615385</v>
      </c>
      <c r="X378" s="46">
        <f>((G378 -X377)*W378)+X377</f>
        <v>1111.0612270228989</v>
      </c>
      <c r="Y378" s="23">
        <f t="shared" si="165"/>
        <v>7.407407407407407E-2</v>
      </c>
      <c r="Z378" s="47">
        <f>((G378 -Z377)*Y378)+Z377</f>
        <v>1102.3253425231821</v>
      </c>
      <c r="AA378" s="46">
        <f t="shared" si="166"/>
        <v>8.7358844997168035</v>
      </c>
      <c r="AB378" s="45">
        <f t="shared" si="167"/>
        <v>0.2</v>
      </c>
      <c r="AC378" s="48">
        <f t="shared" si="169"/>
        <v>10.645034920135675</v>
      </c>
      <c r="AD378" s="46">
        <f t="shared" si="168"/>
        <v>-1.9091504204188716</v>
      </c>
      <c r="AF378" s="10">
        <f t="shared" si="146"/>
        <v>43523</v>
      </c>
      <c r="AG378" s="15">
        <f>AVERAGE(G372:G378)</f>
        <v>1111.4685714285715</v>
      </c>
      <c r="AH378" s="16">
        <f>AVERAGE(G365:G378)</f>
        <v>1110.4221428571425</v>
      </c>
      <c r="AS378" s="26">
        <f>AVERAGE(E378,F378,G378)</f>
        <v>1111.6766666666665</v>
      </c>
      <c r="AT378" s="26">
        <f t="shared" si="153"/>
        <v>1110.3038095238096</v>
      </c>
      <c r="AU378" s="26">
        <f t="shared" si="154"/>
        <v>4.1126530612244618</v>
      </c>
      <c r="AV378" s="27">
        <f t="shared" si="155"/>
        <v>22.254201402669253</v>
      </c>
      <c r="AW378" s="10">
        <f t="shared" si="147"/>
        <v>43523</v>
      </c>
      <c r="AY378" s="20">
        <f>AVERAGE(E378,F378,G378)</f>
        <v>1111.6766666666665</v>
      </c>
      <c r="AZ378" s="21">
        <f t="shared" si="162"/>
        <v>1111.6478333333332</v>
      </c>
      <c r="BA378" s="21">
        <f t="shared" si="163"/>
        <v>9.5479333333333667</v>
      </c>
      <c r="BB378" s="22">
        <f t="shared" si="164"/>
        <v>0.20132338120846846</v>
      </c>
      <c r="BC378" s="10">
        <f t="shared" si="148"/>
        <v>43523</v>
      </c>
      <c r="BE378" s="20">
        <f>G378-G377</f>
        <v>0.91999999999984539</v>
      </c>
      <c r="BF378" s="23">
        <f t="shared" si="150"/>
        <v>0.91999999999984539</v>
      </c>
      <c r="BG378" s="23">
        <f t="shared" si="156"/>
        <v>0</v>
      </c>
      <c r="BH378" s="33">
        <f t="shared" si="160"/>
        <v>5.7811395520780255</v>
      </c>
      <c r="BI378" s="33">
        <f t="shared" si="161"/>
        <v>4.6743300758273438</v>
      </c>
      <c r="BJ378" s="23">
        <f t="shared" si="157"/>
        <v>1.236784621174785</v>
      </c>
      <c r="BK378" s="30">
        <f t="shared" si="158"/>
        <v>55.292968731393167</v>
      </c>
      <c r="BL378" s="10">
        <f t="shared" si="149"/>
        <v>43523</v>
      </c>
    </row>
    <row r="379" spans="1:64" x14ac:dyDescent="0.25">
      <c r="A379">
        <v>1382</v>
      </c>
      <c r="B379">
        <v>3</v>
      </c>
      <c r="C379" s="1">
        <v>43524</v>
      </c>
      <c r="D379" s="52">
        <v>1111.3</v>
      </c>
      <c r="E379" s="52">
        <v>1127.6500000000001</v>
      </c>
      <c r="F379" s="52">
        <v>1111.01</v>
      </c>
      <c r="G379">
        <v>1119.92</v>
      </c>
      <c r="H379">
        <v>1542609</v>
      </c>
      <c r="J379" s="10">
        <f t="shared" si="142"/>
        <v>43524</v>
      </c>
      <c r="K379" s="20">
        <v>0</v>
      </c>
      <c r="L379" s="20">
        <v>0</v>
      </c>
      <c r="N379" s="10">
        <f t="shared" si="143"/>
        <v>43524</v>
      </c>
      <c r="O379" s="42">
        <f>((G379-MIN(F366:F379))/(MAX(E366:E379)-MIN(F366:F379))*100)</f>
        <v>69.261104192611199</v>
      </c>
      <c r="P379" s="40">
        <f t="shared" si="159"/>
        <v>59.560509066425205</v>
      </c>
      <c r="Q379" s="2"/>
      <c r="R379" s="10">
        <f t="shared" si="144"/>
        <v>43524</v>
      </c>
      <c r="S379" s="11">
        <f t="shared" si="151"/>
        <v>0.25</v>
      </c>
      <c r="T379" s="40">
        <f>(G379*S379)+(T378*(1-S379))</f>
        <v>1114.3531447273363</v>
      </c>
      <c r="U379" s="3"/>
      <c r="V379" s="10">
        <f t="shared" si="145"/>
        <v>43524</v>
      </c>
      <c r="W379" s="23">
        <f t="shared" si="152"/>
        <v>0.15384615384615385</v>
      </c>
      <c r="X379" s="46">
        <f>((G379 -X378)*W379)+X378</f>
        <v>1112.4241151732222</v>
      </c>
      <c r="Y379" s="23">
        <f t="shared" si="165"/>
        <v>7.407407407407407E-2</v>
      </c>
      <c r="Z379" s="47">
        <f>((G379 -Z378)*Y379)+Z378</f>
        <v>1103.6286504844279</v>
      </c>
      <c r="AA379" s="46">
        <f t="shared" si="166"/>
        <v>8.7954646887942545</v>
      </c>
      <c r="AB379" s="45">
        <f t="shared" si="167"/>
        <v>0.2</v>
      </c>
      <c r="AC379" s="48">
        <f t="shared" si="169"/>
        <v>10.27512087386739</v>
      </c>
      <c r="AD379" s="46">
        <f t="shared" si="168"/>
        <v>-1.4796561850731358</v>
      </c>
      <c r="AF379" s="10">
        <f t="shared" si="146"/>
        <v>43524</v>
      </c>
      <c r="AG379" s="15">
        <f>AVERAGE(G373:G379)</f>
        <v>1111.6628571428571</v>
      </c>
      <c r="AH379" s="16">
        <f>AVERAGE(G366:G379)</f>
        <v>1111.9371428571426</v>
      </c>
      <c r="AS379" s="26">
        <f>AVERAGE(E379,F379,G379)</f>
        <v>1119.5266666666666</v>
      </c>
      <c r="AT379" s="26">
        <f t="shared" si="153"/>
        <v>1110.6909523809522</v>
      </c>
      <c r="AU379" s="26">
        <f t="shared" si="154"/>
        <v>4.3338775510204481</v>
      </c>
      <c r="AV379" s="27">
        <f t="shared" si="155"/>
        <v>135.91699629559923</v>
      </c>
      <c r="AW379" s="10">
        <f t="shared" si="147"/>
        <v>43524</v>
      </c>
      <c r="AY379" s="20">
        <f>AVERAGE(E379,F379,G379)</f>
        <v>1119.5266666666666</v>
      </c>
      <c r="AZ379" s="21">
        <f t="shared" si="162"/>
        <v>1113.509</v>
      </c>
      <c r="BA379" s="21">
        <f t="shared" si="163"/>
        <v>8.2767666666666848</v>
      </c>
      <c r="BB379" s="22">
        <f t="shared" si="164"/>
        <v>48.470350069605402</v>
      </c>
      <c r="BC379" s="10">
        <f t="shared" si="148"/>
        <v>43524</v>
      </c>
      <c r="BE379" s="20">
        <f>G379-G378</f>
        <v>3.8700000000001182</v>
      </c>
      <c r="BF379" s="23">
        <f t="shared" si="150"/>
        <v>3.8700000000001182</v>
      </c>
      <c r="BG379" s="23">
        <f t="shared" si="156"/>
        <v>0</v>
      </c>
      <c r="BH379" s="33">
        <f t="shared" si="160"/>
        <v>5.6446295840724607</v>
      </c>
      <c r="BI379" s="33">
        <f t="shared" si="161"/>
        <v>4.340449356125391</v>
      </c>
      <c r="BJ379" s="23">
        <f t="shared" si="157"/>
        <v>1.3004712463944696</v>
      </c>
      <c r="BK379" s="30">
        <f t="shared" si="158"/>
        <v>56.530645555022659</v>
      </c>
      <c r="BL379" s="10">
        <f t="shared" si="149"/>
        <v>43524</v>
      </c>
    </row>
    <row r="380" spans="1:64" x14ac:dyDescent="0.25">
      <c r="A380">
        <v>1383</v>
      </c>
      <c r="B380">
        <v>3</v>
      </c>
      <c r="C380" s="1">
        <v>43525</v>
      </c>
      <c r="D380" s="52">
        <v>1124.9000000000001</v>
      </c>
      <c r="E380" s="52">
        <v>1142.97</v>
      </c>
      <c r="F380" s="52">
        <v>1124.75</v>
      </c>
      <c r="G380">
        <v>1140.99</v>
      </c>
      <c r="H380">
        <v>1450316</v>
      </c>
      <c r="J380" s="10">
        <f t="shared" si="142"/>
        <v>43525</v>
      </c>
      <c r="K380" s="20">
        <v>0</v>
      </c>
      <c r="L380" s="20">
        <v>0</v>
      </c>
      <c r="N380" s="10">
        <f t="shared" si="143"/>
        <v>43525</v>
      </c>
      <c r="O380" s="42">
        <f>((G380-MIN(F367:F380))/(MAX(E367:E380)-MIN(F367:F380))*100)</f>
        <v>96.075322101090151</v>
      </c>
      <c r="P380" s="40">
        <f t="shared" si="159"/>
        <v>75.667583646569952</v>
      </c>
      <c r="Q380" s="2"/>
      <c r="R380" s="10">
        <f t="shared" si="144"/>
        <v>43525</v>
      </c>
      <c r="S380" s="11">
        <f t="shared" si="151"/>
        <v>0.25</v>
      </c>
      <c r="T380" s="40">
        <f>(G380*S380)+(T379*(1-S380))</f>
        <v>1121.0123585455021</v>
      </c>
      <c r="U380" s="3"/>
      <c r="V380" s="10">
        <f t="shared" si="145"/>
        <v>43525</v>
      </c>
      <c r="W380" s="23">
        <f t="shared" si="152"/>
        <v>0.15384615384615385</v>
      </c>
      <c r="X380" s="46">
        <f>((G380 -X379)*W380)+X379</f>
        <v>1116.8188666850342</v>
      </c>
      <c r="Y380" s="23">
        <f t="shared" si="165"/>
        <v>7.407407407407407E-2</v>
      </c>
      <c r="Z380" s="47">
        <f>((G380 -Z379)*Y380)+Z379</f>
        <v>1106.3961578559517</v>
      </c>
      <c r="AA380" s="46">
        <f t="shared" si="166"/>
        <v>10.422708829082467</v>
      </c>
      <c r="AB380" s="45">
        <f t="shared" si="167"/>
        <v>0.2</v>
      </c>
      <c r="AC380" s="48">
        <f t="shared" si="169"/>
        <v>10.304638464910406</v>
      </c>
      <c r="AD380" s="46">
        <f t="shared" si="168"/>
        <v>0.11807036417206085</v>
      </c>
      <c r="AF380" s="10">
        <f t="shared" si="146"/>
        <v>43525</v>
      </c>
      <c r="AG380" s="15">
        <f>AVERAGE(G374:G380)</f>
        <v>1115.5471428571429</v>
      </c>
      <c r="AH380" s="16">
        <f>AVERAGE(G367:G380)</f>
        <v>1115.2178571428572</v>
      </c>
      <c r="AS380" s="26">
        <f>AVERAGE(E380,F380,G380)</f>
        <v>1136.2366666666667</v>
      </c>
      <c r="AT380" s="26">
        <f t="shared" si="153"/>
        <v>1113.8442857142857</v>
      </c>
      <c r="AU380" s="26">
        <f t="shared" si="154"/>
        <v>8.0213605442176483</v>
      </c>
      <c r="AV380" s="27">
        <f t="shared" si="155"/>
        <v>186.1062582334032</v>
      </c>
      <c r="AW380" s="10">
        <f t="shared" si="147"/>
        <v>43525</v>
      </c>
      <c r="AY380" s="20">
        <f>AVERAGE(E380,F380,G380)</f>
        <v>1136.2366666666667</v>
      </c>
      <c r="AZ380" s="21">
        <f t="shared" si="162"/>
        <v>1114.8356666666668</v>
      </c>
      <c r="BA380" s="21">
        <f t="shared" si="163"/>
        <v>9.1536666666666751</v>
      </c>
      <c r="BB380" s="22">
        <f t="shared" si="164"/>
        <v>155.86468082007079</v>
      </c>
      <c r="BC380" s="10">
        <f t="shared" si="148"/>
        <v>43525</v>
      </c>
      <c r="BE380" s="20">
        <f>G380-G379</f>
        <v>21.069999999999936</v>
      </c>
      <c r="BF380" s="23">
        <f t="shared" si="150"/>
        <v>21.069999999999936</v>
      </c>
      <c r="BG380" s="23">
        <f t="shared" si="156"/>
        <v>0</v>
      </c>
      <c r="BH380" s="33">
        <f t="shared" si="160"/>
        <v>6.7464417566387089</v>
      </c>
      <c r="BI380" s="33">
        <f t="shared" si="161"/>
        <v>4.0304172592592922</v>
      </c>
      <c r="BJ380" s="23">
        <f t="shared" si="157"/>
        <v>1.6738817156312411</v>
      </c>
      <c r="BK380" s="30">
        <f t="shared" si="158"/>
        <v>62.601187847835547</v>
      </c>
      <c r="BL380" s="10">
        <f t="shared" si="149"/>
        <v>43525</v>
      </c>
    </row>
    <row r="381" spans="1:64" x14ac:dyDescent="0.25">
      <c r="A381">
        <v>1384</v>
      </c>
      <c r="B381">
        <v>3</v>
      </c>
      <c r="C381" s="1">
        <v>43528</v>
      </c>
      <c r="D381" s="52">
        <v>1146.99</v>
      </c>
      <c r="E381" s="52">
        <v>1158.28</v>
      </c>
      <c r="F381" s="52">
        <v>1130.69</v>
      </c>
      <c r="G381">
        <v>1147.8</v>
      </c>
      <c r="H381">
        <v>1446047</v>
      </c>
      <c r="J381" s="10">
        <f t="shared" si="142"/>
        <v>43528</v>
      </c>
      <c r="K381" s="20">
        <v>0</v>
      </c>
      <c r="L381" s="20">
        <v>0</v>
      </c>
      <c r="N381" s="10">
        <f t="shared" si="143"/>
        <v>43528</v>
      </c>
      <c r="O381" s="42">
        <f>((G381-MIN(F368:F381))/(MAX(E368:E381)-MIN(F368:F381))*100)</f>
        <v>84.063260340632567</v>
      </c>
      <c r="P381" s="40">
        <f t="shared" si="159"/>
        <v>83.133228878111311</v>
      </c>
      <c r="Q381" s="2"/>
      <c r="R381" s="10">
        <f t="shared" si="144"/>
        <v>43528</v>
      </c>
      <c r="S381" s="11">
        <f t="shared" si="151"/>
        <v>0.25</v>
      </c>
      <c r="T381" s="40">
        <f>(G381*S381)+(T380*(1-S381))</f>
        <v>1127.7092689091266</v>
      </c>
      <c r="U381" s="3"/>
      <c r="V381" s="10">
        <f t="shared" si="145"/>
        <v>43528</v>
      </c>
      <c r="W381" s="23">
        <f t="shared" si="152"/>
        <v>0.15384615384615385</v>
      </c>
      <c r="X381" s="46">
        <f>((G381 -X380)*W381)+X380</f>
        <v>1121.5851948873367</v>
      </c>
      <c r="Y381" s="23">
        <f t="shared" si="165"/>
        <v>7.407407407407407E-2</v>
      </c>
      <c r="Z381" s="47">
        <f>((G381 -Z380)*Y381)+Z380</f>
        <v>1109.4631091258811</v>
      </c>
      <c r="AA381" s="46">
        <f t="shared" si="166"/>
        <v>12.122085761455537</v>
      </c>
      <c r="AB381" s="45">
        <f t="shared" si="167"/>
        <v>0.2</v>
      </c>
      <c r="AC381" s="48">
        <f t="shared" si="169"/>
        <v>10.668127924219432</v>
      </c>
      <c r="AD381" s="46">
        <f t="shared" si="168"/>
        <v>1.4539578372361053</v>
      </c>
      <c r="AF381" s="10">
        <f t="shared" si="146"/>
        <v>43528</v>
      </c>
      <c r="AG381" s="15">
        <f>AVERAGE(G375:G381)</f>
        <v>1122.8085714285714</v>
      </c>
      <c r="AH381" s="16">
        <f>AVERAGE(G368:G381)</f>
        <v>1118.9885714285713</v>
      </c>
      <c r="AS381" s="26">
        <f>AVERAGE(E381,F381,G381)</f>
        <v>1145.5900000000001</v>
      </c>
      <c r="AT381" s="26">
        <f t="shared" si="153"/>
        <v>1120.2890476190476</v>
      </c>
      <c r="AU381" s="26">
        <f t="shared" si="154"/>
        <v>11.785306122448967</v>
      </c>
      <c r="AV381" s="27">
        <f t="shared" si="155"/>
        <v>143.12145490368249</v>
      </c>
      <c r="AW381" s="10">
        <f t="shared" si="147"/>
        <v>43528</v>
      </c>
      <c r="AY381" s="20">
        <f>AVERAGE(E381,F381,G381)</f>
        <v>1145.5900000000001</v>
      </c>
      <c r="AZ381" s="21">
        <f t="shared" si="162"/>
        <v>1116.4378333333334</v>
      </c>
      <c r="BA381" s="21">
        <f t="shared" si="163"/>
        <v>10.466716666666684</v>
      </c>
      <c r="BB381" s="22">
        <f t="shared" si="164"/>
        <v>185.68170321904</v>
      </c>
      <c r="BC381" s="10">
        <f t="shared" si="148"/>
        <v>43528</v>
      </c>
      <c r="BE381" s="20">
        <f>G381-G380</f>
        <v>6.8099999999999454</v>
      </c>
      <c r="BF381" s="23">
        <f t="shared" si="150"/>
        <v>6.8099999999999454</v>
      </c>
      <c r="BG381" s="23">
        <f t="shared" si="156"/>
        <v>0</v>
      </c>
      <c r="BH381" s="33">
        <f t="shared" si="160"/>
        <v>6.7509816311645121</v>
      </c>
      <c r="BI381" s="33">
        <f t="shared" si="161"/>
        <v>3.7425303121693427</v>
      </c>
      <c r="BJ381" s="23">
        <f t="shared" si="157"/>
        <v>1.8038548971033805</v>
      </c>
      <c r="BK381" s="30">
        <f t="shared" si="158"/>
        <v>64.334816290490465</v>
      </c>
      <c r="BL381" s="10">
        <f t="shared" si="149"/>
        <v>43528</v>
      </c>
    </row>
    <row r="382" spans="1:64" x14ac:dyDescent="0.25">
      <c r="A382">
        <v>1385</v>
      </c>
      <c r="B382">
        <v>3</v>
      </c>
      <c r="C382" s="1">
        <v>43529</v>
      </c>
      <c r="D382" s="52">
        <v>1150.06</v>
      </c>
      <c r="E382" s="52">
        <v>1169.6099999999999</v>
      </c>
      <c r="F382" s="52">
        <v>1146.2</v>
      </c>
      <c r="G382">
        <v>1162.03</v>
      </c>
      <c r="H382">
        <v>1443174</v>
      </c>
      <c r="J382" s="10">
        <f t="shared" si="142"/>
        <v>43529</v>
      </c>
      <c r="K382" s="20">
        <v>0</v>
      </c>
      <c r="L382" s="20">
        <v>0</v>
      </c>
      <c r="N382" s="10">
        <f t="shared" si="143"/>
        <v>43529</v>
      </c>
      <c r="O382" s="42">
        <f>((G382-MIN(F369:F382))/(MAX(E369:E382)-MIN(F369:F382))*100)</f>
        <v>90.167336878972719</v>
      </c>
      <c r="P382" s="40">
        <f t="shared" si="159"/>
        <v>90.101973106898484</v>
      </c>
      <c r="Q382" s="2"/>
      <c r="R382" s="10">
        <f t="shared" si="144"/>
        <v>43529</v>
      </c>
      <c r="S382" s="11">
        <f t="shared" si="151"/>
        <v>0.25</v>
      </c>
      <c r="T382" s="40">
        <f>(G382*S382)+(T381*(1-S382))</f>
        <v>1136.2894516818449</v>
      </c>
      <c r="U382" s="3"/>
      <c r="V382" s="10">
        <f t="shared" si="145"/>
        <v>43529</v>
      </c>
      <c r="W382" s="23">
        <f t="shared" si="152"/>
        <v>0.15384615384615385</v>
      </c>
      <c r="X382" s="46">
        <f>((G382 -X381)*W382)+X381</f>
        <v>1127.8074725969773</v>
      </c>
      <c r="Y382" s="23">
        <f t="shared" si="165"/>
        <v>7.407407407407407E-2</v>
      </c>
      <c r="Z382" s="47">
        <f>((G382 -Z381)*Y382)+Z381</f>
        <v>1113.3569528943344</v>
      </c>
      <c r="AA382" s="46">
        <f t="shared" si="166"/>
        <v>14.45051970264285</v>
      </c>
      <c r="AB382" s="45">
        <f t="shared" si="167"/>
        <v>0.2</v>
      </c>
      <c r="AC382" s="48">
        <f t="shared" si="169"/>
        <v>11.424606279904115</v>
      </c>
      <c r="AD382" s="46">
        <f t="shared" si="168"/>
        <v>3.0259134227387356</v>
      </c>
      <c r="AF382" s="10">
        <f t="shared" si="146"/>
        <v>43529</v>
      </c>
      <c r="AG382" s="15">
        <f>AVERAGE(G376:G382)</f>
        <v>1130.1885714285713</v>
      </c>
      <c r="AH382" s="16">
        <f>AVERAGE(G369:G382)</f>
        <v>1121.8928571428571</v>
      </c>
      <c r="AS382" s="26">
        <f>AVERAGE(E382,F382,G382)</f>
        <v>1159.28</v>
      </c>
      <c r="AT382" s="26">
        <f t="shared" si="153"/>
        <v>1127.9380952380952</v>
      </c>
      <c r="AU382" s="26">
        <f t="shared" si="154"/>
        <v>16.369251700680284</v>
      </c>
      <c r="AV382" s="27">
        <f t="shared" si="155"/>
        <v>127.64543887937657</v>
      </c>
      <c r="AW382" s="10">
        <f t="shared" si="147"/>
        <v>43529</v>
      </c>
      <c r="AY382" s="20">
        <f>AVERAGE(E382,F382,G382)</f>
        <v>1159.28</v>
      </c>
      <c r="AZ382" s="21">
        <f t="shared" si="162"/>
        <v>1118.1581666666668</v>
      </c>
      <c r="BA382" s="21">
        <f t="shared" si="163"/>
        <v>12.214316666666718</v>
      </c>
      <c r="BB382" s="22">
        <f t="shared" si="164"/>
        <v>224.44608489945799</v>
      </c>
      <c r="BC382" s="10">
        <f t="shared" si="148"/>
        <v>43529</v>
      </c>
      <c r="BE382" s="20">
        <f>G382-G381</f>
        <v>14.230000000000018</v>
      </c>
      <c r="BF382" s="23">
        <f t="shared" si="150"/>
        <v>14.230000000000018</v>
      </c>
      <c r="BG382" s="23">
        <f t="shared" si="156"/>
        <v>0</v>
      </c>
      <c r="BH382" s="33">
        <f t="shared" si="160"/>
        <v>7.2851972289384772</v>
      </c>
      <c r="BI382" s="33">
        <f t="shared" si="161"/>
        <v>3.4752067184429611</v>
      </c>
      <c r="BJ382" s="23">
        <f t="shared" si="157"/>
        <v>2.0963349288765625</v>
      </c>
      <c r="BK382" s="30">
        <f t="shared" si="158"/>
        <v>67.703752243533032</v>
      </c>
      <c r="BL382" s="10">
        <f t="shared" si="149"/>
        <v>43529</v>
      </c>
    </row>
    <row r="383" spans="1:64" x14ac:dyDescent="0.25">
      <c r="A383">
        <v>1386</v>
      </c>
      <c r="B383">
        <v>3</v>
      </c>
      <c r="C383" s="1">
        <v>43530</v>
      </c>
      <c r="D383" s="52">
        <v>1162.49</v>
      </c>
      <c r="E383" s="52">
        <v>1167.57</v>
      </c>
      <c r="F383" s="52">
        <v>1155.49</v>
      </c>
      <c r="G383">
        <v>1157.8599999999999</v>
      </c>
      <c r="H383">
        <v>1099289</v>
      </c>
      <c r="J383" s="10">
        <f t="shared" si="142"/>
        <v>43530</v>
      </c>
      <c r="K383" s="20">
        <v>0</v>
      </c>
      <c r="L383" s="20">
        <v>0</v>
      </c>
      <c r="N383" s="10">
        <f t="shared" si="143"/>
        <v>43530</v>
      </c>
      <c r="O383" s="42">
        <f>((G383-MIN(F370:F383))/(MAX(E370:E383)-MIN(F370:F383))*100)</f>
        <v>84.758074977299245</v>
      </c>
      <c r="P383" s="40">
        <f t="shared" si="159"/>
        <v>86.329557398968177</v>
      </c>
      <c r="Q383" s="2"/>
      <c r="R383" s="10">
        <f t="shared" si="144"/>
        <v>43530</v>
      </c>
      <c r="S383" s="11">
        <f t="shared" si="151"/>
        <v>0.25</v>
      </c>
      <c r="T383" s="40">
        <f>(G383*S383)+(T382*(1-S383))</f>
        <v>1141.6820887613835</v>
      </c>
      <c r="U383" s="3"/>
      <c r="V383" s="10">
        <f t="shared" si="145"/>
        <v>43530</v>
      </c>
      <c r="W383" s="23">
        <f t="shared" si="152"/>
        <v>0.15384615384615385</v>
      </c>
      <c r="X383" s="46">
        <f>((G383 -X382)*W383)+X382</f>
        <v>1132.4309383512884</v>
      </c>
      <c r="Y383" s="23">
        <f t="shared" si="165"/>
        <v>7.407407407407407E-2</v>
      </c>
      <c r="Z383" s="47">
        <f>((G383 -Z382)*Y383)+Z382</f>
        <v>1116.6534749021614</v>
      </c>
      <c r="AA383" s="46">
        <f t="shared" si="166"/>
        <v>15.777463449127026</v>
      </c>
      <c r="AB383" s="45">
        <f t="shared" si="167"/>
        <v>0.2</v>
      </c>
      <c r="AC383" s="48">
        <f t="shared" si="169"/>
        <v>12.295177713748696</v>
      </c>
      <c r="AD383" s="46">
        <f t="shared" si="168"/>
        <v>3.4822857353783299</v>
      </c>
      <c r="AF383" s="10">
        <f t="shared" si="146"/>
        <v>43530</v>
      </c>
      <c r="AG383" s="15">
        <f>AVERAGE(G377:G383)</f>
        <v>1137.1114285714286</v>
      </c>
      <c r="AH383" s="16">
        <f>AVERAGE(G370:G383)</f>
        <v>1124.5857142857142</v>
      </c>
      <c r="AS383" s="26">
        <f>AVERAGE(E383,F383,G383)</f>
        <v>1160.3066666666666</v>
      </c>
      <c r="AT383" s="26">
        <f t="shared" si="153"/>
        <v>1134.8766666666666</v>
      </c>
      <c r="AU383" s="26">
        <f t="shared" si="154"/>
        <v>17.687619047619073</v>
      </c>
      <c r="AV383" s="27">
        <f t="shared" si="155"/>
        <v>95.848589274176291</v>
      </c>
      <c r="AW383" s="10">
        <f t="shared" si="147"/>
        <v>43530</v>
      </c>
      <c r="AY383" s="20">
        <f>AVERAGE(E383,F383,G383)</f>
        <v>1160.3066666666666</v>
      </c>
      <c r="AZ383" s="21">
        <f t="shared" si="162"/>
        <v>1119.3386666666668</v>
      </c>
      <c r="BA383" s="21">
        <f t="shared" si="163"/>
        <v>13.581066666666709</v>
      </c>
      <c r="BB383" s="22">
        <f t="shared" si="164"/>
        <v>201.10349702526912</v>
      </c>
      <c r="BC383" s="10">
        <f t="shared" si="148"/>
        <v>43530</v>
      </c>
      <c r="BE383" s="20">
        <f>G383-G382</f>
        <v>-4.1700000000000728</v>
      </c>
      <c r="BF383" s="23">
        <f t="shared" si="150"/>
        <v>0</v>
      </c>
      <c r="BG383" s="23">
        <f t="shared" si="156"/>
        <v>4.1700000000000728</v>
      </c>
      <c r="BH383" s="33">
        <f t="shared" si="160"/>
        <v>6.7648259983000143</v>
      </c>
      <c r="BI383" s="33">
        <f t="shared" si="161"/>
        <v>3.5248348099827544</v>
      </c>
      <c r="BJ383" s="23">
        <f t="shared" si="157"/>
        <v>1.9191895118435669</v>
      </c>
      <c r="BK383" s="30">
        <f t="shared" si="158"/>
        <v>65.743916386967754</v>
      </c>
      <c r="BL383" s="10">
        <f t="shared" si="149"/>
        <v>43530</v>
      </c>
    </row>
    <row r="384" spans="1:64" x14ac:dyDescent="0.25">
      <c r="A384">
        <v>1387</v>
      </c>
      <c r="B384">
        <v>3</v>
      </c>
      <c r="C384" s="1">
        <v>43531</v>
      </c>
      <c r="D384" s="52">
        <v>1155.72</v>
      </c>
      <c r="E384" s="52">
        <v>1156.76</v>
      </c>
      <c r="F384" s="52">
        <v>1134.9100000000001</v>
      </c>
      <c r="G384">
        <v>1143.3</v>
      </c>
      <c r="H384">
        <v>1166559</v>
      </c>
      <c r="J384" s="10">
        <f t="shared" si="142"/>
        <v>43531</v>
      </c>
      <c r="K384" s="20">
        <v>1</v>
      </c>
      <c r="L384" s="20">
        <v>0</v>
      </c>
      <c r="N384" s="10">
        <f t="shared" si="143"/>
        <v>43531</v>
      </c>
      <c r="O384" s="42">
        <f>((G384-MIN(F371:F384))/(MAX(E371:E384)-MIN(F371:F384))*100)</f>
        <v>65.871059800233525</v>
      </c>
      <c r="P384" s="40">
        <f t="shared" si="159"/>
        <v>80.265490552168501</v>
      </c>
      <c r="Q384" s="2"/>
      <c r="R384" s="10">
        <f t="shared" si="144"/>
        <v>43531</v>
      </c>
      <c r="S384" s="11">
        <f t="shared" si="151"/>
        <v>0.25</v>
      </c>
      <c r="T384" s="40">
        <f>(G384*S384)+(T383*(1-S384))</f>
        <v>1142.0865665710376</v>
      </c>
      <c r="U384" s="3"/>
      <c r="V384" s="10">
        <f t="shared" si="145"/>
        <v>43531</v>
      </c>
      <c r="W384" s="23">
        <f t="shared" si="152"/>
        <v>0.15384615384615385</v>
      </c>
      <c r="X384" s="46">
        <f>((G384 -X383)*W384)+X383</f>
        <v>1134.1031016818595</v>
      </c>
      <c r="Y384" s="23">
        <f t="shared" si="165"/>
        <v>7.407407407407407E-2</v>
      </c>
      <c r="Z384" s="47">
        <f>((G384 -Z383)*Y384)+Z383</f>
        <v>1118.6272915760753</v>
      </c>
      <c r="AA384" s="46">
        <f t="shared" si="166"/>
        <v>15.475810105784149</v>
      </c>
      <c r="AB384" s="45">
        <f t="shared" si="167"/>
        <v>0.2</v>
      </c>
      <c r="AC384" s="48">
        <f t="shared" si="169"/>
        <v>12.931304192155787</v>
      </c>
      <c r="AD384" s="46">
        <f t="shared" si="168"/>
        <v>2.5445059136283614</v>
      </c>
      <c r="AF384" s="10">
        <f t="shared" si="146"/>
        <v>43531</v>
      </c>
      <c r="AG384" s="15">
        <f>AVERAGE(G378:G384)</f>
        <v>1141.1357142857144</v>
      </c>
      <c r="AH384" s="16">
        <f>AVERAGE(G371:G384)</f>
        <v>1126.1307142857142</v>
      </c>
      <c r="AS384" s="26">
        <f>AVERAGE(E384,F384,G384)</f>
        <v>1144.99</v>
      </c>
      <c r="AT384" s="26">
        <f t="shared" si="153"/>
        <v>1139.658095238095</v>
      </c>
      <c r="AU384" s="26">
        <f t="shared" si="154"/>
        <v>14.724081632653126</v>
      </c>
      <c r="AV384" s="27">
        <f t="shared" si="155"/>
        <v>24.141425341736696</v>
      </c>
      <c r="AW384" s="10">
        <f t="shared" si="147"/>
        <v>43531</v>
      </c>
      <c r="AY384" s="20">
        <f>AVERAGE(E384,F384,G384)</f>
        <v>1144.99</v>
      </c>
      <c r="AZ384" s="21">
        <f t="shared" si="162"/>
        <v>1120.3381666666669</v>
      </c>
      <c r="BA384" s="21">
        <f t="shared" si="163"/>
        <v>14.883766666666769</v>
      </c>
      <c r="BB384" s="22">
        <f t="shared" si="164"/>
        <v>110.41933082948513</v>
      </c>
      <c r="BC384" s="10">
        <f t="shared" si="148"/>
        <v>43531</v>
      </c>
      <c r="BE384" s="20">
        <f>G384-G383</f>
        <v>-14.559999999999945</v>
      </c>
      <c r="BF384" s="23">
        <f t="shared" si="150"/>
        <v>0</v>
      </c>
      <c r="BG384" s="23">
        <f t="shared" si="156"/>
        <v>14.559999999999945</v>
      </c>
      <c r="BH384" s="33">
        <f t="shared" si="160"/>
        <v>6.2816241412785843</v>
      </c>
      <c r="BI384" s="33">
        <f t="shared" si="161"/>
        <v>4.3130608949839822</v>
      </c>
      <c r="BJ384" s="23">
        <f t="shared" si="157"/>
        <v>1.4564190708700655</v>
      </c>
      <c r="BK384" s="30">
        <f t="shared" si="158"/>
        <v>59.290333971971684</v>
      </c>
      <c r="BL384" s="10">
        <f t="shared" si="149"/>
        <v>43531</v>
      </c>
    </row>
    <row r="385" spans="1:64" x14ac:dyDescent="0.25">
      <c r="A385">
        <v>1388</v>
      </c>
      <c r="B385">
        <v>3</v>
      </c>
      <c r="C385" s="1">
        <v>43532</v>
      </c>
      <c r="D385" s="52">
        <v>1126.73</v>
      </c>
      <c r="E385" s="52">
        <v>1147.08</v>
      </c>
      <c r="F385" s="52">
        <v>1123.3</v>
      </c>
      <c r="G385">
        <v>1142.32</v>
      </c>
      <c r="H385">
        <v>1212489</v>
      </c>
      <c r="J385" s="10">
        <f t="shared" si="142"/>
        <v>43532</v>
      </c>
      <c r="K385" s="20">
        <v>1</v>
      </c>
      <c r="L385" s="20">
        <v>0</v>
      </c>
      <c r="N385" s="10">
        <f t="shared" si="143"/>
        <v>43532</v>
      </c>
      <c r="O385" s="42">
        <f>((G385-MIN(F372:F385))/(MAX(E372:E385)-MIN(F372:F385))*100)</f>
        <v>64.599818394084835</v>
      </c>
      <c r="P385" s="40">
        <f t="shared" si="159"/>
        <v>71.742984390539206</v>
      </c>
      <c r="Q385" s="2"/>
      <c r="R385" s="10">
        <f t="shared" si="144"/>
        <v>43532</v>
      </c>
      <c r="S385" s="11">
        <f t="shared" si="151"/>
        <v>0.25</v>
      </c>
      <c r="T385" s="40">
        <f>(G385*S385)+(T384*(1-S385))</f>
        <v>1142.1449249282782</v>
      </c>
      <c r="U385" s="3"/>
      <c r="V385" s="10">
        <f t="shared" si="145"/>
        <v>43532</v>
      </c>
      <c r="W385" s="23">
        <f t="shared" si="152"/>
        <v>0.15384615384615385</v>
      </c>
      <c r="X385" s="46">
        <f>((G385 -X384)*W385)+X384</f>
        <v>1135.3672398846504</v>
      </c>
      <c r="Y385" s="23">
        <f t="shared" si="165"/>
        <v>7.407407407407407E-2</v>
      </c>
      <c r="Z385" s="47">
        <f>((G385 -Z384)*Y385)+Z384</f>
        <v>1120.3823070148846</v>
      </c>
      <c r="AA385" s="46">
        <f t="shared" si="166"/>
        <v>14.984932869765771</v>
      </c>
      <c r="AB385" s="45">
        <f t="shared" si="167"/>
        <v>0.2</v>
      </c>
      <c r="AC385" s="48">
        <f t="shared" si="169"/>
        <v>13.342029927677784</v>
      </c>
      <c r="AD385" s="46">
        <f t="shared" si="168"/>
        <v>1.6429029420879875</v>
      </c>
      <c r="AF385" s="10">
        <f t="shared" si="146"/>
        <v>43532</v>
      </c>
      <c r="AG385" s="15">
        <f>AVERAGE(G379:G385)</f>
        <v>1144.8885714285714</v>
      </c>
      <c r="AH385" s="16">
        <f>AVERAGE(G372:G385)</f>
        <v>1128.1785714285713</v>
      </c>
      <c r="AS385" s="26">
        <f>AVERAGE(E385,F385,G385)</f>
        <v>1137.5666666666666</v>
      </c>
      <c r="AT385" s="26">
        <f t="shared" si="153"/>
        <v>1143.3566666666666</v>
      </c>
      <c r="AU385" s="26">
        <f t="shared" si="154"/>
        <v>10.497142857142892</v>
      </c>
      <c r="AV385" s="27">
        <f t="shared" si="155"/>
        <v>-36.771910724006183</v>
      </c>
      <c r="AW385" s="10">
        <f t="shared" si="147"/>
        <v>43532</v>
      </c>
      <c r="AY385" s="20">
        <f>AVERAGE(E385,F385,G385)</f>
        <v>1137.5666666666666</v>
      </c>
      <c r="AZ385" s="21">
        <f t="shared" si="162"/>
        <v>1122.3906666666667</v>
      </c>
      <c r="BA385" s="21">
        <f t="shared" si="163"/>
        <v>15.169866666666678</v>
      </c>
      <c r="BB385" s="22">
        <f t="shared" si="164"/>
        <v>66.693620686624001</v>
      </c>
      <c r="BC385" s="10">
        <f t="shared" si="148"/>
        <v>43532</v>
      </c>
      <c r="BE385" s="20">
        <f>G385-G384</f>
        <v>-0.98000000000001819</v>
      </c>
      <c r="BF385" s="23">
        <f t="shared" si="150"/>
        <v>0</v>
      </c>
      <c r="BG385" s="23">
        <f t="shared" si="156"/>
        <v>0.98000000000001819</v>
      </c>
      <c r="BH385" s="33">
        <f t="shared" si="160"/>
        <v>5.8329367026158279</v>
      </c>
      <c r="BI385" s="33">
        <f t="shared" si="161"/>
        <v>4.0749851167708417</v>
      </c>
      <c r="BJ385" s="23">
        <f t="shared" si="157"/>
        <v>1.4314007377867548</v>
      </c>
      <c r="BK385" s="30">
        <f t="shared" si="158"/>
        <v>58.871444576829575</v>
      </c>
      <c r="BL385" s="10">
        <f t="shared" si="149"/>
        <v>43532</v>
      </c>
    </row>
    <row r="386" spans="1:64" x14ac:dyDescent="0.25">
      <c r="A386">
        <v>1389</v>
      </c>
      <c r="B386">
        <v>3</v>
      </c>
      <c r="C386" s="1">
        <v>43535</v>
      </c>
      <c r="D386" s="52">
        <v>1144.45</v>
      </c>
      <c r="E386" s="52">
        <v>1176.19</v>
      </c>
      <c r="F386" s="52">
        <v>1144.45</v>
      </c>
      <c r="G386">
        <v>1175.76</v>
      </c>
      <c r="H386">
        <v>1719192</v>
      </c>
      <c r="J386" s="10">
        <f t="shared" si="142"/>
        <v>43535</v>
      </c>
      <c r="K386" s="20">
        <v>0</v>
      </c>
      <c r="L386" s="20">
        <v>0</v>
      </c>
      <c r="N386" s="10">
        <f t="shared" si="143"/>
        <v>43535</v>
      </c>
      <c r="O386" s="42">
        <f>((G386-MIN(F373:F386))/(MAX(E373:E386)-MIN(F373:F386))*100)</f>
        <v>99.48607625194208</v>
      </c>
      <c r="P386" s="40">
        <f t="shared" si="159"/>
        <v>76.65231814875348</v>
      </c>
      <c r="Q386" s="2"/>
      <c r="R386" s="10">
        <f t="shared" si="144"/>
        <v>43535</v>
      </c>
      <c r="S386" s="11">
        <f t="shared" si="151"/>
        <v>0.25</v>
      </c>
      <c r="T386" s="40">
        <f>(G386*S386)+(T385*(1-S386))</f>
        <v>1150.5486936962086</v>
      </c>
      <c r="U386" s="3"/>
      <c r="V386" s="10">
        <f t="shared" si="145"/>
        <v>43535</v>
      </c>
      <c r="W386" s="23">
        <f t="shared" si="152"/>
        <v>0.15384615384615385</v>
      </c>
      <c r="X386" s="46">
        <f>((G386 -X385)*W386)+X385</f>
        <v>1141.5815106716273</v>
      </c>
      <c r="Y386" s="23">
        <f t="shared" si="165"/>
        <v>7.407407407407407E-2</v>
      </c>
      <c r="Z386" s="47">
        <f>((G386 -Z385)*Y386)+Z385</f>
        <v>1124.4843583471154</v>
      </c>
      <c r="AA386" s="46">
        <f t="shared" si="166"/>
        <v>17.097152324511853</v>
      </c>
      <c r="AB386" s="45">
        <f t="shared" si="167"/>
        <v>0.2</v>
      </c>
      <c r="AC386" s="48">
        <f t="shared" si="169"/>
        <v>14.093054407044598</v>
      </c>
      <c r="AD386" s="46">
        <f t="shared" si="168"/>
        <v>3.0040979174672557</v>
      </c>
      <c r="AF386" s="10">
        <f t="shared" si="146"/>
        <v>43535</v>
      </c>
      <c r="AG386" s="15">
        <f>AVERAGE(G380:G386)</f>
        <v>1152.8657142857141</v>
      </c>
      <c r="AH386" s="16">
        <f>AVERAGE(G373:G386)</f>
        <v>1132.2642857142857</v>
      </c>
      <c r="AS386" s="26">
        <f>AVERAGE(E386,F386,G386)</f>
        <v>1165.4666666666669</v>
      </c>
      <c r="AT386" s="26">
        <f t="shared" si="153"/>
        <v>1149.9195238095238</v>
      </c>
      <c r="AU386" s="26">
        <f t="shared" si="154"/>
        <v>10.084217687074831</v>
      </c>
      <c r="AV386" s="27">
        <f t="shared" si="155"/>
        <v>102.78201270929388</v>
      </c>
      <c r="AW386" s="10">
        <f t="shared" si="147"/>
        <v>43535</v>
      </c>
      <c r="AY386" s="20">
        <f>AVERAGE(E386,F386,G386)</f>
        <v>1165.4666666666669</v>
      </c>
      <c r="AZ386" s="21">
        <f t="shared" si="162"/>
        <v>1125.9886666666666</v>
      </c>
      <c r="BA386" s="21">
        <f t="shared" si="163"/>
        <v>16.751600000000007</v>
      </c>
      <c r="BB386" s="22">
        <f t="shared" si="164"/>
        <v>157.11136050685815</v>
      </c>
      <c r="BC386" s="10">
        <f t="shared" si="148"/>
        <v>43535</v>
      </c>
      <c r="BE386" s="20">
        <f>G386-G385</f>
        <v>33.440000000000055</v>
      </c>
      <c r="BF386" s="23">
        <f t="shared" si="150"/>
        <v>33.440000000000055</v>
      </c>
      <c r="BG386" s="23">
        <f t="shared" si="156"/>
        <v>0</v>
      </c>
      <c r="BH386" s="33">
        <f t="shared" si="160"/>
        <v>7.8048697952861295</v>
      </c>
      <c r="BI386" s="33">
        <f t="shared" si="161"/>
        <v>3.78391475128721</v>
      </c>
      <c r="BJ386" s="23">
        <f t="shared" si="157"/>
        <v>2.0626441947803063</v>
      </c>
      <c r="BK386" s="30">
        <f t="shared" si="158"/>
        <v>67.34847614018274</v>
      </c>
      <c r="BL386" s="10">
        <f t="shared" si="149"/>
        <v>43535</v>
      </c>
    </row>
    <row r="387" spans="1:64" x14ac:dyDescent="0.25">
      <c r="A387">
        <v>1390</v>
      </c>
      <c r="B387">
        <v>3</v>
      </c>
      <c r="C387" s="1">
        <v>43536</v>
      </c>
      <c r="D387" s="52">
        <v>1178.26</v>
      </c>
      <c r="E387" s="52">
        <v>1200</v>
      </c>
      <c r="F387" s="52">
        <v>1178.26</v>
      </c>
      <c r="G387">
        <v>1193.2</v>
      </c>
      <c r="H387">
        <v>2013115</v>
      </c>
      <c r="J387" s="10">
        <f t="shared" ref="J387:J450" si="170">$C387</f>
        <v>43536</v>
      </c>
      <c r="K387" s="20">
        <v>0</v>
      </c>
      <c r="L387" s="20">
        <v>0</v>
      </c>
      <c r="N387" s="10">
        <f t="shared" ref="N387:N450" si="171">$C387</f>
        <v>43536</v>
      </c>
      <c r="O387" s="42">
        <f>((G387-MIN(F374:F387))/(MAX(E374:E387)-MIN(F374:F387))*100)</f>
        <v>93.67324153330857</v>
      </c>
      <c r="P387" s="40">
        <f t="shared" si="159"/>
        <v>85.91971205977849</v>
      </c>
      <c r="Q387" s="2"/>
      <c r="R387" s="10">
        <f t="shared" ref="R387:R450" si="172">$C387</f>
        <v>43536</v>
      </c>
      <c r="S387" s="11">
        <f t="shared" si="151"/>
        <v>0.25</v>
      </c>
      <c r="T387" s="40">
        <f>(G387*S387)+(T386*(1-S387))</f>
        <v>1161.2115202721563</v>
      </c>
      <c r="U387" s="3"/>
      <c r="V387" s="10">
        <f t="shared" ref="V387:V450" si="173">$C387</f>
        <v>43536</v>
      </c>
      <c r="W387" s="23">
        <f t="shared" si="152"/>
        <v>0.15384615384615385</v>
      </c>
      <c r="X387" s="46">
        <f>((G387 -X386)*W387)+X386</f>
        <v>1149.5228167221462</v>
      </c>
      <c r="Y387" s="23">
        <f t="shared" si="165"/>
        <v>7.407407407407407E-2</v>
      </c>
      <c r="Z387" s="47">
        <f>((G387 -Z386)*Y387)+Z386</f>
        <v>1129.5744058769587</v>
      </c>
      <c r="AA387" s="46">
        <f t="shared" si="166"/>
        <v>19.948410845187482</v>
      </c>
      <c r="AB387" s="45">
        <f t="shared" si="167"/>
        <v>0.2</v>
      </c>
      <c r="AC387" s="48">
        <f t="shared" si="169"/>
        <v>15.264125694673174</v>
      </c>
      <c r="AD387" s="46">
        <f t="shared" si="168"/>
        <v>4.6842851505143077</v>
      </c>
      <c r="AF387" s="10">
        <f t="shared" ref="AF387:AF450" si="174">$C387</f>
        <v>43536</v>
      </c>
      <c r="AG387" s="15">
        <f>AVERAGE(G381:G387)</f>
        <v>1160.3242857142857</v>
      </c>
      <c r="AH387" s="16">
        <f>AVERAGE(G374:G387)</f>
        <v>1137.9357142857145</v>
      </c>
      <c r="AS387" s="26">
        <f>AVERAGE(E387,F387,G387)</f>
        <v>1190.4866666666667</v>
      </c>
      <c r="AT387" s="26">
        <f t="shared" si="153"/>
        <v>1157.6695238095238</v>
      </c>
      <c r="AU387" s="26">
        <f t="shared" si="154"/>
        <v>12.817687074829953</v>
      </c>
      <c r="AV387" s="27">
        <f t="shared" si="155"/>
        <v>170.68676361320462</v>
      </c>
      <c r="AW387" s="10">
        <f t="shared" ref="AW387:AW450" si="175">$C387</f>
        <v>43536</v>
      </c>
      <c r="AY387" s="20">
        <f>AVERAGE(E387,F387,G387)</f>
        <v>1190.4866666666667</v>
      </c>
      <c r="AZ387" s="21">
        <f t="shared" si="162"/>
        <v>1130.616</v>
      </c>
      <c r="BA387" s="21">
        <f t="shared" si="163"/>
        <v>19.499533333333339</v>
      </c>
      <c r="BB387" s="22">
        <f t="shared" si="164"/>
        <v>204.69093847260169</v>
      </c>
      <c r="BC387" s="10">
        <f t="shared" ref="BC387:BC450" si="176">$C387</f>
        <v>43536</v>
      </c>
      <c r="BE387" s="20">
        <f>G387-G386</f>
        <v>17.440000000000055</v>
      </c>
      <c r="BF387" s="23">
        <f t="shared" si="150"/>
        <v>17.440000000000055</v>
      </c>
      <c r="BG387" s="23">
        <f t="shared" si="156"/>
        <v>0</v>
      </c>
      <c r="BH387" s="33">
        <f t="shared" si="160"/>
        <v>8.4930933813371237</v>
      </c>
      <c r="BI387" s="33">
        <f t="shared" si="161"/>
        <v>3.5136351261952661</v>
      </c>
      <c r="BJ387" s="23">
        <f t="shared" si="157"/>
        <v>2.4171813737910388</v>
      </c>
      <c r="BK387" s="30">
        <f t="shared" si="158"/>
        <v>70.73611580380954</v>
      </c>
      <c r="BL387" s="10">
        <f t="shared" ref="BL387:BL450" si="177">$C387</f>
        <v>43536</v>
      </c>
    </row>
    <row r="388" spans="1:64" x14ac:dyDescent="0.25">
      <c r="A388">
        <v>1391</v>
      </c>
      <c r="B388">
        <v>3</v>
      </c>
      <c r="C388" s="1">
        <v>43537</v>
      </c>
      <c r="D388" s="52">
        <v>1200.6500000000001</v>
      </c>
      <c r="E388" s="52">
        <v>1200.93</v>
      </c>
      <c r="F388" s="52">
        <v>1191.94</v>
      </c>
      <c r="G388">
        <v>1193.32</v>
      </c>
      <c r="H388">
        <v>1435936</v>
      </c>
      <c r="J388" s="10">
        <f t="shared" si="170"/>
        <v>43537</v>
      </c>
      <c r="K388" s="20">
        <v>0</v>
      </c>
      <c r="L388" s="20">
        <v>0</v>
      </c>
      <c r="N388" s="10">
        <f t="shared" si="171"/>
        <v>43537</v>
      </c>
      <c r="O388" s="42">
        <f>((G388-MIN(F375:F388))/(MAX(E375:E388)-MIN(F375:F388))*100)</f>
        <v>92.775087819234685</v>
      </c>
      <c r="P388" s="40">
        <f t="shared" si="159"/>
        <v>95.31146853482845</v>
      </c>
      <c r="Q388" s="2"/>
      <c r="R388" s="10">
        <f t="shared" si="172"/>
        <v>43537</v>
      </c>
      <c r="S388" s="11">
        <f t="shared" si="151"/>
        <v>0.25</v>
      </c>
      <c r="T388" s="40">
        <f>(G388*S388)+(T387*(1-S388))</f>
        <v>1169.2386402041172</v>
      </c>
      <c r="U388" s="3"/>
      <c r="V388" s="10">
        <f t="shared" si="173"/>
        <v>43537</v>
      </c>
      <c r="W388" s="23">
        <f t="shared" si="152"/>
        <v>0.15384615384615385</v>
      </c>
      <c r="X388" s="46">
        <f>((G388 -X387)*W388)+X387</f>
        <v>1156.2608449187392</v>
      </c>
      <c r="Y388" s="23">
        <f t="shared" si="165"/>
        <v>7.407407407407407E-2</v>
      </c>
      <c r="Z388" s="47">
        <f>((G388 -Z387)*Y388)+Z387</f>
        <v>1134.2963017379248</v>
      </c>
      <c r="AA388" s="46">
        <f t="shared" si="166"/>
        <v>21.964543180814417</v>
      </c>
      <c r="AB388" s="45">
        <f t="shared" si="167"/>
        <v>0.2</v>
      </c>
      <c r="AC388" s="48">
        <f t="shared" si="169"/>
        <v>16.604209191901422</v>
      </c>
      <c r="AD388" s="46">
        <f t="shared" si="168"/>
        <v>5.3603339889129948</v>
      </c>
      <c r="AF388" s="10">
        <f t="shared" si="174"/>
        <v>43537</v>
      </c>
      <c r="AG388" s="15">
        <f>AVERAGE(G382:G388)</f>
        <v>1166.8271428571427</v>
      </c>
      <c r="AH388" s="16">
        <f>AVERAGE(G375:G388)</f>
        <v>1144.8178571428573</v>
      </c>
      <c r="AS388" s="26">
        <f>AVERAGE(E388,F388,G388)</f>
        <v>1195.3966666666665</v>
      </c>
      <c r="AT388" s="26">
        <f t="shared" si="153"/>
        <v>1164.784761904762</v>
      </c>
      <c r="AU388" s="26">
        <f t="shared" si="154"/>
        <v>16.284489795918425</v>
      </c>
      <c r="AV388" s="27">
        <f t="shared" si="155"/>
        <v>125.32131349335499</v>
      </c>
      <c r="AW388" s="10">
        <f t="shared" si="175"/>
        <v>43537</v>
      </c>
      <c r="AY388" s="20">
        <f>AVERAGE(E388,F388,G388)</f>
        <v>1195.3966666666665</v>
      </c>
      <c r="AZ388" s="21">
        <f t="shared" si="162"/>
        <v>1134.5105000000001</v>
      </c>
      <c r="BA388" s="21">
        <f t="shared" si="163"/>
        <v>22.472550000000002</v>
      </c>
      <c r="BB388" s="22">
        <f t="shared" si="164"/>
        <v>180.62381784789721</v>
      </c>
      <c r="BC388" s="10">
        <f t="shared" si="176"/>
        <v>43537</v>
      </c>
      <c r="BE388" s="20">
        <f>G388-G387</f>
        <v>0.11999999999989086</v>
      </c>
      <c r="BF388" s="23">
        <f t="shared" ref="BF388:BF451" si="178">IF(BE388&gt;0,BE388,0)</f>
        <v>0.11999999999989086</v>
      </c>
      <c r="BG388" s="23">
        <f t="shared" si="156"/>
        <v>0</v>
      </c>
      <c r="BH388" s="33">
        <f t="shared" si="160"/>
        <v>7.8950152826701787</v>
      </c>
      <c r="BI388" s="33">
        <f t="shared" si="161"/>
        <v>3.26266118860989</v>
      </c>
      <c r="BJ388" s="23">
        <f t="shared" si="157"/>
        <v>2.419808501793586</v>
      </c>
      <c r="BK388" s="30">
        <f t="shared" si="158"/>
        <v>70.758596585875196</v>
      </c>
      <c r="BL388" s="10">
        <f t="shared" si="177"/>
        <v>43537</v>
      </c>
    </row>
    <row r="389" spans="1:64" x14ac:dyDescent="0.25">
      <c r="A389">
        <v>1392</v>
      </c>
      <c r="B389">
        <v>3</v>
      </c>
      <c r="C389" s="1">
        <v>43538</v>
      </c>
      <c r="D389" s="52">
        <v>1194.51</v>
      </c>
      <c r="E389" s="52">
        <v>1197.8800000000001</v>
      </c>
      <c r="F389" s="52">
        <v>1184.48</v>
      </c>
      <c r="G389">
        <v>1185.55</v>
      </c>
      <c r="H389">
        <v>1172815</v>
      </c>
      <c r="J389" s="10">
        <f t="shared" si="170"/>
        <v>43538</v>
      </c>
      <c r="K389" s="20">
        <v>0</v>
      </c>
      <c r="L389" s="20">
        <v>0</v>
      </c>
      <c r="N389" s="10">
        <f t="shared" si="171"/>
        <v>43538</v>
      </c>
      <c r="O389" s="42">
        <f>((G389-MIN(F376:F389))/(MAX(E376:E389)-MIN(F376:F389))*100)</f>
        <v>84.773784773784669</v>
      </c>
      <c r="P389" s="40">
        <f t="shared" si="159"/>
        <v>90.407371375442651</v>
      </c>
      <c r="Q389" s="2"/>
      <c r="R389" s="10">
        <f t="shared" si="172"/>
        <v>43538</v>
      </c>
      <c r="S389" s="11">
        <f t="shared" si="151"/>
        <v>0.25</v>
      </c>
      <c r="T389" s="40">
        <f>(G389*S389)+(T388*(1-S389))</f>
        <v>1173.3164801530879</v>
      </c>
      <c r="U389" s="3"/>
      <c r="V389" s="10">
        <f t="shared" si="173"/>
        <v>43538</v>
      </c>
      <c r="W389" s="23">
        <f t="shared" si="152"/>
        <v>0.15384615384615385</v>
      </c>
      <c r="X389" s="46">
        <f>((G389 -X388)*W389)+X388</f>
        <v>1160.7668687773946</v>
      </c>
      <c r="Y389" s="23">
        <f t="shared" si="165"/>
        <v>7.407407407407407E-2</v>
      </c>
      <c r="Z389" s="47">
        <f>((G389 -Z388)*Y389)+Z388</f>
        <v>1138.09287197956</v>
      </c>
      <c r="AA389" s="46">
        <f t="shared" si="166"/>
        <v>22.673996797834661</v>
      </c>
      <c r="AB389" s="45">
        <f t="shared" si="167"/>
        <v>0.2</v>
      </c>
      <c r="AC389" s="48">
        <f t="shared" si="169"/>
        <v>17.818166713088068</v>
      </c>
      <c r="AD389" s="46">
        <f t="shared" si="168"/>
        <v>4.8558300847465929</v>
      </c>
      <c r="AF389" s="10">
        <f t="shared" si="174"/>
        <v>43538</v>
      </c>
      <c r="AG389" s="15">
        <f>AVERAGE(G383:G389)</f>
        <v>1170.1871428571428</v>
      </c>
      <c r="AH389" s="16">
        <f>AVERAGE(G376:G389)</f>
        <v>1150.1878571428572</v>
      </c>
      <c r="AS389" s="26">
        <f>AVERAGE(E389,F389,G389)</f>
        <v>1189.3033333333333</v>
      </c>
      <c r="AT389" s="26">
        <f t="shared" si="153"/>
        <v>1169.0738095238096</v>
      </c>
      <c r="AU389" s="26">
        <f t="shared" si="154"/>
        <v>19.418639455782277</v>
      </c>
      <c r="AV389" s="27">
        <f t="shared" si="155"/>
        <v>69.45053610505812</v>
      </c>
      <c r="AW389" s="10">
        <f t="shared" si="175"/>
        <v>43538</v>
      </c>
      <c r="AY389" s="20">
        <f>AVERAGE(E389,F389,G389)</f>
        <v>1189.3033333333333</v>
      </c>
      <c r="AZ389" s="21">
        <f t="shared" si="162"/>
        <v>1137.7525000000001</v>
      </c>
      <c r="BA389" s="21">
        <f t="shared" si="163"/>
        <v>24.880000000000006</v>
      </c>
      <c r="BB389" s="22">
        <f t="shared" si="164"/>
        <v>138.13192211504077</v>
      </c>
      <c r="BC389" s="10">
        <f t="shared" si="176"/>
        <v>43538</v>
      </c>
      <c r="BE389" s="20">
        <f>G389-G388</f>
        <v>-7.7699999999999818</v>
      </c>
      <c r="BF389" s="23">
        <f t="shared" si="178"/>
        <v>0</v>
      </c>
      <c r="BG389" s="23">
        <f t="shared" si="156"/>
        <v>7.7699999999999818</v>
      </c>
      <c r="BH389" s="33">
        <f t="shared" si="160"/>
        <v>7.3310856196223089</v>
      </c>
      <c r="BI389" s="33">
        <f t="shared" si="161"/>
        <v>3.5846139608520393</v>
      </c>
      <c r="BJ389" s="23">
        <f t="shared" si="157"/>
        <v>2.0451534529759399</v>
      </c>
      <c r="BK389" s="30">
        <f t="shared" si="158"/>
        <v>67.160932431082273</v>
      </c>
      <c r="BL389" s="10">
        <f t="shared" si="177"/>
        <v>43538</v>
      </c>
    </row>
    <row r="390" spans="1:64" x14ac:dyDescent="0.25">
      <c r="A390">
        <v>1393</v>
      </c>
      <c r="B390">
        <v>3</v>
      </c>
      <c r="C390" s="1">
        <v>43539</v>
      </c>
      <c r="D390" s="52">
        <v>1193.3800000000001</v>
      </c>
      <c r="E390" s="52">
        <v>1196.57</v>
      </c>
      <c r="F390" s="52">
        <v>1182.6099999999999</v>
      </c>
      <c r="G390">
        <v>1184.46</v>
      </c>
      <c r="H390">
        <v>2459957</v>
      </c>
      <c r="J390" s="10">
        <f t="shared" si="170"/>
        <v>43539</v>
      </c>
      <c r="K390" s="20">
        <v>0</v>
      </c>
      <c r="L390" s="20">
        <v>0</v>
      </c>
      <c r="N390" s="10">
        <f t="shared" si="171"/>
        <v>43539</v>
      </c>
      <c r="O390" s="42">
        <f>((G390-MIN(F377:F390))/(MAX(E377:E390)-MIN(F377:F390))*100)</f>
        <v>83.694683694683675</v>
      </c>
      <c r="P390" s="40">
        <f t="shared" si="159"/>
        <v>87.081185429234338</v>
      </c>
      <c r="Q390" s="2"/>
      <c r="R390" s="10">
        <f t="shared" si="172"/>
        <v>43539</v>
      </c>
      <c r="S390" s="11">
        <f t="shared" si="151"/>
        <v>0.25</v>
      </c>
      <c r="T390" s="40">
        <f>(G390*S390)+(T389*(1-S390))</f>
        <v>1176.1023601148158</v>
      </c>
      <c r="U390" s="3"/>
      <c r="V390" s="10">
        <f t="shared" si="173"/>
        <v>43539</v>
      </c>
      <c r="W390" s="23">
        <f t="shared" si="152"/>
        <v>0.15384615384615385</v>
      </c>
      <c r="X390" s="46">
        <f>((G390 -X389)*W390)+X389</f>
        <v>1164.4119658885647</v>
      </c>
      <c r="Y390" s="23">
        <f t="shared" si="165"/>
        <v>7.407407407407407E-2</v>
      </c>
      <c r="Z390" s="47">
        <f>((G390 -Z389)*Y390)+Z389</f>
        <v>1141.5274740551481</v>
      </c>
      <c r="AA390" s="46">
        <f t="shared" si="166"/>
        <v>22.884491833416632</v>
      </c>
      <c r="AB390" s="45">
        <f t="shared" si="167"/>
        <v>0.2</v>
      </c>
      <c r="AC390" s="48">
        <f t="shared" si="169"/>
        <v>18.831431737153782</v>
      </c>
      <c r="AD390" s="46">
        <f t="shared" si="168"/>
        <v>4.0530600962628505</v>
      </c>
      <c r="AF390" s="10">
        <f t="shared" si="174"/>
        <v>43539</v>
      </c>
      <c r="AG390" s="15">
        <f>AVERAGE(G384:G390)</f>
        <v>1173.9871428571428</v>
      </c>
      <c r="AH390" s="16">
        <f>AVERAGE(G377:G390)</f>
        <v>1155.5492857142856</v>
      </c>
      <c r="AS390" s="26">
        <f>AVERAGE(E390,F390,G390)</f>
        <v>1187.8799999999999</v>
      </c>
      <c r="AT390" s="26">
        <f t="shared" si="153"/>
        <v>1173.0128571428572</v>
      </c>
      <c r="AU390" s="26">
        <f t="shared" si="154"/>
        <v>20.2900680272108</v>
      </c>
      <c r="AV390" s="27">
        <f t="shared" si="155"/>
        <v>48.8486709760476</v>
      </c>
      <c r="AW390" s="10">
        <f t="shared" si="175"/>
        <v>43539</v>
      </c>
      <c r="AY390" s="20">
        <f>AVERAGE(E390,F390,G390)</f>
        <v>1187.8799999999999</v>
      </c>
      <c r="AZ390" s="21">
        <f t="shared" si="162"/>
        <v>1141.1406666666667</v>
      </c>
      <c r="BA390" s="21">
        <f t="shared" si="163"/>
        <v>26.843399999999995</v>
      </c>
      <c r="BB390" s="22">
        <f t="shared" si="164"/>
        <v>116.07901963073037</v>
      </c>
      <c r="BC390" s="10">
        <f t="shared" si="176"/>
        <v>43539</v>
      </c>
      <c r="BE390" s="20">
        <f>G390-G389</f>
        <v>-1.0899999999999181</v>
      </c>
      <c r="BF390" s="23">
        <f t="shared" si="178"/>
        <v>0</v>
      </c>
      <c r="BG390" s="23">
        <f t="shared" si="156"/>
        <v>1.0899999999999181</v>
      </c>
      <c r="BH390" s="33">
        <f t="shared" si="160"/>
        <v>6.8074366467921434</v>
      </c>
      <c r="BI390" s="33">
        <f t="shared" si="161"/>
        <v>3.406427249362602</v>
      </c>
      <c r="BJ390" s="23">
        <f t="shared" si="157"/>
        <v>1.9984095207275969</v>
      </c>
      <c r="BK390" s="30">
        <f t="shared" si="158"/>
        <v>66.648985300802437</v>
      </c>
      <c r="BL390" s="10">
        <f t="shared" si="177"/>
        <v>43539</v>
      </c>
    </row>
    <row r="391" spans="1:64" x14ac:dyDescent="0.25">
      <c r="A391">
        <v>1394</v>
      </c>
      <c r="B391">
        <v>3</v>
      </c>
      <c r="C391" s="1">
        <v>43542</v>
      </c>
      <c r="D391" s="52">
        <v>1183.3</v>
      </c>
      <c r="E391" s="52">
        <v>1190</v>
      </c>
      <c r="F391" s="52">
        <v>1177.42</v>
      </c>
      <c r="G391">
        <v>1184.26</v>
      </c>
      <c r="H391">
        <v>1292633</v>
      </c>
      <c r="J391" s="10">
        <f t="shared" si="170"/>
        <v>43542</v>
      </c>
      <c r="K391" s="20">
        <v>0</v>
      </c>
      <c r="L391" s="20">
        <v>0</v>
      </c>
      <c r="N391" s="10">
        <f t="shared" si="171"/>
        <v>43542</v>
      </c>
      <c r="O391" s="42">
        <f>((G391-MIN(F378:F391))/(MAX(E378:E391)-MIN(F378:F391))*100)</f>
        <v>83.318322825978115</v>
      </c>
      <c r="P391" s="40">
        <f t="shared" si="159"/>
        <v>83.928930431482158</v>
      </c>
      <c r="Q391" s="2"/>
      <c r="R391" s="10">
        <f t="shared" si="172"/>
        <v>43542</v>
      </c>
      <c r="S391" s="11">
        <f t="shared" si="151"/>
        <v>0.25</v>
      </c>
      <c r="T391" s="40">
        <f>(G391*S391)+(T390*(1-S391))</f>
        <v>1178.1417700861118</v>
      </c>
      <c r="U391" s="3"/>
      <c r="V391" s="10">
        <f t="shared" si="173"/>
        <v>43542</v>
      </c>
      <c r="W391" s="23">
        <f t="shared" si="152"/>
        <v>0.15384615384615385</v>
      </c>
      <c r="X391" s="46">
        <f>((G391 -X390)*W391)+X390</f>
        <v>1167.4655095980163</v>
      </c>
      <c r="Y391" s="23">
        <f t="shared" si="165"/>
        <v>7.407407407407407E-2</v>
      </c>
      <c r="Z391" s="47">
        <f>((G391 -Z390)*Y391)+Z390</f>
        <v>1144.6928463473594</v>
      </c>
      <c r="AA391" s="46">
        <f t="shared" si="166"/>
        <v>22.772663250656933</v>
      </c>
      <c r="AB391" s="45">
        <f t="shared" si="167"/>
        <v>0.2</v>
      </c>
      <c r="AC391" s="48">
        <f t="shared" si="169"/>
        <v>19.619678039854413</v>
      </c>
      <c r="AD391" s="46">
        <f t="shared" si="168"/>
        <v>3.1529852108025196</v>
      </c>
      <c r="AF391" s="10">
        <f t="shared" si="174"/>
        <v>43542</v>
      </c>
      <c r="AG391" s="15">
        <f>AVERAGE(G385:G391)</f>
        <v>1179.8385714285712</v>
      </c>
      <c r="AH391" s="16">
        <f>AVERAGE(G378:G391)</f>
        <v>1160.487142857143</v>
      </c>
      <c r="AS391" s="26">
        <f>AVERAGE(E391,F391,G391)</f>
        <v>1183.8933333333334</v>
      </c>
      <c r="AT391" s="26">
        <f t="shared" si="153"/>
        <v>1178.5704761904763</v>
      </c>
      <c r="AU391" s="26">
        <f t="shared" si="154"/>
        <v>15.459319727891073</v>
      </c>
      <c r="AV391" s="27">
        <f t="shared" si="155"/>
        <v>22.954253427912885</v>
      </c>
      <c r="AW391" s="10">
        <f t="shared" si="175"/>
        <v>43542</v>
      </c>
      <c r="AY391" s="20">
        <f>AVERAGE(E391,F391,G391)</f>
        <v>1183.8933333333334</v>
      </c>
      <c r="AZ391" s="21">
        <f t="shared" si="162"/>
        <v>1144.4025000000001</v>
      </c>
      <c r="BA391" s="21">
        <f t="shared" si="163"/>
        <v>27.856833333333338</v>
      </c>
      <c r="BB391" s="22">
        <f t="shared" si="164"/>
        <v>94.509027308280494</v>
      </c>
      <c r="BC391" s="10">
        <f t="shared" si="176"/>
        <v>43542</v>
      </c>
      <c r="BE391" s="20">
        <f>G391-G390</f>
        <v>-0.20000000000004547</v>
      </c>
      <c r="BF391" s="23">
        <f t="shared" si="178"/>
        <v>0</v>
      </c>
      <c r="BG391" s="23">
        <f t="shared" si="156"/>
        <v>0.20000000000004547</v>
      </c>
      <c r="BH391" s="33">
        <f t="shared" si="160"/>
        <v>6.3211911720212752</v>
      </c>
      <c r="BI391" s="33">
        <f t="shared" si="161"/>
        <v>3.1773967315509908</v>
      </c>
      <c r="BJ391" s="23">
        <f t="shared" si="157"/>
        <v>1.9894245843627139</v>
      </c>
      <c r="BK391" s="30">
        <f t="shared" si="158"/>
        <v>66.548746363067053</v>
      </c>
      <c r="BL391" s="10">
        <f t="shared" si="177"/>
        <v>43542</v>
      </c>
    </row>
    <row r="392" spans="1:64" x14ac:dyDescent="0.25">
      <c r="A392">
        <v>1395</v>
      </c>
      <c r="B392">
        <v>3</v>
      </c>
      <c r="C392" s="1">
        <v>43543</v>
      </c>
      <c r="D392" s="52">
        <v>1188.81</v>
      </c>
      <c r="E392" s="52">
        <v>1200</v>
      </c>
      <c r="F392" s="52">
        <v>1185.8699999999999</v>
      </c>
      <c r="G392">
        <v>1198.8499999999999</v>
      </c>
      <c r="H392">
        <v>1520688</v>
      </c>
      <c r="J392" s="10">
        <f t="shared" si="170"/>
        <v>43543</v>
      </c>
      <c r="K392" s="20">
        <v>0</v>
      </c>
      <c r="L392" s="20">
        <v>0</v>
      </c>
      <c r="N392" s="10">
        <f t="shared" si="171"/>
        <v>43543</v>
      </c>
      <c r="O392" s="42">
        <f>((G392-MIN(F379:F392))/(MAX(E379:E392)-MIN(F379:F392))*100)</f>
        <v>97.686832740213362</v>
      </c>
      <c r="P392" s="40">
        <f t="shared" si="159"/>
        <v>88.233279753625041</v>
      </c>
      <c r="Q392" s="2"/>
      <c r="R392" s="10">
        <f t="shared" si="172"/>
        <v>43543</v>
      </c>
      <c r="S392" s="11">
        <f t="shared" si="151"/>
        <v>0.25</v>
      </c>
      <c r="T392" s="40">
        <f>(G392*S392)+(T391*(1-S392))</f>
        <v>1183.3188275645839</v>
      </c>
      <c r="U392" s="3"/>
      <c r="V392" s="10">
        <f t="shared" si="173"/>
        <v>43543</v>
      </c>
      <c r="W392" s="23">
        <f t="shared" si="152"/>
        <v>0.15384615384615385</v>
      </c>
      <c r="X392" s="46">
        <f>((G392 -X391)*W392)+X391</f>
        <v>1172.2938927367829</v>
      </c>
      <c r="Y392" s="23">
        <f t="shared" si="165"/>
        <v>7.407407407407407E-2</v>
      </c>
      <c r="Z392" s="47">
        <f>((G392 -Z391)*Y392)+Z391</f>
        <v>1148.704487358666</v>
      </c>
      <c r="AA392" s="46">
        <f t="shared" si="166"/>
        <v>23.589405378116908</v>
      </c>
      <c r="AB392" s="45">
        <f t="shared" si="167"/>
        <v>0.2</v>
      </c>
      <c r="AC392" s="48">
        <f t="shared" si="169"/>
        <v>20.413623507506912</v>
      </c>
      <c r="AD392" s="46">
        <f t="shared" si="168"/>
        <v>3.1757818706099954</v>
      </c>
      <c r="AF392" s="10">
        <f t="shared" si="174"/>
        <v>43543</v>
      </c>
      <c r="AG392" s="15">
        <f>AVERAGE(G386:G392)</f>
        <v>1187.9142857142856</v>
      </c>
      <c r="AH392" s="16">
        <f>AVERAGE(G379:G392)</f>
        <v>1166.4014285714286</v>
      </c>
      <c r="AS392" s="26">
        <f>AVERAGE(E392,F392,G392)</f>
        <v>1194.9066666666665</v>
      </c>
      <c r="AT392" s="26">
        <f t="shared" si="153"/>
        <v>1186.7619047619048</v>
      </c>
      <c r="AU392" s="26">
        <f t="shared" si="154"/>
        <v>6.9039455782311574</v>
      </c>
      <c r="AV392" s="27">
        <f t="shared" si="155"/>
        <v>78.648378790267131</v>
      </c>
      <c r="AW392" s="10">
        <f t="shared" si="175"/>
        <v>43543</v>
      </c>
      <c r="AY392" s="20">
        <f>AVERAGE(E392,F392,G392)</f>
        <v>1194.9066666666665</v>
      </c>
      <c r="AZ392" s="21">
        <f t="shared" si="162"/>
        <v>1148.3070000000002</v>
      </c>
      <c r="BA392" s="21">
        <f t="shared" si="163"/>
        <v>29.215700000000016</v>
      </c>
      <c r="BB392" s="22">
        <f t="shared" si="164"/>
        <v>106.33475988747205</v>
      </c>
      <c r="BC392" s="10">
        <f t="shared" si="176"/>
        <v>43543</v>
      </c>
      <c r="BE392" s="20">
        <f>G392-G391</f>
        <v>14.589999999999918</v>
      </c>
      <c r="BF392" s="23">
        <f t="shared" si="178"/>
        <v>14.589999999999918</v>
      </c>
      <c r="BG392" s="23">
        <f t="shared" si="156"/>
        <v>0</v>
      </c>
      <c r="BH392" s="33">
        <f t="shared" si="160"/>
        <v>6.911820374019749</v>
      </c>
      <c r="BI392" s="33">
        <f t="shared" si="161"/>
        <v>2.9504398221544919</v>
      </c>
      <c r="BJ392" s="23">
        <f t="shared" si="157"/>
        <v>2.3426406877102646</v>
      </c>
      <c r="BK392" s="30">
        <f t="shared" si="158"/>
        <v>70.083532948167161</v>
      </c>
      <c r="BL392" s="10">
        <f t="shared" si="177"/>
        <v>43543</v>
      </c>
    </row>
    <row r="393" spans="1:64" x14ac:dyDescent="0.25">
      <c r="A393">
        <v>1396</v>
      </c>
      <c r="B393">
        <v>3</v>
      </c>
      <c r="C393" s="1">
        <v>43544</v>
      </c>
      <c r="D393" s="52">
        <v>1197.3499999999999</v>
      </c>
      <c r="E393" s="52">
        <v>1227.1400000000001</v>
      </c>
      <c r="F393" s="52">
        <v>1196.17</v>
      </c>
      <c r="G393">
        <v>1223.97</v>
      </c>
      <c r="H393">
        <v>2227786</v>
      </c>
      <c r="J393" s="10">
        <f t="shared" si="170"/>
        <v>43544</v>
      </c>
      <c r="K393" s="20">
        <v>0</v>
      </c>
      <c r="L393" s="20">
        <v>1</v>
      </c>
      <c r="N393" s="10">
        <f t="shared" si="171"/>
        <v>43544</v>
      </c>
      <c r="O393" s="42">
        <f>((G393-MIN(F380:F393))/(MAX(E380:E393)-MIN(F380:F393))*100)</f>
        <v>96.947226502311182</v>
      </c>
      <c r="P393" s="40">
        <f t="shared" si="159"/>
        <v>92.650794022834233</v>
      </c>
      <c r="Q393" s="2"/>
      <c r="R393" s="10">
        <f t="shared" si="172"/>
        <v>43544</v>
      </c>
      <c r="S393" s="11">
        <f t="shared" ref="S393:S456" si="179">2/(7+1)</f>
        <v>0.25</v>
      </c>
      <c r="T393" s="40">
        <f>(G393*S393)+(T392*(1-S393))</f>
        <v>1193.4816206734379</v>
      </c>
      <c r="U393" s="3"/>
      <c r="V393" s="10">
        <f t="shared" si="173"/>
        <v>43544</v>
      </c>
      <c r="W393" s="23">
        <f t="shared" ref="W393:W456" si="180">2/(12+1)</f>
        <v>0.15384615384615385</v>
      </c>
      <c r="X393" s="46">
        <f>((G393 -X392)*W393)+X392</f>
        <v>1180.2440630849701</v>
      </c>
      <c r="Y393" s="23">
        <f t="shared" si="165"/>
        <v>7.407407407407407E-2</v>
      </c>
      <c r="Z393" s="47">
        <f>((G393 -Z392)*Y393)+Z392</f>
        <v>1154.2797105172833</v>
      </c>
      <c r="AA393" s="46">
        <f t="shared" si="166"/>
        <v>25.964352567686774</v>
      </c>
      <c r="AB393" s="45">
        <f t="shared" si="167"/>
        <v>0.2</v>
      </c>
      <c r="AC393" s="48">
        <f t="shared" si="169"/>
        <v>21.523769319542886</v>
      </c>
      <c r="AD393" s="46">
        <f t="shared" si="168"/>
        <v>4.4405832481438878</v>
      </c>
      <c r="AF393" s="10">
        <f t="shared" si="174"/>
        <v>43544</v>
      </c>
      <c r="AG393" s="15">
        <f>AVERAGE(G387:G393)</f>
        <v>1194.8014285714285</v>
      </c>
      <c r="AH393" s="16">
        <f>AVERAGE(G380:G393)</f>
        <v>1173.8335714285715</v>
      </c>
      <c r="AS393" s="26">
        <f>AVERAGE(E393,F393,G393)</f>
        <v>1215.7600000000002</v>
      </c>
      <c r="AT393" s="26">
        <f t="shared" ref="AT393:AT456" si="181">AVERAGE(AS387:AS393)</f>
        <v>1193.9466666666667</v>
      </c>
      <c r="AU393" s="26">
        <f t="shared" ref="AU393:AU456" si="182">(ABS(AT393-AS387)+ABS(AT393-AS388)+ABS(AT393-AS389)+ABS(AT393-AS390)+ABS(AT393-AS391)+ABS(AT393-AS392)+ABS(AT393-AS393))/7</f>
        <v>6.9209523809523876</v>
      </c>
      <c r="AV393" s="27">
        <f t="shared" ref="AV393:AV456" si="183">(AS393-AT393)/(AU393*0.015)</f>
        <v>210.118801889823</v>
      </c>
      <c r="AW393" s="10">
        <f t="shared" si="175"/>
        <v>43544</v>
      </c>
      <c r="AY393" s="20">
        <f>AVERAGE(E393,F393,G393)</f>
        <v>1215.7600000000002</v>
      </c>
      <c r="AZ393" s="21">
        <f t="shared" si="162"/>
        <v>1153.3868333333335</v>
      </c>
      <c r="BA393" s="21">
        <f t="shared" si="163"/>
        <v>30.881166666666662</v>
      </c>
      <c r="BB393" s="22">
        <f t="shared" si="164"/>
        <v>134.65200832582266</v>
      </c>
      <c r="BC393" s="10">
        <f t="shared" si="176"/>
        <v>43544</v>
      </c>
      <c r="BE393" s="20">
        <f>G393-G392</f>
        <v>25.120000000000118</v>
      </c>
      <c r="BF393" s="23">
        <f t="shared" si="178"/>
        <v>25.120000000000118</v>
      </c>
      <c r="BG393" s="23">
        <f t="shared" si="156"/>
        <v>0</v>
      </c>
      <c r="BH393" s="33">
        <f t="shared" si="160"/>
        <v>8.2124046330183464</v>
      </c>
      <c r="BI393" s="33">
        <f t="shared" si="161"/>
        <v>2.7396941205720284</v>
      </c>
      <c r="BJ393" s="23">
        <f t="shared" si="157"/>
        <v>2.9975626006393936</v>
      </c>
      <c r="BK393" s="30">
        <f t="shared" si="158"/>
        <v>74.984756965655663</v>
      </c>
      <c r="BL393" s="10">
        <f t="shared" si="177"/>
        <v>43544</v>
      </c>
    </row>
    <row r="394" spans="1:64" x14ac:dyDescent="0.25">
      <c r="A394">
        <v>1397</v>
      </c>
      <c r="B394">
        <v>3</v>
      </c>
      <c r="C394" s="1">
        <v>43545</v>
      </c>
      <c r="D394" s="52">
        <v>1216</v>
      </c>
      <c r="E394" s="52">
        <v>1231.79</v>
      </c>
      <c r="F394" s="52">
        <v>1213.1500000000001</v>
      </c>
      <c r="G394">
        <v>1231.54</v>
      </c>
      <c r="H394">
        <v>1204045</v>
      </c>
      <c r="J394" s="10">
        <f t="shared" si="170"/>
        <v>43545</v>
      </c>
      <c r="K394" s="20">
        <v>0</v>
      </c>
      <c r="L394" s="20">
        <v>1</v>
      </c>
      <c r="N394" s="10">
        <f t="shared" si="171"/>
        <v>43545</v>
      </c>
      <c r="O394" s="42">
        <f>((G394-MIN(F381:F394))/(MAX(E381:E394)-MIN(F381:F394))*100)</f>
        <v>99.7695640151166</v>
      </c>
      <c r="P394" s="40">
        <f t="shared" si="159"/>
        <v>98.134541085880372</v>
      </c>
      <c r="Q394" s="2"/>
      <c r="R394" s="10">
        <f t="shared" si="172"/>
        <v>43545</v>
      </c>
      <c r="S394" s="11">
        <f t="shared" si="179"/>
        <v>0.25</v>
      </c>
      <c r="T394" s="40">
        <f>(G394*S394)+(T393*(1-S394))</f>
        <v>1202.9962155050785</v>
      </c>
      <c r="U394" s="3"/>
      <c r="V394" s="10">
        <f t="shared" si="173"/>
        <v>43545</v>
      </c>
      <c r="W394" s="23">
        <f t="shared" si="180"/>
        <v>0.15384615384615385</v>
      </c>
      <c r="X394" s="46">
        <f>((G394 -X393)*W394)+X393</f>
        <v>1188.1357456872825</v>
      </c>
      <c r="Y394" s="23">
        <f t="shared" si="165"/>
        <v>7.407407407407407E-2</v>
      </c>
      <c r="Z394" s="47">
        <f>((G394 -Z393)*Y394)+Z393</f>
        <v>1160.0026949234104</v>
      </c>
      <c r="AA394" s="46">
        <f t="shared" si="166"/>
        <v>28.133050763872006</v>
      </c>
      <c r="AB394" s="45">
        <f t="shared" si="167"/>
        <v>0.2</v>
      </c>
      <c r="AC394" s="48">
        <f t="shared" si="169"/>
        <v>22.84562560840871</v>
      </c>
      <c r="AD394" s="46">
        <f t="shared" si="168"/>
        <v>5.2874251554632963</v>
      </c>
      <c r="AF394" s="10">
        <f t="shared" si="174"/>
        <v>43545</v>
      </c>
      <c r="AG394" s="15">
        <f>AVERAGE(G388:G394)</f>
        <v>1200.2785714285715</v>
      </c>
      <c r="AH394" s="16">
        <f>AVERAGE(G381:G394)</f>
        <v>1180.3014285714285</v>
      </c>
      <c r="AS394" s="26">
        <f>AVERAGE(E394,F394,G394)</f>
        <v>1225.4933333333333</v>
      </c>
      <c r="AT394" s="26">
        <f t="shared" si="181"/>
        <v>1198.9476190476191</v>
      </c>
      <c r="AU394" s="26">
        <f t="shared" si="182"/>
        <v>12.38802721088447</v>
      </c>
      <c r="AV394" s="27">
        <f t="shared" si="183"/>
        <v>142.85682906470856</v>
      </c>
      <c r="AW394" s="10">
        <f t="shared" si="175"/>
        <v>43545</v>
      </c>
      <c r="AY394" s="20">
        <f>AVERAGE(E394,F394,G394)</f>
        <v>1225.4933333333333</v>
      </c>
      <c r="AZ394" s="21">
        <f t="shared" si="162"/>
        <v>1159.6376666666667</v>
      </c>
      <c r="BA394" s="21">
        <f t="shared" si="163"/>
        <v>31.251666666666665</v>
      </c>
      <c r="BB394" s="22">
        <f t="shared" si="164"/>
        <v>140.48459637708197</v>
      </c>
      <c r="BC394" s="10">
        <f t="shared" si="176"/>
        <v>43545</v>
      </c>
      <c r="BE394" s="20">
        <f>G394-G393</f>
        <v>7.5699999999999363</v>
      </c>
      <c r="BF394" s="23">
        <f t="shared" si="178"/>
        <v>7.5699999999999363</v>
      </c>
      <c r="BG394" s="23">
        <f t="shared" si="156"/>
        <v>0</v>
      </c>
      <c r="BH394" s="33">
        <f t="shared" si="160"/>
        <v>8.1665185878027451</v>
      </c>
      <c r="BI394" s="33">
        <f t="shared" si="161"/>
        <v>2.5440016833883123</v>
      </c>
      <c r="BJ394" s="23">
        <f t="shared" si="157"/>
        <v>3.2101073836263736</v>
      </c>
      <c r="BK394" s="30">
        <f t="shared" si="158"/>
        <v>76.247636725630258</v>
      </c>
      <c r="BL394" s="10">
        <f t="shared" si="177"/>
        <v>43545</v>
      </c>
    </row>
    <row r="395" spans="1:64" x14ac:dyDescent="0.25">
      <c r="A395">
        <v>1398</v>
      </c>
      <c r="B395">
        <v>3</v>
      </c>
      <c r="C395" s="1">
        <v>43546</v>
      </c>
      <c r="D395" s="52">
        <v>1226.32</v>
      </c>
      <c r="E395" s="52">
        <v>1230</v>
      </c>
      <c r="F395" s="52">
        <v>1202.83</v>
      </c>
      <c r="G395">
        <v>1205.5</v>
      </c>
      <c r="H395">
        <v>1714247</v>
      </c>
      <c r="J395" s="10">
        <f t="shared" si="170"/>
        <v>43546</v>
      </c>
      <c r="K395" s="20">
        <v>0</v>
      </c>
      <c r="L395" s="20">
        <v>1</v>
      </c>
      <c r="N395" s="10">
        <f t="shared" si="171"/>
        <v>43546</v>
      </c>
      <c r="O395" s="42">
        <f>((G395-MIN(F382:F395))/(MAX(E382:E395)-MIN(F382:F395))*100)</f>
        <v>75.767351829661749</v>
      </c>
      <c r="P395" s="40">
        <f t="shared" si="159"/>
        <v>90.828047449029853</v>
      </c>
      <c r="Q395" s="2"/>
      <c r="R395" s="10">
        <f t="shared" si="172"/>
        <v>43546</v>
      </c>
      <c r="S395" s="11">
        <f t="shared" si="179"/>
        <v>0.25</v>
      </c>
      <c r="T395" s="40">
        <f>(G395*S395)+(T394*(1-S395))</f>
        <v>1203.622161628809</v>
      </c>
      <c r="U395" s="3"/>
      <c r="V395" s="10">
        <f t="shared" si="173"/>
        <v>43546</v>
      </c>
      <c r="W395" s="23">
        <f t="shared" si="180"/>
        <v>0.15384615384615385</v>
      </c>
      <c r="X395" s="46">
        <f>((G395 -X394)*W395)+X394</f>
        <v>1190.8071694277005</v>
      </c>
      <c r="Y395" s="23">
        <f t="shared" si="165"/>
        <v>7.407407407407407E-2</v>
      </c>
      <c r="Z395" s="47">
        <f>((G395 -Z394)*Y395)+Z394</f>
        <v>1163.3728656698245</v>
      </c>
      <c r="AA395" s="46">
        <f t="shared" si="166"/>
        <v>27.434303757876023</v>
      </c>
      <c r="AB395" s="45">
        <f t="shared" si="167"/>
        <v>0.2</v>
      </c>
      <c r="AC395" s="48">
        <f t="shared" si="169"/>
        <v>23.763361238302174</v>
      </c>
      <c r="AD395" s="46">
        <f t="shared" si="168"/>
        <v>3.670942519573849</v>
      </c>
      <c r="AF395" s="10">
        <f t="shared" si="174"/>
        <v>43546</v>
      </c>
      <c r="AG395" s="15">
        <f>AVERAGE(G389:G395)</f>
        <v>1202.0185714285715</v>
      </c>
      <c r="AH395" s="16">
        <f>AVERAGE(G382:G395)</f>
        <v>1184.4228571428571</v>
      </c>
      <c r="AS395" s="26">
        <f>AVERAGE(E395,F395,G395)</f>
        <v>1212.7766666666666</v>
      </c>
      <c r="AT395" s="26">
        <f t="shared" si="181"/>
        <v>1201.4304761904764</v>
      </c>
      <c r="AU395" s="26">
        <f t="shared" si="182"/>
        <v>14.211020408163352</v>
      </c>
      <c r="AV395" s="27">
        <f t="shared" si="183"/>
        <v>53.227191059283236</v>
      </c>
      <c r="AW395" s="10">
        <f t="shared" si="175"/>
        <v>43546</v>
      </c>
      <c r="AY395" s="20">
        <f>AVERAGE(E395,F395,G395)</f>
        <v>1212.7766666666666</v>
      </c>
      <c r="AZ395" s="21">
        <f t="shared" si="162"/>
        <v>1164.9896666666668</v>
      </c>
      <c r="BA395" s="21">
        <f t="shared" si="163"/>
        <v>31.146666666666668</v>
      </c>
      <c r="BB395" s="22">
        <f t="shared" si="164"/>
        <v>102.28381849315028</v>
      </c>
      <c r="BC395" s="10">
        <f t="shared" si="176"/>
        <v>43546</v>
      </c>
      <c r="BE395" s="20">
        <f>G395-G394</f>
        <v>-26.039999999999964</v>
      </c>
      <c r="BF395" s="23">
        <f t="shared" si="178"/>
        <v>0</v>
      </c>
      <c r="BG395" s="23">
        <f t="shared" si="156"/>
        <v>26.039999999999964</v>
      </c>
      <c r="BH395" s="33">
        <f t="shared" si="160"/>
        <v>7.5831958315311203</v>
      </c>
      <c r="BI395" s="33">
        <f t="shared" si="161"/>
        <v>4.2222872774320015</v>
      </c>
      <c r="BJ395" s="23">
        <f t="shared" si="157"/>
        <v>1.7959923930479751</v>
      </c>
      <c r="BK395" s="30">
        <f t="shared" si="158"/>
        <v>64.234523581450901</v>
      </c>
      <c r="BL395" s="10">
        <f t="shared" si="177"/>
        <v>43546</v>
      </c>
    </row>
    <row r="396" spans="1:64" x14ac:dyDescent="0.25">
      <c r="A396">
        <v>1399</v>
      </c>
      <c r="B396">
        <v>3</v>
      </c>
      <c r="C396" s="1">
        <v>43549</v>
      </c>
      <c r="D396" s="52">
        <v>1196.93</v>
      </c>
      <c r="E396" s="52">
        <v>1206.4000000000001</v>
      </c>
      <c r="F396" s="52">
        <v>1187.04</v>
      </c>
      <c r="G396">
        <v>1193</v>
      </c>
      <c r="H396">
        <v>1496843</v>
      </c>
      <c r="J396" s="10">
        <f t="shared" si="170"/>
        <v>43549</v>
      </c>
      <c r="K396" s="20">
        <v>0</v>
      </c>
      <c r="L396" s="20">
        <v>1</v>
      </c>
      <c r="N396" s="10">
        <f t="shared" si="171"/>
        <v>43549</v>
      </c>
      <c r="O396" s="42">
        <f>((G396-MIN(F383:F396))/(MAX(E383:E396)-MIN(F383:F396))*100)</f>
        <v>64.245552585491779</v>
      </c>
      <c r="P396" s="40">
        <f t="shared" si="159"/>
        <v>79.927489476756705</v>
      </c>
      <c r="Q396" s="2"/>
      <c r="R396" s="10">
        <f t="shared" si="172"/>
        <v>43549</v>
      </c>
      <c r="S396" s="11">
        <f t="shared" si="179"/>
        <v>0.25</v>
      </c>
      <c r="T396" s="40">
        <f>(G396*S396)+(T395*(1-S396))</f>
        <v>1200.9666212216066</v>
      </c>
      <c r="U396" s="3"/>
      <c r="V396" s="10">
        <f t="shared" si="173"/>
        <v>43549</v>
      </c>
      <c r="W396" s="23">
        <f t="shared" si="180"/>
        <v>0.15384615384615385</v>
      </c>
      <c r="X396" s="46">
        <f>((G396 -X395)*W396)+X395</f>
        <v>1191.144527977285</v>
      </c>
      <c r="Y396" s="23">
        <f t="shared" si="165"/>
        <v>7.407407407407407E-2</v>
      </c>
      <c r="Z396" s="47">
        <f>((G396 -Z395)*Y396)+Z395</f>
        <v>1165.5674682128003</v>
      </c>
      <c r="AA396" s="46">
        <f t="shared" si="166"/>
        <v>25.577059764484602</v>
      </c>
      <c r="AB396" s="45">
        <f t="shared" si="167"/>
        <v>0.2</v>
      </c>
      <c r="AC396" s="48">
        <f t="shared" si="169"/>
        <v>24.12610094353866</v>
      </c>
      <c r="AD396" s="46">
        <f t="shared" si="168"/>
        <v>1.4509588209459423</v>
      </c>
      <c r="AF396" s="10">
        <f t="shared" si="174"/>
        <v>43549</v>
      </c>
      <c r="AG396" s="15">
        <f>AVERAGE(G390:G396)</f>
        <v>1203.0828571428572</v>
      </c>
      <c r="AH396" s="16">
        <f>AVERAGE(G383:G396)</f>
        <v>1186.635</v>
      </c>
      <c r="AS396" s="26">
        <f>AVERAGE(E396,F396,G396)</f>
        <v>1195.48</v>
      </c>
      <c r="AT396" s="26">
        <f t="shared" si="181"/>
        <v>1202.3128571428572</v>
      </c>
      <c r="AU396" s="26">
        <f t="shared" si="182"/>
        <v>13.454693877551076</v>
      </c>
      <c r="AV396" s="27">
        <f t="shared" si="183"/>
        <v>-33.856125874691557</v>
      </c>
      <c r="AW396" s="10">
        <f t="shared" si="175"/>
        <v>43549</v>
      </c>
      <c r="AY396" s="20">
        <f>AVERAGE(E396,F396,G396)</f>
        <v>1195.48</v>
      </c>
      <c r="AZ396" s="21">
        <f t="shared" si="162"/>
        <v>1169.1768333333332</v>
      </c>
      <c r="BA396" s="21">
        <f t="shared" si="163"/>
        <v>29.960833333333312</v>
      </c>
      <c r="BB396" s="22">
        <f t="shared" si="164"/>
        <v>58.527892897208758</v>
      </c>
      <c r="BC396" s="10">
        <f t="shared" si="176"/>
        <v>43549</v>
      </c>
      <c r="BE396" s="20">
        <f>G396-G395</f>
        <v>-12.5</v>
      </c>
      <c r="BF396" s="23">
        <f t="shared" si="178"/>
        <v>0</v>
      </c>
      <c r="BG396" s="23">
        <f t="shared" si="156"/>
        <v>12.5</v>
      </c>
      <c r="BH396" s="33">
        <f t="shared" si="160"/>
        <v>7.041538986421755</v>
      </c>
      <c r="BI396" s="33">
        <f t="shared" si="161"/>
        <v>4.8135524719011444</v>
      </c>
      <c r="BJ396" s="23">
        <f t="shared" si="157"/>
        <v>1.4628570120563478</v>
      </c>
      <c r="BK396" s="30">
        <f t="shared" si="158"/>
        <v>59.396749583726091</v>
      </c>
      <c r="BL396" s="10">
        <f t="shared" si="177"/>
        <v>43549</v>
      </c>
    </row>
    <row r="397" spans="1:64" x14ac:dyDescent="0.25">
      <c r="A397">
        <v>1400</v>
      </c>
      <c r="B397">
        <v>3</v>
      </c>
      <c r="C397" s="1">
        <v>43550</v>
      </c>
      <c r="D397" s="52">
        <v>1198.53</v>
      </c>
      <c r="E397" s="52">
        <v>1202.83</v>
      </c>
      <c r="F397" s="52">
        <v>1176.72</v>
      </c>
      <c r="G397">
        <v>1184.6199999999999</v>
      </c>
      <c r="H397">
        <v>1901156</v>
      </c>
      <c r="J397" s="10">
        <f t="shared" si="170"/>
        <v>43550</v>
      </c>
      <c r="K397" s="20">
        <v>0</v>
      </c>
      <c r="L397" s="20">
        <v>0</v>
      </c>
      <c r="N397" s="10">
        <f t="shared" si="171"/>
        <v>43550</v>
      </c>
      <c r="O397" s="42">
        <f>((G397-MIN(F384:F397))/(MAX(E384:E397)-MIN(F384:F397))*100)</f>
        <v>56.521338372200134</v>
      </c>
      <c r="P397" s="40">
        <f t="shared" si="159"/>
        <v>65.511414262451225</v>
      </c>
      <c r="Q397" s="2"/>
      <c r="R397" s="10">
        <f t="shared" si="172"/>
        <v>43550</v>
      </c>
      <c r="S397" s="11">
        <f t="shared" si="179"/>
        <v>0.25</v>
      </c>
      <c r="T397" s="40">
        <f>(G397*S397)+(T396*(1-S397))</f>
        <v>1196.879965916205</v>
      </c>
      <c r="U397" s="3"/>
      <c r="V397" s="10">
        <f t="shared" si="173"/>
        <v>43550</v>
      </c>
      <c r="W397" s="23">
        <f t="shared" si="180"/>
        <v>0.15384615384615385</v>
      </c>
      <c r="X397" s="46">
        <f>((G397 -X396)*W397)+X396</f>
        <v>1190.140754442318</v>
      </c>
      <c r="Y397" s="23">
        <f t="shared" si="165"/>
        <v>7.407407407407407E-2</v>
      </c>
      <c r="Z397" s="47">
        <f>((G397 -Z396)*Y397)+Z396</f>
        <v>1166.9787668637041</v>
      </c>
      <c r="AA397" s="46">
        <f t="shared" si="166"/>
        <v>23.161987578613889</v>
      </c>
      <c r="AB397" s="45">
        <f t="shared" si="167"/>
        <v>0.2</v>
      </c>
      <c r="AC397" s="48">
        <f t="shared" si="169"/>
        <v>23.933278270553707</v>
      </c>
      <c r="AD397" s="46">
        <f t="shared" si="168"/>
        <v>-0.77129069193981792</v>
      </c>
      <c r="AF397" s="10">
        <f t="shared" si="174"/>
        <v>43550</v>
      </c>
      <c r="AG397" s="15">
        <f>AVERAGE(G391:G397)</f>
        <v>1203.1057142857142</v>
      </c>
      <c r="AH397" s="16">
        <f>AVERAGE(G384:G397)</f>
        <v>1188.5464285714284</v>
      </c>
      <c r="AS397" s="26">
        <f>AVERAGE(E397,F397,G397)</f>
        <v>1188.0566666666666</v>
      </c>
      <c r="AT397" s="26">
        <f t="shared" si="181"/>
        <v>1202.3380952380953</v>
      </c>
      <c r="AU397" s="26">
        <f t="shared" si="182"/>
        <v>13.433061224489848</v>
      </c>
      <c r="AV397" s="27">
        <f t="shared" si="183"/>
        <v>-70.877011738730104</v>
      </c>
      <c r="AW397" s="10">
        <f t="shared" si="175"/>
        <v>43550</v>
      </c>
      <c r="AY397" s="20">
        <f>AVERAGE(E397,F397,G397)</f>
        <v>1188.0566666666666</v>
      </c>
      <c r="AZ397" s="21">
        <f t="shared" si="162"/>
        <v>1173.0036666666667</v>
      </c>
      <c r="BA397" s="21">
        <f t="shared" si="163"/>
        <v>27.639299999999981</v>
      </c>
      <c r="BB397" s="22">
        <f t="shared" si="164"/>
        <v>36.308203656869971</v>
      </c>
      <c r="BC397" s="10">
        <f t="shared" si="176"/>
        <v>43550</v>
      </c>
      <c r="BE397" s="20">
        <f>G397-G396</f>
        <v>-8.3800000000001091</v>
      </c>
      <c r="BF397" s="23">
        <f t="shared" si="178"/>
        <v>0</v>
      </c>
      <c r="BG397" s="23">
        <f t="shared" si="156"/>
        <v>8.3800000000001091</v>
      </c>
      <c r="BH397" s="33">
        <f t="shared" si="160"/>
        <v>6.5385719159630584</v>
      </c>
      <c r="BI397" s="33">
        <f t="shared" si="161"/>
        <v>5.0682987239082138</v>
      </c>
      <c r="BJ397" s="23">
        <f t="shared" si="157"/>
        <v>1.2900920549768036</v>
      </c>
      <c r="BK397" s="30">
        <f t="shared" si="158"/>
        <v>56.333633059561485</v>
      </c>
      <c r="BL397" s="10">
        <f t="shared" si="177"/>
        <v>43550</v>
      </c>
    </row>
    <row r="398" spans="1:64" x14ac:dyDescent="0.25">
      <c r="A398">
        <v>1401</v>
      </c>
      <c r="B398">
        <v>3</v>
      </c>
      <c r="C398" s="1">
        <v>43551</v>
      </c>
      <c r="D398" s="52">
        <v>1185.5</v>
      </c>
      <c r="E398" s="52">
        <v>1187.56</v>
      </c>
      <c r="F398" s="52">
        <v>1159.3699999999999</v>
      </c>
      <c r="G398">
        <v>1173.02</v>
      </c>
      <c r="H398">
        <v>1400240</v>
      </c>
      <c r="J398" s="10">
        <f t="shared" si="170"/>
        <v>43551</v>
      </c>
      <c r="K398" s="20">
        <v>0</v>
      </c>
      <c r="L398" s="20">
        <v>0</v>
      </c>
      <c r="N398" s="10">
        <f t="shared" si="171"/>
        <v>43551</v>
      </c>
      <c r="O398" s="42">
        <f>((G398-MIN(F385:F398))/(MAX(E385:E398)-MIN(F385:F398))*100)</f>
        <v>45.829108673610492</v>
      </c>
      <c r="P398" s="40">
        <f t="shared" si="159"/>
        <v>55.531999877100795</v>
      </c>
      <c r="Q398" s="2"/>
      <c r="R398" s="10">
        <f t="shared" si="172"/>
        <v>43551</v>
      </c>
      <c r="S398" s="11">
        <f t="shared" si="179"/>
        <v>0.25</v>
      </c>
      <c r="T398" s="40">
        <f>(G398*S398)+(T397*(1-S398))</f>
        <v>1190.9149744371539</v>
      </c>
      <c r="U398" s="3"/>
      <c r="V398" s="10">
        <f t="shared" si="173"/>
        <v>43551</v>
      </c>
      <c r="W398" s="23">
        <f t="shared" si="180"/>
        <v>0.15384615384615385</v>
      </c>
      <c r="X398" s="46">
        <f>((G398 -X397)*W398)+X397</f>
        <v>1187.506792220423</v>
      </c>
      <c r="Y398" s="23">
        <f t="shared" si="165"/>
        <v>7.407407407407407E-2</v>
      </c>
      <c r="Z398" s="47">
        <f>((G398 -Z397)*Y398)+Z397</f>
        <v>1167.4262656145409</v>
      </c>
      <c r="AA398" s="46">
        <f t="shared" si="166"/>
        <v>20.080526605882142</v>
      </c>
      <c r="AB398" s="45">
        <f t="shared" si="167"/>
        <v>0.2</v>
      </c>
      <c r="AC398" s="48">
        <f t="shared" si="169"/>
        <v>23.162727937619394</v>
      </c>
      <c r="AD398" s="46">
        <f t="shared" si="168"/>
        <v>-3.0822013317372523</v>
      </c>
      <c r="AF398" s="10">
        <f t="shared" si="174"/>
        <v>43551</v>
      </c>
      <c r="AG398" s="15">
        <f>AVERAGE(G392:G398)</f>
        <v>1201.5</v>
      </c>
      <c r="AH398" s="16">
        <f>AVERAGE(G385:G398)</f>
        <v>1190.6692857142857</v>
      </c>
      <c r="AS398" s="26">
        <f>AVERAGE(E398,F398,G398)</f>
        <v>1173.3166666666666</v>
      </c>
      <c r="AT398" s="26">
        <f t="shared" si="181"/>
        <v>1200.8271428571427</v>
      </c>
      <c r="AU398" s="26">
        <f t="shared" si="182"/>
        <v>14.728163265306161</v>
      </c>
      <c r="AV398" s="27">
        <f t="shared" si="183"/>
        <v>-124.52548990626728</v>
      </c>
      <c r="AW398" s="10">
        <f t="shared" si="175"/>
        <v>43551</v>
      </c>
      <c r="AY398" s="20">
        <f>AVERAGE(E398,F398,G398)</f>
        <v>1173.3166666666666</v>
      </c>
      <c r="AZ398" s="21">
        <f t="shared" si="162"/>
        <v>1176.0856666666666</v>
      </c>
      <c r="BA398" s="21">
        <f t="shared" si="163"/>
        <v>24.249099999999988</v>
      </c>
      <c r="BB398" s="22">
        <f t="shared" si="164"/>
        <v>-7.6126536654968833</v>
      </c>
      <c r="BC398" s="10">
        <f t="shared" si="176"/>
        <v>43551</v>
      </c>
      <c r="BE398" s="20">
        <f>G398-G397</f>
        <v>-11.599999999999909</v>
      </c>
      <c r="BF398" s="23">
        <f t="shared" si="178"/>
        <v>0</v>
      </c>
      <c r="BG398" s="23">
        <f t="shared" si="156"/>
        <v>11.599999999999909</v>
      </c>
      <c r="BH398" s="33">
        <f t="shared" si="160"/>
        <v>6.0715310648228407</v>
      </c>
      <c r="BI398" s="33">
        <f t="shared" si="161"/>
        <v>5.5348488150576207</v>
      </c>
      <c r="BJ398" s="23">
        <f t="shared" si="157"/>
        <v>1.0969642112545459</v>
      </c>
      <c r="BK398" s="30">
        <f t="shared" si="158"/>
        <v>52.31201397558749</v>
      </c>
      <c r="BL398" s="10">
        <f t="shared" si="177"/>
        <v>43551</v>
      </c>
    </row>
    <row r="399" spans="1:64" x14ac:dyDescent="0.25">
      <c r="A399">
        <v>1402</v>
      </c>
      <c r="B399">
        <v>3</v>
      </c>
      <c r="C399" s="1">
        <v>43552</v>
      </c>
      <c r="D399" s="52">
        <v>1171.54</v>
      </c>
      <c r="E399" s="52">
        <v>1171.57</v>
      </c>
      <c r="F399" s="52">
        <v>1159.43</v>
      </c>
      <c r="G399">
        <v>1168.49</v>
      </c>
      <c r="H399">
        <v>1012430</v>
      </c>
      <c r="J399" s="10">
        <f t="shared" si="170"/>
        <v>43552</v>
      </c>
      <c r="K399" s="20">
        <v>0</v>
      </c>
      <c r="L399" s="20">
        <v>0</v>
      </c>
      <c r="N399" s="10">
        <f t="shared" si="171"/>
        <v>43552</v>
      </c>
      <c r="O399" s="42">
        <f>((G399-MIN(F386:F399))/(MAX(E386:E399)-MIN(F386:F399))*100)</f>
        <v>27.524616441492999</v>
      </c>
      <c r="P399" s="40">
        <f t="shared" si="159"/>
        <v>43.291687829101214</v>
      </c>
      <c r="Q399" s="2"/>
      <c r="R399" s="10">
        <f t="shared" si="172"/>
        <v>43552</v>
      </c>
      <c r="S399" s="11">
        <f t="shared" si="179"/>
        <v>0.25</v>
      </c>
      <c r="T399" s="40">
        <f>(G399*S399)+(T398*(1-S399))</f>
        <v>1185.3087308278655</v>
      </c>
      <c r="U399" s="3"/>
      <c r="V399" s="10">
        <f t="shared" si="173"/>
        <v>43552</v>
      </c>
      <c r="W399" s="23">
        <f t="shared" si="180"/>
        <v>0.15384615384615385</v>
      </c>
      <c r="X399" s="46">
        <f>((G399 -X398)*W399)+X398</f>
        <v>1184.5811318788194</v>
      </c>
      <c r="Y399" s="23">
        <f t="shared" si="165"/>
        <v>7.407407407407407E-2</v>
      </c>
      <c r="Z399" s="47">
        <f>((G399 -Z398)*Y399)+Z398</f>
        <v>1167.5050607542046</v>
      </c>
      <c r="AA399" s="46">
        <f t="shared" si="166"/>
        <v>17.076071124614828</v>
      </c>
      <c r="AB399" s="45">
        <f t="shared" si="167"/>
        <v>0.2</v>
      </c>
      <c r="AC399" s="48">
        <f t="shared" si="169"/>
        <v>21.945396575018481</v>
      </c>
      <c r="AD399" s="46">
        <f t="shared" si="168"/>
        <v>-4.8693254504036538</v>
      </c>
      <c r="AF399" s="10">
        <f t="shared" si="174"/>
        <v>43552</v>
      </c>
      <c r="AG399" s="15">
        <f>AVERAGE(G393:G399)</f>
        <v>1197.1628571428571</v>
      </c>
      <c r="AH399" s="16">
        <f>AVERAGE(G386:G399)</f>
        <v>1192.5385714285715</v>
      </c>
      <c r="AS399" s="26">
        <f>AVERAGE(E399,F399,G399)</f>
        <v>1166.4966666666667</v>
      </c>
      <c r="AT399" s="26">
        <f t="shared" si="181"/>
        <v>1196.7685714285712</v>
      </c>
      <c r="AU399" s="26">
        <f t="shared" si="182"/>
        <v>18.206938775510221</v>
      </c>
      <c r="AV399" s="27">
        <f t="shared" si="183"/>
        <v>-110.84383866009991</v>
      </c>
      <c r="AW399" s="10">
        <f t="shared" si="175"/>
        <v>43552</v>
      </c>
      <c r="AY399" s="20">
        <f>AVERAGE(E399,F399,G399)</f>
        <v>1166.4966666666667</v>
      </c>
      <c r="AZ399" s="21">
        <f t="shared" si="162"/>
        <v>1178.4341666666664</v>
      </c>
      <c r="BA399" s="21">
        <f t="shared" si="163"/>
        <v>21.665750000000003</v>
      </c>
      <c r="BB399" s="22">
        <f t="shared" si="164"/>
        <v>-36.73232329060005</v>
      </c>
      <c r="BC399" s="10">
        <f t="shared" si="176"/>
        <v>43552</v>
      </c>
      <c r="BE399" s="20">
        <f>G399-G398</f>
        <v>-4.5299999999999727</v>
      </c>
      <c r="BF399" s="23">
        <f t="shared" si="178"/>
        <v>0</v>
      </c>
      <c r="BG399" s="23">
        <f t="shared" si="156"/>
        <v>4.5299999999999727</v>
      </c>
      <c r="BH399" s="33">
        <f t="shared" si="160"/>
        <v>5.6378502744783523</v>
      </c>
      <c r="BI399" s="33">
        <f t="shared" si="161"/>
        <v>5.4630738996963606</v>
      </c>
      <c r="BJ399" s="23">
        <f t="shared" si="157"/>
        <v>1.0319923138494806</v>
      </c>
      <c r="BK399" s="30">
        <f t="shared" si="158"/>
        <v>50.787215424768831</v>
      </c>
      <c r="BL399" s="10">
        <f t="shared" si="177"/>
        <v>43552</v>
      </c>
    </row>
    <row r="400" spans="1:64" x14ac:dyDescent="0.25">
      <c r="A400">
        <v>1403</v>
      </c>
      <c r="B400">
        <v>3</v>
      </c>
      <c r="C400" s="1">
        <v>43553</v>
      </c>
      <c r="D400" s="52">
        <v>1174.9000000000001</v>
      </c>
      <c r="E400" s="52">
        <v>1178.99</v>
      </c>
      <c r="F400" s="52">
        <v>1162.8800000000001</v>
      </c>
      <c r="G400">
        <v>1173.31</v>
      </c>
      <c r="H400">
        <v>1269979</v>
      </c>
      <c r="J400" s="10">
        <f t="shared" si="170"/>
        <v>43553</v>
      </c>
      <c r="K400" s="20">
        <v>0</v>
      </c>
      <c r="L400" s="20">
        <v>0</v>
      </c>
      <c r="N400" s="10">
        <f t="shared" si="171"/>
        <v>43553</v>
      </c>
      <c r="O400" s="42">
        <f>((G400-MIN(F387:F400))/(MAX(E387:E400)-MIN(F387:F400))*100)</f>
        <v>19.248826291079869</v>
      </c>
      <c r="P400" s="40">
        <f t="shared" si="159"/>
        <v>30.867517135394451</v>
      </c>
      <c r="Q400" s="2"/>
      <c r="R400" s="10">
        <f t="shared" si="172"/>
        <v>43553</v>
      </c>
      <c r="S400" s="11">
        <f t="shared" si="179"/>
        <v>0.25</v>
      </c>
      <c r="T400" s="40">
        <f>(G400*S400)+(T399*(1-S400))</f>
        <v>1182.3090481208992</v>
      </c>
      <c r="U400" s="3"/>
      <c r="V400" s="10">
        <f t="shared" si="173"/>
        <v>43553</v>
      </c>
      <c r="W400" s="23">
        <f t="shared" si="180"/>
        <v>0.15384615384615385</v>
      </c>
      <c r="X400" s="46">
        <f>((G400 -X399)*W400)+X399</f>
        <v>1182.8471115897703</v>
      </c>
      <c r="Y400" s="23">
        <f t="shared" si="165"/>
        <v>7.407407407407407E-2</v>
      </c>
      <c r="Z400" s="47">
        <f>((G400 -Z399)*Y400)+Z399</f>
        <v>1167.9350562538932</v>
      </c>
      <c r="AA400" s="46">
        <f t="shared" si="166"/>
        <v>14.912055335877085</v>
      </c>
      <c r="AB400" s="45">
        <f t="shared" si="167"/>
        <v>0.2</v>
      </c>
      <c r="AC400" s="48">
        <f t="shared" si="169"/>
        <v>20.538728327190203</v>
      </c>
      <c r="AD400" s="46">
        <f t="shared" si="168"/>
        <v>-5.6266729913131179</v>
      </c>
      <c r="AF400" s="10">
        <f t="shared" si="174"/>
        <v>43553</v>
      </c>
      <c r="AG400" s="15">
        <f>AVERAGE(G394:G400)</f>
        <v>1189.9257142857143</v>
      </c>
      <c r="AH400" s="16">
        <f>AVERAGE(G387:G400)</f>
        <v>1192.3635714285713</v>
      </c>
      <c r="AS400" s="26">
        <f>AVERAGE(E400,F400,G400)</f>
        <v>1171.7266666666667</v>
      </c>
      <c r="AT400" s="26">
        <f t="shared" si="181"/>
        <v>1190.4780952380952</v>
      </c>
      <c r="AU400" s="26">
        <f t="shared" si="182"/>
        <v>17.804489795918375</v>
      </c>
      <c r="AV400" s="27">
        <f t="shared" si="183"/>
        <v>-70.212359490459221</v>
      </c>
      <c r="AW400" s="10">
        <f t="shared" si="175"/>
        <v>43553</v>
      </c>
      <c r="AY400" s="20">
        <f>AVERAGE(E400,F400,G400)</f>
        <v>1171.7266666666667</v>
      </c>
      <c r="AZ400" s="21">
        <f t="shared" si="162"/>
        <v>1180.2086666666664</v>
      </c>
      <c r="BA400" s="21">
        <f t="shared" si="163"/>
        <v>19.713800000000003</v>
      </c>
      <c r="BB400" s="22">
        <f t="shared" si="164"/>
        <v>-28.68379848972037</v>
      </c>
      <c r="BC400" s="10">
        <f t="shared" si="176"/>
        <v>43553</v>
      </c>
      <c r="BE400" s="20">
        <f>G400-G399</f>
        <v>4.8199999999999363</v>
      </c>
      <c r="BF400" s="23">
        <f t="shared" si="178"/>
        <v>4.8199999999999363</v>
      </c>
      <c r="BG400" s="23">
        <f t="shared" si="156"/>
        <v>0</v>
      </c>
      <c r="BH400" s="33">
        <f t="shared" si="160"/>
        <v>5.5794323977298941</v>
      </c>
      <c r="BI400" s="33">
        <f t="shared" si="161"/>
        <v>5.0728543354323348</v>
      </c>
      <c r="BJ400" s="23">
        <f t="shared" si="157"/>
        <v>1.0998605575482951</v>
      </c>
      <c r="BK400" s="30">
        <f t="shared" si="158"/>
        <v>52.377790210624461</v>
      </c>
      <c r="BL400" s="10">
        <f t="shared" si="177"/>
        <v>43553</v>
      </c>
    </row>
    <row r="401" spans="1:64" x14ac:dyDescent="0.25">
      <c r="A401">
        <v>1404</v>
      </c>
      <c r="B401">
        <v>3</v>
      </c>
      <c r="C401" s="1">
        <v>43556</v>
      </c>
      <c r="D401" s="52">
        <v>1184.0999999999999</v>
      </c>
      <c r="E401" s="52">
        <v>1196.6600000000001</v>
      </c>
      <c r="F401" s="52">
        <v>1182</v>
      </c>
      <c r="G401">
        <v>1194.43</v>
      </c>
      <c r="H401">
        <v>1252757</v>
      </c>
      <c r="J401" s="10">
        <f t="shared" si="170"/>
        <v>43556</v>
      </c>
      <c r="K401" s="20">
        <v>0</v>
      </c>
      <c r="L401" s="20">
        <v>0</v>
      </c>
      <c r="N401" s="10">
        <f t="shared" si="171"/>
        <v>43556</v>
      </c>
      <c r="O401" s="42">
        <f>((G401-MIN(F388:F401))/(MAX(E388:E401)-MIN(F388:F401))*100)</f>
        <v>48.412040872687292</v>
      </c>
      <c r="P401" s="40">
        <f t="shared" si="159"/>
        <v>31.728494535086721</v>
      </c>
      <c r="Q401" s="2"/>
      <c r="R401" s="10">
        <f t="shared" si="172"/>
        <v>43556</v>
      </c>
      <c r="S401" s="11">
        <f t="shared" si="179"/>
        <v>0.25</v>
      </c>
      <c r="T401" s="40">
        <f>(G401*S401)+(T400*(1-S401))</f>
        <v>1185.3392860906745</v>
      </c>
      <c r="U401" s="3"/>
      <c r="V401" s="10">
        <f t="shared" si="173"/>
        <v>43556</v>
      </c>
      <c r="W401" s="23">
        <f t="shared" si="180"/>
        <v>0.15384615384615385</v>
      </c>
      <c r="X401" s="46">
        <f>((G401 -X400)*W401)+X400</f>
        <v>1184.6290944221134</v>
      </c>
      <c r="Y401" s="23">
        <f t="shared" si="165"/>
        <v>7.407407407407407E-2</v>
      </c>
      <c r="Z401" s="47">
        <f>((G401 -Z400)*Y401)+Z400</f>
        <v>1169.8976446795307</v>
      </c>
      <c r="AA401" s="46">
        <f t="shared" si="166"/>
        <v>14.731449742582754</v>
      </c>
      <c r="AB401" s="45">
        <f t="shared" si="167"/>
        <v>0.2</v>
      </c>
      <c r="AC401" s="48">
        <f t="shared" si="169"/>
        <v>19.377272610268712</v>
      </c>
      <c r="AD401" s="46">
        <f t="shared" si="168"/>
        <v>-4.6458228676859576</v>
      </c>
      <c r="AF401" s="10">
        <f t="shared" si="174"/>
        <v>43556</v>
      </c>
      <c r="AG401" s="15">
        <f>AVERAGE(G395:G401)</f>
        <v>1184.6242857142856</v>
      </c>
      <c r="AH401" s="16">
        <f>AVERAGE(G388:G401)</f>
        <v>1192.4514285714286</v>
      </c>
      <c r="AS401" s="26">
        <f>AVERAGE(E401,F401,G401)</f>
        <v>1191.03</v>
      </c>
      <c r="AT401" s="26">
        <f t="shared" si="181"/>
        <v>1185.5547619047618</v>
      </c>
      <c r="AU401" s="26">
        <f t="shared" si="182"/>
        <v>12.892653061224499</v>
      </c>
      <c r="AV401" s="27">
        <f t="shared" si="183"/>
        <v>28.311928606353963</v>
      </c>
      <c r="AW401" s="10">
        <f t="shared" si="175"/>
        <v>43556</v>
      </c>
      <c r="AY401" s="20">
        <f>AVERAGE(E401,F401,G401)</f>
        <v>1191.03</v>
      </c>
      <c r="AZ401" s="21">
        <f t="shared" si="162"/>
        <v>1182.4806666666666</v>
      </c>
      <c r="BA401" s="21">
        <f t="shared" si="163"/>
        <v>18.069533333333332</v>
      </c>
      <c r="BB401" s="22">
        <f t="shared" si="164"/>
        <v>31.542350598736657</v>
      </c>
      <c r="BC401" s="10">
        <f t="shared" si="176"/>
        <v>43556</v>
      </c>
      <c r="BE401" s="20">
        <f>G401-G400</f>
        <v>21.120000000000118</v>
      </c>
      <c r="BF401" s="23">
        <f t="shared" si="178"/>
        <v>21.120000000000118</v>
      </c>
      <c r="BG401" s="23">
        <f t="shared" ref="BG401:BG464" si="184">IF(BE401&lt;0,-BE401,0)</f>
        <v>0</v>
      </c>
      <c r="BH401" s="33">
        <f t="shared" si="160"/>
        <v>6.6894729407491962</v>
      </c>
      <c r="BI401" s="33">
        <f t="shared" si="161"/>
        <v>4.7105075971871679</v>
      </c>
      <c r="BJ401" s="23">
        <f t="shared" ref="BJ401:BJ464" si="185">BH401/BI401</f>
        <v>1.4201172172493146</v>
      </c>
      <c r="BK401" s="30">
        <f t="shared" ref="BK401:BK464" si="186">IF(BI401=0,100,100-(100/(1+BJ401)))</f>
        <v>58.679687377432415</v>
      </c>
      <c r="BL401" s="10">
        <f t="shared" si="177"/>
        <v>43556</v>
      </c>
    </row>
    <row r="402" spans="1:64" x14ac:dyDescent="0.25">
      <c r="A402">
        <v>1405</v>
      </c>
      <c r="B402">
        <v>3</v>
      </c>
      <c r="C402" s="1">
        <v>43557</v>
      </c>
      <c r="D402" s="52">
        <v>1195.32</v>
      </c>
      <c r="E402" s="52">
        <v>1201.3499999999999</v>
      </c>
      <c r="F402" s="52">
        <v>1185.71</v>
      </c>
      <c r="G402">
        <v>1200.49</v>
      </c>
      <c r="H402">
        <v>827973</v>
      </c>
      <c r="J402" s="10">
        <f t="shared" si="170"/>
        <v>43557</v>
      </c>
      <c r="K402" s="20">
        <v>0</v>
      </c>
      <c r="L402" s="20">
        <v>0</v>
      </c>
      <c r="N402" s="10">
        <f t="shared" si="171"/>
        <v>43557</v>
      </c>
      <c r="O402" s="42">
        <f>((G402-MIN(F389:F402))/(MAX(E389:E402)-MIN(F389:F402))*100)</f>
        <v>56.779895056614308</v>
      </c>
      <c r="P402" s="40">
        <f t="shared" ref="P402:P465" si="187">AVERAGE(O400:O402)</f>
        <v>41.480254073460493</v>
      </c>
      <c r="Q402" s="2"/>
      <c r="R402" s="10">
        <f t="shared" si="172"/>
        <v>43557</v>
      </c>
      <c r="S402" s="11">
        <f t="shared" si="179"/>
        <v>0.25</v>
      </c>
      <c r="T402" s="40">
        <f>(G402*S402)+(T401*(1-S402))</f>
        <v>1189.1269645680059</v>
      </c>
      <c r="U402" s="3"/>
      <c r="V402" s="10">
        <f t="shared" si="173"/>
        <v>43557</v>
      </c>
      <c r="W402" s="23">
        <f t="shared" si="180"/>
        <v>0.15384615384615385</v>
      </c>
      <c r="X402" s="46">
        <f>((G402 -X401)*W402)+X401</f>
        <v>1187.0692337417884</v>
      </c>
      <c r="Y402" s="23">
        <f t="shared" si="165"/>
        <v>7.407407407407407E-2</v>
      </c>
      <c r="Z402" s="47">
        <f>((G402 -Z401)*Y402)+Z401</f>
        <v>1172.1637450736396</v>
      </c>
      <c r="AA402" s="46">
        <f t="shared" si="166"/>
        <v>14.905488668148791</v>
      </c>
      <c r="AB402" s="45">
        <f t="shared" si="167"/>
        <v>0.2</v>
      </c>
      <c r="AC402" s="48">
        <f t="shared" si="169"/>
        <v>18.482915821844728</v>
      </c>
      <c r="AD402" s="46">
        <f t="shared" si="168"/>
        <v>-3.5774271536959361</v>
      </c>
      <c r="AF402" s="10">
        <f t="shared" si="174"/>
        <v>43557</v>
      </c>
      <c r="AG402" s="15">
        <f>AVERAGE(G396:G402)</f>
        <v>1183.9085714285716</v>
      </c>
      <c r="AH402" s="16">
        <f>AVERAGE(G389:G402)</f>
        <v>1192.9635714285716</v>
      </c>
      <c r="AS402" s="26">
        <f>AVERAGE(E402,F402,G402)</f>
        <v>1195.8500000000001</v>
      </c>
      <c r="AT402" s="26">
        <f t="shared" si="181"/>
        <v>1183.1366666666668</v>
      </c>
      <c r="AU402" s="26">
        <f t="shared" si="182"/>
        <v>10.820000000000002</v>
      </c>
      <c r="AV402" s="27">
        <f t="shared" si="183"/>
        <v>78.332306428424914</v>
      </c>
      <c r="AW402" s="10">
        <f t="shared" si="175"/>
        <v>43557</v>
      </c>
      <c r="AY402" s="20">
        <f>AVERAGE(E402,F402,G402)</f>
        <v>1195.8500000000001</v>
      </c>
      <c r="AZ402" s="21">
        <f t="shared" si="162"/>
        <v>1184.3091666666664</v>
      </c>
      <c r="BA402" s="21">
        <f t="shared" si="163"/>
        <v>17.071000000000026</v>
      </c>
      <c r="BB402" s="22">
        <f t="shared" si="164"/>
        <v>45.069936669727127</v>
      </c>
      <c r="BC402" s="10">
        <f t="shared" si="176"/>
        <v>43557</v>
      </c>
      <c r="BE402" s="20">
        <f>G402-G401</f>
        <v>6.0599999999999454</v>
      </c>
      <c r="BF402" s="23">
        <f t="shared" si="178"/>
        <v>6.0599999999999454</v>
      </c>
      <c r="BG402" s="23">
        <f t="shared" si="184"/>
        <v>0</v>
      </c>
      <c r="BH402" s="33">
        <f t="shared" ref="BH402:BH465" si="188">((BH401*13)+BF402)/14</f>
        <v>6.6445105878385347</v>
      </c>
      <c r="BI402" s="33">
        <f t="shared" ref="BI402:BI465" si="189">((BI401*13)+BG402)/14</f>
        <v>4.3740427688166559</v>
      </c>
      <c r="BJ402" s="23">
        <f t="shared" si="185"/>
        <v>1.5190776448754584</v>
      </c>
      <c r="BK402" s="30">
        <f t="shared" si="186"/>
        <v>60.302930636763307</v>
      </c>
      <c r="BL402" s="10">
        <f t="shared" si="177"/>
        <v>43557</v>
      </c>
    </row>
    <row r="403" spans="1:64" x14ac:dyDescent="0.25">
      <c r="A403">
        <v>1406</v>
      </c>
      <c r="B403">
        <v>3</v>
      </c>
      <c r="C403" s="1">
        <v>43558</v>
      </c>
      <c r="D403" s="52">
        <v>1207.48</v>
      </c>
      <c r="E403" s="52">
        <v>1216.3</v>
      </c>
      <c r="F403" s="52">
        <v>1200.5</v>
      </c>
      <c r="G403">
        <v>1205.92</v>
      </c>
      <c r="H403">
        <v>1017838</v>
      </c>
      <c r="J403" s="10">
        <f t="shared" si="170"/>
        <v>43558</v>
      </c>
      <c r="K403" s="20">
        <v>0</v>
      </c>
      <c r="L403" s="20">
        <v>0</v>
      </c>
      <c r="N403" s="10">
        <f t="shared" si="171"/>
        <v>43558</v>
      </c>
      <c r="O403" s="42">
        <f>((G403-MIN(F390:F403))/(MAX(E390:E403)-MIN(F390:F403))*100)</f>
        <v>64.277823805578763</v>
      </c>
      <c r="P403" s="40">
        <f t="shared" si="187"/>
        <v>56.489919911626792</v>
      </c>
      <c r="Q403" s="2"/>
      <c r="R403" s="10">
        <f t="shared" si="172"/>
        <v>43558</v>
      </c>
      <c r="S403" s="11">
        <f t="shared" si="179"/>
        <v>0.25</v>
      </c>
      <c r="T403" s="40">
        <f>(G403*S403)+(T402*(1-S403))</f>
        <v>1193.3252234260044</v>
      </c>
      <c r="U403" s="3"/>
      <c r="V403" s="10">
        <f t="shared" si="173"/>
        <v>43558</v>
      </c>
      <c r="W403" s="23">
        <f t="shared" si="180"/>
        <v>0.15384615384615385</v>
      </c>
      <c r="X403" s="46">
        <f>((G403 -X402)*W403)+X402</f>
        <v>1189.969351627667</v>
      </c>
      <c r="Y403" s="23">
        <f t="shared" si="165"/>
        <v>7.407407407407407E-2</v>
      </c>
      <c r="Z403" s="47">
        <f>((G403 -Z402)*Y403)+Z402</f>
        <v>1174.6642084015182</v>
      </c>
      <c r="AA403" s="46">
        <f t="shared" si="166"/>
        <v>15.305143226148857</v>
      </c>
      <c r="AB403" s="45">
        <f t="shared" si="167"/>
        <v>0.2</v>
      </c>
      <c r="AC403" s="48">
        <f t="shared" si="169"/>
        <v>17.847361302705554</v>
      </c>
      <c r="AD403" s="46">
        <f t="shared" si="168"/>
        <v>-2.5422180765566971</v>
      </c>
      <c r="AF403" s="10">
        <f t="shared" si="174"/>
        <v>43558</v>
      </c>
      <c r="AG403" s="15">
        <f>AVERAGE(G397:G403)</f>
        <v>1185.7542857142857</v>
      </c>
      <c r="AH403" s="16">
        <f>AVERAGE(G390:G403)</f>
        <v>1194.4185714285716</v>
      </c>
      <c r="AS403" s="26">
        <f>AVERAGE(E403,F403,G403)</f>
        <v>1207.5733333333335</v>
      </c>
      <c r="AT403" s="26">
        <f t="shared" si="181"/>
        <v>1184.8642857142856</v>
      </c>
      <c r="AU403" s="26">
        <f t="shared" si="182"/>
        <v>12.30081632653066</v>
      </c>
      <c r="AV403" s="27">
        <f t="shared" si="183"/>
        <v>123.07610062197524</v>
      </c>
      <c r="AW403" s="10">
        <f t="shared" si="175"/>
        <v>43558</v>
      </c>
      <c r="AY403" s="20">
        <f>AVERAGE(E403,F403,G403)</f>
        <v>1207.5733333333335</v>
      </c>
      <c r="AZ403" s="21">
        <f t="shared" si="162"/>
        <v>1186.6724999999997</v>
      </c>
      <c r="BA403" s="21">
        <f t="shared" si="163"/>
        <v>16.325083333333417</v>
      </c>
      <c r="BB403" s="22">
        <f t="shared" si="164"/>
        <v>85.35263559995596</v>
      </c>
      <c r="BC403" s="10">
        <f t="shared" si="176"/>
        <v>43558</v>
      </c>
      <c r="BE403" s="20">
        <f>G403-G402</f>
        <v>5.4300000000000637</v>
      </c>
      <c r="BF403" s="23">
        <f t="shared" si="178"/>
        <v>5.4300000000000637</v>
      </c>
      <c r="BG403" s="23">
        <f t="shared" si="184"/>
        <v>0</v>
      </c>
      <c r="BH403" s="33">
        <f t="shared" si="188"/>
        <v>6.5577598315643586</v>
      </c>
      <c r="BI403" s="33">
        <f t="shared" si="189"/>
        <v>4.0616111424726089</v>
      </c>
      <c r="BJ403" s="23">
        <f t="shared" si="185"/>
        <v>1.6145710658977943</v>
      </c>
      <c r="BK403" s="30">
        <f t="shared" si="186"/>
        <v>61.752808594758207</v>
      </c>
      <c r="BL403" s="10">
        <f t="shared" si="177"/>
        <v>43558</v>
      </c>
    </row>
    <row r="404" spans="1:64" x14ac:dyDescent="0.25">
      <c r="A404">
        <v>1407</v>
      </c>
      <c r="B404">
        <v>3</v>
      </c>
      <c r="C404" s="1">
        <v>43559</v>
      </c>
      <c r="D404" s="52">
        <v>1205.94</v>
      </c>
      <c r="E404" s="52">
        <v>1215.67</v>
      </c>
      <c r="F404" s="52">
        <v>1204.1300000000001</v>
      </c>
      <c r="G404">
        <v>1215</v>
      </c>
      <c r="H404">
        <v>950747</v>
      </c>
      <c r="J404" s="10">
        <f t="shared" si="170"/>
        <v>43559</v>
      </c>
      <c r="K404" s="20">
        <v>0</v>
      </c>
      <c r="L404" s="20">
        <v>0</v>
      </c>
      <c r="N404" s="10">
        <f t="shared" si="171"/>
        <v>43559</v>
      </c>
      <c r="O404" s="42">
        <f>((G404-MIN(F391:F404))/(MAX(E391:E404)-MIN(F391:F404))*100)</f>
        <v>76.815796741231779</v>
      </c>
      <c r="P404" s="40">
        <f t="shared" si="187"/>
        <v>65.957838534474945</v>
      </c>
      <c r="Q404" s="2"/>
      <c r="R404" s="10">
        <f t="shared" si="172"/>
        <v>43559</v>
      </c>
      <c r="S404" s="11">
        <f t="shared" si="179"/>
        <v>0.25</v>
      </c>
      <c r="T404" s="40">
        <f>(G404*S404)+(T403*(1-S404))</f>
        <v>1198.7439175695033</v>
      </c>
      <c r="U404" s="3"/>
      <c r="V404" s="10">
        <f t="shared" si="173"/>
        <v>43559</v>
      </c>
      <c r="W404" s="23">
        <f t="shared" si="180"/>
        <v>0.15384615384615385</v>
      </c>
      <c r="X404" s="46">
        <f>((G404 -X403)*W404)+X403</f>
        <v>1193.8202206080259</v>
      </c>
      <c r="Y404" s="23">
        <f t="shared" si="165"/>
        <v>7.407407407407407E-2</v>
      </c>
      <c r="Z404" s="47">
        <f>((G404 -Z403)*Y404)+Z403</f>
        <v>1177.6520448162205</v>
      </c>
      <c r="AA404" s="46">
        <f t="shared" si="166"/>
        <v>16.168175791805425</v>
      </c>
      <c r="AB404" s="45">
        <f t="shared" si="167"/>
        <v>0.2</v>
      </c>
      <c r="AC404" s="48">
        <f t="shared" si="169"/>
        <v>17.511524200525528</v>
      </c>
      <c r="AD404" s="46">
        <f t="shared" si="168"/>
        <v>-1.3433484087201037</v>
      </c>
      <c r="AF404" s="10">
        <f t="shared" si="174"/>
        <v>43559</v>
      </c>
      <c r="AG404" s="15">
        <f>AVERAGE(G398:G404)</f>
        <v>1190.0942857142857</v>
      </c>
      <c r="AH404" s="16">
        <f>AVERAGE(G391:G404)</f>
        <v>1196.6000000000001</v>
      </c>
      <c r="AS404" s="26">
        <f>AVERAGE(E404,F404,G404)</f>
        <v>1211.6000000000001</v>
      </c>
      <c r="AT404" s="26">
        <f t="shared" si="181"/>
        <v>1188.2276190476191</v>
      </c>
      <c r="AU404" s="26">
        <f t="shared" si="182"/>
        <v>15.183673469387811</v>
      </c>
      <c r="AV404" s="27">
        <f t="shared" si="183"/>
        <v>102.62066905615292</v>
      </c>
      <c r="AW404" s="10">
        <f t="shared" si="175"/>
        <v>43559</v>
      </c>
      <c r="AY404" s="20">
        <f>AVERAGE(E404,F404,G404)</f>
        <v>1211.6000000000001</v>
      </c>
      <c r="AZ404" s="21">
        <f t="shared" si="162"/>
        <v>1190.0029999999997</v>
      </c>
      <c r="BA404" s="21">
        <f t="shared" si="163"/>
        <v>14.632033333333379</v>
      </c>
      <c r="BB404" s="22">
        <f t="shared" si="164"/>
        <v>98.40054127815624</v>
      </c>
      <c r="BC404" s="10">
        <f t="shared" si="176"/>
        <v>43559</v>
      </c>
      <c r="BE404" s="20">
        <f>G404-G403</f>
        <v>9.0799999999999272</v>
      </c>
      <c r="BF404" s="23">
        <f t="shared" si="178"/>
        <v>9.0799999999999272</v>
      </c>
      <c r="BG404" s="23">
        <f t="shared" si="184"/>
        <v>0</v>
      </c>
      <c r="BH404" s="33">
        <f t="shared" si="188"/>
        <v>6.7379198435954706</v>
      </c>
      <c r="BI404" s="33">
        <f t="shared" si="189"/>
        <v>3.7714960608674226</v>
      </c>
      <c r="BJ404" s="23">
        <f t="shared" si="185"/>
        <v>1.7865376855373905</v>
      </c>
      <c r="BK404" s="30">
        <f t="shared" si="186"/>
        <v>64.113171510646637</v>
      </c>
      <c r="BL404" s="10">
        <f t="shared" si="177"/>
        <v>43559</v>
      </c>
    </row>
    <row r="405" spans="1:64" x14ac:dyDescent="0.25">
      <c r="A405">
        <v>1408</v>
      </c>
      <c r="B405">
        <v>3</v>
      </c>
      <c r="C405" s="1">
        <v>43560</v>
      </c>
      <c r="D405" s="52">
        <v>1214.99</v>
      </c>
      <c r="E405" s="52">
        <v>1216.22</v>
      </c>
      <c r="F405" s="52">
        <v>1205.03</v>
      </c>
      <c r="G405">
        <v>1207.1500000000001</v>
      </c>
      <c r="H405">
        <v>907152</v>
      </c>
      <c r="J405" s="10">
        <f t="shared" si="170"/>
        <v>43560</v>
      </c>
      <c r="K405" s="20">
        <v>0</v>
      </c>
      <c r="L405" s="20">
        <v>0</v>
      </c>
      <c r="N405" s="10">
        <f t="shared" si="171"/>
        <v>43560</v>
      </c>
      <c r="O405" s="42">
        <f>((G405-MIN(F392:F405))/(MAX(E392:E405)-MIN(F392:F405))*100)</f>
        <v>65.976249654791701</v>
      </c>
      <c r="P405" s="40">
        <f t="shared" si="187"/>
        <v>69.023290067200747</v>
      </c>
      <c r="Q405" s="2"/>
      <c r="R405" s="10">
        <f t="shared" si="172"/>
        <v>43560</v>
      </c>
      <c r="S405" s="11">
        <f t="shared" si="179"/>
        <v>0.25</v>
      </c>
      <c r="T405" s="40">
        <f>(G405*S405)+(T404*(1-S405))</f>
        <v>1200.8454381771276</v>
      </c>
      <c r="U405" s="3"/>
      <c r="V405" s="10">
        <f t="shared" si="173"/>
        <v>43560</v>
      </c>
      <c r="W405" s="23">
        <f t="shared" si="180"/>
        <v>0.15384615384615385</v>
      </c>
      <c r="X405" s="46">
        <f>((G405 -X404)*W405)+X404</f>
        <v>1195.8709558990988</v>
      </c>
      <c r="Y405" s="23">
        <f t="shared" si="165"/>
        <v>7.407407407407407E-2</v>
      </c>
      <c r="Z405" s="47">
        <f>((G405 -Z404)*Y405)+Z404</f>
        <v>1179.8370785335376</v>
      </c>
      <c r="AA405" s="46">
        <f t="shared" si="166"/>
        <v>16.033877365561239</v>
      </c>
      <c r="AB405" s="45">
        <f t="shared" si="167"/>
        <v>0.2</v>
      </c>
      <c r="AC405" s="48">
        <f t="shared" si="169"/>
        <v>17.215994833532669</v>
      </c>
      <c r="AD405" s="46">
        <f t="shared" si="168"/>
        <v>-1.1821174679714304</v>
      </c>
      <c r="AF405" s="10">
        <f t="shared" si="174"/>
        <v>43560</v>
      </c>
      <c r="AG405" s="15">
        <f>AVERAGE(G399:G405)</f>
        <v>1194.97</v>
      </c>
      <c r="AH405" s="16">
        <f>AVERAGE(G392:G405)</f>
        <v>1198.2350000000001</v>
      </c>
      <c r="AS405" s="26">
        <f>AVERAGE(E405,F405,G405)</f>
        <v>1209.4666666666667</v>
      </c>
      <c r="AT405" s="26">
        <f t="shared" si="181"/>
        <v>1193.3919047619049</v>
      </c>
      <c r="AU405" s="26">
        <f t="shared" si="182"/>
        <v>14.549251700680315</v>
      </c>
      <c r="AV405" s="27">
        <f t="shared" si="183"/>
        <v>73.656763639649924</v>
      </c>
      <c r="AW405" s="10">
        <f t="shared" si="175"/>
        <v>43560</v>
      </c>
      <c r="AY405" s="20">
        <f>AVERAGE(E405,F405,G405)</f>
        <v>1209.4666666666667</v>
      </c>
      <c r="AZ405" s="21">
        <f t="shared" si="162"/>
        <v>1193.5979999999997</v>
      </c>
      <c r="BA405" s="21">
        <f t="shared" si="163"/>
        <v>12.832333333333349</v>
      </c>
      <c r="BB405" s="22">
        <f t="shared" si="164"/>
        <v>82.441056013024138</v>
      </c>
      <c r="BC405" s="10">
        <f t="shared" si="176"/>
        <v>43560</v>
      </c>
      <c r="BE405" s="20">
        <f>G405-G404</f>
        <v>-7.8499999999999091</v>
      </c>
      <c r="BF405" s="23">
        <f t="shared" si="178"/>
        <v>0</v>
      </c>
      <c r="BG405" s="23">
        <f t="shared" si="184"/>
        <v>7.8499999999999091</v>
      </c>
      <c r="BH405" s="33">
        <f t="shared" si="188"/>
        <v>6.2566398547672231</v>
      </c>
      <c r="BI405" s="33">
        <f t="shared" si="189"/>
        <v>4.0628177708054576</v>
      </c>
      <c r="BJ405" s="23">
        <f t="shared" si="185"/>
        <v>1.5399755065871039</v>
      </c>
      <c r="BK405" s="30">
        <f t="shared" si="186"/>
        <v>60.62954160752232</v>
      </c>
      <c r="BL405" s="10">
        <f t="shared" si="177"/>
        <v>43560</v>
      </c>
    </row>
    <row r="406" spans="1:64" x14ac:dyDescent="0.25">
      <c r="A406">
        <v>1409</v>
      </c>
      <c r="B406">
        <v>3</v>
      </c>
      <c r="C406" s="1">
        <v>43563</v>
      </c>
      <c r="D406" s="52">
        <v>1207.8900000000001</v>
      </c>
      <c r="E406" s="52">
        <v>1208.69</v>
      </c>
      <c r="F406" s="52">
        <v>1199.8599999999999</v>
      </c>
      <c r="G406">
        <v>1203.8399999999999</v>
      </c>
      <c r="H406">
        <v>860363</v>
      </c>
      <c r="J406" s="10">
        <f t="shared" si="170"/>
        <v>43563</v>
      </c>
      <c r="K406" s="20">
        <v>0</v>
      </c>
      <c r="L406" s="20">
        <v>0</v>
      </c>
      <c r="N406" s="10">
        <f t="shared" si="171"/>
        <v>43563</v>
      </c>
      <c r="O406" s="42">
        <f>((G406-MIN(F393:F406))/(MAX(E393:E406)-MIN(F393:F406))*100)</f>
        <v>61.405689036177826</v>
      </c>
      <c r="P406" s="40">
        <f t="shared" si="187"/>
        <v>68.065911810733766</v>
      </c>
      <c r="Q406" s="2"/>
      <c r="R406" s="10">
        <f t="shared" si="172"/>
        <v>43563</v>
      </c>
      <c r="S406" s="11">
        <f t="shared" si="179"/>
        <v>0.25</v>
      </c>
      <c r="T406" s="40">
        <f>(G406*S406)+(T405*(1-S406))</f>
        <v>1201.5940786328456</v>
      </c>
      <c r="U406" s="3"/>
      <c r="V406" s="10">
        <f t="shared" si="173"/>
        <v>43563</v>
      </c>
      <c r="W406" s="23">
        <f t="shared" si="180"/>
        <v>0.15384615384615385</v>
      </c>
      <c r="X406" s="46">
        <f>((G406 -X405)*W406)+X405</f>
        <v>1197.0969626838528</v>
      </c>
      <c r="Y406" s="23">
        <f t="shared" si="165"/>
        <v>7.407407407407407E-2</v>
      </c>
      <c r="Z406" s="47">
        <f>((G406 -Z405)*Y406)+Z405</f>
        <v>1181.6150727162385</v>
      </c>
      <c r="AA406" s="46">
        <f t="shared" si="166"/>
        <v>15.481889967614279</v>
      </c>
      <c r="AB406" s="45">
        <f t="shared" si="167"/>
        <v>0.2</v>
      </c>
      <c r="AC406" s="48">
        <f t="shared" si="169"/>
        <v>16.86917386034899</v>
      </c>
      <c r="AD406" s="46">
        <f t="shared" si="168"/>
        <v>-1.3872838927347111</v>
      </c>
      <c r="AF406" s="10">
        <f t="shared" si="174"/>
        <v>43563</v>
      </c>
      <c r="AG406" s="15">
        <f>AVERAGE(G400:G406)</f>
        <v>1200.02</v>
      </c>
      <c r="AH406" s="16">
        <f>AVERAGE(G393:G406)</f>
        <v>1198.5914285714284</v>
      </c>
      <c r="AS406" s="26">
        <f>AVERAGE(E406,F406,G406)</f>
        <v>1204.1300000000001</v>
      </c>
      <c r="AT406" s="26">
        <f t="shared" si="181"/>
        <v>1198.7680952380954</v>
      </c>
      <c r="AU406" s="26">
        <f t="shared" si="182"/>
        <v>10.770748299319751</v>
      </c>
      <c r="AV406" s="27">
        <f t="shared" si="183"/>
        <v>33.188067117202166</v>
      </c>
      <c r="AW406" s="10">
        <f t="shared" si="175"/>
        <v>43563</v>
      </c>
      <c r="AY406" s="20">
        <f>AVERAGE(E406,F406,G406)</f>
        <v>1204.1300000000001</v>
      </c>
      <c r="AZ406" s="21">
        <f t="shared" ref="AZ406:AZ469" si="190">AVERAGE(AY387:AY406)</f>
        <v>1195.5311666666664</v>
      </c>
      <c r="BA406" s="21">
        <f t="shared" ref="BA406:BA469" si="191">(ABS(AY387-AZ406)+ABS(AY388-AZ406)+ABS(AY389-AZ406)+ABS(AY390-AZ406)+ABS(AY391-AZ406)+ABS(AY392-AZ406)+ABS(AY393-AZ406)+ABS(AY394-AZ406)+ABS(AY395-AZ406)+ABS(AY396-AZ406)+ABS(AY397-AZ406)+ABS(AY398-AZ406)+ABS(AY399-AZ406)+ABS(AY400-AZ406)+ABS(AY401-AZ406)+ABS(AY402-AZ406)+ABS(AY403-AZ406)+ABS(AY404-AZ406)+ABS(AY405-AZ406)+ABS(AY406-AZ406))/20</f>
        <v>11.840066666666678</v>
      </c>
      <c r="BB406" s="22">
        <f t="shared" ref="BB406:BB469" si="192">(AY406-AZ406)/(BA406*0.015)</f>
        <v>48.416581738468139</v>
      </c>
      <c r="BC406" s="10">
        <f t="shared" si="176"/>
        <v>43563</v>
      </c>
      <c r="BE406" s="20">
        <f>G406-G405</f>
        <v>-3.3100000000001728</v>
      </c>
      <c r="BF406" s="23">
        <f t="shared" si="178"/>
        <v>0</v>
      </c>
      <c r="BG406" s="23">
        <f t="shared" si="184"/>
        <v>3.3100000000001728</v>
      </c>
      <c r="BH406" s="33">
        <f t="shared" si="188"/>
        <v>5.8097370079981356</v>
      </c>
      <c r="BI406" s="33">
        <f t="shared" si="189"/>
        <v>4.0090450728907943</v>
      </c>
      <c r="BJ406" s="23">
        <f t="shared" si="185"/>
        <v>1.4491573186052806</v>
      </c>
      <c r="BK406" s="30">
        <f t="shared" si="186"/>
        <v>59.169629798649716</v>
      </c>
      <c r="BL406" s="10">
        <f t="shared" si="177"/>
        <v>43563</v>
      </c>
    </row>
    <row r="407" spans="1:64" x14ac:dyDescent="0.25">
      <c r="A407">
        <v>1410</v>
      </c>
      <c r="B407">
        <v>3</v>
      </c>
      <c r="C407" s="1">
        <v>43564</v>
      </c>
      <c r="D407" s="52">
        <v>1196</v>
      </c>
      <c r="E407" s="52">
        <v>1202.29</v>
      </c>
      <c r="F407" s="52">
        <v>1193.08</v>
      </c>
      <c r="G407">
        <v>1197.25</v>
      </c>
      <c r="H407">
        <v>876381</v>
      </c>
      <c r="J407" s="10">
        <f t="shared" si="170"/>
        <v>43564</v>
      </c>
      <c r="K407" s="20">
        <v>0</v>
      </c>
      <c r="L407" s="20">
        <v>0</v>
      </c>
      <c r="N407" s="10">
        <f t="shared" si="171"/>
        <v>43564</v>
      </c>
      <c r="O407" s="42">
        <f>((G407-MIN(F394:F407))/(MAX(E394:E407)-MIN(F394:F407))*100)</f>
        <v>52.305992819663174</v>
      </c>
      <c r="P407" s="40">
        <f t="shared" si="187"/>
        <v>59.895977170210898</v>
      </c>
      <c r="Q407" s="2"/>
      <c r="R407" s="10">
        <f t="shared" si="172"/>
        <v>43564</v>
      </c>
      <c r="S407" s="11">
        <f t="shared" si="179"/>
        <v>0.25</v>
      </c>
      <c r="T407" s="40">
        <f>(G407*S407)+(T406*(1-S407))</f>
        <v>1200.5080589746342</v>
      </c>
      <c r="U407" s="3"/>
      <c r="V407" s="10">
        <f t="shared" si="173"/>
        <v>43564</v>
      </c>
      <c r="W407" s="23">
        <f t="shared" si="180"/>
        <v>0.15384615384615385</v>
      </c>
      <c r="X407" s="46">
        <f>((G407 -X406)*W407)+X406</f>
        <v>1197.1205068863369</v>
      </c>
      <c r="Y407" s="23">
        <f t="shared" si="165"/>
        <v>7.407407407407407E-2</v>
      </c>
      <c r="Z407" s="47">
        <f>((G407 -Z406)*Y407)+Z406</f>
        <v>1182.7732154779985</v>
      </c>
      <c r="AA407" s="46">
        <f t="shared" si="166"/>
        <v>14.347291408338378</v>
      </c>
      <c r="AB407" s="45">
        <f t="shared" si="167"/>
        <v>0.2</v>
      </c>
      <c r="AC407" s="48">
        <f t="shared" si="169"/>
        <v>16.364797369946867</v>
      </c>
      <c r="AD407" s="46">
        <f t="shared" si="168"/>
        <v>-2.0175059616084887</v>
      </c>
      <c r="AF407" s="10">
        <f t="shared" si="174"/>
        <v>43564</v>
      </c>
      <c r="AG407" s="15">
        <f>AVERAGE(G401:G407)</f>
        <v>1203.44</v>
      </c>
      <c r="AH407" s="16">
        <f>AVERAGE(G394:G407)</f>
        <v>1196.6828571428571</v>
      </c>
      <c r="AS407" s="26">
        <f>AVERAGE(E407,F407,G407)</f>
        <v>1197.54</v>
      </c>
      <c r="AT407" s="26">
        <f t="shared" si="181"/>
        <v>1202.4557142857143</v>
      </c>
      <c r="AU407" s="26">
        <f t="shared" si="182"/>
        <v>6.5563265306122958</v>
      </c>
      <c r="AV407" s="27">
        <f t="shared" si="183"/>
        <v>-49.984436282139143</v>
      </c>
      <c r="AW407" s="10">
        <f t="shared" si="175"/>
        <v>43564</v>
      </c>
      <c r="AY407" s="20">
        <f>AVERAGE(E407,F407,G407)</f>
        <v>1197.54</v>
      </c>
      <c r="AZ407" s="21">
        <f t="shared" si="190"/>
        <v>1195.8838333333333</v>
      </c>
      <c r="BA407" s="21">
        <f t="shared" si="191"/>
        <v>11.726933333333374</v>
      </c>
      <c r="BB407" s="22">
        <f t="shared" si="192"/>
        <v>9.4151734279302577</v>
      </c>
      <c r="BC407" s="10">
        <f t="shared" si="176"/>
        <v>43564</v>
      </c>
      <c r="BE407" s="20">
        <f>G407-G406</f>
        <v>-6.5899999999999181</v>
      </c>
      <c r="BF407" s="23">
        <f t="shared" si="178"/>
        <v>0</v>
      </c>
      <c r="BG407" s="23">
        <f t="shared" si="184"/>
        <v>6.5899999999999181</v>
      </c>
      <c r="BH407" s="33">
        <f t="shared" si="188"/>
        <v>5.3947557931411252</v>
      </c>
      <c r="BI407" s="33">
        <f t="shared" si="189"/>
        <v>4.1933989962557314</v>
      </c>
      <c r="BJ407" s="23">
        <f t="shared" si="185"/>
        <v>1.2864875958519759</v>
      </c>
      <c r="BK407" s="30">
        <f t="shared" si="186"/>
        <v>56.264796633310112</v>
      </c>
      <c r="BL407" s="10">
        <f t="shared" si="177"/>
        <v>43564</v>
      </c>
    </row>
    <row r="408" spans="1:64" x14ac:dyDescent="0.25">
      <c r="A408">
        <v>1411</v>
      </c>
      <c r="B408">
        <v>3</v>
      </c>
      <c r="C408" s="1">
        <v>43565</v>
      </c>
      <c r="D408" s="52">
        <v>1200.68</v>
      </c>
      <c r="E408" s="52">
        <v>1203.79</v>
      </c>
      <c r="F408" s="52">
        <v>1196.44</v>
      </c>
      <c r="G408">
        <v>1202.1600000000001</v>
      </c>
      <c r="H408">
        <v>724643</v>
      </c>
      <c r="J408" s="10">
        <f t="shared" si="170"/>
        <v>43565</v>
      </c>
      <c r="K408" s="20">
        <v>0</v>
      </c>
      <c r="L408" s="20">
        <v>0</v>
      </c>
      <c r="N408" s="10">
        <f t="shared" si="171"/>
        <v>43565</v>
      </c>
      <c r="O408" s="42">
        <f>((G408-MIN(F395:F408))/(MAX(E395:E408)-MIN(F395:F408))*100)</f>
        <v>60.583321534758781</v>
      </c>
      <c r="P408" s="40">
        <f t="shared" si="187"/>
        <v>58.098334463533263</v>
      </c>
      <c r="Q408" s="2"/>
      <c r="R408" s="10">
        <f t="shared" si="172"/>
        <v>43565</v>
      </c>
      <c r="S408" s="11">
        <f t="shared" si="179"/>
        <v>0.25</v>
      </c>
      <c r="T408" s="40">
        <f>(G408*S408)+(T407*(1-S408))</f>
        <v>1200.9210442309757</v>
      </c>
      <c r="U408" s="3"/>
      <c r="V408" s="10">
        <f t="shared" si="173"/>
        <v>43565</v>
      </c>
      <c r="W408" s="23">
        <f t="shared" si="180"/>
        <v>0.15384615384615385</v>
      </c>
      <c r="X408" s="46">
        <f>((G408 -X407)*W408)+X407</f>
        <v>1197.8958135192081</v>
      </c>
      <c r="Y408" s="23">
        <f t="shared" si="165"/>
        <v>7.407407407407407E-2</v>
      </c>
      <c r="Z408" s="47">
        <f>((G408 -Z407)*Y408)+Z407</f>
        <v>1184.2092735907395</v>
      </c>
      <c r="AA408" s="46">
        <f t="shared" si="166"/>
        <v>13.686539928468619</v>
      </c>
      <c r="AB408" s="45">
        <f t="shared" si="167"/>
        <v>0.2</v>
      </c>
      <c r="AC408" s="48">
        <f t="shared" si="169"/>
        <v>15.829145881651218</v>
      </c>
      <c r="AD408" s="46">
        <f t="shared" si="168"/>
        <v>-2.1426059531825992</v>
      </c>
      <c r="AF408" s="10">
        <f t="shared" si="174"/>
        <v>43565</v>
      </c>
      <c r="AG408" s="15">
        <f>AVERAGE(G402:G408)</f>
        <v>1204.5442857142857</v>
      </c>
      <c r="AH408" s="16">
        <f>AVERAGE(G395:G408)</f>
        <v>1194.5842857142857</v>
      </c>
      <c r="AS408" s="26">
        <f>AVERAGE(E408,F408,G408)</f>
        <v>1200.7966666666669</v>
      </c>
      <c r="AT408" s="26">
        <f t="shared" si="181"/>
        <v>1203.8509523809523</v>
      </c>
      <c r="AU408" s="26">
        <f t="shared" si="182"/>
        <v>4.9617687074830235</v>
      </c>
      <c r="AV408" s="27">
        <f t="shared" si="183"/>
        <v>-41.037593572619798</v>
      </c>
      <c r="AW408" s="10">
        <f t="shared" si="175"/>
        <v>43565</v>
      </c>
      <c r="AY408" s="20">
        <f>AVERAGE(E408,F408,G408)</f>
        <v>1200.7966666666669</v>
      </c>
      <c r="AZ408" s="21">
        <f t="shared" si="190"/>
        <v>1196.1538333333333</v>
      </c>
      <c r="BA408" s="21">
        <f t="shared" si="191"/>
        <v>11.975216666666711</v>
      </c>
      <c r="BB408" s="22">
        <f t="shared" si="192"/>
        <v>25.846899545776008</v>
      </c>
      <c r="BC408" s="10">
        <f t="shared" si="176"/>
        <v>43565</v>
      </c>
      <c r="BE408" s="20">
        <f>G408-G407</f>
        <v>4.9100000000000819</v>
      </c>
      <c r="BF408" s="23">
        <f t="shared" si="178"/>
        <v>4.9100000000000819</v>
      </c>
      <c r="BG408" s="23">
        <f t="shared" si="184"/>
        <v>0</v>
      </c>
      <c r="BH408" s="33">
        <f t="shared" si="188"/>
        <v>5.3601303793453363</v>
      </c>
      <c r="BI408" s="33">
        <f t="shared" si="189"/>
        <v>3.8938704965231792</v>
      </c>
      <c r="BJ408" s="23">
        <f t="shared" si="185"/>
        <v>1.3765558931996775</v>
      </c>
      <c r="BK408" s="30">
        <f t="shared" si="186"/>
        <v>57.922302485650803</v>
      </c>
      <c r="BL408" s="10">
        <f t="shared" si="177"/>
        <v>43565</v>
      </c>
    </row>
    <row r="409" spans="1:64" x14ac:dyDescent="0.25">
      <c r="A409">
        <v>1412</v>
      </c>
      <c r="B409">
        <v>3</v>
      </c>
      <c r="C409" s="1">
        <v>43566</v>
      </c>
      <c r="D409" s="52">
        <v>1203.96</v>
      </c>
      <c r="E409" s="52">
        <v>1207.96</v>
      </c>
      <c r="F409" s="52">
        <v>1200.1300000000001</v>
      </c>
      <c r="G409">
        <v>1204.6199999999999</v>
      </c>
      <c r="H409">
        <v>710231</v>
      </c>
      <c r="J409" s="10">
        <f t="shared" si="170"/>
        <v>43566</v>
      </c>
      <c r="K409" s="20">
        <v>0</v>
      </c>
      <c r="L409" s="20">
        <v>0</v>
      </c>
      <c r="N409" s="10">
        <f t="shared" si="171"/>
        <v>43566</v>
      </c>
      <c r="O409" s="42">
        <f>((G409-MIN(F396:F409))/(MAX(E396:E409)-MIN(F396:F409))*100)</f>
        <v>79.483576321798608</v>
      </c>
      <c r="P409" s="40">
        <f t="shared" si="187"/>
        <v>64.124296892073517</v>
      </c>
      <c r="Q409" s="2"/>
      <c r="R409" s="10">
        <f t="shared" si="172"/>
        <v>43566</v>
      </c>
      <c r="S409" s="11">
        <f t="shared" si="179"/>
        <v>0.25</v>
      </c>
      <c r="T409" s="40">
        <f>(G409*S409)+(T408*(1-S409))</f>
        <v>1201.8457831732317</v>
      </c>
      <c r="U409" s="3"/>
      <c r="V409" s="10">
        <f t="shared" si="173"/>
        <v>43566</v>
      </c>
      <c r="W409" s="23">
        <f t="shared" si="180"/>
        <v>0.15384615384615385</v>
      </c>
      <c r="X409" s="46">
        <f>((G409 -X408)*W409)+X408</f>
        <v>1198.9303037470222</v>
      </c>
      <c r="Y409" s="23">
        <f t="shared" si="165"/>
        <v>7.407407407407407E-2</v>
      </c>
      <c r="Z409" s="47">
        <f>((G409 -Z408)*Y409)+Z408</f>
        <v>1185.7211792506846</v>
      </c>
      <c r="AA409" s="46">
        <f t="shared" si="166"/>
        <v>13.209124496337608</v>
      </c>
      <c r="AB409" s="45">
        <f t="shared" si="167"/>
        <v>0.2</v>
      </c>
      <c r="AC409" s="48">
        <f t="shared" si="169"/>
        <v>15.305141604588496</v>
      </c>
      <c r="AD409" s="46">
        <f t="shared" si="168"/>
        <v>-2.0960171082508872</v>
      </c>
      <c r="AF409" s="10">
        <f t="shared" si="174"/>
        <v>43566</v>
      </c>
      <c r="AG409" s="15">
        <f>AVERAGE(G403:G409)</f>
        <v>1205.1342857142856</v>
      </c>
      <c r="AH409" s="16">
        <f>AVERAGE(G396:G409)</f>
        <v>1194.5214285714285</v>
      </c>
      <c r="AS409" s="26">
        <f>AVERAGE(E409,F409,G409)</f>
        <v>1204.2366666666667</v>
      </c>
      <c r="AT409" s="26">
        <f t="shared" si="181"/>
        <v>1205.0490476190478</v>
      </c>
      <c r="AU409" s="26">
        <f t="shared" si="182"/>
        <v>3.8551020408163561</v>
      </c>
      <c r="AV409" s="27">
        <f t="shared" si="183"/>
        <v>-14.048585377333028</v>
      </c>
      <c r="AW409" s="10">
        <f t="shared" si="175"/>
        <v>43566</v>
      </c>
      <c r="AY409" s="20">
        <f>AVERAGE(E409,F409,G409)</f>
        <v>1204.2366666666667</v>
      </c>
      <c r="AZ409" s="21">
        <f t="shared" si="190"/>
        <v>1196.9005000000002</v>
      </c>
      <c r="BA409" s="21">
        <f t="shared" si="191"/>
        <v>12.03683333333338</v>
      </c>
      <c r="BB409" s="22">
        <f t="shared" si="192"/>
        <v>40.631764537552556</v>
      </c>
      <c r="BC409" s="10">
        <f t="shared" si="176"/>
        <v>43566</v>
      </c>
      <c r="BE409" s="20">
        <f>G409-G408</f>
        <v>2.459999999999809</v>
      </c>
      <c r="BF409" s="23">
        <f t="shared" si="178"/>
        <v>2.459999999999809</v>
      </c>
      <c r="BG409" s="23">
        <f t="shared" si="184"/>
        <v>0</v>
      </c>
      <c r="BH409" s="33">
        <f t="shared" si="188"/>
        <v>5.1529782093920842</v>
      </c>
      <c r="BI409" s="33">
        <f t="shared" si="189"/>
        <v>3.6157368896286664</v>
      </c>
      <c r="BJ409" s="23">
        <f t="shared" si="185"/>
        <v>1.4251529817263036</v>
      </c>
      <c r="BK409" s="30">
        <f t="shared" si="186"/>
        <v>58.765487887359292</v>
      </c>
      <c r="BL409" s="10">
        <f t="shared" si="177"/>
        <v>43566</v>
      </c>
    </row>
    <row r="410" spans="1:64" x14ac:dyDescent="0.25">
      <c r="A410">
        <v>1413</v>
      </c>
      <c r="B410">
        <v>3</v>
      </c>
      <c r="C410" s="1">
        <v>43567</v>
      </c>
      <c r="D410" s="52">
        <v>1210</v>
      </c>
      <c r="E410" s="52">
        <v>1218.3499999999999</v>
      </c>
      <c r="F410" s="52">
        <v>1208.1099999999999</v>
      </c>
      <c r="G410">
        <v>1217.8699999999999</v>
      </c>
      <c r="H410">
        <v>933794</v>
      </c>
      <c r="J410" s="10">
        <f t="shared" si="170"/>
        <v>43567</v>
      </c>
      <c r="K410" s="20">
        <v>0</v>
      </c>
      <c r="L410" s="20">
        <v>0</v>
      </c>
      <c r="N410" s="10">
        <f t="shared" si="171"/>
        <v>43567</v>
      </c>
      <c r="O410" s="42">
        <f>((G410-MIN(F397:F410))/(MAX(E397:E410)-MIN(F397:F410))*100)</f>
        <v>99.18616480162764</v>
      </c>
      <c r="P410" s="40">
        <f t="shared" si="187"/>
        <v>79.751020886061667</v>
      </c>
      <c r="Q410" s="2"/>
      <c r="R410" s="10">
        <f t="shared" si="172"/>
        <v>43567</v>
      </c>
      <c r="S410" s="11">
        <f t="shared" si="179"/>
        <v>0.25</v>
      </c>
      <c r="T410" s="40">
        <f>(G410*S410)+(T409*(1-S410))</f>
        <v>1205.8518373799238</v>
      </c>
      <c r="U410" s="3"/>
      <c r="V410" s="10">
        <f t="shared" si="173"/>
        <v>43567</v>
      </c>
      <c r="W410" s="23">
        <f t="shared" si="180"/>
        <v>0.15384615384615385</v>
      </c>
      <c r="X410" s="46">
        <f>((G410 -X409)*W410)+X409</f>
        <v>1201.8441031705572</v>
      </c>
      <c r="Y410" s="23">
        <f t="shared" si="165"/>
        <v>7.407407407407407E-2</v>
      </c>
      <c r="Z410" s="47">
        <f>((G410 -Z409)*Y410)+Z409</f>
        <v>1188.1025733802635</v>
      </c>
      <c r="AA410" s="46">
        <f t="shared" si="166"/>
        <v>13.741529790293725</v>
      </c>
      <c r="AB410" s="45">
        <f t="shared" si="167"/>
        <v>0.2</v>
      </c>
      <c r="AC410" s="48">
        <f t="shared" si="169"/>
        <v>14.992419241729541</v>
      </c>
      <c r="AD410" s="46">
        <f t="shared" si="168"/>
        <v>-1.2508894514358158</v>
      </c>
      <c r="AF410" s="10">
        <f t="shared" si="174"/>
        <v>43567</v>
      </c>
      <c r="AG410" s="15">
        <f>AVERAGE(G404:G410)</f>
        <v>1206.8414285714284</v>
      </c>
      <c r="AH410" s="16">
        <f>AVERAGE(G397:G410)</f>
        <v>1196.2978571428571</v>
      </c>
      <c r="AS410" s="26">
        <f>AVERAGE(E410,F410,G410)</f>
        <v>1214.7766666666666</v>
      </c>
      <c r="AT410" s="26">
        <f t="shared" si="181"/>
        <v>1206.0780952380953</v>
      </c>
      <c r="AU410" s="26">
        <f t="shared" si="182"/>
        <v>5.0311564625850291</v>
      </c>
      <c r="AV410" s="27">
        <f t="shared" si="183"/>
        <v>115.26271667703149</v>
      </c>
      <c r="AW410" s="10">
        <f t="shared" si="175"/>
        <v>43567</v>
      </c>
      <c r="AY410" s="20">
        <f>AVERAGE(E410,F410,G410)</f>
        <v>1214.7766666666666</v>
      </c>
      <c r="AZ410" s="21">
        <f t="shared" si="190"/>
        <v>1198.2453333333335</v>
      </c>
      <c r="BA410" s="21">
        <f t="shared" si="191"/>
        <v>12.415666666666709</v>
      </c>
      <c r="BB410" s="22">
        <f t="shared" si="192"/>
        <v>88.765985627476397</v>
      </c>
      <c r="BC410" s="10">
        <f t="shared" si="176"/>
        <v>43567</v>
      </c>
      <c r="BE410" s="20">
        <f>G410-G409</f>
        <v>13.25</v>
      </c>
      <c r="BF410" s="23">
        <f t="shared" si="178"/>
        <v>13.25</v>
      </c>
      <c r="BG410" s="23">
        <f t="shared" si="184"/>
        <v>0</v>
      </c>
      <c r="BH410" s="33">
        <f t="shared" si="188"/>
        <v>5.7313369087212207</v>
      </c>
      <c r="BI410" s="33">
        <f t="shared" si="189"/>
        <v>3.3574699689409044</v>
      </c>
      <c r="BJ410" s="23">
        <f t="shared" si="185"/>
        <v>1.7070404089211078</v>
      </c>
      <c r="BK410" s="30">
        <f t="shared" si="186"/>
        <v>63.059288043707092</v>
      </c>
      <c r="BL410" s="10">
        <f t="shared" si="177"/>
        <v>43567</v>
      </c>
    </row>
    <row r="411" spans="1:64" x14ac:dyDescent="0.25">
      <c r="A411">
        <v>1414</v>
      </c>
      <c r="B411">
        <v>3</v>
      </c>
      <c r="C411" s="1">
        <v>43570</v>
      </c>
      <c r="D411" s="52">
        <v>1218</v>
      </c>
      <c r="E411" s="52">
        <v>1224.2</v>
      </c>
      <c r="F411" s="52">
        <v>1209.1099999999999</v>
      </c>
      <c r="G411">
        <v>1221.0999999999999</v>
      </c>
      <c r="H411">
        <v>1187519</v>
      </c>
      <c r="J411" s="10">
        <f t="shared" si="170"/>
        <v>43570</v>
      </c>
      <c r="K411" s="20">
        <v>0</v>
      </c>
      <c r="L411" s="20">
        <v>0</v>
      </c>
      <c r="N411" s="10">
        <f t="shared" si="171"/>
        <v>43570</v>
      </c>
      <c r="O411" s="42">
        <f>((G411-MIN(F398:F411))/(MAX(E398:E411)-MIN(F398:F411))*100)</f>
        <v>95.218263149776135</v>
      </c>
      <c r="P411" s="40">
        <f t="shared" si="187"/>
        <v>91.296001424400799</v>
      </c>
      <c r="Q411" s="2"/>
      <c r="R411" s="10">
        <f t="shared" si="172"/>
        <v>43570</v>
      </c>
      <c r="S411" s="11">
        <f t="shared" si="179"/>
        <v>0.25</v>
      </c>
      <c r="T411" s="40">
        <f>(G411*S411)+(T410*(1-S411))</f>
        <v>1209.6638780349429</v>
      </c>
      <c r="U411" s="3"/>
      <c r="V411" s="10">
        <f t="shared" si="173"/>
        <v>43570</v>
      </c>
      <c r="W411" s="23">
        <f t="shared" si="180"/>
        <v>0.15384615384615385</v>
      </c>
      <c r="X411" s="46">
        <f>((G411 -X410)*W411)+X410</f>
        <v>1204.8065488366253</v>
      </c>
      <c r="Y411" s="23">
        <f t="shared" si="165"/>
        <v>7.407407407407407E-2</v>
      </c>
      <c r="Z411" s="47">
        <f>((G411 -Z410)*Y411)+Z410</f>
        <v>1190.5468272039477</v>
      </c>
      <c r="AA411" s="46">
        <f t="shared" si="166"/>
        <v>14.259721632677611</v>
      </c>
      <c r="AB411" s="45">
        <f t="shared" si="167"/>
        <v>0.2</v>
      </c>
      <c r="AC411" s="48">
        <f t="shared" si="169"/>
        <v>14.845879719919155</v>
      </c>
      <c r="AD411" s="46">
        <f t="shared" si="168"/>
        <v>-0.58615808724154483</v>
      </c>
      <c r="AF411" s="10">
        <f t="shared" si="174"/>
        <v>43570</v>
      </c>
      <c r="AG411" s="15">
        <f>AVERAGE(G405:G411)</f>
        <v>1207.712857142857</v>
      </c>
      <c r="AH411" s="16">
        <f>AVERAGE(G398:G411)</f>
        <v>1198.9035714285712</v>
      </c>
      <c r="AS411" s="26">
        <f>AVERAGE(E411,F411,G411)</f>
        <v>1218.1366666666665</v>
      </c>
      <c r="AT411" s="26">
        <f t="shared" si="181"/>
        <v>1207.0119047619048</v>
      </c>
      <c r="AU411" s="26">
        <f t="shared" si="182"/>
        <v>6.0983673469387281</v>
      </c>
      <c r="AV411" s="27">
        <f t="shared" si="183"/>
        <v>121.61464724211429</v>
      </c>
      <c r="AW411" s="10">
        <f t="shared" si="175"/>
        <v>43570</v>
      </c>
      <c r="AY411" s="20">
        <f>AVERAGE(E411,F411,G411)</f>
        <v>1218.1366666666665</v>
      </c>
      <c r="AZ411" s="21">
        <f t="shared" si="190"/>
        <v>1199.9575</v>
      </c>
      <c r="BA411" s="21">
        <f t="shared" si="191"/>
        <v>12.52141666666671</v>
      </c>
      <c r="BB411" s="22">
        <f t="shared" si="192"/>
        <v>96.789722497675314</v>
      </c>
      <c r="BC411" s="10">
        <f t="shared" si="176"/>
        <v>43570</v>
      </c>
      <c r="BE411" s="20">
        <f>G411-G410</f>
        <v>3.2300000000000182</v>
      </c>
      <c r="BF411" s="23">
        <f t="shared" si="178"/>
        <v>3.2300000000000182</v>
      </c>
      <c r="BG411" s="23">
        <f t="shared" si="184"/>
        <v>0</v>
      </c>
      <c r="BH411" s="33">
        <f t="shared" si="188"/>
        <v>5.5526699866697058</v>
      </c>
      <c r="BI411" s="33">
        <f t="shared" si="189"/>
        <v>3.1176506854451254</v>
      </c>
      <c r="BJ411" s="23">
        <f t="shared" si="185"/>
        <v>1.78104301825492</v>
      </c>
      <c r="BK411" s="30">
        <f t="shared" si="186"/>
        <v>64.042267831315627</v>
      </c>
      <c r="BL411" s="10">
        <f t="shared" si="177"/>
        <v>43570</v>
      </c>
    </row>
    <row r="412" spans="1:64" x14ac:dyDescent="0.25">
      <c r="A412">
        <v>1415</v>
      </c>
      <c r="B412">
        <v>3</v>
      </c>
      <c r="C412" s="1">
        <v>43571</v>
      </c>
      <c r="D412" s="52">
        <v>1225</v>
      </c>
      <c r="E412" s="52">
        <v>1230.82</v>
      </c>
      <c r="F412" s="52">
        <v>1220.1199999999999</v>
      </c>
      <c r="G412">
        <v>1227.1300000000001</v>
      </c>
      <c r="H412">
        <v>856304</v>
      </c>
      <c r="J412" s="10">
        <f t="shared" si="170"/>
        <v>43571</v>
      </c>
      <c r="K412" s="20">
        <v>0</v>
      </c>
      <c r="L412" s="20">
        <v>0</v>
      </c>
      <c r="N412" s="10">
        <f t="shared" si="171"/>
        <v>43571</v>
      </c>
      <c r="O412" s="42">
        <f>((G412-MIN(F399:F412))/(MAX(E399:E412)-MIN(F399:F412))*100)</f>
        <v>94.831208852780733</v>
      </c>
      <c r="P412" s="40">
        <f t="shared" si="187"/>
        <v>96.411878934728165</v>
      </c>
      <c r="Q412" s="2"/>
      <c r="R412" s="10">
        <f t="shared" si="172"/>
        <v>43571</v>
      </c>
      <c r="S412" s="11">
        <f t="shared" si="179"/>
        <v>0.25</v>
      </c>
      <c r="T412" s="40">
        <f>(G412*S412)+(T411*(1-S412))</f>
        <v>1214.0304085262071</v>
      </c>
      <c r="U412" s="3"/>
      <c r="V412" s="10">
        <f t="shared" si="173"/>
        <v>43571</v>
      </c>
      <c r="W412" s="23">
        <f t="shared" si="180"/>
        <v>0.15384615384615385</v>
      </c>
      <c r="X412" s="46">
        <f>((G412 -X411)*W412)+X411</f>
        <v>1208.2409259386829</v>
      </c>
      <c r="Y412" s="23">
        <f t="shared" ref="Y412:Y475" si="193">2/(26+1)</f>
        <v>7.407407407407407E-2</v>
      </c>
      <c r="Z412" s="47">
        <f>((G412 -Z411)*Y412)+Z411</f>
        <v>1193.2566918555071</v>
      </c>
      <c r="AA412" s="46">
        <f t="shared" ref="AA412:AA475" si="194">X412-Z412</f>
        <v>14.984234083175807</v>
      </c>
      <c r="AB412" s="45">
        <f t="shared" ref="AB412:AB475" si="195">2/(9+1)</f>
        <v>0.2</v>
      </c>
      <c r="AC412" s="48">
        <f t="shared" si="169"/>
        <v>14.873550592570485</v>
      </c>
      <c r="AD412" s="46">
        <f t="shared" si="168"/>
        <v>0.11068349060532157</v>
      </c>
      <c r="AF412" s="10">
        <f t="shared" si="174"/>
        <v>43571</v>
      </c>
      <c r="AG412" s="15">
        <f>AVERAGE(G406:G412)</f>
        <v>1210.5671428571429</v>
      </c>
      <c r="AH412" s="16">
        <f>AVERAGE(G399:G412)</f>
        <v>1202.7685714285712</v>
      </c>
      <c r="AS412" s="26">
        <f>AVERAGE(E412,F412,G412)</f>
        <v>1226.0233333333333</v>
      </c>
      <c r="AT412" s="26">
        <f t="shared" si="181"/>
        <v>1209.3771428571429</v>
      </c>
      <c r="AU412" s="26">
        <f t="shared" si="182"/>
        <v>8.8014965986393943</v>
      </c>
      <c r="AV412" s="27">
        <f t="shared" si="183"/>
        <v>126.0860603999532</v>
      </c>
      <c r="AW412" s="10">
        <f t="shared" si="175"/>
        <v>43571</v>
      </c>
      <c r="AY412" s="20">
        <f>AVERAGE(E412,F412,G412)</f>
        <v>1226.0233333333333</v>
      </c>
      <c r="AZ412" s="21">
        <f t="shared" si="190"/>
        <v>1201.5133333333333</v>
      </c>
      <c r="BA412" s="21">
        <f t="shared" si="191"/>
        <v>13.332666666666682</v>
      </c>
      <c r="BB412" s="22">
        <f t="shared" si="192"/>
        <v>122.55612780639014</v>
      </c>
      <c r="BC412" s="10">
        <f t="shared" si="176"/>
        <v>43571</v>
      </c>
      <c r="BE412" s="20">
        <f>G412-G411</f>
        <v>6.0300000000002001</v>
      </c>
      <c r="BF412" s="23">
        <f t="shared" si="178"/>
        <v>6.0300000000002001</v>
      </c>
      <c r="BG412" s="23">
        <f t="shared" si="184"/>
        <v>0</v>
      </c>
      <c r="BH412" s="33">
        <f t="shared" si="188"/>
        <v>5.5867649876218843</v>
      </c>
      <c r="BI412" s="33">
        <f t="shared" si="189"/>
        <v>2.8949613507704735</v>
      </c>
      <c r="BJ412" s="23">
        <f t="shared" si="185"/>
        <v>1.9298236869846315</v>
      </c>
      <c r="BK412" s="30">
        <f t="shared" si="186"/>
        <v>65.868253286285707</v>
      </c>
      <c r="BL412" s="10">
        <f t="shared" si="177"/>
        <v>43571</v>
      </c>
    </row>
    <row r="413" spans="1:64" x14ac:dyDescent="0.25">
      <c r="A413">
        <v>1416</v>
      </c>
      <c r="B413">
        <v>3</v>
      </c>
      <c r="C413" s="1">
        <v>43572</v>
      </c>
      <c r="D413" s="52">
        <v>1233</v>
      </c>
      <c r="E413" s="52">
        <v>1240.56</v>
      </c>
      <c r="F413" s="52">
        <v>1227.82</v>
      </c>
      <c r="G413">
        <v>1236.3399999999999</v>
      </c>
      <c r="H413">
        <v>1221930</v>
      </c>
      <c r="J413" s="10">
        <f t="shared" si="170"/>
        <v>43572</v>
      </c>
      <c r="K413" s="20">
        <v>0</v>
      </c>
      <c r="L413" s="20">
        <v>0</v>
      </c>
      <c r="N413" s="10">
        <f t="shared" si="171"/>
        <v>43572</v>
      </c>
      <c r="O413" s="42">
        <f>((G413-MIN(F400:F413))/(MAX(E400:E413)-MIN(F400:F413))*100)</f>
        <v>94.567456230689956</v>
      </c>
      <c r="P413" s="40">
        <f t="shared" si="187"/>
        <v>94.87230941108227</v>
      </c>
      <c r="Q413" s="2"/>
      <c r="R413" s="10">
        <f t="shared" si="172"/>
        <v>43572</v>
      </c>
      <c r="S413" s="11">
        <f t="shared" si="179"/>
        <v>0.25</v>
      </c>
      <c r="T413" s="40">
        <f>(G413*S413)+(T412*(1-S413))</f>
        <v>1219.6078063946554</v>
      </c>
      <c r="U413" s="3"/>
      <c r="V413" s="10">
        <f t="shared" si="173"/>
        <v>43572</v>
      </c>
      <c r="W413" s="23">
        <f t="shared" si="180"/>
        <v>0.15384615384615385</v>
      </c>
      <c r="X413" s="46">
        <f>((G413 -X412)*W413)+X412</f>
        <v>1212.5638604096548</v>
      </c>
      <c r="Y413" s="23">
        <f t="shared" si="193"/>
        <v>7.407407407407407E-2</v>
      </c>
      <c r="Z413" s="47">
        <f>((G413 -Z412)*Y413)+Z412</f>
        <v>1196.4480480143584</v>
      </c>
      <c r="AA413" s="46">
        <f t="shared" si="194"/>
        <v>16.115812395296416</v>
      </c>
      <c r="AB413" s="45">
        <f t="shared" si="195"/>
        <v>0.2</v>
      </c>
      <c r="AC413" s="48">
        <f t="shared" si="169"/>
        <v>15.122002953115672</v>
      </c>
      <c r="AD413" s="46">
        <f t="shared" si="168"/>
        <v>0.99380944218074418</v>
      </c>
      <c r="AF413" s="10">
        <f t="shared" si="174"/>
        <v>43572</v>
      </c>
      <c r="AG413" s="15">
        <f>AVERAGE(G407:G413)</f>
        <v>1215.2099999999998</v>
      </c>
      <c r="AH413" s="16">
        <f>AVERAGE(G400:G413)</f>
        <v>1207.6149999999998</v>
      </c>
      <c r="AS413" s="26">
        <f>AVERAGE(E413,F413,G413)</f>
        <v>1234.9066666666668</v>
      </c>
      <c r="AT413" s="26">
        <f t="shared" si="181"/>
        <v>1213.7738095238096</v>
      </c>
      <c r="AU413" s="26">
        <f t="shared" si="182"/>
        <v>11.070884353741446</v>
      </c>
      <c r="AV413" s="27">
        <f t="shared" si="183"/>
        <v>127.25786828231232</v>
      </c>
      <c r="AW413" s="10">
        <f t="shared" si="175"/>
        <v>43572</v>
      </c>
      <c r="AY413" s="20">
        <f>AVERAGE(E413,F413,G413)</f>
        <v>1234.9066666666668</v>
      </c>
      <c r="AZ413" s="21">
        <f t="shared" si="190"/>
        <v>1202.4706666666668</v>
      </c>
      <c r="BA413" s="21">
        <f t="shared" si="191"/>
        <v>14.194266666666659</v>
      </c>
      <c r="BB413" s="22">
        <f t="shared" si="192"/>
        <v>152.34319960171683</v>
      </c>
      <c r="BC413" s="10">
        <f t="shared" si="176"/>
        <v>43572</v>
      </c>
      <c r="BE413" s="20">
        <f>G413-G412</f>
        <v>9.209999999999809</v>
      </c>
      <c r="BF413" s="23">
        <f t="shared" si="178"/>
        <v>9.209999999999809</v>
      </c>
      <c r="BG413" s="23">
        <f t="shared" si="184"/>
        <v>0</v>
      </c>
      <c r="BH413" s="33">
        <f t="shared" si="188"/>
        <v>5.8455674885060214</v>
      </c>
      <c r="BI413" s="33">
        <f t="shared" si="189"/>
        <v>2.6881783971440112</v>
      </c>
      <c r="BJ413" s="23">
        <f t="shared" si="185"/>
        <v>2.1745459656682384</v>
      </c>
      <c r="BK413" s="30">
        <f t="shared" si="186"/>
        <v>68.499432334113294</v>
      </c>
      <c r="BL413" s="10">
        <f t="shared" si="177"/>
        <v>43572</v>
      </c>
    </row>
    <row r="414" spans="1:64" x14ac:dyDescent="0.25">
      <c r="A414">
        <v>1417</v>
      </c>
      <c r="B414">
        <v>3</v>
      </c>
      <c r="C414" s="1">
        <v>43573</v>
      </c>
      <c r="D414" s="52">
        <v>1239.18</v>
      </c>
      <c r="E414" s="52">
        <v>1242</v>
      </c>
      <c r="F414" s="52">
        <v>1234.6099999999999</v>
      </c>
      <c r="G414">
        <v>1236.3699999999999</v>
      </c>
      <c r="H414">
        <v>1331823</v>
      </c>
      <c r="J414" s="10">
        <f t="shared" si="170"/>
        <v>43573</v>
      </c>
      <c r="K414" s="20">
        <v>0</v>
      </c>
      <c r="L414" s="20">
        <v>0</v>
      </c>
      <c r="N414" s="10">
        <f t="shared" si="171"/>
        <v>43573</v>
      </c>
      <c r="O414" s="42">
        <f>((G414-MIN(F401:F414))/(MAX(E401:E414)-MIN(F401:F414))*100)</f>
        <v>90.61666666666649</v>
      </c>
      <c r="P414" s="40">
        <f t="shared" si="187"/>
        <v>93.338443916712393</v>
      </c>
      <c r="Q414" s="2"/>
      <c r="R414" s="10">
        <f t="shared" si="172"/>
        <v>43573</v>
      </c>
      <c r="S414" s="11">
        <f t="shared" si="179"/>
        <v>0.25</v>
      </c>
      <c r="T414" s="40">
        <f>(G414*S414)+(T413*(1-S414))</f>
        <v>1223.7983547959916</v>
      </c>
      <c r="U414" s="3"/>
      <c r="V414" s="10">
        <f t="shared" si="173"/>
        <v>43573</v>
      </c>
      <c r="W414" s="23">
        <f t="shared" si="180"/>
        <v>0.15384615384615385</v>
      </c>
      <c r="X414" s="46">
        <f>((G414 -X413)*W414)+X413</f>
        <v>1216.226343423554</v>
      </c>
      <c r="Y414" s="23">
        <f t="shared" si="193"/>
        <v>7.407407407407407E-2</v>
      </c>
      <c r="Z414" s="47">
        <f>((G414 -Z413)*Y414)+Z413</f>
        <v>1199.4052296429245</v>
      </c>
      <c r="AA414" s="46">
        <f t="shared" si="194"/>
        <v>16.821113780629503</v>
      </c>
      <c r="AB414" s="45">
        <f t="shared" si="195"/>
        <v>0.2</v>
      </c>
      <c r="AC414" s="48">
        <f t="shared" si="169"/>
        <v>15.461825118618439</v>
      </c>
      <c r="AD414" s="46">
        <f t="shared" si="168"/>
        <v>1.359288662011064</v>
      </c>
      <c r="AF414" s="10">
        <f t="shared" si="174"/>
        <v>43573</v>
      </c>
      <c r="AG414" s="15">
        <f>AVERAGE(G408:G414)</f>
        <v>1220.7985714285714</v>
      </c>
      <c r="AH414" s="16">
        <f>AVERAGE(G401:G414)</f>
        <v>1212.1192857142855</v>
      </c>
      <c r="AS414" s="26">
        <f>AVERAGE(E414,F414,G414)</f>
        <v>1237.6599999999999</v>
      </c>
      <c r="AT414" s="26">
        <f t="shared" si="181"/>
        <v>1219.5052380952382</v>
      </c>
      <c r="AU414" s="26">
        <f t="shared" si="182"/>
        <v>11.449795918367338</v>
      </c>
      <c r="AV414" s="27">
        <f t="shared" si="183"/>
        <v>105.70646576991825</v>
      </c>
      <c r="AW414" s="10">
        <f t="shared" si="175"/>
        <v>43573</v>
      </c>
      <c r="AY414" s="20">
        <f>AVERAGE(E414,F414,G414)</f>
        <v>1237.6599999999999</v>
      </c>
      <c r="AZ414" s="21">
        <f t="shared" si="190"/>
        <v>1203.079</v>
      </c>
      <c r="BA414" s="21">
        <f t="shared" si="191"/>
        <v>14.741766666666672</v>
      </c>
      <c r="BB414" s="22">
        <f t="shared" si="192"/>
        <v>156.38559828876183</v>
      </c>
      <c r="BC414" s="10">
        <f t="shared" si="176"/>
        <v>43573</v>
      </c>
      <c r="BE414" s="20">
        <f>G414-G413</f>
        <v>2.9999999999972715E-2</v>
      </c>
      <c r="BF414" s="23">
        <f t="shared" si="178"/>
        <v>2.9999999999972715E-2</v>
      </c>
      <c r="BG414" s="23">
        <f t="shared" si="184"/>
        <v>0</v>
      </c>
      <c r="BH414" s="33">
        <f t="shared" si="188"/>
        <v>5.4301698107555891</v>
      </c>
      <c r="BI414" s="33">
        <f t="shared" si="189"/>
        <v>2.4961656544908672</v>
      </c>
      <c r="BJ414" s="23">
        <f t="shared" si="185"/>
        <v>2.1754044251775264</v>
      </c>
      <c r="BK414" s="30">
        <f t="shared" si="186"/>
        <v>68.507948402695405</v>
      </c>
      <c r="BL414" s="10">
        <f t="shared" si="177"/>
        <v>43573</v>
      </c>
    </row>
    <row r="415" spans="1:64" x14ac:dyDescent="0.25">
      <c r="A415">
        <v>1418</v>
      </c>
      <c r="B415">
        <v>3</v>
      </c>
      <c r="C415" s="1">
        <v>43577</v>
      </c>
      <c r="D415" s="52">
        <v>1235.99</v>
      </c>
      <c r="E415" s="52">
        <v>1249.0899999999999</v>
      </c>
      <c r="F415" s="52">
        <v>1228.31</v>
      </c>
      <c r="G415">
        <v>1248.8399999999999</v>
      </c>
      <c r="H415">
        <v>807334</v>
      </c>
      <c r="J415" s="10">
        <f t="shared" si="170"/>
        <v>43577</v>
      </c>
      <c r="K415" s="20">
        <v>0</v>
      </c>
      <c r="L415" s="20">
        <v>0</v>
      </c>
      <c r="N415" s="10">
        <f t="shared" si="171"/>
        <v>43577</v>
      </c>
      <c r="O415" s="42">
        <f>((G415-MIN(F402:F415))/(MAX(E402:E415)-MIN(F402:F415))*100)</f>
        <v>99.605553802461344</v>
      </c>
      <c r="P415" s="40">
        <f t="shared" si="187"/>
        <v>94.929892233272597</v>
      </c>
      <c r="Q415" s="2"/>
      <c r="R415" s="10">
        <f t="shared" si="172"/>
        <v>43577</v>
      </c>
      <c r="S415" s="11">
        <f t="shared" si="179"/>
        <v>0.25</v>
      </c>
      <c r="T415" s="40">
        <f>(G415*S415)+(T414*(1-S415))</f>
        <v>1230.0587660969936</v>
      </c>
      <c r="U415" s="3"/>
      <c r="V415" s="10">
        <f t="shared" si="173"/>
        <v>43577</v>
      </c>
      <c r="W415" s="23">
        <f t="shared" si="180"/>
        <v>0.15384615384615385</v>
      </c>
      <c r="X415" s="46">
        <f>((G415 -X414)*W415)+X414</f>
        <v>1221.2438290506996</v>
      </c>
      <c r="Y415" s="23">
        <f t="shared" si="193"/>
        <v>7.407407407407407E-2</v>
      </c>
      <c r="Z415" s="47">
        <f>((G415 -Z414)*Y415)+Z414</f>
        <v>1203.0670644841894</v>
      </c>
      <c r="AA415" s="46">
        <f t="shared" si="194"/>
        <v>18.176764566510201</v>
      </c>
      <c r="AB415" s="45">
        <f t="shared" si="195"/>
        <v>0.2</v>
      </c>
      <c r="AC415" s="48">
        <f t="shared" si="169"/>
        <v>16.004813008196791</v>
      </c>
      <c r="AD415" s="46">
        <f t="shared" si="168"/>
        <v>2.1719515583134097</v>
      </c>
      <c r="AF415" s="10">
        <f t="shared" si="174"/>
        <v>43577</v>
      </c>
      <c r="AG415" s="15">
        <f>AVERAGE(G409:G415)</f>
        <v>1227.4671428571426</v>
      </c>
      <c r="AH415" s="16">
        <f>AVERAGE(G402:G415)</f>
        <v>1216.0057142857142</v>
      </c>
      <c r="AS415" s="26">
        <f>AVERAGE(E415,F415,G415)</f>
        <v>1242.08</v>
      </c>
      <c r="AT415" s="26">
        <f t="shared" si="181"/>
        <v>1225.4028571428571</v>
      </c>
      <c r="AU415" s="26">
        <f t="shared" si="182"/>
        <v>11.159591836734696</v>
      </c>
      <c r="AV415" s="27">
        <f t="shared" si="183"/>
        <v>99.628153079014211</v>
      </c>
      <c r="AW415" s="10">
        <f t="shared" si="175"/>
        <v>43577</v>
      </c>
      <c r="AY415" s="20">
        <f>AVERAGE(E415,F415,G415)</f>
        <v>1242.08</v>
      </c>
      <c r="AZ415" s="21">
        <f t="shared" si="190"/>
        <v>1204.5441666666666</v>
      </c>
      <c r="BA415" s="21">
        <f t="shared" si="191"/>
        <v>16.132583333333308</v>
      </c>
      <c r="BB415" s="22">
        <f t="shared" si="192"/>
        <v>155.11396018754351</v>
      </c>
      <c r="BC415" s="10">
        <f t="shared" si="176"/>
        <v>43577</v>
      </c>
      <c r="BE415" s="20">
        <f>G415-G414</f>
        <v>12.470000000000027</v>
      </c>
      <c r="BF415" s="23">
        <f t="shared" si="178"/>
        <v>12.470000000000027</v>
      </c>
      <c r="BG415" s="23">
        <f t="shared" si="184"/>
        <v>0</v>
      </c>
      <c r="BH415" s="33">
        <f t="shared" si="188"/>
        <v>5.9330148242730489</v>
      </c>
      <c r="BI415" s="33">
        <f t="shared" si="189"/>
        <v>2.31786810774152</v>
      </c>
      <c r="BJ415" s="23">
        <f t="shared" si="185"/>
        <v>2.5596861203867416</v>
      </c>
      <c r="BK415" s="30">
        <f t="shared" si="186"/>
        <v>71.907635499858202</v>
      </c>
      <c r="BL415" s="10">
        <f t="shared" si="177"/>
        <v>43577</v>
      </c>
    </row>
    <row r="416" spans="1:64" x14ac:dyDescent="0.25">
      <c r="A416">
        <v>1419</v>
      </c>
      <c r="B416">
        <v>3</v>
      </c>
      <c r="C416" s="1">
        <v>43578</v>
      </c>
      <c r="D416" s="52">
        <v>1250.69</v>
      </c>
      <c r="E416" s="52">
        <v>1269</v>
      </c>
      <c r="F416" s="52">
        <v>1246.3800000000001</v>
      </c>
      <c r="G416">
        <v>1264.55</v>
      </c>
      <c r="H416">
        <v>1319910</v>
      </c>
      <c r="J416" s="10">
        <f t="shared" si="170"/>
        <v>43578</v>
      </c>
      <c r="K416" s="20">
        <v>0</v>
      </c>
      <c r="L416" s="20">
        <v>1</v>
      </c>
      <c r="N416" s="10">
        <f t="shared" si="171"/>
        <v>43578</v>
      </c>
      <c r="O416" s="42">
        <f>((G416-MIN(F403:F416))/(MAX(E403:E416)-MIN(F403:F416))*100)</f>
        <v>94.13856691253946</v>
      </c>
      <c r="P416" s="40">
        <f t="shared" si="187"/>
        <v>94.786929127222422</v>
      </c>
      <c r="Q416" s="2"/>
      <c r="R416" s="10">
        <f t="shared" si="172"/>
        <v>43578</v>
      </c>
      <c r="S416" s="11">
        <f t="shared" si="179"/>
        <v>0.25</v>
      </c>
      <c r="T416" s="40">
        <f>(G416*S416)+(T415*(1-S416))</f>
        <v>1238.6815745727451</v>
      </c>
      <c r="U416" s="3"/>
      <c r="V416" s="10">
        <f t="shared" si="173"/>
        <v>43578</v>
      </c>
      <c r="W416" s="23">
        <f t="shared" si="180"/>
        <v>0.15384615384615385</v>
      </c>
      <c r="X416" s="46">
        <f>((G416 -X415)*W416)+X415</f>
        <v>1227.9063168890534</v>
      </c>
      <c r="Y416" s="23">
        <f t="shared" si="193"/>
        <v>7.407407407407407E-2</v>
      </c>
      <c r="Z416" s="47">
        <f>((G416 -Z415)*Y416)+Z415</f>
        <v>1207.6213560038791</v>
      </c>
      <c r="AA416" s="46">
        <f t="shared" si="194"/>
        <v>20.284960885174314</v>
      </c>
      <c r="AB416" s="45">
        <f t="shared" si="195"/>
        <v>0.2</v>
      </c>
      <c r="AC416" s="48">
        <f t="shared" si="169"/>
        <v>16.860842583592294</v>
      </c>
      <c r="AD416" s="46">
        <f t="shared" si="168"/>
        <v>3.4241183015820198</v>
      </c>
      <c r="AF416" s="10">
        <f t="shared" si="174"/>
        <v>43578</v>
      </c>
      <c r="AG416" s="15">
        <f>AVERAGE(G410:G416)</f>
        <v>1236.0285714285712</v>
      </c>
      <c r="AH416" s="16">
        <f>AVERAGE(G403:G416)</f>
        <v>1220.5814285714282</v>
      </c>
      <c r="AS416" s="26">
        <f>AVERAGE(E416,F416,G416)</f>
        <v>1259.9766666666667</v>
      </c>
      <c r="AT416" s="26">
        <f t="shared" si="181"/>
        <v>1233.3657142857141</v>
      </c>
      <c r="AU416" s="26">
        <f t="shared" si="182"/>
        <v>11.760136054421796</v>
      </c>
      <c r="AV416" s="27">
        <f t="shared" si="183"/>
        <v>150.85399385294161</v>
      </c>
      <c r="AW416" s="10">
        <f t="shared" si="175"/>
        <v>43578</v>
      </c>
      <c r="AY416" s="20">
        <f>AVERAGE(E416,F416,G416)</f>
        <v>1259.9766666666667</v>
      </c>
      <c r="AZ416" s="21">
        <f t="shared" si="190"/>
        <v>1207.7689999999998</v>
      </c>
      <c r="BA416" s="21">
        <f t="shared" si="191"/>
        <v>18.470566666666617</v>
      </c>
      <c r="BB416" s="22">
        <f t="shared" si="192"/>
        <v>188.43553497426373</v>
      </c>
      <c r="BC416" s="10">
        <f t="shared" si="176"/>
        <v>43578</v>
      </c>
      <c r="BE416" s="20">
        <f>G416-G415</f>
        <v>15.710000000000036</v>
      </c>
      <c r="BF416" s="23">
        <f t="shared" si="178"/>
        <v>15.710000000000036</v>
      </c>
      <c r="BG416" s="23">
        <f t="shared" si="184"/>
        <v>0</v>
      </c>
      <c r="BH416" s="33">
        <f t="shared" si="188"/>
        <v>6.6313709082535484</v>
      </c>
      <c r="BI416" s="33">
        <f t="shared" si="189"/>
        <v>2.1523061000456969</v>
      </c>
      <c r="BJ416" s="23">
        <f t="shared" si="185"/>
        <v>3.0810538092666064</v>
      </c>
      <c r="BK416" s="30">
        <f t="shared" si="186"/>
        <v>75.49652499730928</v>
      </c>
      <c r="BL416" s="10">
        <f t="shared" si="177"/>
        <v>43578</v>
      </c>
    </row>
    <row r="417" spans="1:64" x14ac:dyDescent="0.25">
      <c r="A417">
        <v>1420</v>
      </c>
      <c r="B417">
        <v>3</v>
      </c>
      <c r="C417" s="1">
        <v>43579</v>
      </c>
      <c r="D417" s="52">
        <v>1264.1199999999999</v>
      </c>
      <c r="E417" s="52">
        <v>1268.01</v>
      </c>
      <c r="F417" s="52">
        <v>1255</v>
      </c>
      <c r="G417">
        <v>1256</v>
      </c>
      <c r="H417">
        <v>1018753</v>
      </c>
      <c r="J417" s="10">
        <f t="shared" si="170"/>
        <v>43579</v>
      </c>
      <c r="K417" s="20">
        <v>0</v>
      </c>
      <c r="L417" s="20">
        <v>1</v>
      </c>
      <c r="N417" s="10">
        <f t="shared" si="171"/>
        <v>43579</v>
      </c>
      <c r="O417" s="42">
        <f>((G417-MIN(F404:F417))/(MAX(E404:E417)-MIN(F404:F417))*100)</f>
        <v>82.876712328767141</v>
      </c>
      <c r="P417" s="40">
        <f t="shared" si="187"/>
        <v>92.206944347922658</v>
      </c>
      <c r="Q417" s="2"/>
      <c r="R417" s="10">
        <f t="shared" si="172"/>
        <v>43579</v>
      </c>
      <c r="S417" s="11">
        <f t="shared" si="179"/>
        <v>0.25</v>
      </c>
      <c r="T417" s="40">
        <f>(G417*S417)+(T416*(1-S417))</f>
        <v>1243.0111809295588</v>
      </c>
      <c r="U417" s="3"/>
      <c r="V417" s="10">
        <f t="shared" si="173"/>
        <v>43579</v>
      </c>
      <c r="W417" s="23">
        <f t="shared" si="180"/>
        <v>0.15384615384615385</v>
      </c>
      <c r="X417" s="46">
        <f>((G417 -X416)*W417)+X416</f>
        <v>1232.2284219830451</v>
      </c>
      <c r="Y417" s="23">
        <f t="shared" si="193"/>
        <v>7.407407407407407E-2</v>
      </c>
      <c r="Z417" s="47">
        <f>((G417 -Z416)*Y417)+Z416</f>
        <v>1211.2049592628509</v>
      </c>
      <c r="AA417" s="46">
        <f t="shared" si="194"/>
        <v>21.023462720194175</v>
      </c>
      <c r="AB417" s="45">
        <f t="shared" si="195"/>
        <v>0.2</v>
      </c>
      <c r="AC417" s="48">
        <f t="shared" si="169"/>
        <v>17.693366610912669</v>
      </c>
      <c r="AD417" s="46">
        <f t="shared" si="168"/>
        <v>3.3300961092815058</v>
      </c>
      <c r="AF417" s="10">
        <f t="shared" si="174"/>
        <v>43579</v>
      </c>
      <c r="AG417" s="15">
        <f>AVERAGE(G411:G417)</f>
        <v>1241.4757142857143</v>
      </c>
      <c r="AH417" s="16">
        <f>AVERAGE(G404:G417)</f>
        <v>1224.1585714285713</v>
      </c>
      <c r="AS417" s="26">
        <f>AVERAGE(E417,F417,G417)</f>
        <v>1259.67</v>
      </c>
      <c r="AT417" s="26">
        <f t="shared" si="181"/>
        <v>1239.7790476190476</v>
      </c>
      <c r="AU417" s="26">
        <f t="shared" si="182"/>
        <v>12.111292517006827</v>
      </c>
      <c r="AV417" s="27">
        <f t="shared" si="183"/>
        <v>109.48984100593937</v>
      </c>
      <c r="AW417" s="10">
        <f t="shared" si="175"/>
        <v>43579</v>
      </c>
      <c r="AY417" s="20">
        <f>AVERAGE(E417,F417,G417)</f>
        <v>1259.67</v>
      </c>
      <c r="AZ417" s="21">
        <f t="shared" si="190"/>
        <v>1211.349666666667</v>
      </c>
      <c r="BA417" s="21">
        <f t="shared" si="191"/>
        <v>20.2683</v>
      </c>
      <c r="BB417" s="22">
        <f t="shared" si="192"/>
        <v>158.93565595316534</v>
      </c>
      <c r="BC417" s="10">
        <f t="shared" si="176"/>
        <v>43579</v>
      </c>
      <c r="BE417" s="20">
        <f>G417-G416</f>
        <v>-8.5499999999999545</v>
      </c>
      <c r="BF417" s="23">
        <f t="shared" si="178"/>
        <v>0</v>
      </c>
      <c r="BG417" s="23">
        <f t="shared" si="184"/>
        <v>8.5499999999999545</v>
      </c>
      <c r="BH417" s="33">
        <f t="shared" si="188"/>
        <v>6.1577015576640095</v>
      </c>
      <c r="BI417" s="33">
        <f t="shared" si="189"/>
        <v>2.6092842357567152</v>
      </c>
      <c r="BJ417" s="23">
        <f t="shared" si="185"/>
        <v>2.3599198099160792</v>
      </c>
      <c r="BK417" s="30">
        <f t="shared" si="186"/>
        <v>70.237384920654492</v>
      </c>
      <c r="BL417" s="10">
        <f t="shared" si="177"/>
        <v>43579</v>
      </c>
    </row>
    <row r="418" spans="1:64" x14ac:dyDescent="0.25">
      <c r="A418">
        <v>1421</v>
      </c>
      <c r="B418">
        <v>3</v>
      </c>
      <c r="C418" s="1">
        <v>43580</v>
      </c>
      <c r="D418" s="52">
        <v>1264.77</v>
      </c>
      <c r="E418" s="52">
        <v>1267.4100000000001</v>
      </c>
      <c r="F418" s="52">
        <v>1252.03</v>
      </c>
      <c r="G418">
        <v>1263.45</v>
      </c>
      <c r="H418">
        <v>1107295</v>
      </c>
      <c r="J418" s="10">
        <f t="shared" si="170"/>
        <v>43580</v>
      </c>
      <c r="K418" s="20">
        <v>0</v>
      </c>
      <c r="L418" s="20">
        <v>1</v>
      </c>
      <c r="N418" s="10">
        <f t="shared" si="171"/>
        <v>43580</v>
      </c>
      <c r="O418" s="42">
        <f>((G418-MIN(F405:F418))/(MAX(E405:E418)-MIN(F405:F418))*100)</f>
        <v>92.68967334035834</v>
      </c>
      <c r="P418" s="40">
        <f t="shared" si="187"/>
        <v>89.90165086055498</v>
      </c>
      <c r="Q418" s="2"/>
      <c r="R418" s="10">
        <f t="shared" si="172"/>
        <v>43580</v>
      </c>
      <c r="S418" s="11">
        <f t="shared" si="179"/>
        <v>0.25</v>
      </c>
      <c r="T418" s="40">
        <f>(G418*S418)+(T417*(1-S418))</f>
        <v>1248.1208856971691</v>
      </c>
      <c r="U418" s="3"/>
      <c r="V418" s="10">
        <f t="shared" si="173"/>
        <v>43580</v>
      </c>
      <c r="W418" s="23">
        <f t="shared" si="180"/>
        <v>0.15384615384615385</v>
      </c>
      <c r="X418" s="46">
        <f>((G418 -X417)*W418)+X417</f>
        <v>1237.0317416779612</v>
      </c>
      <c r="Y418" s="23">
        <f t="shared" si="193"/>
        <v>7.407407407407407E-2</v>
      </c>
      <c r="Z418" s="47">
        <f>((G418 -Z417)*Y418)+Z417</f>
        <v>1215.0749622804176</v>
      </c>
      <c r="AA418" s="46">
        <f t="shared" si="194"/>
        <v>21.956779397543642</v>
      </c>
      <c r="AB418" s="45">
        <f t="shared" si="195"/>
        <v>0.2</v>
      </c>
      <c r="AC418" s="48">
        <f t="shared" si="169"/>
        <v>18.546049168238863</v>
      </c>
      <c r="AD418" s="46">
        <f t="shared" si="168"/>
        <v>3.4107302293047788</v>
      </c>
      <c r="AF418" s="10">
        <f t="shared" si="174"/>
        <v>43580</v>
      </c>
      <c r="AG418" s="15">
        <f>AVERAGE(G412:G418)</f>
        <v>1247.5257142857142</v>
      </c>
      <c r="AH418" s="16">
        <f>AVERAGE(G405:G418)</f>
        <v>1227.6192857142855</v>
      </c>
      <c r="AS418" s="26">
        <f>AVERAGE(E418,F418,G418)</f>
        <v>1260.9633333333334</v>
      </c>
      <c r="AT418" s="26">
        <f t="shared" si="181"/>
        <v>1245.8971428571429</v>
      </c>
      <c r="AU418" s="26">
        <f t="shared" si="182"/>
        <v>12.262448979591877</v>
      </c>
      <c r="AV418" s="27">
        <f t="shared" si="183"/>
        <v>81.909633229408158</v>
      </c>
      <c r="AW418" s="10">
        <f t="shared" si="175"/>
        <v>43580</v>
      </c>
      <c r="AY418" s="20">
        <f>AVERAGE(E418,F418,G418)</f>
        <v>1260.9633333333334</v>
      </c>
      <c r="AZ418" s="21">
        <f t="shared" si="190"/>
        <v>1215.732</v>
      </c>
      <c r="BA418" s="21">
        <f t="shared" si="191"/>
        <v>21.356066666666617</v>
      </c>
      <c r="BB418" s="22">
        <f t="shared" si="192"/>
        <v>141.1974531306748</v>
      </c>
      <c r="BC418" s="10">
        <f t="shared" si="176"/>
        <v>43580</v>
      </c>
      <c r="BE418" s="20">
        <f>G418-G417</f>
        <v>7.4500000000000455</v>
      </c>
      <c r="BF418" s="23">
        <f t="shared" si="178"/>
        <v>7.4500000000000455</v>
      </c>
      <c r="BG418" s="23">
        <f t="shared" si="184"/>
        <v>0</v>
      </c>
      <c r="BH418" s="33">
        <f t="shared" si="188"/>
        <v>6.2500085892594415</v>
      </c>
      <c r="BI418" s="33">
        <f t="shared" si="189"/>
        <v>2.4229067903455213</v>
      </c>
      <c r="BJ418" s="23">
        <f t="shared" si="185"/>
        <v>2.5795497433758698</v>
      </c>
      <c r="BK418" s="30">
        <f t="shared" si="186"/>
        <v>72.063525535563556</v>
      </c>
      <c r="BL418" s="10">
        <f t="shared" si="177"/>
        <v>43580</v>
      </c>
    </row>
    <row r="419" spans="1:64" x14ac:dyDescent="0.25">
      <c r="A419">
        <v>1422</v>
      </c>
      <c r="B419">
        <v>3</v>
      </c>
      <c r="C419" s="1">
        <v>43581</v>
      </c>
      <c r="D419" s="52">
        <v>1269</v>
      </c>
      <c r="E419" s="52">
        <v>1273.07</v>
      </c>
      <c r="F419" s="52">
        <v>1260.32</v>
      </c>
      <c r="G419">
        <v>1272.18</v>
      </c>
      <c r="H419">
        <v>1241428</v>
      </c>
      <c r="J419" s="10">
        <f t="shared" si="170"/>
        <v>43581</v>
      </c>
      <c r="K419" s="20">
        <v>0</v>
      </c>
      <c r="L419" s="20">
        <v>1</v>
      </c>
      <c r="N419" s="10">
        <f t="shared" si="171"/>
        <v>43581</v>
      </c>
      <c r="O419" s="42">
        <f>((G419-MIN(F406:F419))/(MAX(E406:E419)-MIN(F406:F419))*100)</f>
        <v>98.887360920115171</v>
      </c>
      <c r="P419" s="40">
        <f t="shared" si="187"/>
        <v>91.484582196413555</v>
      </c>
      <c r="Q419" s="2"/>
      <c r="R419" s="10">
        <f t="shared" si="172"/>
        <v>43581</v>
      </c>
      <c r="S419" s="11">
        <f t="shared" si="179"/>
        <v>0.25</v>
      </c>
      <c r="T419" s="40">
        <f>(G419*S419)+(T418*(1-S419))</f>
        <v>1254.135664272877</v>
      </c>
      <c r="U419" s="3"/>
      <c r="V419" s="10">
        <f t="shared" si="173"/>
        <v>43581</v>
      </c>
      <c r="W419" s="23">
        <f t="shared" si="180"/>
        <v>0.15384615384615385</v>
      </c>
      <c r="X419" s="46">
        <f>((G419 -X418)*W419)+X418</f>
        <v>1242.439166035198</v>
      </c>
      <c r="Y419" s="23">
        <f t="shared" si="193"/>
        <v>7.407407407407407E-2</v>
      </c>
      <c r="Z419" s="47">
        <f>((G419 -Z418)*Y419)+Z418</f>
        <v>1219.3049650744608</v>
      </c>
      <c r="AA419" s="46">
        <f t="shared" si="194"/>
        <v>23.134200960737189</v>
      </c>
      <c r="AB419" s="45">
        <f t="shared" si="195"/>
        <v>0.2</v>
      </c>
      <c r="AC419" s="48">
        <f t="shared" si="169"/>
        <v>19.463679526738527</v>
      </c>
      <c r="AD419" s="46">
        <f t="shared" si="168"/>
        <v>3.6705214339986618</v>
      </c>
      <c r="AF419" s="10">
        <f t="shared" si="174"/>
        <v>43581</v>
      </c>
      <c r="AG419" s="15">
        <f>AVERAGE(G413:G419)</f>
        <v>1253.9614285714285</v>
      </c>
      <c r="AH419" s="16">
        <f>AVERAGE(G406:G419)</f>
        <v>1232.2642857142857</v>
      </c>
      <c r="AS419" s="26">
        <f>AVERAGE(E419,F419,G419)</f>
        <v>1268.5233333333333</v>
      </c>
      <c r="AT419" s="26">
        <f t="shared" si="181"/>
        <v>1251.9685714285713</v>
      </c>
      <c r="AU419" s="26">
        <f t="shared" si="182"/>
        <v>11.788299319727944</v>
      </c>
      <c r="AV419" s="27">
        <f t="shared" si="183"/>
        <v>93.622562824123449</v>
      </c>
      <c r="AW419" s="10">
        <f t="shared" si="175"/>
        <v>43581</v>
      </c>
      <c r="AY419" s="20">
        <f>AVERAGE(E419,F419,G419)</f>
        <v>1268.5233333333333</v>
      </c>
      <c r="AZ419" s="21">
        <f t="shared" si="190"/>
        <v>1220.8333333333335</v>
      </c>
      <c r="BA419" s="21">
        <f t="shared" si="191"/>
        <v>22.313666666666666</v>
      </c>
      <c r="BB419" s="22">
        <f t="shared" si="192"/>
        <v>142.48367965820597</v>
      </c>
      <c r="BC419" s="10">
        <f t="shared" si="176"/>
        <v>43581</v>
      </c>
      <c r="BE419" s="20">
        <f>G419-G418</f>
        <v>8.7300000000000182</v>
      </c>
      <c r="BF419" s="23">
        <f t="shared" si="178"/>
        <v>8.7300000000000182</v>
      </c>
      <c r="BG419" s="23">
        <f t="shared" si="184"/>
        <v>0</v>
      </c>
      <c r="BH419" s="33">
        <f t="shared" si="188"/>
        <v>6.4271508328837683</v>
      </c>
      <c r="BI419" s="33">
        <f t="shared" si="189"/>
        <v>2.2498420196065552</v>
      </c>
      <c r="BJ419" s="23">
        <f t="shared" si="185"/>
        <v>2.8567120610573924</v>
      </c>
      <c r="BK419" s="30">
        <f t="shared" si="186"/>
        <v>74.071178139084864</v>
      </c>
      <c r="BL419" s="10">
        <f t="shared" si="177"/>
        <v>43581</v>
      </c>
    </row>
    <row r="420" spans="1:64" x14ac:dyDescent="0.25">
      <c r="A420">
        <v>1423</v>
      </c>
      <c r="B420">
        <v>3</v>
      </c>
      <c r="C420" s="1">
        <v>43584</v>
      </c>
      <c r="D420" s="52">
        <v>1274</v>
      </c>
      <c r="E420" s="52">
        <v>1289.27</v>
      </c>
      <c r="F420" s="52">
        <v>1266.29</v>
      </c>
      <c r="G420">
        <v>1287.58</v>
      </c>
      <c r="H420">
        <v>2499432</v>
      </c>
      <c r="J420" s="10">
        <f t="shared" si="170"/>
        <v>43584</v>
      </c>
      <c r="K420" s="20">
        <v>0</v>
      </c>
      <c r="L420" s="20">
        <v>1</v>
      </c>
      <c r="N420" s="10">
        <f t="shared" si="171"/>
        <v>43584</v>
      </c>
      <c r="O420" s="42">
        <f>((G420-MIN(F407:F420))/(MAX(E407:E420)-MIN(F407:F420))*100)</f>
        <v>98.243060609210886</v>
      </c>
      <c r="P420" s="40">
        <f t="shared" si="187"/>
        <v>96.606698289894794</v>
      </c>
      <c r="Q420" s="2"/>
      <c r="R420" s="10">
        <f t="shared" si="172"/>
        <v>43584</v>
      </c>
      <c r="S420" s="11">
        <f t="shared" si="179"/>
        <v>0.25</v>
      </c>
      <c r="T420" s="40">
        <f>(G420*S420)+(T419*(1-S420))</f>
        <v>1262.4967482046577</v>
      </c>
      <c r="U420" s="3"/>
      <c r="V420" s="10">
        <f t="shared" si="173"/>
        <v>43584</v>
      </c>
      <c r="W420" s="23">
        <f t="shared" si="180"/>
        <v>0.15384615384615385</v>
      </c>
      <c r="X420" s="46">
        <f>((G420 -X419)*W420)+X419</f>
        <v>1249.3839097220907</v>
      </c>
      <c r="Y420" s="23">
        <f t="shared" si="193"/>
        <v>7.407407407407407E-2</v>
      </c>
      <c r="Z420" s="47">
        <f>((G420 -Z419)*Y420)+Z419</f>
        <v>1224.3623750689453</v>
      </c>
      <c r="AA420" s="46">
        <f t="shared" si="194"/>
        <v>25.021534653145409</v>
      </c>
      <c r="AB420" s="45">
        <f t="shared" si="195"/>
        <v>0.2</v>
      </c>
      <c r="AC420" s="48">
        <f t="shared" si="169"/>
        <v>20.575250552019902</v>
      </c>
      <c r="AD420" s="46">
        <f t="shared" ref="AD420:AD483" si="196">AA420-AC420</f>
        <v>4.4462841011255065</v>
      </c>
      <c r="AF420" s="10">
        <f t="shared" si="174"/>
        <v>43584</v>
      </c>
      <c r="AG420" s="15">
        <f>AVERAGE(G414:G420)</f>
        <v>1261.2814285714287</v>
      </c>
      <c r="AH420" s="16">
        <f>AVERAGE(G407:G420)</f>
        <v>1238.2457142857145</v>
      </c>
      <c r="AS420" s="26">
        <f>AVERAGE(E420,F420,G420)</f>
        <v>1281.0466666666666</v>
      </c>
      <c r="AT420" s="26">
        <f t="shared" si="181"/>
        <v>1258.56</v>
      </c>
      <c r="AU420" s="26">
        <f t="shared" si="182"/>
        <v>10.680000000000064</v>
      </c>
      <c r="AV420" s="27">
        <f t="shared" si="183"/>
        <v>140.36620890553399</v>
      </c>
      <c r="AW420" s="10">
        <f t="shared" si="175"/>
        <v>43584</v>
      </c>
      <c r="AY420" s="20">
        <f>AVERAGE(E420,F420,G420)</f>
        <v>1281.0466666666666</v>
      </c>
      <c r="AZ420" s="21">
        <f t="shared" si="190"/>
        <v>1226.2993333333336</v>
      </c>
      <c r="BA420" s="21">
        <f t="shared" si="191"/>
        <v>23.443200000000026</v>
      </c>
      <c r="BB420" s="22">
        <f t="shared" si="192"/>
        <v>155.68788485455048</v>
      </c>
      <c r="BC420" s="10">
        <f t="shared" si="176"/>
        <v>43584</v>
      </c>
      <c r="BE420" s="20">
        <f>G420-G419</f>
        <v>15.399999999999864</v>
      </c>
      <c r="BF420" s="23">
        <f t="shared" si="178"/>
        <v>15.399999999999864</v>
      </c>
      <c r="BG420" s="23">
        <f t="shared" si="184"/>
        <v>0</v>
      </c>
      <c r="BH420" s="33">
        <f t="shared" si="188"/>
        <v>7.0680686305349179</v>
      </c>
      <c r="BI420" s="33">
        <f t="shared" si="189"/>
        <v>2.0891390182060872</v>
      </c>
      <c r="BJ420" s="23">
        <f t="shared" si="185"/>
        <v>3.3832447572608948</v>
      </c>
      <c r="BK420" s="30">
        <f t="shared" si="186"/>
        <v>77.185850770858991</v>
      </c>
      <c r="BL420" s="10">
        <f t="shared" si="177"/>
        <v>43584</v>
      </c>
    </row>
    <row r="421" spans="1:64" x14ac:dyDescent="0.25">
      <c r="A421">
        <v>1424</v>
      </c>
      <c r="B421">
        <v>3</v>
      </c>
      <c r="C421" s="1">
        <v>43585</v>
      </c>
      <c r="D421" s="52">
        <v>1185</v>
      </c>
      <c r="E421" s="52">
        <v>1192.81</v>
      </c>
      <c r="F421" s="52">
        <v>1175</v>
      </c>
      <c r="G421">
        <v>1188.48</v>
      </c>
      <c r="H421">
        <v>6207027</v>
      </c>
      <c r="J421" s="10">
        <f t="shared" si="170"/>
        <v>43585</v>
      </c>
      <c r="K421" s="20">
        <v>0</v>
      </c>
      <c r="L421" s="20">
        <v>1</v>
      </c>
      <c r="N421" s="10">
        <f t="shared" si="171"/>
        <v>43585</v>
      </c>
      <c r="O421" s="42">
        <f>((G421-MIN(F408:F421))/(MAX(E408:E421)-MIN(F408:F421))*100)</f>
        <v>11.796622035529904</v>
      </c>
      <c r="P421" s="40">
        <f t="shared" si="187"/>
        <v>69.642347854951979</v>
      </c>
      <c r="Q421" s="2"/>
      <c r="R421" s="10">
        <f t="shared" si="172"/>
        <v>43585</v>
      </c>
      <c r="S421" s="11">
        <f t="shared" si="179"/>
        <v>0.25</v>
      </c>
      <c r="T421" s="40">
        <f>(G421*S421)+(T420*(1-S421))</f>
        <v>1243.9925611534932</v>
      </c>
      <c r="U421" s="3"/>
      <c r="V421" s="10">
        <f t="shared" si="173"/>
        <v>43585</v>
      </c>
      <c r="W421" s="23">
        <f t="shared" si="180"/>
        <v>0.15384615384615385</v>
      </c>
      <c r="X421" s="46">
        <f>((G421 -X420)*W421)+X420</f>
        <v>1240.0140774571537</v>
      </c>
      <c r="Y421" s="23">
        <f t="shared" si="193"/>
        <v>7.407407407407407E-2</v>
      </c>
      <c r="Z421" s="47">
        <f>((G421 -Z420)*Y421)+Z420</f>
        <v>1221.7044213601346</v>
      </c>
      <c r="AA421" s="46">
        <f t="shared" si="194"/>
        <v>18.309656097019115</v>
      </c>
      <c r="AB421" s="45">
        <f t="shared" si="195"/>
        <v>0.2</v>
      </c>
      <c r="AC421" s="48">
        <f t="shared" si="169"/>
        <v>20.122131661019743</v>
      </c>
      <c r="AD421" s="46">
        <f t="shared" si="196"/>
        <v>-1.8124755640006285</v>
      </c>
      <c r="AF421" s="10">
        <f t="shared" si="174"/>
        <v>43585</v>
      </c>
      <c r="AG421" s="15">
        <f>AVERAGE(G415:G421)</f>
        <v>1254.44</v>
      </c>
      <c r="AH421" s="16">
        <f>AVERAGE(G408:G421)</f>
        <v>1237.6192857142858</v>
      </c>
      <c r="AS421" s="26">
        <f>AVERAGE(E421,F421,G421)</f>
        <v>1185.43</v>
      </c>
      <c r="AT421" s="26">
        <f t="shared" si="181"/>
        <v>1251.0985714285714</v>
      </c>
      <c r="AU421" s="26">
        <f t="shared" si="182"/>
        <v>21.33918367346941</v>
      </c>
      <c r="AV421" s="27">
        <f t="shared" si="183"/>
        <v>-205.15802426630404</v>
      </c>
      <c r="AW421" s="10">
        <f t="shared" si="175"/>
        <v>43585</v>
      </c>
      <c r="AY421" s="20">
        <f>AVERAGE(E421,F421,G421)</f>
        <v>1185.43</v>
      </c>
      <c r="AZ421" s="21">
        <f t="shared" si="190"/>
        <v>1226.0193333333332</v>
      </c>
      <c r="BA421" s="21">
        <f t="shared" si="191"/>
        <v>23.667599999999947</v>
      </c>
      <c r="BB421" s="22">
        <f t="shared" si="192"/>
        <v>-114.33164138127852</v>
      </c>
      <c r="BC421" s="10">
        <f t="shared" si="176"/>
        <v>43585</v>
      </c>
      <c r="BE421" s="20">
        <f>G421-G420</f>
        <v>-99.099999999999909</v>
      </c>
      <c r="BF421" s="23">
        <f t="shared" si="178"/>
        <v>0</v>
      </c>
      <c r="BG421" s="23">
        <f t="shared" si="184"/>
        <v>99.099999999999909</v>
      </c>
      <c r="BH421" s="33">
        <f t="shared" si="188"/>
        <v>6.563206585496709</v>
      </c>
      <c r="BI421" s="33">
        <f t="shared" si="189"/>
        <v>9.0184862311913605</v>
      </c>
      <c r="BJ421" s="23">
        <f t="shared" si="185"/>
        <v>0.72775035823608458</v>
      </c>
      <c r="BK421" s="30">
        <f t="shared" si="186"/>
        <v>42.121267969469166</v>
      </c>
      <c r="BL421" s="10">
        <f t="shared" si="177"/>
        <v>43585</v>
      </c>
    </row>
    <row r="422" spans="1:64" x14ac:dyDescent="0.25">
      <c r="A422">
        <v>1425</v>
      </c>
      <c r="B422">
        <v>3</v>
      </c>
      <c r="C422" s="1">
        <v>43586</v>
      </c>
      <c r="D422" s="52">
        <v>1188.05</v>
      </c>
      <c r="E422" s="52">
        <v>1188.05</v>
      </c>
      <c r="F422" s="52">
        <v>1167.18</v>
      </c>
      <c r="G422">
        <v>1168.08</v>
      </c>
      <c r="H422">
        <v>2642983</v>
      </c>
      <c r="J422" s="10">
        <f t="shared" si="170"/>
        <v>43586</v>
      </c>
      <c r="K422" s="20">
        <v>0</v>
      </c>
      <c r="L422" s="20">
        <v>0</v>
      </c>
      <c r="N422" s="10">
        <f t="shared" si="171"/>
        <v>43586</v>
      </c>
      <c r="O422" s="42">
        <f>((G422-MIN(F409:F422))/(MAX(E409:E422)-MIN(F409:F422))*100)</f>
        <v>0.73716111065596213</v>
      </c>
      <c r="P422" s="40">
        <f t="shared" si="187"/>
        <v>36.925614585132251</v>
      </c>
      <c r="Q422" s="2"/>
      <c r="R422" s="10">
        <f t="shared" si="172"/>
        <v>43586</v>
      </c>
      <c r="S422" s="11">
        <f t="shared" si="179"/>
        <v>0.25</v>
      </c>
      <c r="T422" s="40">
        <f>(G422*S422)+(T421*(1-S422))</f>
        <v>1225.01442086512</v>
      </c>
      <c r="U422" s="3"/>
      <c r="V422" s="10">
        <f t="shared" si="173"/>
        <v>43586</v>
      </c>
      <c r="W422" s="23">
        <f t="shared" si="180"/>
        <v>0.15384615384615385</v>
      </c>
      <c r="X422" s="46">
        <f>((G422 -X421)*W422)+X421</f>
        <v>1228.9472963098992</v>
      </c>
      <c r="Y422" s="23">
        <f t="shared" si="193"/>
        <v>7.407407407407407E-2</v>
      </c>
      <c r="Z422" s="47">
        <f>((G422 -Z421)*Y422)+Z421</f>
        <v>1217.7322420001246</v>
      </c>
      <c r="AA422" s="46">
        <f t="shared" si="194"/>
        <v>11.215054309774587</v>
      </c>
      <c r="AB422" s="45">
        <f t="shared" si="195"/>
        <v>0.2</v>
      </c>
      <c r="AC422" s="48">
        <f t="shared" si="169"/>
        <v>18.340716190770713</v>
      </c>
      <c r="AD422" s="46">
        <f t="shared" si="196"/>
        <v>-7.1256618809961267</v>
      </c>
      <c r="AF422" s="10">
        <f t="shared" si="174"/>
        <v>43586</v>
      </c>
      <c r="AG422" s="15">
        <f>AVERAGE(G416:G422)</f>
        <v>1242.9028571428571</v>
      </c>
      <c r="AH422" s="16">
        <f>AVERAGE(G409:G422)</f>
        <v>1235.1849999999997</v>
      </c>
      <c r="AS422" s="26">
        <f>AVERAGE(E422,F422,G422)</f>
        <v>1174.4366666666667</v>
      </c>
      <c r="AT422" s="26">
        <f t="shared" si="181"/>
        <v>1241.4352380952382</v>
      </c>
      <c r="AU422" s="26">
        <f t="shared" si="182"/>
        <v>35.143945578231232</v>
      </c>
      <c r="AV422" s="27">
        <f t="shared" si="183"/>
        <v>-127.0936246651288</v>
      </c>
      <c r="AW422" s="10">
        <f t="shared" si="175"/>
        <v>43586</v>
      </c>
      <c r="AY422" s="20">
        <f>AVERAGE(E422,F422,G422)</f>
        <v>1174.4366666666667</v>
      </c>
      <c r="AZ422" s="21">
        <f t="shared" si="190"/>
        <v>1224.9486666666667</v>
      </c>
      <c r="BA422" s="21">
        <f t="shared" si="191"/>
        <v>24.631199999999968</v>
      </c>
      <c r="BB422" s="22">
        <f t="shared" si="192"/>
        <v>-136.71549362867694</v>
      </c>
      <c r="BC422" s="10">
        <f t="shared" si="176"/>
        <v>43586</v>
      </c>
      <c r="BE422" s="20">
        <f>G422-G421</f>
        <v>-20.400000000000091</v>
      </c>
      <c r="BF422" s="23">
        <f t="shared" si="178"/>
        <v>0</v>
      </c>
      <c r="BG422" s="23">
        <f t="shared" si="184"/>
        <v>20.400000000000091</v>
      </c>
      <c r="BH422" s="33">
        <f t="shared" si="188"/>
        <v>6.0944061151040865</v>
      </c>
      <c r="BI422" s="33">
        <f t="shared" si="189"/>
        <v>9.8314515003919833</v>
      </c>
      <c r="BJ422" s="23">
        <f t="shared" si="185"/>
        <v>0.61988874327062493</v>
      </c>
      <c r="BK422" s="30">
        <f t="shared" si="186"/>
        <v>38.267365326525017</v>
      </c>
      <c r="BL422" s="10">
        <f t="shared" si="177"/>
        <v>43586</v>
      </c>
    </row>
    <row r="423" spans="1:64" x14ac:dyDescent="0.25">
      <c r="A423">
        <v>1426</v>
      </c>
      <c r="B423">
        <v>3</v>
      </c>
      <c r="C423" s="1">
        <v>43587</v>
      </c>
      <c r="D423" s="52">
        <v>1167.76</v>
      </c>
      <c r="E423" s="52">
        <v>1174.19</v>
      </c>
      <c r="F423" s="52">
        <v>1155</v>
      </c>
      <c r="G423">
        <v>1162.6099999999999</v>
      </c>
      <c r="H423">
        <v>1944817</v>
      </c>
      <c r="J423" s="10">
        <f t="shared" si="170"/>
        <v>43587</v>
      </c>
      <c r="K423" s="20">
        <v>0</v>
      </c>
      <c r="L423" s="20">
        <v>0</v>
      </c>
      <c r="N423" s="10">
        <f t="shared" si="171"/>
        <v>43587</v>
      </c>
      <c r="O423" s="42">
        <f>((G423-MIN(F410:F423))/(MAX(E410:E423)-MIN(F410:F423))*100)</f>
        <v>5.6676845162731064</v>
      </c>
      <c r="P423" s="40">
        <f t="shared" si="187"/>
        <v>6.0671558874863232</v>
      </c>
      <c r="Q423" s="2"/>
      <c r="R423" s="10">
        <f t="shared" si="172"/>
        <v>43587</v>
      </c>
      <c r="S423" s="11">
        <f t="shared" si="179"/>
        <v>0.25</v>
      </c>
      <c r="T423" s="40">
        <f>(G423*S423)+(T422*(1-S423))</f>
        <v>1209.4133156488399</v>
      </c>
      <c r="U423" s="3"/>
      <c r="V423" s="10">
        <f t="shared" si="173"/>
        <v>43587</v>
      </c>
      <c r="W423" s="23">
        <f t="shared" si="180"/>
        <v>0.15384615384615385</v>
      </c>
      <c r="X423" s="46">
        <f>((G423 -X422)*W423)+X422</f>
        <v>1218.7415584160685</v>
      </c>
      <c r="Y423" s="23">
        <f t="shared" si="193"/>
        <v>7.407407407407407E-2</v>
      </c>
      <c r="Z423" s="47">
        <f>((G423 -Z422)*Y423)+Z422</f>
        <v>1213.6491129630783</v>
      </c>
      <c r="AA423" s="46">
        <f t="shared" si="194"/>
        <v>5.092445452990205</v>
      </c>
      <c r="AB423" s="45">
        <f t="shared" si="195"/>
        <v>0.2</v>
      </c>
      <c r="AC423" s="48">
        <f t="shared" si="169"/>
        <v>15.691062043214611</v>
      </c>
      <c r="AD423" s="46">
        <f t="shared" si="196"/>
        <v>-10.598616590224406</v>
      </c>
      <c r="AF423" s="10">
        <f t="shared" si="174"/>
        <v>43587</v>
      </c>
      <c r="AG423" s="15">
        <f>AVERAGE(G417:G423)</f>
        <v>1228.3400000000001</v>
      </c>
      <c r="AH423" s="16">
        <f>AVERAGE(G410:G423)</f>
        <v>1232.1842857142856</v>
      </c>
      <c r="AS423" s="26">
        <f>AVERAGE(E423,F423,G423)</f>
        <v>1163.9333333333334</v>
      </c>
      <c r="AT423" s="26">
        <f t="shared" si="181"/>
        <v>1227.7147619047621</v>
      </c>
      <c r="AU423" s="26">
        <f t="shared" si="182"/>
        <v>45.526938775510153</v>
      </c>
      <c r="AV423" s="27">
        <f t="shared" si="183"/>
        <v>-93.397345669604604</v>
      </c>
      <c r="AW423" s="10">
        <f t="shared" si="175"/>
        <v>43587</v>
      </c>
      <c r="AY423" s="20">
        <f>AVERAGE(E423,F423,G423)</f>
        <v>1163.9333333333334</v>
      </c>
      <c r="AZ423" s="21">
        <f t="shared" si="190"/>
        <v>1222.7666666666669</v>
      </c>
      <c r="BA423" s="21">
        <f t="shared" si="191"/>
        <v>26.594999999999992</v>
      </c>
      <c r="BB423" s="22">
        <f t="shared" si="192"/>
        <v>-147.47968498673561</v>
      </c>
      <c r="BC423" s="10">
        <f t="shared" si="176"/>
        <v>43587</v>
      </c>
      <c r="BE423" s="20">
        <f>G423-G422</f>
        <v>-5.4700000000000273</v>
      </c>
      <c r="BF423" s="23">
        <f t="shared" si="178"/>
        <v>0</v>
      </c>
      <c r="BG423" s="23">
        <f t="shared" si="184"/>
        <v>5.4700000000000273</v>
      </c>
      <c r="BH423" s="33">
        <f t="shared" si="188"/>
        <v>5.6590913925966513</v>
      </c>
      <c r="BI423" s="33">
        <f t="shared" si="189"/>
        <v>9.5199192503639871</v>
      </c>
      <c r="BJ423" s="23">
        <f t="shared" si="185"/>
        <v>0.594447415337087</v>
      </c>
      <c r="BK423" s="30">
        <f t="shared" si="186"/>
        <v>37.282346825556061</v>
      </c>
      <c r="BL423" s="10">
        <f t="shared" si="177"/>
        <v>43587</v>
      </c>
    </row>
    <row r="424" spans="1:64" x14ac:dyDescent="0.25">
      <c r="A424">
        <v>1427</v>
      </c>
      <c r="B424">
        <v>3</v>
      </c>
      <c r="C424" s="1">
        <v>43588</v>
      </c>
      <c r="D424" s="52">
        <v>1173.6500000000001</v>
      </c>
      <c r="E424" s="52">
        <v>1186.8</v>
      </c>
      <c r="F424" s="52">
        <v>1169</v>
      </c>
      <c r="G424">
        <v>1185.4000000000001</v>
      </c>
      <c r="H424">
        <v>1980653</v>
      </c>
      <c r="J424" s="10">
        <f t="shared" si="170"/>
        <v>43588</v>
      </c>
      <c r="K424" s="20">
        <v>0</v>
      </c>
      <c r="L424" s="20">
        <v>0</v>
      </c>
      <c r="N424" s="10">
        <f t="shared" si="171"/>
        <v>43588</v>
      </c>
      <c r="O424" s="42">
        <f>((G424-MIN(F411:F424))/(MAX(E411:E424)-MIN(F411:F424))*100)</f>
        <v>22.640947344902134</v>
      </c>
      <c r="P424" s="40">
        <f t="shared" si="187"/>
        <v>9.6819309906104021</v>
      </c>
      <c r="Q424" s="2"/>
      <c r="R424" s="10">
        <f t="shared" si="172"/>
        <v>43588</v>
      </c>
      <c r="S424" s="11">
        <f t="shared" si="179"/>
        <v>0.25</v>
      </c>
      <c r="T424" s="40">
        <f>(G424*S424)+(T423*(1-S424))</f>
        <v>1203.4099867366299</v>
      </c>
      <c r="U424" s="3"/>
      <c r="V424" s="10">
        <f t="shared" si="173"/>
        <v>43588</v>
      </c>
      <c r="W424" s="23">
        <f t="shared" si="180"/>
        <v>0.15384615384615385</v>
      </c>
      <c r="X424" s="46">
        <f>((G424 -X423)*W424)+X423</f>
        <v>1213.6120878905194</v>
      </c>
      <c r="Y424" s="23">
        <f t="shared" si="193"/>
        <v>7.407407407407407E-2</v>
      </c>
      <c r="Z424" s="47">
        <f>((G424 -Z423)*Y424)+Z423</f>
        <v>1211.5565860769243</v>
      </c>
      <c r="AA424" s="46">
        <f t="shared" si="194"/>
        <v>2.0555018135951286</v>
      </c>
      <c r="AB424" s="45">
        <f t="shared" si="195"/>
        <v>0.2</v>
      </c>
      <c r="AC424" s="48">
        <f t="shared" si="169"/>
        <v>12.963949997290715</v>
      </c>
      <c r="AD424" s="46">
        <f t="shared" si="196"/>
        <v>-10.908448183695587</v>
      </c>
      <c r="AF424" s="10">
        <f t="shared" si="174"/>
        <v>43588</v>
      </c>
      <c r="AG424" s="15">
        <f>AVERAGE(G418:G424)</f>
        <v>1218.2542857142857</v>
      </c>
      <c r="AH424" s="16">
        <f>AVERAGE(G411:G424)</f>
        <v>1229.865</v>
      </c>
      <c r="AS424" s="26">
        <f>AVERAGE(E424,F424,G424)</f>
        <v>1180.4000000000001</v>
      </c>
      <c r="AT424" s="26">
        <f t="shared" si="181"/>
        <v>1216.3904761904762</v>
      </c>
      <c r="AU424" s="26">
        <f t="shared" si="182"/>
        <v>46.103401360544176</v>
      </c>
      <c r="AV424" s="27">
        <f t="shared" si="183"/>
        <v>-52.043124987703791</v>
      </c>
      <c r="AW424" s="10">
        <f t="shared" si="175"/>
        <v>43588</v>
      </c>
      <c r="AY424" s="20">
        <f>AVERAGE(E424,F424,G424)</f>
        <v>1180.4000000000001</v>
      </c>
      <c r="AZ424" s="21">
        <f t="shared" si="190"/>
        <v>1221.2066666666669</v>
      </c>
      <c r="BA424" s="21">
        <f t="shared" si="191"/>
        <v>27.999000000000002</v>
      </c>
      <c r="BB424" s="22">
        <f t="shared" si="192"/>
        <v>-97.162200237310486</v>
      </c>
      <c r="BC424" s="10">
        <f t="shared" si="176"/>
        <v>43588</v>
      </c>
      <c r="BE424" s="20">
        <f>G424-G423</f>
        <v>22.790000000000191</v>
      </c>
      <c r="BF424" s="23">
        <f t="shared" si="178"/>
        <v>22.790000000000191</v>
      </c>
      <c r="BG424" s="23">
        <f t="shared" si="184"/>
        <v>0</v>
      </c>
      <c r="BH424" s="33">
        <f t="shared" si="188"/>
        <v>6.8827277216969041</v>
      </c>
      <c r="BI424" s="33">
        <f t="shared" si="189"/>
        <v>8.8399250181951299</v>
      </c>
      <c r="BJ424" s="23">
        <f t="shared" si="185"/>
        <v>0.77859571291953877</v>
      </c>
      <c r="BK424" s="30">
        <f t="shared" si="186"/>
        <v>43.775868077489363</v>
      </c>
      <c r="BL424" s="10">
        <f t="shared" si="177"/>
        <v>43588</v>
      </c>
    </row>
    <row r="425" spans="1:64" x14ac:dyDescent="0.25">
      <c r="A425">
        <v>1428</v>
      </c>
      <c r="B425">
        <v>3</v>
      </c>
      <c r="C425" s="1">
        <v>43591</v>
      </c>
      <c r="D425" s="52">
        <v>1166.26</v>
      </c>
      <c r="E425" s="52">
        <v>1190.8499999999999</v>
      </c>
      <c r="F425" s="52">
        <v>1166.26</v>
      </c>
      <c r="G425">
        <v>1189.3900000000001</v>
      </c>
      <c r="H425">
        <v>1563943</v>
      </c>
      <c r="J425" s="10">
        <f t="shared" si="170"/>
        <v>43591</v>
      </c>
      <c r="K425" s="20">
        <v>0</v>
      </c>
      <c r="L425" s="20">
        <v>1</v>
      </c>
      <c r="N425" s="10">
        <f t="shared" si="171"/>
        <v>43591</v>
      </c>
      <c r="O425" s="42">
        <f>((G425-MIN(F412:F425))/(MAX(E412:E425)-MIN(F412:F425))*100)</f>
        <v>25.612571683920539</v>
      </c>
      <c r="P425" s="40">
        <f t="shared" si="187"/>
        <v>17.973734515031925</v>
      </c>
      <c r="Q425" s="2"/>
      <c r="R425" s="10">
        <f t="shared" si="172"/>
        <v>43591</v>
      </c>
      <c r="S425" s="11">
        <f t="shared" si="179"/>
        <v>0.25</v>
      </c>
      <c r="T425" s="40">
        <f>(G425*S425)+(T424*(1-S425))</f>
        <v>1199.9049900524724</v>
      </c>
      <c r="U425" s="3"/>
      <c r="V425" s="10">
        <f t="shared" si="173"/>
        <v>43591</v>
      </c>
      <c r="W425" s="23">
        <f t="shared" si="180"/>
        <v>0.15384615384615385</v>
      </c>
      <c r="X425" s="46">
        <f>((G425 -X424)*W425)+X424</f>
        <v>1209.8856128304396</v>
      </c>
      <c r="Y425" s="23">
        <f t="shared" si="193"/>
        <v>7.407407407407407E-2</v>
      </c>
      <c r="Z425" s="47">
        <f>((G425 -Z424)*Y425)+Z424</f>
        <v>1209.9146167378929</v>
      </c>
      <c r="AA425" s="46">
        <f t="shared" si="194"/>
        <v>-2.9003907453216016E-2</v>
      </c>
      <c r="AB425" s="45">
        <f t="shared" si="195"/>
        <v>0.2</v>
      </c>
      <c r="AC425" s="48">
        <f t="shared" si="169"/>
        <v>10.365359216341929</v>
      </c>
      <c r="AD425" s="46">
        <f t="shared" si="196"/>
        <v>-10.394363123795145</v>
      </c>
      <c r="AF425" s="10">
        <f t="shared" si="174"/>
        <v>43591</v>
      </c>
      <c r="AG425" s="15">
        <f>AVERAGE(G419:G425)</f>
        <v>1207.6742857142856</v>
      </c>
      <c r="AH425" s="16">
        <f>AVERAGE(G412:G425)</f>
        <v>1227.6000000000001</v>
      </c>
      <c r="AS425" s="26">
        <f>AVERAGE(E425,F425,G425)</f>
        <v>1182.1666666666667</v>
      </c>
      <c r="AT425" s="26">
        <f t="shared" si="181"/>
        <v>1205.1338095238095</v>
      </c>
      <c r="AU425" s="26">
        <f t="shared" si="182"/>
        <v>39.800680272108785</v>
      </c>
      <c r="AV425" s="27">
        <f t="shared" si="183"/>
        <v>-38.470268514878505</v>
      </c>
      <c r="AW425" s="10">
        <f t="shared" si="175"/>
        <v>43591</v>
      </c>
      <c r="AY425" s="20">
        <f>AVERAGE(E425,F425,G425)</f>
        <v>1182.1666666666667</v>
      </c>
      <c r="AZ425" s="21">
        <f t="shared" si="190"/>
        <v>1219.8416666666667</v>
      </c>
      <c r="BA425" s="21">
        <f t="shared" si="191"/>
        <v>29.227499999999974</v>
      </c>
      <c r="BB425" s="22">
        <f t="shared" si="192"/>
        <v>-85.935049753371516</v>
      </c>
      <c r="BC425" s="10">
        <f t="shared" si="176"/>
        <v>43591</v>
      </c>
      <c r="BE425" s="20">
        <f>G425-G424</f>
        <v>3.9900000000000091</v>
      </c>
      <c r="BF425" s="23">
        <f t="shared" si="178"/>
        <v>3.9900000000000091</v>
      </c>
      <c r="BG425" s="23">
        <f t="shared" si="184"/>
        <v>0</v>
      </c>
      <c r="BH425" s="33">
        <f t="shared" si="188"/>
        <v>6.6761043130042683</v>
      </c>
      <c r="BI425" s="33">
        <f t="shared" si="189"/>
        <v>8.2085018026097636</v>
      </c>
      <c r="BJ425" s="23">
        <f t="shared" si="185"/>
        <v>0.81331581250085205</v>
      </c>
      <c r="BK425" s="30">
        <f t="shared" si="186"/>
        <v>44.852408328098115</v>
      </c>
      <c r="BL425" s="10">
        <f t="shared" si="177"/>
        <v>43591</v>
      </c>
    </row>
    <row r="426" spans="1:64" x14ac:dyDescent="0.25">
      <c r="A426">
        <v>1429</v>
      </c>
      <c r="B426">
        <v>3</v>
      </c>
      <c r="C426" s="1">
        <v>43592</v>
      </c>
      <c r="D426" s="52">
        <v>1180.47</v>
      </c>
      <c r="E426" s="52">
        <v>1190.44</v>
      </c>
      <c r="F426" s="52">
        <v>1161.04</v>
      </c>
      <c r="G426">
        <v>1174.0999999999999</v>
      </c>
      <c r="H426">
        <v>1551368</v>
      </c>
      <c r="J426" s="10">
        <f t="shared" si="170"/>
        <v>43592</v>
      </c>
      <c r="K426" s="20">
        <v>0</v>
      </c>
      <c r="L426" s="20">
        <v>1</v>
      </c>
      <c r="N426" s="10">
        <f t="shared" si="171"/>
        <v>43592</v>
      </c>
      <c r="O426" s="42">
        <f>((G426-MIN(F413:F426))/(MAX(E413:E426)-MIN(F413:F426))*100)</f>
        <v>14.225068891040374</v>
      </c>
      <c r="P426" s="40">
        <f t="shared" si="187"/>
        <v>20.826195973287682</v>
      </c>
      <c r="Q426" s="2"/>
      <c r="R426" s="10">
        <f t="shared" si="172"/>
        <v>43592</v>
      </c>
      <c r="S426" s="11">
        <f t="shared" si="179"/>
        <v>0.25</v>
      </c>
      <c r="T426" s="40">
        <f>(G426*S426)+(T425*(1-S426))</f>
        <v>1193.4537425393542</v>
      </c>
      <c r="U426" s="3"/>
      <c r="V426" s="10">
        <f t="shared" si="173"/>
        <v>43592</v>
      </c>
      <c r="W426" s="23">
        <f t="shared" si="180"/>
        <v>0.15384615384615385</v>
      </c>
      <c r="X426" s="46">
        <f>((G426 -X425)*W426)+X425</f>
        <v>1204.3801339334489</v>
      </c>
      <c r="Y426" s="23">
        <f t="shared" si="193"/>
        <v>7.407407407407407E-2</v>
      </c>
      <c r="Z426" s="47">
        <f>((G426 -Z425)*Y426)+Z425</f>
        <v>1207.2616821647157</v>
      </c>
      <c r="AA426" s="46">
        <f t="shared" si="194"/>
        <v>-2.8815482312668337</v>
      </c>
      <c r="AB426" s="45">
        <f t="shared" si="195"/>
        <v>0.2</v>
      </c>
      <c r="AC426" s="48">
        <f t="shared" si="169"/>
        <v>7.7159777268201761</v>
      </c>
      <c r="AD426" s="46">
        <f t="shared" si="196"/>
        <v>-10.59752595808701</v>
      </c>
      <c r="AF426" s="10">
        <f t="shared" si="174"/>
        <v>43592</v>
      </c>
      <c r="AG426" s="15">
        <f>AVERAGE(G420:G426)</f>
        <v>1193.6628571428571</v>
      </c>
      <c r="AH426" s="16">
        <f>AVERAGE(G413:G426)</f>
        <v>1223.8121428571428</v>
      </c>
      <c r="AS426" s="26">
        <f>AVERAGE(E426,F426,G426)</f>
        <v>1175.1933333333334</v>
      </c>
      <c r="AT426" s="26">
        <f t="shared" si="181"/>
        <v>1191.8009523809524</v>
      </c>
      <c r="AU426" s="26">
        <f t="shared" si="182"/>
        <v>25.498775510204009</v>
      </c>
      <c r="AV426" s="27">
        <f t="shared" si="183"/>
        <v>-43.420696916663061</v>
      </c>
      <c r="AW426" s="10">
        <f t="shared" si="175"/>
        <v>43592</v>
      </c>
      <c r="AY426" s="20">
        <f>AVERAGE(E426,F426,G426)</f>
        <v>1175.1933333333334</v>
      </c>
      <c r="AZ426" s="21">
        <f t="shared" si="190"/>
        <v>1218.3948333333335</v>
      </c>
      <c r="BA426" s="21">
        <f t="shared" si="191"/>
        <v>30.529649999999993</v>
      </c>
      <c r="BB426" s="22">
        <f t="shared" si="192"/>
        <v>-94.337799483453267</v>
      </c>
      <c r="BC426" s="10">
        <f t="shared" si="176"/>
        <v>43592</v>
      </c>
      <c r="BE426" s="20">
        <f>G426-G425</f>
        <v>-15.290000000000191</v>
      </c>
      <c r="BF426" s="23">
        <f t="shared" si="178"/>
        <v>0</v>
      </c>
      <c r="BG426" s="23">
        <f t="shared" si="184"/>
        <v>15.290000000000191</v>
      </c>
      <c r="BH426" s="33">
        <f t="shared" si="188"/>
        <v>6.1992397192182489</v>
      </c>
      <c r="BI426" s="33">
        <f t="shared" si="189"/>
        <v>8.7143231024233661</v>
      </c>
      <c r="BJ426" s="23">
        <f t="shared" si="185"/>
        <v>0.71138511234387236</v>
      </c>
      <c r="BK426" s="30">
        <f t="shared" si="186"/>
        <v>41.567798341401733</v>
      </c>
      <c r="BL426" s="10">
        <f t="shared" si="177"/>
        <v>43592</v>
      </c>
    </row>
    <row r="427" spans="1:64" x14ac:dyDescent="0.25">
      <c r="A427">
        <v>1430</v>
      </c>
      <c r="B427">
        <v>3</v>
      </c>
      <c r="C427" s="1">
        <v>43593</v>
      </c>
      <c r="D427" s="52">
        <v>1172.01</v>
      </c>
      <c r="E427" s="52">
        <v>1180.42</v>
      </c>
      <c r="F427" s="52">
        <v>1165.74</v>
      </c>
      <c r="G427">
        <v>1166.27</v>
      </c>
      <c r="H427">
        <v>1309514</v>
      </c>
      <c r="J427" s="10">
        <f t="shared" si="170"/>
        <v>43593</v>
      </c>
      <c r="K427" s="20">
        <v>0</v>
      </c>
      <c r="L427" s="20">
        <v>1</v>
      </c>
      <c r="N427" s="10">
        <f t="shared" si="171"/>
        <v>43593</v>
      </c>
      <c r="O427" s="42">
        <f>((G427-MIN(F414:F427))/(MAX(E414:E427)-MIN(F414:F427))*100)</f>
        <v>8.3935354137186149</v>
      </c>
      <c r="P427" s="40">
        <f t="shared" si="187"/>
        <v>16.077058662893176</v>
      </c>
      <c r="Q427" s="2"/>
      <c r="R427" s="10">
        <f t="shared" si="172"/>
        <v>43593</v>
      </c>
      <c r="S427" s="11">
        <f t="shared" si="179"/>
        <v>0.25</v>
      </c>
      <c r="T427" s="40">
        <f>(G427*S427)+(T426*(1-S427))</f>
        <v>1186.6578069045156</v>
      </c>
      <c r="U427" s="3"/>
      <c r="V427" s="10">
        <f t="shared" si="173"/>
        <v>43593</v>
      </c>
      <c r="W427" s="23">
        <f t="shared" si="180"/>
        <v>0.15384615384615385</v>
      </c>
      <c r="X427" s="46">
        <f>((G427 -X426)*W427)+X426</f>
        <v>1198.517036405226</v>
      </c>
      <c r="Y427" s="23">
        <f t="shared" si="193"/>
        <v>7.407407407407407E-2</v>
      </c>
      <c r="Z427" s="47">
        <f>((G427 -Z426)*Y427)+Z426</f>
        <v>1204.2252612636257</v>
      </c>
      <c r="AA427" s="46">
        <f t="shared" si="194"/>
        <v>-5.708224858399717</v>
      </c>
      <c r="AB427" s="45">
        <f t="shared" si="195"/>
        <v>0.2</v>
      </c>
      <c r="AC427" s="48">
        <f t="shared" si="169"/>
        <v>5.0311372097761975</v>
      </c>
      <c r="AD427" s="46">
        <f t="shared" si="196"/>
        <v>-10.739362068175915</v>
      </c>
      <c r="AF427" s="10">
        <f t="shared" si="174"/>
        <v>43593</v>
      </c>
      <c r="AG427" s="15">
        <f>AVERAGE(G421:G427)</f>
        <v>1176.3328571428572</v>
      </c>
      <c r="AH427" s="16">
        <f>AVERAGE(G414:G427)</f>
        <v>1218.8071428571427</v>
      </c>
      <c r="AS427" s="26">
        <f>AVERAGE(E427,F427,G427)</f>
        <v>1170.81</v>
      </c>
      <c r="AT427" s="26">
        <f t="shared" si="181"/>
        <v>1176.0528571428572</v>
      </c>
      <c r="AU427" s="26">
        <f t="shared" si="182"/>
        <v>5.668027210884377</v>
      </c>
      <c r="AV427" s="27">
        <f t="shared" si="183"/>
        <v>-61.665866538647151</v>
      </c>
      <c r="AW427" s="10">
        <f t="shared" si="175"/>
        <v>43593</v>
      </c>
      <c r="AY427" s="20">
        <f>AVERAGE(E427,F427,G427)</f>
        <v>1170.81</v>
      </c>
      <c r="AZ427" s="21">
        <f t="shared" si="190"/>
        <v>1217.0583333333336</v>
      </c>
      <c r="BA427" s="21">
        <f t="shared" si="191"/>
        <v>31.840333333333298</v>
      </c>
      <c r="BB427" s="22">
        <f t="shared" si="192"/>
        <v>-96.83385503362345</v>
      </c>
      <c r="BC427" s="10">
        <f t="shared" si="176"/>
        <v>43593</v>
      </c>
      <c r="BE427" s="20">
        <f>G427-G426</f>
        <v>-7.8299999999999272</v>
      </c>
      <c r="BF427" s="23">
        <f t="shared" si="178"/>
        <v>0</v>
      </c>
      <c r="BG427" s="23">
        <f t="shared" si="184"/>
        <v>7.8299999999999272</v>
      </c>
      <c r="BH427" s="33">
        <f t="shared" si="188"/>
        <v>5.7564368821312311</v>
      </c>
      <c r="BI427" s="33">
        <f t="shared" si="189"/>
        <v>8.6511571665359774</v>
      </c>
      <c r="BJ427" s="23">
        <f t="shared" si="185"/>
        <v>0.6653950184141868</v>
      </c>
      <c r="BK427" s="30">
        <f t="shared" si="186"/>
        <v>39.954185707111428</v>
      </c>
      <c r="BL427" s="10">
        <f t="shared" si="177"/>
        <v>43593</v>
      </c>
    </row>
    <row r="428" spans="1:64" x14ac:dyDescent="0.25">
      <c r="A428">
        <v>1431</v>
      </c>
      <c r="B428">
        <v>3</v>
      </c>
      <c r="C428" s="1">
        <v>43594</v>
      </c>
      <c r="D428" s="52">
        <v>1159.03</v>
      </c>
      <c r="E428" s="52">
        <v>1169.6600000000001</v>
      </c>
      <c r="F428" s="52">
        <v>1150.8499999999999</v>
      </c>
      <c r="G428">
        <v>1162.3800000000001</v>
      </c>
      <c r="H428">
        <v>1185973</v>
      </c>
      <c r="J428" s="10">
        <f t="shared" si="170"/>
        <v>43594</v>
      </c>
      <c r="K428" s="20">
        <v>0</v>
      </c>
      <c r="L428" s="20">
        <v>1</v>
      </c>
      <c r="N428" s="10">
        <f t="shared" si="171"/>
        <v>43594</v>
      </c>
      <c r="O428" s="42">
        <f>((G428-MIN(F415:F428))/(MAX(E415:E428)-MIN(F415:F428))*100)</f>
        <v>8.3297211385639329</v>
      </c>
      <c r="P428" s="40">
        <f t="shared" si="187"/>
        <v>10.316108481107641</v>
      </c>
      <c r="Q428" s="2"/>
      <c r="R428" s="10">
        <f t="shared" si="172"/>
        <v>43594</v>
      </c>
      <c r="S428" s="11">
        <f t="shared" si="179"/>
        <v>0.25</v>
      </c>
      <c r="T428" s="40">
        <f>(G428*S428)+(T427*(1-S428))</f>
        <v>1180.5883551783868</v>
      </c>
      <c r="U428" s="3"/>
      <c r="V428" s="10">
        <f t="shared" si="173"/>
        <v>43594</v>
      </c>
      <c r="W428" s="23">
        <f t="shared" si="180"/>
        <v>0.15384615384615385</v>
      </c>
      <c r="X428" s="46">
        <f>((G428 -X427)*W428)+X427</f>
        <v>1192.9574923428836</v>
      </c>
      <c r="Y428" s="23">
        <f t="shared" si="193"/>
        <v>7.407407407407407E-2</v>
      </c>
      <c r="Z428" s="47">
        <f>((G428 -Z427)*Y428)+Z427</f>
        <v>1201.1256122811349</v>
      </c>
      <c r="AA428" s="46">
        <f t="shared" si="194"/>
        <v>-8.1681199382512659</v>
      </c>
      <c r="AB428" s="45">
        <f t="shared" si="195"/>
        <v>0.2</v>
      </c>
      <c r="AC428" s="48">
        <f t="shared" si="169"/>
        <v>2.3912857801707048</v>
      </c>
      <c r="AD428" s="46">
        <f t="shared" si="196"/>
        <v>-10.559405718421971</v>
      </c>
      <c r="AF428" s="10">
        <f t="shared" si="174"/>
        <v>43594</v>
      </c>
      <c r="AG428" s="15">
        <f>AVERAGE(G422:G428)</f>
        <v>1172.6042857142857</v>
      </c>
      <c r="AH428" s="16">
        <f>AVERAGE(G415:G428)</f>
        <v>1213.5221428571429</v>
      </c>
      <c r="AS428" s="26">
        <f>AVERAGE(E428,F428,G428)</f>
        <v>1160.9633333333334</v>
      </c>
      <c r="AT428" s="26">
        <f t="shared" si="181"/>
        <v>1172.557619047619</v>
      </c>
      <c r="AU428" s="26">
        <f t="shared" si="182"/>
        <v>6.2760544217687437</v>
      </c>
      <c r="AV428" s="27">
        <f t="shared" si="183"/>
        <v>-123.15896724403177</v>
      </c>
      <c r="AW428" s="10">
        <f t="shared" si="175"/>
        <v>43594</v>
      </c>
      <c r="AY428" s="20">
        <f>AVERAGE(E428,F428,G428)</f>
        <v>1160.9633333333334</v>
      </c>
      <c r="AZ428" s="21">
        <f t="shared" si="190"/>
        <v>1215.0666666666671</v>
      </c>
      <c r="BA428" s="21">
        <f t="shared" si="191"/>
        <v>33.831999999999972</v>
      </c>
      <c r="BB428" s="22">
        <f t="shared" si="192"/>
        <v>-106.61175481464045</v>
      </c>
      <c r="BC428" s="10">
        <f t="shared" si="176"/>
        <v>43594</v>
      </c>
      <c r="BE428" s="20">
        <f>G428-G427</f>
        <v>-3.8899999999998727</v>
      </c>
      <c r="BF428" s="23">
        <f t="shared" si="178"/>
        <v>0</v>
      </c>
      <c r="BG428" s="23">
        <f t="shared" si="184"/>
        <v>3.8899999999998727</v>
      </c>
      <c r="BH428" s="33">
        <f t="shared" si="188"/>
        <v>5.3452628191218574</v>
      </c>
      <c r="BI428" s="33">
        <f t="shared" si="189"/>
        <v>8.3110745117833993</v>
      </c>
      <c r="BJ428" s="23">
        <f t="shared" si="185"/>
        <v>0.64314942809661624</v>
      </c>
      <c r="BK428" s="30">
        <f t="shared" si="186"/>
        <v>39.141262328260957</v>
      </c>
      <c r="BL428" s="10">
        <f t="shared" si="177"/>
        <v>43594</v>
      </c>
    </row>
    <row r="429" spans="1:64" x14ac:dyDescent="0.25">
      <c r="A429">
        <v>1432</v>
      </c>
      <c r="B429">
        <v>3</v>
      </c>
      <c r="C429" s="1">
        <v>43595</v>
      </c>
      <c r="D429" s="52">
        <v>1163.5899999999999</v>
      </c>
      <c r="E429" s="52">
        <v>1172.5999999999999</v>
      </c>
      <c r="F429" s="52">
        <v>1142.5</v>
      </c>
      <c r="G429">
        <v>1164.27</v>
      </c>
      <c r="H429">
        <v>1314546</v>
      </c>
      <c r="J429" s="10">
        <f t="shared" si="170"/>
        <v>43595</v>
      </c>
      <c r="K429" s="20">
        <v>0</v>
      </c>
      <c r="L429" s="20">
        <v>1</v>
      </c>
      <c r="N429" s="10">
        <f t="shared" si="171"/>
        <v>43595</v>
      </c>
      <c r="O429" s="42">
        <f>((G429-MIN(F416:F429))/(MAX(E416:E429)-MIN(F416:F429))*100)</f>
        <v>14.832731484635813</v>
      </c>
      <c r="P429" s="40">
        <f t="shared" si="187"/>
        <v>10.518662678972788</v>
      </c>
      <c r="Q429" s="2"/>
      <c r="R429" s="10">
        <f t="shared" si="172"/>
        <v>43595</v>
      </c>
      <c r="S429" s="11">
        <f t="shared" si="179"/>
        <v>0.25</v>
      </c>
      <c r="T429" s="40">
        <f>(G429*S429)+(T428*(1-S429))</f>
        <v>1176.5087663837901</v>
      </c>
      <c r="U429" s="3"/>
      <c r="V429" s="10">
        <f t="shared" si="173"/>
        <v>43595</v>
      </c>
      <c r="W429" s="23">
        <f t="shared" si="180"/>
        <v>0.15384615384615385</v>
      </c>
      <c r="X429" s="46">
        <f>((G429 -X428)*W429)+X428</f>
        <v>1188.5440319824399</v>
      </c>
      <c r="Y429" s="23">
        <f t="shared" si="193"/>
        <v>7.407407407407407E-2</v>
      </c>
      <c r="Z429" s="47">
        <f>((G429 -Z428)*Y429)+Z428</f>
        <v>1198.3955669269767</v>
      </c>
      <c r="AA429" s="46">
        <f t="shared" si="194"/>
        <v>-9.8515349445367519</v>
      </c>
      <c r="AB429" s="45">
        <f t="shared" si="195"/>
        <v>0.2</v>
      </c>
      <c r="AC429" s="48">
        <f t="shared" si="169"/>
        <v>-5.7278364770786627E-2</v>
      </c>
      <c r="AD429" s="46">
        <f t="shared" si="196"/>
        <v>-9.7942565797659658</v>
      </c>
      <c r="AF429" s="10">
        <f t="shared" si="174"/>
        <v>43595</v>
      </c>
      <c r="AG429" s="15">
        <f>AVERAGE(G423:G429)</f>
        <v>1172.06</v>
      </c>
      <c r="AH429" s="16">
        <f>AVERAGE(G416:G429)</f>
        <v>1207.4814285714288</v>
      </c>
      <c r="AS429" s="26">
        <f>AVERAGE(E429,F429,G429)</f>
        <v>1159.79</v>
      </c>
      <c r="AT429" s="26">
        <f t="shared" si="181"/>
        <v>1170.4652380952382</v>
      </c>
      <c r="AU429" s="26">
        <f t="shared" si="182"/>
        <v>7.631156462585035</v>
      </c>
      <c r="AV429" s="27">
        <f t="shared" si="183"/>
        <v>-93.260116362686645</v>
      </c>
      <c r="AW429" s="10">
        <f t="shared" si="175"/>
        <v>43595</v>
      </c>
      <c r="AY429" s="20">
        <f>AVERAGE(E429,F429,G429)</f>
        <v>1159.79</v>
      </c>
      <c r="AZ429" s="21">
        <f t="shared" si="190"/>
        <v>1212.8443333333335</v>
      </c>
      <c r="BA429" s="21">
        <f t="shared" si="191"/>
        <v>36.247566666666629</v>
      </c>
      <c r="BB429" s="22">
        <f t="shared" si="192"/>
        <v>-97.577737785310731</v>
      </c>
      <c r="BC429" s="10">
        <f t="shared" si="176"/>
        <v>43595</v>
      </c>
      <c r="BE429" s="20">
        <f>G429-G428</f>
        <v>1.8899999999998727</v>
      </c>
      <c r="BF429" s="23">
        <f t="shared" si="178"/>
        <v>1.8899999999998727</v>
      </c>
      <c r="BG429" s="23">
        <f t="shared" si="184"/>
        <v>0</v>
      </c>
      <c r="BH429" s="33">
        <f t="shared" si="188"/>
        <v>5.0984583320417158</v>
      </c>
      <c r="BI429" s="33">
        <f t="shared" si="189"/>
        <v>7.7174263323702998</v>
      </c>
      <c r="BJ429" s="23">
        <f t="shared" si="185"/>
        <v>0.6606423064456769</v>
      </c>
      <c r="BK429" s="30">
        <f t="shared" si="186"/>
        <v>39.782336261182564</v>
      </c>
      <c r="BL429" s="10">
        <f t="shared" si="177"/>
        <v>43595</v>
      </c>
    </row>
    <row r="430" spans="1:64" x14ac:dyDescent="0.25">
      <c r="A430">
        <v>1433</v>
      </c>
      <c r="B430">
        <v>3</v>
      </c>
      <c r="C430" s="1">
        <v>43598</v>
      </c>
      <c r="D430" s="52">
        <v>1141.96</v>
      </c>
      <c r="E430" s="52">
        <v>1147.94</v>
      </c>
      <c r="F430" s="52">
        <v>1122.1099999999999</v>
      </c>
      <c r="G430">
        <v>1132.03</v>
      </c>
      <c r="H430">
        <v>1860648</v>
      </c>
      <c r="J430" s="10">
        <f t="shared" si="170"/>
        <v>43598</v>
      </c>
      <c r="K430" s="20">
        <v>1</v>
      </c>
      <c r="L430" s="20">
        <v>0</v>
      </c>
      <c r="N430" s="10">
        <f t="shared" si="171"/>
        <v>43598</v>
      </c>
      <c r="O430" s="42">
        <f>((G430-MIN(F417:F430))/(MAX(E417:E430)-MIN(F417:F430))*100)</f>
        <v>5.9344340751376334</v>
      </c>
      <c r="P430" s="40">
        <f t="shared" si="187"/>
        <v>9.6989622327791274</v>
      </c>
      <c r="Q430" s="2"/>
      <c r="R430" s="10">
        <f t="shared" si="172"/>
        <v>43598</v>
      </c>
      <c r="S430" s="11">
        <f t="shared" si="179"/>
        <v>0.25</v>
      </c>
      <c r="T430" s="40">
        <f>(G430*S430)+(T429*(1-S430))</f>
        <v>1165.3890747878424</v>
      </c>
      <c r="U430" s="3"/>
      <c r="V430" s="10">
        <f t="shared" si="173"/>
        <v>43598</v>
      </c>
      <c r="W430" s="23">
        <f t="shared" si="180"/>
        <v>0.15384615384615385</v>
      </c>
      <c r="X430" s="46">
        <f>((G430 -X429)*W430)+X429</f>
        <v>1179.8495655236031</v>
      </c>
      <c r="Y430" s="23">
        <f t="shared" si="193"/>
        <v>7.407407407407407E-2</v>
      </c>
      <c r="Z430" s="47">
        <f>((G430 -Z429)*Y430)+Z429</f>
        <v>1193.4795990064599</v>
      </c>
      <c r="AA430" s="46">
        <f t="shared" si="194"/>
        <v>-13.630033482856788</v>
      </c>
      <c r="AB430" s="45">
        <f t="shared" si="195"/>
        <v>0.2</v>
      </c>
      <c r="AC430" s="48">
        <f t="shared" si="169"/>
        <v>-2.7718293883879874</v>
      </c>
      <c r="AD430" s="46">
        <f t="shared" si="196"/>
        <v>-10.858204094468801</v>
      </c>
      <c r="AF430" s="10">
        <f t="shared" si="174"/>
        <v>43598</v>
      </c>
      <c r="AG430" s="15">
        <f>AVERAGE(G424:G430)</f>
        <v>1167.6914285714286</v>
      </c>
      <c r="AH430" s="16">
        <f>AVERAGE(G417:G430)</f>
        <v>1198.0157142857145</v>
      </c>
      <c r="AS430" s="26">
        <f>AVERAGE(E430,F430,G430)</f>
        <v>1134.0266666666666</v>
      </c>
      <c r="AT430" s="26">
        <f t="shared" si="181"/>
        <v>1166.1928571428571</v>
      </c>
      <c r="AU430" s="26">
        <f t="shared" si="182"/>
        <v>12.513877551020446</v>
      </c>
      <c r="AV430" s="27">
        <f t="shared" si="183"/>
        <v>-171.36276822828816</v>
      </c>
      <c r="AW430" s="10">
        <f t="shared" si="175"/>
        <v>43598</v>
      </c>
      <c r="AY430" s="20">
        <f>AVERAGE(E430,F430,G430)</f>
        <v>1134.0266666666666</v>
      </c>
      <c r="AZ430" s="21">
        <f t="shared" si="190"/>
        <v>1208.8068333333335</v>
      </c>
      <c r="BA430" s="21">
        <f t="shared" si="191"/>
        <v>40.091833333333305</v>
      </c>
      <c r="BB430" s="22">
        <f t="shared" si="192"/>
        <v>-124.34812853268863</v>
      </c>
      <c r="BC430" s="10">
        <f t="shared" si="176"/>
        <v>43598</v>
      </c>
      <c r="BE430" s="20">
        <f>G430-G429</f>
        <v>-32.240000000000009</v>
      </c>
      <c r="BF430" s="23">
        <f t="shared" si="178"/>
        <v>0</v>
      </c>
      <c r="BG430" s="23">
        <f t="shared" si="184"/>
        <v>32.240000000000009</v>
      </c>
      <c r="BH430" s="33">
        <f t="shared" si="188"/>
        <v>4.7342827368958789</v>
      </c>
      <c r="BI430" s="33">
        <f t="shared" si="189"/>
        <v>9.469038737200993</v>
      </c>
      <c r="BJ430" s="23">
        <f t="shared" si="185"/>
        <v>0.49997500995495053</v>
      </c>
      <c r="BK430" s="30">
        <f t="shared" si="186"/>
        <v>33.332222646160389</v>
      </c>
      <c r="BL430" s="10">
        <f t="shared" si="177"/>
        <v>43598</v>
      </c>
    </row>
    <row r="431" spans="1:64" x14ac:dyDescent="0.25">
      <c r="A431">
        <v>1434</v>
      </c>
      <c r="B431">
        <v>3</v>
      </c>
      <c r="C431" s="1">
        <v>43599</v>
      </c>
      <c r="D431" s="52">
        <v>1137.21</v>
      </c>
      <c r="E431" s="52">
        <v>1140.42</v>
      </c>
      <c r="F431" s="52">
        <v>1119.55</v>
      </c>
      <c r="G431">
        <v>1120.44</v>
      </c>
      <c r="H431">
        <v>1836604</v>
      </c>
      <c r="J431" s="10">
        <f t="shared" si="170"/>
        <v>43599</v>
      </c>
      <c r="K431" s="20">
        <v>1</v>
      </c>
      <c r="L431" s="20">
        <v>0</v>
      </c>
      <c r="N431" s="10">
        <f t="shared" si="171"/>
        <v>43599</v>
      </c>
      <c r="O431" s="42">
        <f>((G431-MIN(F418:F431))/(MAX(E418:E431)-MIN(F418:F431))*100)</f>
        <v>0.52439311807689126</v>
      </c>
      <c r="P431" s="40">
        <f t="shared" si="187"/>
        <v>7.0971862259501117</v>
      </c>
      <c r="Q431" s="2"/>
      <c r="R431" s="10">
        <f t="shared" si="172"/>
        <v>43599</v>
      </c>
      <c r="S431" s="11">
        <f t="shared" si="179"/>
        <v>0.25</v>
      </c>
      <c r="T431" s="40">
        <f>(G431*S431)+(T430*(1-S431))</f>
        <v>1154.151806090882</v>
      </c>
      <c r="U431" s="3"/>
      <c r="V431" s="10">
        <f t="shared" si="173"/>
        <v>43599</v>
      </c>
      <c r="W431" s="23">
        <f t="shared" si="180"/>
        <v>0.15384615384615385</v>
      </c>
      <c r="X431" s="46">
        <f>((G431 -X430)*W431)+X430</f>
        <v>1170.7096323661258</v>
      </c>
      <c r="Y431" s="23">
        <f t="shared" si="193"/>
        <v>7.407407407407407E-2</v>
      </c>
      <c r="Z431" s="47">
        <f>((G431 -Z430)*Y431)+Z430</f>
        <v>1188.0692583393147</v>
      </c>
      <c r="AA431" s="46">
        <f t="shared" si="194"/>
        <v>-17.35962597318894</v>
      </c>
      <c r="AB431" s="45">
        <f t="shared" si="195"/>
        <v>0.2</v>
      </c>
      <c r="AC431" s="48">
        <f t="shared" si="169"/>
        <v>-5.6893887053481782</v>
      </c>
      <c r="AD431" s="46">
        <f t="shared" si="196"/>
        <v>-11.670237267840761</v>
      </c>
      <c r="AF431" s="10">
        <f t="shared" si="174"/>
        <v>43599</v>
      </c>
      <c r="AG431" s="15">
        <f>AVERAGE(G425:G431)</f>
        <v>1158.4114285714284</v>
      </c>
      <c r="AH431" s="16">
        <f>AVERAGE(G418:G431)</f>
        <v>1188.3328571428574</v>
      </c>
      <c r="AS431" s="26">
        <f>AVERAGE(E431,F431,G431)</f>
        <v>1126.8033333333335</v>
      </c>
      <c r="AT431" s="26">
        <f t="shared" si="181"/>
        <v>1158.5361904761905</v>
      </c>
      <c r="AU431" s="26">
        <f t="shared" si="182"/>
        <v>16.069251700680233</v>
      </c>
      <c r="AV431" s="27">
        <f t="shared" si="183"/>
        <v>-131.65042460777741</v>
      </c>
      <c r="AW431" s="10">
        <f t="shared" si="175"/>
        <v>43599</v>
      </c>
      <c r="AY431" s="20">
        <f>AVERAGE(E431,F431,G431)</f>
        <v>1126.8033333333335</v>
      </c>
      <c r="AZ431" s="21">
        <f t="shared" si="190"/>
        <v>1204.2401666666667</v>
      </c>
      <c r="BA431" s="21">
        <f t="shared" si="191"/>
        <v>43.268849999999972</v>
      </c>
      <c r="BB431" s="22">
        <f t="shared" si="192"/>
        <v>-119.31113388859536</v>
      </c>
      <c r="BC431" s="10">
        <f t="shared" si="176"/>
        <v>43599</v>
      </c>
      <c r="BE431" s="20">
        <f>G431-G430</f>
        <v>-11.589999999999918</v>
      </c>
      <c r="BF431" s="23">
        <f t="shared" si="178"/>
        <v>0</v>
      </c>
      <c r="BG431" s="23">
        <f t="shared" si="184"/>
        <v>11.589999999999918</v>
      </c>
      <c r="BH431" s="33">
        <f t="shared" si="188"/>
        <v>4.3961196842604595</v>
      </c>
      <c r="BI431" s="33">
        <f t="shared" si="189"/>
        <v>9.6205359702580591</v>
      </c>
      <c r="BJ431" s="23">
        <f t="shared" si="185"/>
        <v>0.456951639477373</v>
      </c>
      <c r="BK431" s="30">
        <f t="shared" si="186"/>
        <v>31.363542007563638</v>
      </c>
      <c r="BL431" s="10">
        <f t="shared" si="177"/>
        <v>43599</v>
      </c>
    </row>
    <row r="432" spans="1:64" x14ac:dyDescent="0.25">
      <c r="A432">
        <v>1435</v>
      </c>
      <c r="B432">
        <v>3</v>
      </c>
      <c r="C432" s="1">
        <v>43600</v>
      </c>
      <c r="D432" s="52">
        <v>1117.8699999999999</v>
      </c>
      <c r="E432" s="52">
        <v>1171.33</v>
      </c>
      <c r="F432" s="52">
        <v>1116.67</v>
      </c>
      <c r="G432">
        <v>1164.21</v>
      </c>
      <c r="H432">
        <v>2289302</v>
      </c>
      <c r="J432" s="10">
        <f t="shared" si="170"/>
        <v>43600</v>
      </c>
      <c r="K432" s="20">
        <v>0</v>
      </c>
      <c r="L432" s="20">
        <v>1</v>
      </c>
      <c r="N432" s="10">
        <f t="shared" si="171"/>
        <v>43600</v>
      </c>
      <c r="O432" s="42">
        <f>((G432-MIN(F419:F432))/(MAX(E419:E432)-MIN(F419:F432))*100)</f>
        <v>27.543453070683654</v>
      </c>
      <c r="P432" s="40">
        <f t="shared" si="187"/>
        <v>11.334093421299393</v>
      </c>
      <c r="Q432" s="2"/>
      <c r="R432" s="10">
        <f t="shared" si="172"/>
        <v>43600</v>
      </c>
      <c r="S432" s="11">
        <f t="shared" si="179"/>
        <v>0.25</v>
      </c>
      <c r="T432" s="40">
        <f>(G432*S432)+(T431*(1-S432))</f>
        <v>1156.6663545681615</v>
      </c>
      <c r="U432" s="3"/>
      <c r="V432" s="10">
        <f t="shared" si="173"/>
        <v>43600</v>
      </c>
      <c r="W432" s="23">
        <f t="shared" si="180"/>
        <v>0.15384615384615385</v>
      </c>
      <c r="X432" s="46">
        <f>((G432 -X431)*W432)+X431</f>
        <v>1169.7096889251834</v>
      </c>
      <c r="Y432" s="23">
        <f t="shared" si="193"/>
        <v>7.407407407407407E-2</v>
      </c>
      <c r="Z432" s="47">
        <f>((G432 -Z431)*Y432)+Z431</f>
        <v>1186.3019058697359</v>
      </c>
      <c r="AA432" s="46">
        <f t="shared" si="194"/>
        <v>-16.592216944552547</v>
      </c>
      <c r="AB432" s="45">
        <f t="shared" si="195"/>
        <v>0.2</v>
      </c>
      <c r="AC432" s="48">
        <f t="shared" si="169"/>
        <v>-7.8699543531890512</v>
      </c>
      <c r="AD432" s="46">
        <f t="shared" si="196"/>
        <v>-8.7222625913634957</v>
      </c>
      <c r="AF432" s="10">
        <f t="shared" si="174"/>
        <v>43600</v>
      </c>
      <c r="AG432" s="15">
        <f>AVERAGE(G426:G432)</f>
        <v>1154.8142857142857</v>
      </c>
      <c r="AH432" s="16">
        <f>AVERAGE(G419:G432)</f>
        <v>1181.2442857142858</v>
      </c>
      <c r="AS432" s="26">
        <f>AVERAGE(E432,F432,G432)</f>
        <v>1150.7366666666667</v>
      </c>
      <c r="AT432" s="26">
        <f t="shared" si="181"/>
        <v>1154.0461904761903</v>
      </c>
      <c r="AU432" s="26">
        <f t="shared" si="182"/>
        <v>14.449115646258504</v>
      </c>
      <c r="AV432" s="27">
        <f t="shared" si="183"/>
        <v>-15.269787164589566</v>
      </c>
      <c r="AW432" s="10">
        <f t="shared" si="175"/>
        <v>43600</v>
      </c>
      <c r="AY432" s="20">
        <f>AVERAGE(E432,F432,G432)</f>
        <v>1150.7366666666667</v>
      </c>
      <c r="AZ432" s="21">
        <f t="shared" si="190"/>
        <v>1200.4758333333334</v>
      </c>
      <c r="BA432" s="21">
        <f t="shared" si="191"/>
        <v>44.10199999999999</v>
      </c>
      <c r="BB432" s="22">
        <f t="shared" si="192"/>
        <v>-75.188074111025571</v>
      </c>
      <c r="BC432" s="10">
        <f t="shared" si="176"/>
        <v>43600</v>
      </c>
      <c r="BE432" s="20">
        <f>G432-G431</f>
        <v>43.769999999999982</v>
      </c>
      <c r="BF432" s="23">
        <f t="shared" si="178"/>
        <v>43.769999999999982</v>
      </c>
      <c r="BG432" s="23">
        <f t="shared" si="184"/>
        <v>0</v>
      </c>
      <c r="BH432" s="33">
        <f t="shared" si="188"/>
        <v>7.2085397068132826</v>
      </c>
      <c r="BI432" s="33">
        <f t="shared" si="189"/>
        <v>8.9333548295253404</v>
      </c>
      <c r="BJ432" s="23">
        <f t="shared" si="185"/>
        <v>0.80692414488995468</v>
      </c>
      <c r="BK432" s="30">
        <f t="shared" si="186"/>
        <v>44.657333688963348</v>
      </c>
      <c r="BL432" s="10">
        <f t="shared" si="177"/>
        <v>43600</v>
      </c>
    </row>
    <row r="433" spans="1:64" x14ac:dyDescent="0.25">
      <c r="A433">
        <v>1436</v>
      </c>
      <c r="B433">
        <v>3</v>
      </c>
      <c r="C433" s="1">
        <v>43601</v>
      </c>
      <c r="D433" s="52">
        <v>1164.51</v>
      </c>
      <c r="E433" s="52">
        <v>1188.1600000000001</v>
      </c>
      <c r="F433" s="52">
        <v>1162.8399999999999</v>
      </c>
      <c r="G433">
        <v>1178.98</v>
      </c>
      <c r="H433">
        <v>1531404</v>
      </c>
      <c r="J433" s="10">
        <f t="shared" si="170"/>
        <v>43601</v>
      </c>
      <c r="K433" s="20">
        <v>0</v>
      </c>
      <c r="L433" s="20">
        <v>1</v>
      </c>
      <c r="N433" s="10">
        <f t="shared" si="171"/>
        <v>43601</v>
      </c>
      <c r="O433" s="42">
        <f>((G433-MIN(F420:F433))/(MAX(E420:E433)-MIN(F420:F433))*100)</f>
        <v>36.100811123986084</v>
      </c>
      <c r="P433" s="40">
        <f t="shared" si="187"/>
        <v>21.389552437582211</v>
      </c>
      <c r="Q433" s="2"/>
      <c r="R433" s="10">
        <f t="shared" si="172"/>
        <v>43601</v>
      </c>
      <c r="S433" s="11">
        <f t="shared" si="179"/>
        <v>0.25</v>
      </c>
      <c r="T433" s="40">
        <f>(G433*S433)+(T432*(1-S433))</f>
        <v>1162.2447659261211</v>
      </c>
      <c r="U433" s="3"/>
      <c r="V433" s="10">
        <f t="shared" si="173"/>
        <v>43601</v>
      </c>
      <c r="W433" s="23">
        <f t="shared" si="180"/>
        <v>0.15384615384615385</v>
      </c>
      <c r="X433" s="46">
        <f>((G433 -X432)*W433)+X432</f>
        <v>1171.1358906290013</v>
      </c>
      <c r="Y433" s="23">
        <f t="shared" si="193"/>
        <v>7.407407407407407E-2</v>
      </c>
      <c r="Z433" s="47">
        <f>((G433 -Z432)*Y433)+Z432</f>
        <v>1185.7595424719777</v>
      </c>
      <c r="AA433" s="46">
        <f t="shared" si="194"/>
        <v>-14.623651842976415</v>
      </c>
      <c r="AB433" s="45">
        <f t="shared" si="195"/>
        <v>0.2</v>
      </c>
      <c r="AC433" s="48">
        <f t="shared" si="169"/>
        <v>-9.2206938511465246</v>
      </c>
      <c r="AD433" s="46">
        <f t="shared" si="196"/>
        <v>-5.40295799182989</v>
      </c>
      <c r="AF433" s="10">
        <f t="shared" si="174"/>
        <v>43601</v>
      </c>
      <c r="AG433" s="15">
        <f>AVERAGE(G427:G433)</f>
        <v>1155.5114285714285</v>
      </c>
      <c r="AH433" s="16">
        <f>AVERAGE(G420:G433)</f>
        <v>1174.5871428571429</v>
      </c>
      <c r="AS433" s="26">
        <f>AVERAGE(E433,F433,G433)</f>
        <v>1176.6600000000001</v>
      </c>
      <c r="AT433" s="26">
        <f t="shared" si="181"/>
        <v>1154.2557142857142</v>
      </c>
      <c r="AU433" s="26">
        <f t="shared" si="182"/>
        <v>14.628707482993182</v>
      </c>
      <c r="AV433" s="27">
        <f t="shared" si="183"/>
        <v>102.10191497474977</v>
      </c>
      <c r="AW433" s="10">
        <f t="shared" si="175"/>
        <v>43601</v>
      </c>
      <c r="AY433" s="20">
        <f>AVERAGE(E433,F433,G433)</f>
        <v>1176.6600000000001</v>
      </c>
      <c r="AZ433" s="21">
        <f t="shared" si="190"/>
        <v>1197.5635</v>
      </c>
      <c r="BA433" s="21">
        <f t="shared" si="191"/>
        <v>42.697549999999957</v>
      </c>
      <c r="BB433" s="22">
        <f t="shared" si="192"/>
        <v>-32.638094379341695</v>
      </c>
      <c r="BC433" s="10">
        <f t="shared" si="176"/>
        <v>43601</v>
      </c>
      <c r="BE433" s="20">
        <f>G433-G432</f>
        <v>14.769999999999982</v>
      </c>
      <c r="BF433" s="23">
        <f t="shared" si="178"/>
        <v>14.769999999999982</v>
      </c>
      <c r="BG433" s="23">
        <f t="shared" si="184"/>
        <v>0</v>
      </c>
      <c r="BH433" s="33">
        <f t="shared" si="188"/>
        <v>7.748644013469475</v>
      </c>
      <c r="BI433" s="33">
        <f t="shared" si="189"/>
        <v>8.2952580559878157</v>
      </c>
      <c r="BJ433" s="23">
        <f t="shared" si="185"/>
        <v>0.93410523954420255</v>
      </c>
      <c r="BK433" s="30">
        <f t="shared" si="186"/>
        <v>48.296505301042288</v>
      </c>
      <c r="BL433" s="10">
        <f t="shared" si="177"/>
        <v>43601</v>
      </c>
    </row>
    <row r="434" spans="1:64" x14ac:dyDescent="0.25">
      <c r="A434">
        <v>1437</v>
      </c>
      <c r="B434">
        <v>3</v>
      </c>
      <c r="C434" s="1">
        <v>43602</v>
      </c>
      <c r="D434" s="52">
        <v>1168.47</v>
      </c>
      <c r="E434" s="52">
        <v>1180.1500000000001</v>
      </c>
      <c r="F434" s="52">
        <v>1160.01</v>
      </c>
      <c r="G434">
        <v>1162.3</v>
      </c>
      <c r="H434">
        <v>1208623</v>
      </c>
      <c r="J434" s="10">
        <f t="shared" si="170"/>
        <v>43602</v>
      </c>
      <c r="K434" s="20">
        <v>0</v>
      </c>
      <c r="L434" s="20">
        <v>1</v>
      </c>
      <c r="N434" s="10">
        <f t="shared" si="171"/>
        <v>43602</v>
      </c>
      <c r="O434" s="42">
        <f>((G434-MIN(F421:F434))/(MAX(E421:E434)-MIN(F421:F434))*100)</f>
        <v>59.929078014184341</v>
      </c>
      <c r="P434" s="40">
        <f t="shared" si="187"/>
        <v>41.191114069618031</v>
      </c>
      <c r="Q434" s="2"/>
      <c r="R434" s="10">
        <f t="shared" si="172"/>
        <v>43602</v>
      </c>
      <c r="S434" s="11">
        <f t="shared" si="179"/>
        <v>0.25</v>
      </c>
      <c r="T434" s="40">
        <f>(G434*S434)+(T433*(1-S434))</f>
        <v>1162.2585744445907</v>
      </c>
      <c r="U434" s="3"/>
      <c r="V434" s="10">
        <f t="shared" si="173"/>
        <v>43602</v>
      </c>
      <c r="W434" s="23">
        <f t="shared" si="180"/>
        <v>0.15384615384615385</v>
      </c>
      <c r="X434" s="46">
        <f>((G434 -X433)*W434)+X433</f>
        <v>1169.7765228399242</v>
      </c>
      <c r="Y434" s="23">
        <f t="shared" si="193"/>
        <v>7.407407407407407E-2</v>
      </c>
      <c r="Z434" s="47">
        <f>((G434 -Z433)*Y434)+Z433</f>
        <v>1184.0217985851646</v>
      </c>
      <c r="AA434" s="46">
        <f t="shared" si="194"/>
        <v>-14.245275745240406</v>
      </c>
      <c r="AB434" s="45">
        <f t="shared" si="195"/>
        <v>0.2</v>
      </c>
      <c r="AC434" s="48">
        <f t="shared" si="169"/>
        <v>-10.225610229965302</v>
      </c>
      <c r="AD434" s="46">
        <f t="shared" si="196"/>
        <v>-4.0196655152751042</v>
      </c>
      <c r="AF434" s="10">
        <f t="shared" si="174"/>
        <v>43602</v>
      </c>
      <c r="AG434" s="15">
        <f>AVERAGE(G428:G434)</f>
        <v>1154.944285714286</v>
      </c>
      <c r="AH434" s="16">
        <f>AVERAGE(G421:G434)</f>
        <v>1165.6385714285714</v>
      </c>
      <c r="AS434" s="26">
        <f>AVERAGE(E434,F434,G434)</f>
        <v>1167.4866666666667</v>
      </c>
      <c r="AT434" s="26">
        <f t="shared" si="181"/>
        <v>1153.7809523809524</v>
      </c>
      <c r="AU434" s="26">
        <f t="shared" si="182"/>
        <v>14.221768707482981</v>
      </c>
      <c r="AV434" s="27">
        <f t="shared" si="183"/>
        <v>64.247584425523868</v>
      </c>
      <c r="AW434" s="10">
        <f t="shared" si="175"/>
        <v>43602</v>
      </c>
      <c r="AY434" s="20">
        <f>AVERAGE(E434,F434,G434)</f>
        <v>1167.4866666666667</v>
      </c>
      <c r="AZ434" s="21">
        <f t="shared" si="190"/>
        <v>1194.0548333333336</v>
      </c>
      <c r="BA434" s="21">
        <f t="shared" si="191"/>
        <v>40.793100000000074</v>
      </c>
      <c r="BB434" s="22">
        <f t="shared" si="192"/>
        <v>-43.419380020423169</v>
      </c>
      <c r="BC434" s="10">
        <f t="shared" si="176"/>
        <v>43602</v>
      </c>
      <c r="BE434" s="20">
        <f>G434-G433</f>
        <v>-16.680000000000064</v>
      </c>
      <c r="BF434" s="23">
        <f t="shared" si="178"/>
        <v>0</v>
      </c>
      <c r="BG434" s="23">
        <f t="shared" si="184"/>
        <v>16.680000000000064</v>
      </c>
      <c r="BH434" s="33">
        <f t="shared" si="188"/>
        <v>7.1951694410787983</v>
      </c>
      <c r="BI434" s="33">
        <f t="shared" si="189"/>
        <v>8.8941681948458342</v>
      </c>
      <c r="BJ434" s="23">
        <f t="shared" si="185"/>
        <v>0.80897609348656074</v>
      </c>
      <c r="BK434" s="30">
        <f t="shared" si="186"/>
        <v>44.72010970180191</v>
      </c>
      <c r="BL434" s="10">
        <f t="shared" si="177"/>
        <v>43602</v>
      </c>
    </row>
    <row r="435" spans="1:64" x14ac:dyDescent="0.25">
      <c r="A435">
        <v>1438</v>
      </c>
      <c r="B435">
        <v>3</v>
      </c>
      <c r="C435" s="1">
        <v>43605</v>
      </c>
      <c r="D435" s="52">
        <v>1144.5</v>
      </c>
      <c r="E435" s="52">
        <v>1146.8</v>
      </c>
      <c r="F435" s="52">
        <v>1131.44</v>
      </c>
      <c r="G435">
        <v>1138.8499999999999</v>
      </c>
      <c r="H435">
        <v>1353292</v>
      </c>
      <c r="J435" s="10">
        <f t="shared" si="170"/>
        <v>43605</v>
      </c>
      <c r="K435" s="20">
        <v>0</v>
      </c>
      <c r="L435" s="20">
        <v>0</v>
      </c>
      <c r="N435" s="10">
        <f t="shared" si="171"/>
        <v>43605</v>
      </c>
      <c r="O435" s="42">
        <f>((G435-MIN(F422:F435))/(MAX(E422:E435)-MIN(F422:F435))*100)</f>
        <v>29.90024265300605</v>
      </c>
      <c r="P435" s="40">
        <f t="shared" si="187"/>
        <v>41.976710597058826</v>
      </c>
      <c r="Q435" s="2"/>
      <c r="R435" s="10">
        <f t="shared" si="172"/>
        <v>43605</v>
      </c>
      <c r="S435" s="11">
        <f t="shared" si="179"/>
        <v>0.25</v>
      </c>
      <c r="T435" s="40">
        <f>(G435*S435)+(T434*(1-S435))</f>
        <v>1156.4064308334432</v>
      </c>
      <c r="U435" s="3"/>
      <c r="V435" s="10">
        <f t="shared" si="173"/>
        <v>43605</v>
      </c>
      <c r="W435" s="23">
        <f t="shared" si="180"/>
        <v>0.15384615384615385</v>
      </c>
      <c r="X435" s="46">
        <f>((G435 -X434)*W435)+X434</f>
        <v>1165.0185962491666</v>
      </c>
      <c r="Y435" s="23">
        <f t="shared" si="193"/>
        <v>7.407407407407407E-2</v>
      </c>
      <c r="Z435" s="47">
        <f>((G435 -Z434)*Y435)+Z434</f>
        <v>1180.6757394307078</v>
      </c>
      <c r="AA435" s="46">
        <f t="shared" si="194"/>
        <v>-15.657143181541187</v>
      </c>
      <c r="AB435" s="45">
        <f t="shared" si="195"/>
        <v>0.2</v>
      </c>
      <c r="AC435" s="48">
        <f t="shared" ref="AC435:AC498" si="197">((AA435 -AC434)*AB435)+AC434</f>
        <v>-11.311916820280478</v>
      </c>
      <c r="AD435" s="46">
        <f t="shared" si="196"/>
        <v>-4.3452263612607087</v>
      </c>
      <c r="AF435" s="10">
        <f t="shared" si="174"/>
        <v>43605</v>
      </c>
      <c r="AG435" s="15">
        <f>AVERAGE(G429:G435)</f>
        <v>1151.5828571428572</v>
      </c>
      <c r="AH435" s="16">
        <f>AVERAGE(G422:G435)</f>
        <v>1162.0935714285713</v>
      </c>
      <c r="AS435" s="26">
        <f>AVERAGE(E435,F435,G435)</f>
        <v>1139.03</v>
      </c>
      <c r="AT435" s="26">
        <f t="shared" si="181"/>
        <v>1150.6476190476189</v>
      </c>
      <c r="AU435" s="26">
        <f t="shared" si="182"/>
        <v>14.880816326530619</v>
      </c>
      <c r="AV435" s="27">
        <f t="shared" si="183"/>
        <v>-52.047409195359911</v>
      </c>
      <c r="AW435" s="10">
        <f t="shared" si="175"/>
        <v>43605</v>
      </c>
      <c r="AY435" s="20">
        <f>AVERAGE(E435,F435,G435)</f>
        <v>1139.03</v>
      </c>
      <c r="AZ435" s="21">
        <f t="shared" si="190"/>
        <v>1188.902333333333</v>
      </c>
      <c r="BA435" s="21">
        <f t="shared" si="191"/>
        <v>38.566833333333136</v>
      </c>
      <c r="BB435" s="22">
        <f t="shared" si="192"/>
        <v>-86.209365272117708</v>
      </c>
      <c r="BC435" s="10">
        <f t="shared" si="176"/>
        <v>43605</v>
      </c>
      <c r="BE435" s="20">
        <f>G435-G434</f>
        <v>-23.450000000000045</v>
      </c>
      <c r="BF435" s="23">
        <f t="shared" si="178"/>
        <v>0</v>
      </c>
      <c r="BG435" s="23">
        <f t="shared" si="184"/>
        <v>23.450000000000045</v>
      </c>
      <c r="BH435" s="33">
        <f t="shared" si="188"/>
        <v>6.6812287667160266</v>
      </c>
      <c r="BI435" s="33">
        <f t="shared" si="189"/>
        <v>9.9338704666425635</v>
      </c>
      <c r="BJ435" s="23">
        <f t="shared" si="185"/>
        <v>0.67257055436259772</v>
      </c>
      <c r="BK435" s="30">
        <f t="shared" si="186"/>
        <v>40.211789727394105</v>
      </c>
      <c r="BL435" s="10">
        <f t="shared" si="177"/>
        <v>43605</v>
      </c>
    </row>
    <row r="436" spans="1:64" x14ac:dyDescent="0.25">
      <c r="A436">
        <v>1439</v>
      </c>
      <c r="B436">
        <v>3</v>
      </c>
      <c r="C436" s="1">
        <v>43606</v>
      </c>
      <c r="D436" s="52">
        <v>1148.49</v>
      </c>
      <c r="E436" s="52">
        <v>1152.71</v>
      </c>
      <c r="F436" s="52">
        <v>1137.94</v>
      </c>
      <c r="G436">
        <v>1149.6300000000001</v>
      </c>
      <c r="H436">
        <v>1160158</v>
      </c>
      <c r="J436" s="10">
        <f t="shared" si="170"/>
        <v>43606</v>
      </c>
      <c r="K436" s="20">
        <v>0</v>
      </c>
      <c r="L436" s="20">
        <v>1</v>
      </c>
      <c r="N436" s="10">
        <f t="shared" si="171"/>
        <v>43606</v>
      </c>
      <c r="O436" s="42">
        <f>((G436-MIN(F423:F436))/(MAX(E423:E436)-MIN(F423:F436))*100)</f>
        <v>44.432461579940828</v>
      </c>
      <c r="P436" s="40">
        <f t="shared" si="187"/>
        <v>44.7539274157104</v>
      </c>
      <c r="Q436" s="2"/>
      <c r="R436" s="10">
        <f t="shared" si="172"/>
        <v>43606</v>
      </c>
      <c r="S436" s="11">
        <f t="shared" si="179"/>
        <v>0.25</v>
      </c>
      <c r="T436" s="40">
        <f>(G436*S436)+(T435*(1-S436))</f>
        <v>1154.7123231250825</v>
      </c>
      <c r="U436" s="3"/>
      <c r="V436" s="10">
        <f t="shared" si="173"/>
        <v>43606</v>
      </c>
      <c r="W436" s="23">
        <f t="shared" si="180"/>
        <v>0.15384615384615385</v>
      </c>
      <c r="X436" s="46">
        <f>((G436 -X435)*W436)+X435</f>
        <v>1162.6511199031411</v>
      </c>
      <c r="Y436" s="23">
        <f t="shared" si="193"/>
        <v>7.407407407407407E-2</v>
      </c>
      <c r="Z436" s="47">
        <f>((G436 -Z435)*Y436)+Z435</f>
        <v>1178.3760550284333</v>
      </c>
      <c r="AA436" s="46">
        <f t="shared" si="194"/>
        <v>-15.724935125292177</v>
      </c>
      <c r="AB436" s="45">
        <f t="shared" si="195"/>
        <v>0.2</v>
      </c>
      <c r="AC436" s="48">
        <f t="shared" si="197"/>
        <v>-12.194520481282819</v>
      </c>
      <c r="AD436" s="46">
        <f t="shared" si="196"/>
        <v>-3.5304146440093582</v>
      </c>
      <c r="AF436" s="10">
        <f t="shared" si="174"/>
        <v>43606</v>
      </c>
      <c r="AG436" s="15">
        <f>AVERAGE(G430:G436)</f>
        <v>1149.4914285714285</v>
      </c>
      <c r="AH436" s="16">
        <f>AVERAGE(G423:G436)</f>
        <v>1160.7757142857142</v>
      </c>
      <c r="AS436" s="26">
        <f>AVERAGE(E436,F436,G436)</f>
        <v>1146.76</v>
      </c>
      <c r="AT436" s="26">
        <f t="shared" si="181"/>
        <v>1148.7861904761905</v>
      </c>
      <c r="AU436" s="26">
        <f t="shared" si="182"/>
        <v>13.864217687074838</v>
      </c>
      <c r="AV436" s="27">
        <f t="shared" si="183"/>
        <v>-9.7430210725340913</v>
      </c>
      <c r="AW436" s="10">
        <f t="shared" si="175"/>
        <v>43606</v>
      </c>
      <c r="AY436" s="20">
        <f>AVERAGE(E436,F436,G436)</f>
        <v>1146.76</v>
      </c>
      <c r="AZ436" s="21">
        <f t="shared" si="190"/>
        <v>1183.2414999999999</v>
      </c>
      <c r="BA436" s="21">
        <f t="shared" si="191"/>
        <v>33.942583333333246</v>
      </c>
      <c r="BB436" s="22">
        <f t="shared" si="192"/>
        <v>-71.653355789556315</v>
      </c>
      <c r="BC436" s="10">
        <f t="shared" si="176"/>
        <v>43606</v>
      </c>
      <c r="BE436" s="20">
        <f>G436-G435</f>
        <v>10.7800000000002</v>
      </c>
      <c r="BF436" s="23">
        <f t="shared" si="178"/>
        <v>10.7800000000002</v>
      </c>
      <c r="BG436" s="23">
        <f t="shared" si="184"/>
        <v>0</v>
      </c>
      <c r="BH436" s="33">
        <f t="shared" si="188"/>
        <v>6.9739981405220393</v>
      </c>
      <c r="BI436" s="33">
        <f t="shared" si="189"/>
        <v>9.2243082904538092</v>
      </c>
      <c r="BJ436" s="23">
        <f t="shared" si="185"/>
        <v>0.75604564818582609</v>
      </c>
      <c r="BK436" s="30">
        <f t="shared" si="186"/>
        <v>43.053872145459216</v>
      </c>
      <c r="BL436" s="10">
        <f t="shared" si="177"/>
        <v>43606</v>
      </c>
    </row>
    <row r="437" spans="1:64" x14ac:dyDescent="0.25">
      <c r="A437">
        <v>1440</v>
      </c>
      <c r="B437">
        <v>3</v>
      </c>
      <c r="C437" s="1">
        <v>43607</v>
      </c>
      <c r="D437" s="52">
        <v>1146.75</v>
      </c>
      <c r="E437" s="52">
        <v>1158.52</v>
      </c>
      <c r="F437" s="52">
        <v>1145.8900000000001</v>
      </c>
      <c r="G437">
        <v>1151.42</v>
      </c>
      <c r="H437">
        <v>914839</v>
      </c>
      <c r="J437" s="10">
        <f t="shared" si="170"/>
        <v>43607</v>
      </c>
      <c r="K437" s="20">
        <v>0</v>
      </c>
      <c r="L437" s="20">
        <v>1</v>
      </c>
      <c r="N437" s="10">
        <f t="shared" si="171"/>
        <v>43607</v>
      </c>
      <c r="O437" s="42">
        <f>((G437-MIN(F424:F437))/(MAX(E424:E437)-MIN(F424:F437))*100)</f>
        <v>46.845510919385383</v>
      </c>
      <c r="P437" s="40">
        <f t="shared" si="187"/>
        <v>40.39273838411075</v>
      </c>
      <c r="Q437" s="2"/>
      <c r="R437" s="10">
        <f t="shared" si="172"/>
        <v>43607</v>
      </c>
      <c r="S437" s="11">
        <f t="shared" si="179"/>
        <v>0.25</v>
      </c>
      <c r="T437" s="40">
        <f>(G437*S437)+(T436*(1-S437))</f>
        <v>1153.8892423438119</v>
      </c>
      <c r="U437" s="3"/>
      <c r="V437" s="10">
        <f t="shared" si="173"/>
        <v>43607</v>
      </c>
      <c r="W437" s="23">
        <f t="shared" si="180"/>
        <v>0.15384615384615385</v>
      </c>
      <c r="X437" s="46">
        <f>((G437 -X436)*W437)+X436</f>
        <v>1160.9232553026579</v>
      </c>
      <c r="Y437" s="23">
        <f t="shared" si="193"/>
        <v>7.407407407407407E-2</v>
      </c>
      <c r="Z437" s="47">
        <f>((G437 -Z436)*Y437)+Z436</f>
        <v>1176.3793102115123</v>
      </c>
      <c r="AA437" s="46">
        <f t="shared" si="194"/>
        <v>-15.456054908854412</v>
      </c>
      <c r="AB437" s="45">
        <f t="shared" si="195"/>
        <v>0.2</v>
      </c>
      <c r="AC437" s="48">
        <f t="shared" si="197"/>
        <v>-12.846827366797138</v>
      </c>
      <c r="AD437" s="46">
        <f t="shared" si="196"/>
        <v>-2.6092275420572744</v>
      </c>
      <c r="AF437" s="10">
        <f t="shared" si="174"/>
        <v>43607</v>
      </c>
      <c r="AG437" s="15">
        <f>AVERAGE(G431:G437)</f>
        <v>1152.2614285714287</v>
      </c>
      <c r="AH437" s="16">
        <f>AVERAGE(G424:G437)</f>
        <v>1159.9764285714284</v>
      </c>
      <c r="AS437" s="26">
        <f>AVERAGE(E437,F437,G437)</f>
        <v>1151.9433333333334</v>
      </c>
      <c r="AT437" s="26">
        <f t="shared" si="181"/>
        <v>1151.3457142857144</v>
      </c>
      <c r="AU437" s="26">
        <f t="shared" si="182"/>
        <v>12.015102040816341</v>
      </c>
      <c r="AV437" s="27">
        <f t="shared" si="183"/>
        <v>3.3159327075144138</v>
      </c>
      <c r="AW437" s="10">
        <f t="shared" si="175"/>
        <v>43607</v>
      </c>
      <c r="AY437" s="20">
        <f>AVERAGE(E437,F437,G437)</f>
        <v>1151.9433333333334</v>
      </c>
      <c r="AZ437" s="21">
        <f t="shared" si="190"/>
        <v>1177.8551666666667</v>
      </c>
      <c r="BA437" s="21">
        <f t="shared" si="191"/>
        <v>29.139900000000011</v>
      </c>
      <c r="BB437" s="22">
        <f t="shared" si="192"/>
        <v>-59.281451053557319</v>
      </c>
      <c r="BC437" s="10">
        <f t="shared" si="176"/>
        <v>43607</v>
      </c>
      <c r="BE437" s="20">
        <f>G437-G436</f>
        <v>1.7899999999999636</v>
      </c>
      <c r="BF437" s="23">
        <f t="shared" si="178"/>
        <v>1.7899999999999636</v>
      </c>
      <c r="BG437" s="23">
        <f t="shared" si="184"/>
        <v>0</v>
      </c>
      <c r="BH437" s="33">
        <f t="shared" si="188"/>
        <v>6.6037125590561772</v>
      </c>
      <c r="BI437" s="33">
        <f t="shared" si="189"/>
        <v>8.5654291268499652</v>
      </c>
      <c r="BJ437" s="23">
        <f t="shared" si="185"/>
        <v>0.77097276286550376</v>
      </c>
      <c r="BK437" s="30">
        <f t="shared" si="186"/>
        <v>43.533857721111382</v>
      </c>
      <c r="BL437" s="10">
        <f t="shared" si="177"/>
        <v>43607</v>
      </c>
    </row>
    <row r="438" spans="1:64" x14ac:dyDescent="0.25">
      <c r="A438">
        <v>1441</v>
      </c>
      <c r="B438">
        <v>3</v>
      </c>
      <c r="C438" s="1">
        <v>43608</v>
      </c>
      <c r="D438" s="52">
        <v>1140.5</v>
      </c>
      <c r="E438" s="52">
        <v>1145.97</v>
      </c>
      <c r="F438" s="52">
        <v>1129.22</v>
      </c>
      <c r="G438">
        <v>1140.77</v>
      </c>
      <c r="H438">
        <v>1199300</v>
      </c>
      <c r="J438" s="10">
        <f t="shared" si="170"/>
        <v>43608</v>
      </c>
      <c r="K438" s="20">
        <v>0</v>
      </c>
      <c r="L438" s="20">
        <v>1</v>
      </c>
      <c r="N438" s="10">
        <f t="shared" si="171"/>
        <v>43608</v>
      </c>
      <c r="O438" s="42">
        <f>((G438-MIN(F425:F438))/(MAX(E425:E438)-MIN(F425:F438))*100)</f>
        <v>32.48854138581823</v>
      </c>
      <c r="P438" s="40">
        <f t="shared" si="187"/>
        <v>41.25550462838148</v>
      </c>
      <c r="Q438" s="2"/>
      <c r="R438" s="10">
        <f t="shared" si="172"/>
        <v>43608</v>
      </c>
      <c r="S438" s="11">
        <f t="shared" si="179"/>
        <v>0.25</v>
      </c>
      <c r="T438" s="40">
        <f>(G438*S438)+(T437*(1-S438))</f>
        <v>1150.6094317578591</v>
      </c>
      <c r="U438" s="3"/>
      <c r="V438" s="10">
        <f t="shared" si="173"/>
        <v>43608</v>
      </c>
      <c r="W438" s="23">
        <f t="shared" si="180"/>
        <v>0.15384615384615385</v>
      </c>
      <c r="X438" s="46">
        <f>((G438 -X437)*W438)+X437</f>
        <v>1157.8227544868644</v>
      </c>
      <c r="Y438" s="23">
        <f t="shared" si="193"/>
        <v>7.407407407407407E-2</v>
      </c>
      <c r="Z438" s="47">
        <f>((G438 -Z437)*Y438)+Z437</f>
        <v>1173.7415835291781</v>
      </c>
      <c r="AA438" s="46">
        <f t="shared" si="194"/>
        <v>-15.918829042313746</v>
      </c>
      <c r="AB438" s="45">
        <f t="shared" si="195"/>
        <v>0.2</v>
      </c>
      <c r="AC438" s="48">
        <f t="shared" si="197"/>
        <v>-13.461227701900459</v>
      </c>
      <c r="AD438" s="46">
        <f t="shared" si="196"/>
        <v>-2.4576013404132873</v>
      </c>
      <c r="AF438" s="10">
        <f t="shared" si="174"/>
        <v>43608</v>
      </c>
      <c r="AG438" s="15">
        <f>AVERAGE(G432:G438)</f>
        <v>1155.1657142857143</v>
      </c>
      <c r="AH438" s="16">
        <f>AVERAGE(G425:G438)</f>
        <v>1156.7885714285715</v>
      </c>
      <c r="AS438" s="26">
        <f>AVERAGE(E438,F438,G438)</f>
        <v>1138.6533333333334</v>
      </c>
      <c r="AT438" s="26">
        <f t="shared" si="181"/>
        <v>1153.0385714285715</v>
      </c>
      <c r="AU438" s="26">
        <f t="shared" si="182"/>
        <v>10.877006802721098</v>
      </c>
      <c r="AV438" s="27">
        <f t="shared" si="183"/>
        <v>-88.169097474127938</v>
      </c>
      <c r="AW438" s="10">
        <f t="shared" si="175"/>
        <v>43608</v>
      </c>
      <c r="AY438" s="20">
        <f>AVERAGE(E438,F438,G438)</f>
        <v>1138.6533333333334</v>
      </c>
      <c r="AZ438" s="21">
        <f t="shared" si="190"/>
        <v>1171.7396666666664</v>
      </c>
      <c r="BA438" s="21">
        <f t="shared" si="191"/>
        <v>24.993933333333281</v>
      </c>
      <c r="BB438" s="22">
        <f t="shared" si="192"/>
        <v>-88.251637953031349</v>
      </c>
      <c r="BC438" s="10">
        <f t="shared" si="176"/>
        <v>43608</v>
      </c>
      <c r="BE438" s="20">
        <f>G438-G437</f>
        <v>-10.650000000000091</v>
      </c>
      <c r="BF438" s="23">
        <f t="shared" si="178"/>
        <v>0</v>
      </c>
      <c r="BG438" s="23">
        <f t="shared" si="184"/>
        <v>10.650000000000091</v>
      </c>
      <c r="BH438" s="33">
        <f t="shared" si="188"/>
        <v>6.1320188048378785</v>
      </c>
      <c r="BI438" s="33">
        <f t="shared" si="189"/>
        <v>8.7143270463606886</v>
      </c>
      <c r="BJ438" s="23">
        <f t="shared" si="185"/>
        <v>0.70367095155084369</v>
      </c>
      <c r="BK438" s="30">
        <f t="shared" si="186"/>
        <v>41.303219433910954</v>
      </c>
      <c r="BL438" s="10">
        <f t="shared" si="177"/>
        <v>43608</v>
      </c>
    </row>
    <row r="439" spans="1:64" x14ac:dyDescent="0.25">
      <c r="A439">
        <v>1442</v>
      </c>
      <c r="B439">
        <v>3</v>
      </c>
      <c r="C439" s="1">
        <v>43609</v>
      </c>
      <c r="D439" s="52">
        <v>1147.3599999999999</v>
      </c>
      <c r="E439" s="52">
        <v>1149.77</v>
      </c>
      <c r="F439" s="52">
        <v>1131.6600000000001</v>
      </c>
      <c r="G439">
        <v>1133.47</v>
      </c>
      <c r="H439">
        <v>1112341</v>
      </c>
      <c r="J439" s="10">
        <f t="shared" si="170"/>
        <v>43609</v>
      </c>
      <c r="K439" s="20">
        <v>0</v>
      </c>
      <c r="L439" s="20">
        <v>1</v>
      </c>
      <c r="N439" s="10">
        <f t="shared" si="171"/>
        <v>43609</v>
      </c>
      <c r="O439" s="42">
        <f>((G439-MIN(F426:F439))/(MAX(E426:E439)-MIN(F426:F439))*100)</f>
        <v>22.773485156567656</v>
      </c>
      <c r="P439" s="40">
        <f t="shared" si="187"/>
        <v>34.035845820590424</v>
      </c>
      <c r="Q439" s="2"/>
      <c r="R439" s="10">
        <f t="shared" si="172"/>
        <v>43609</v>
      </c>
      <c r="S439" s="11">
        <f t="shared" si="179"/>
        <v>0.25</v>
      </c>
      <c r="T439" s="40">
        <f>(G439*S439)+(T438*(1-S439))</f>
        <v>1146.3245738183944</v>
      </c>
      <c r="U439" s="3"/>
      <c r="V439" s="10">
        <f t="shared" si="173"/>
        <v>43609</v>
      </c>
      <c r="W439" s="23">
        <f t="shared" si="180"/>
        <v>0.15384615384615385</v>
      </c>
      <c r="X439" s="46">
        <f>((G439 -X438)*W439)+X438</f>
        <v>1154.0761768735006</v>
      </c>
      <c r="Y439" s="23">
        <f t="shared" si="193"/>
        <v>7.407407407407407E-2</v>
      </c>
      <c r="Z439" s="47">
        <f>((G439 -Z438)*Y439)+Z438</f>
        <v>1170.7585032677575</v>
      </c>
      <c r="AA439" s="46">
        <f t="shared" si="194"/>
        <v>-16.682326394256961</v>
      </c>
      <c r="AB439" s="45">
        <f t="shared" si="195"/>
        <v>0.2</v>
      </c>
      <c r="AC439" s="48">
        <f t="shared" si="197"/>
        <v>-14.105447440371758</v>
      </c>
      <c r="AD439" s="46">
        <f t="shared" si="196"/>
        <v>-2.5768789538852026</v>
      </c>
      <c r="AF439" s="10">
        <f t="shared" si="174"/>
        <v>43609</v>
      </c>
      <c r="AG439" s="15">
        <f>AVERAGE(G433:G439)</f>
        <v>1150.774285714286</v>
      </c>
      <c r="AH439" s="16">
        <f>AVERAGE(G426:G439)</f>
        <v>1152.7942857142857</v>
      </c>
      <c r="AS439" s="26">
        <f>AVERAGE(E439,F439,G439)</f>
        <v>1138.3000000000002</v>
      </c>
      <c r="AT439" s="26">
        <f t="shared" si="181"/>
        <v>1151.2619047619048</v>
      </c>
      <c r="AU439" s="26">
        <f t="shared" si="182"/>
        <v>12.0869387755102</v>
      </c>
      <c r="AV439" s="27">
        <f t="shared" si="183"/>
        <v>-71.492625235912982</v>
      </c>
      <c r="AW439" s="10">
        <f t="shared" si="175"/>
        <v>43609</v>
      </c>
      <c r="AY439" s="20">
        <f>AVERAGE(E439,F439,G439)</f>
        <v>1138.3000000000002</v>
      </c>
      <c r="AZ439" s="21">
        <f t="shared" si="190"/>
        <v>1165.2284999999997</v>
      </c>
      <c r="BA439" s="21">
        <f t="shared" si="191"/>
        <v>20.657349999999962</v>
      </c>
      <c r="BB439" s="22">
        <f t="shared" si="192"/>
        <v>-86.905306505108626</v>
      </c>
      <c r="BC439" s="10">
        <f t="shared" si="176"/>
        <v>43609</v>
      </c>
      <c r="BE439" s="20">
        <f>G439-G438</f>
        <v>-7.2999999999999545</v>
      </c>
      <c r="BF439" s="23">
        <f t="shared" si="178"/>
        <v>0</v>
      </c>
      <c r="BG439" s="23">
        <f t="shared" si="184"/>
        <v>7.2999999999999545</v>
      </c>
      <c r="BH439" s="33">
        <f t="shared" si="188"/>
        <v>5.6940174616351724</v>
      </c>
      <c r="BI439" s="33">
        <f t="shared" si="189"/>
        <v>8.6133036859063505</v>
      </c>
      <c r="BJ439" s="23">
        <f t="shared" si="185"/>
        <v>0.66107241417159079</v>
      </c>
      <c r="BK439" s="30">
        <f t="shared" si="186"/>
        <v>39.797928647275768</v>
      </c>
      <c r="BL439" s="10">
        <f t="shared" si="177"/>
        <v>43609</v>
      </c>
    </row>
    <row r="440" spans="1:64" x14ac:dyDescent="0.25">
      <c r="A440">
        <v>1443</v>
      </c>
      <c r="B440">
        <v>3</v>
      </c>
      <c r="C440" s="1">
        <v>43613</v>
      </c>
      <c r="D440" s="52">
        <v>1134</v>
      </c>
      <c r="E440" s="52">
        <v>1151.5899999999999</v>
      </c>
      <c r="F440" s="52">
        <v>1133.1199999999999</v>
      </c>
      <c r="G440">
        <v>1134.1500000000001</v>
      </c>
      <c r="H440">
        <v>1365166</v>
      </c>
      <c r="J440" s="10">
        <f t="shared" si="170"/>
        <v>43613</v>
      </c>
      <c r="K440" s="20">
        <v>0</v>
      </c>
      <c r="L440" s="20">
        <v>1</v>
      </c>
      <c r="N440" s="10">
        <f t="shared" si="171"/>
        <v>43613</v>
      </c>
      <c r="O440" s="42">
        <f>((G440-MIN(F427:F440))/(MAX(E427:E440)-MIN(F427:F440))*100)</f>
        <v>24.450972163939035</v>
      </c>
      <c r="P440" s="40">
        <f t="shared" si="187"/>
        <v>26.570999568774976</v>
      </c>
      <c r="Q440" s="2"/>
      <c r="R440" s="10">
        <f t="shared" si="172"/>
        <v>43613</v>
      </c>
      <c r="S440" s="11">
        <f t="shared" si="179"/>
        <v>0.25</v>
      </c>
      <c r="T440" s="40">
        <f>(G440*S440)+(T439*(1-S440))</f>
        <v>1143.280930363796</v>
      </c>
      <c r="U440" s="3"/>
      <c r="V440" s="10">
        <f t="shared" si="173"/>
        <v>43613</v>
      </c>
      <c r="W440" s="23">
        <f t="shared" si="180"/>
        <v>0.15384615384615385</v>
      </c>
      <c r="X440" s="46">
        <f>((G440 -X439)*W440)+X439</f>
        <v>1151.0106112006542</v>
      </c>
      <c r="Y440" s="23">
        <f t="shared" si="193"/>
        <v>7.407407407407407E-2</v>
      </c>
      <c r="Z440" s="47">
        <f>((G440 -Z439)*Y440)+Z439</f>
        <v>1168.0467622849608</v>
      </c>
      <c r="AA440" s="46">
        <f t="shared" si="194"/>
        <v>-17.036151084306539</v>
      </c>
      <c r="AB440" s="45">
        <f t="shared" si="195"/>
        <v>0.2</v>
      </c>
      <c r="AC440" s="48">
        <f t="shared" si="197"/>
        <v>-14.691588169158715</v>
      </c>
      <c r="AD440" s="46">
        <f t="shared" si="196"/>
        <v>-2.344562915147824</v>
      </c>
      <c r="AF440" s="10">
        <f t="shared" si="174"/>
        <v>43613</v>
      </c>
      <c r="AG440" s="15">
        <f>AVERAGE(G434:G440)</f>
        <v>1144.3700000000001</v>
      </c>
      <c r="AH440" s="16">
        <f>AVERAGE(G427:G440)</f>
        <v>1149.9407142857142</v>
      </c>
      <c r="AS440" s="26">
        <f>AVERAGE(E440,F440,G440)</f>
        <v>1139.6200000000001</v>
      </c>
      <c r="AT440" s="26">
        <f t="shared" si="181"/>
        <v>1145.9704761904763</v>
      </c>
      <c r="AU440" s="26">
        <f t="shared" si="182"/>
        <v>8.0795918367346733</v>
      </c>
      <c r="AV440" s="27">
        <f t="shared" si="183"/>
        <v>-52.399315203053973</v>
      </c>
      <c r="AW440" s="10">
        <f t="shared" si="175"/>
        <v>43613</v>
      </c>
      <c r="AY440" s="20">
        <f>AVERAGE(E440,F440,G440)</f>
        <v>1139.6200000000001</v>
      </c>
      <c r="AZ440" s="21">
        <f t="shared" si="190"/>
        <v>1158.1571666666664</v>
      </c>
      <c r="BA440" s="21">
        <f t="shared" si="191"/>
        <v>15.754116666666686</v>
      </c>
      <c r="BB440" s="22">
        <f t="shared" si="192"/>
        <v>-78.443694258394927</v>
      </c>
      <c r="BC440" s="10">
        <f t="shared" si="176"/>
        <v>43613</v>
      </c>
      <c r="BE440" s="20">
        <f>G440-G439</f>
        <v>0.68000000000006366</v>
      </c>
      <c r="BF440" s="23">
        <f t="shared" si="178"/>
        <v>0.68000000000006366</v>
      </c>
      <c r="BG440" s="23">
        <f t="shared" si="184"/>
        <v>0</v>
      </c>
      <c r="BH440" s="33">
        <f t="shared" si="188"/>
        <v>5.3358733572326642</v>
      </c>
      <c r="BI440" s="33">
        <f t="shared" si="189"/>
        <v>7.998067708341611</v>
      </c>
      <c r="BJ440" s="23">
        <f t="shared" si="185"/>
        <v>0.66714530956865958</v>
      </c>
      <c r="BK440" s="30">
        <f t="shared" si="186"/>
        <v>40.017226197353494</v>
      </c>
      <c r="BL440" s="10">
        <f t="shared" si="177"/>
        <v>43613</v>
      </c>
    </row>
    <row r="441" spans="1:64" x14ac:dyDescent="0.25">
      <c r="A441">
        <v>1444</v>
      </c>
      <c r="B441">
        <v>3</v>
      </c>
      <c r="C441" s="1">
        <v>43614</v>
      </c>
      <c r="D441" s="52">
        <v>1127.52</v>
      </c>
      <c r="E441" s="52">
        <v>1129.0999999999999</v>
      </c>
      <c r="F441" s="52">
        <v>1108.22</v>
      </c>
      <c r="G441">
        <v>1116.46</v>
      </c>
      <c r="H441">
        <v>1538212</v>
      </c>
      <c r="J441" s="10">
        <f t="shared" si="170"/>
        <v>43614</v>
      </c>
      <c r="K441" s="20">
        <v>0</v>
      </c>
      <c r="L441" s="20">
        <v>1</v>
      </c>
      <c r="N441" s="10">
        <f t="shared" si="171"/>
        <v>43614</v>
      </c>
      <c r="O441" s="42">
        <f>((G441-MIN(F428:F441))/(MAX(E428:E441)-MIN(F428:F441))*100)</f>
        <v>10.307730798098579</v>
      </c>
      <c r="P441" s="40">
        <f t="shared" si="187"/>
        <v>19.177396039535086</v>
      </c>
      <c r="Q441" s="2"/>
      <c r="R441" s="10">
        <f t="shared" si="172"/>
        <v>43614</v>
      </c>
      <c r="S441" s="11">
        <f t="shared" si="179"/>
        <v>0.25</v>
      </c>
      <c r="T441" s="40">
        <f>(G441*S441)+(T440*(1-S441))</f>
        <v>1136.575697772847</v>
      </c>
      <c r="U441" s="3"/>
      <c r="V441" s="10">
        <f t="shared" si="173"/>
        <v>43614</v>
      </c>
      <c r="W441" s="23">
        <f t="shared" si="180"/>
        <v>0.15384615384615385</v>
      </c>
      <c r="X441" s="46">
        <f>((G441 -X440)*W441)+X440</f>
        <v>1145.6951325543998</v>
      </c>
      <c r="Y441" s="23">
        <f t="shared" si="193"/>
        <v>7.407407407407407E-2</v>
      </c>
      <c r="Z441" s="47">
        <f>((G441 -Z440)*Y441)+Z440</f>
        <v>1164.2255206342229</v>
      </c>
      <c r="AA441" s="46">
        <f t="shared" si="194"/>
        <v>-18.530388079823069</v>
      </c>
      <c r="AB441" s="45">
        <f t="shared" si="195"/>
        <v>0.2</v>
      </c>
      <c r="AC441" s="48">
        <f t="shared" si="197"/>
        <v>-15.459348151291586</v>
      </c>
      <c r="AD441" s="46">
        <f t="shared" si="196"/>
        <v>-3.0710399285314836</v>
      </c>
      <c r="AF441" s="10">
        <f t="shared" si="174"/>
        <v>43614</v>
      </c>
      <c r="AG441" s="15">
        <f>AVERAGE(G435:G441)</f>
        <v>1137.8214285714287</v>
      </c>
      <c r="AH441" s="16">
        <f>AVERAGE(G428:G441)</f>
        <v>1146.3828571428571</v>
      </c>
      <c r="AS441" s="26">
        <f>AVERAGE(E441,F441,G441)</f>
        <v>1117.9266666666665</v>
      </c>
      <c r="AT441" s="26">
        <f t="shared" si="181"/>
        <v>1138.8904761904762</v>
      </c>
      <c r="AU441" s="26">
        <f t="shared" si="182"/>
        <v>6.226122448979595</v>
      </c>
      <c r="AV441" s="27">
        <f t="shared" si="183"/>
        <v>-224.47154116224687</v>
      </c>
      <c r="AW441" s="10">
        <f t="shared" si="175"/>
        <v>43614</v>
      </c>
      <c r="AY441" s="20">
        <f>AVERAGE(E441,F441,G441)</f>
        <v>1117.9266666666665</v>
      </c>
      <c r="AZ441" s="21">
        <f t="shared" si="190"/>
        <v>1154.7819999999997</v>
      </c>
      <c r="BA441" s="21">
        <f t="shared" si="191"/>
        <v>16.401999999999997</v>
      </c>
      <c r="BB441" s="22">
        <f t="shared" si="192"/>
        <v>-149.80015987210177</v>
      </c>
      <c r="BC441" s="10">
        <f t="shared" si="176"/>
        <v>43614</v>
      </c>
      <c r="BE441" s="20">
        <f>G441-G440</f>
        <v>-17.690000000000055</v>
      </c>
      <c r="BF441" s="23">
        <f t="shared" si="178"/>
        <v>0</v>
      </c>
      <c r="BG441" s="23">
        <f t="shared" si="184"/>
        <v>17.690000000000055</v>
      </c>
      <c r="BH441" s="33">
        <f t="shared" si="188"/>
        <v>4.9547395460017594</v>
      </c>
      <c r="BI441" s="33">
        <f t="shared" si="189"/>
        <v>8.6903485863172136</v>
      </c>
      <c r="BJ441" s="23">
        <f t="shared" si="185"/>
        <v>0.57014278504350235</v>
      </c>
      <c r="BK441" s="30">
        <f t="shared" si="186"/>
        <v>36.311524688992279</v>
      </c>
      <c r="BL441" s="10">
        <f t="shared" si="177"/>
        <v>43614</v>
      </c>
    </row>
    <row r="442" spans="1:64" x14ac:dyDescent="0.25">
      <c r="A442">
        <v>1445</v>
      </c>
      <c r="B442">
        <v>3</v>
      </c>
      <c r="C442" s="1">
        <v>43615</v>
      </c>
      <c r="D442" s="52">
        <v>1115.54</v>
      </c>
      <c r="E442" s="52">
        <v>1123.1300000000001</v>
      </c>
      <c r="F442" s="52">
        <v>1112.1199999999999</v>
      </c>
      <c r="G442">
        <v>1117.95</v>
      </c>
      <c r="H442">
        <v>951873</v>
      </c>
      <c r="J442" s="10">
        <f t="shared" si="170"/>
        <v>43615</v>
      </c>
      <c r="K442" s="20">
        <v>0</v>
      </c>
      <c r="L442" s="20">
        <v>1</v>
      </c>
      <c r="N442" s="10">
        <f t="shared" si="171"/>
        <v>43615</v>
      </c>
      <c r="O442" s="42">
        <f>((G442-MIN(F429:F442))/(MAX(E429:E442)-MIN(F429:F442))*100)</f>
        <v>12.17162872154117</v>
      </c>
      <c r="P442" s="40">
        <f t="shared" si="187"/>
        <v>15.643443894526262</v>
      </c>
      <c r="Q442" s="2"/>
      <c r="R442" s="10">
        <f t="shared" si="172"/>
        <v>43615</v>
      </c>
      <c r="S442" s="11">
        <f t="shared" si="179"/>
        <v>0.25</v>
      </c>
      <c r="T442" s="40">
        <f>(G442*S442)+(T441*(1-S442))</f>
        <v>1131.9192733296352</v>
      </c>
      <c r="U442" s="3"/>
      <c r="V442" s="10">
        <f t="shared" si="173"/>
        <v>43615</v>
      </c>
      <c r="W442" s="23">
        <f t="shared" si="180"/>
        <v>0.15384615384615385</v>
      </c>
      <c r="X442" s="46">
        <f>((G442 -X441)*W442)+X441</f>
        <v>1141.4266506229537</v>
      </c>
      <c r="Y442" s="23">
        <f t="shared" si="193"/>
        <v>7.407407407407407E-2</v>
      </c>
      <c r="Z442" s="47">
        <f>((G442 -Z441)*Y442)+Z441</f>
        <v>1160.7977042909472</v>
      </c>
      <c r="AA442" s="46">
        <f t="shared" si="194"/>
        <v>-19.371053667993465</v>
      </c>
      <c r="AB442" s="45">
        <f t="shared" si="195"/>
        <v>0.2</v>
      </c>
      <c r="AC442" s="48">
        <f t="shared" si="197"/>
        <v>-16.241689254631961</v>
      </c>
      <c r="AD442" s="46">
        <f t="shared" si="196"/>
        <v>-3.1293644133615039</v>
      </c>
      <c r="AF442" s="10">
        <f t="shared" si="174"/>
        <v>43615</v>
      </c>
      <c r="AG442" s="15">
        <f>AVERAGE(G436:G442)</f>
        <v>1134.8357142857144</v>
      </c>
      <c r="AH442" s="16">
        <f>AVERAGE(G429:G442)</f>
        <v>1143.2092857142857</v>
      </c>
      <c r="AS442" s="26">
        <f>AVERAGE(E442,F442,G442)</f>
        <v>1117.7333333333333</v>
      </c>
      <c r="AT442" s="26">
        <f t="shared" si="181"/>
        <v>1135.8480952380953</v>
      </c>
      <c r="AU442" s="26">
        <f t="shared" si="182"/>
        <v>10.296054421768758</v>
      </c>
      <c r="AV442" s="27">
        <f t="shared" si="183"/>
        <v>-117.29258065084463</v>
      </c>
      <c r="AW442" s="10">
        <f t="shared" si="175"/>
        <v>43615</v>
      </c>
      <c r="AY442" s="20">
        <f>AVERAGE(E442,F442,G442)</f>
        <v>1117.7333333333333</v>
      </c>
      <c r="AZ442" s="21">
        <f t="shared" si="190"/>
        <v>1151.9468333333332</v>
      </c>
      <c r="BA442" s="21">
        <f t="shared" si="191"/>
        <v>16.988183333333314</v>
      </c>
      <c r="BB442" s="22">
        <f t="shared" si="192"/>
        <v>-134.2639148192219</v>
      </c>
      <c r="BC442" s="10">
        <f t="shared" si="176"/>
        <v>43615</v>
      </c>
      <c r="BE442" s="20">
        <f>G442-G441</f>
        <v>1.4900000000000091</v>
      </c>
      <c r="BF442" s="23">
        <f t="shared" si="178"/>
        <v>1.4900000000000091</v>
      </c>
      <c r="BG442" s="23">
        <f t="shared" si="184"/>
        <v>0</v>
      </c>
      <c r="BH442" s="33">
        <f t="shared" si="188"/>
        <v>4.7072581498587764</v>
      </c>
      <c r="BI442" s="33">
        <f t="shared" si="189"/>
        <v>8.0696094015802693</v>
      </c>
      <c r="BJ442" s="23">
        <f t="shared" si="185"/>
        <v>0.58333159829730485</v>
      </c>
      <c r="BK442" s="30">
        <f t="shared" si="186"/>
        <v>36.842036053888677</v>
      </c>
      <c r="BL442" s="10">
        <f t="shared" si="177"/>
        <v>43615</v>
      </c>
    </row>
    <row r="443" spans="1:64" x14ac:dyDescent="0.25">
      <c r="A443">
        <v>1446</v>
      </c>
      <c r="B443">
        <v>3</v>
      </c>
      <c r="C443" s="1">
        <v>43616</v>
      </c>
      <c r="D443" s="52">
        <v>1101.29</v>
      </c>
      <c r="E443" s="52">
        <v>1109.5999999999999</v>
      </c>
      <c r="F443" s="52">
        <v>1100.18</v>
      </c>
      <c r="G443">
        <v>1103.6300000000001</v>
      </c>
      <c r="H443">
        <v>1508203</v>
      </c>
      <c r="J443" s="10">
        <f t="shared" si="170"/>
        <v>43616</v>
      </c>
      <c r="K443" s="20">
        <v>0</v>
      </c>
      <c r="L443" s="20">
        <v>1</v>
      </c>
      <c r="N443" s="10">
        <f t="shared" si="171"/>
        <v>43616</v>
      </c>
      <c r="O443" s="42">
        <f>((G443-MIN(F430:F443))/(MAX(E430:E443)-MIN(F430:F443))*100)</f>
        <v>3.921345760400142</v>
      </c>
      <c r="P443" s="40">
        <f t="shared" si="187"/>
        <v>8.8002350933466307</v>
      </c>
      <c r="Q443" s="2"/>
      <c r="R443" s="10">
        <f t="shared" si="172"/>
        <v>43616</v>
      </c>
      <c r="S443" s="11">
        <f t="shared" si="179"/>
        <v>0.25</v>
      </c>
      <c r="T443" s="40">
        <f>(G443*S443)+(T442*(1-S443))</f>
        <v>1124.8469549972265</v>
      </c>
      <c r="U443" s="3"/>
      <c r="V443" s="10">
        <f t="shared" si="173"/>
        <v>43616</v>
      </c>
      <c r="W443" s="23">
        <f t="shared" si="180"/>
        <v>0.15384615384615385</v>
      </c>
      <c r="X443" s="46">
        <f>((G443 -X442)*W443)+X442</f>
        <v>1135.6117812963455</v>
      </c>
      <c r="Y443" s="23">
        <f t="shared" si="193"/>
        <v>7.407407407407407E-2</v>
      </c>
      <c r="Z443" s="47">
        <f>((G443 -Z442)*Y443)+Z442</f>
        <v>1156.5630595286548</v>
      </c>
      <c r="AA443" s="46">
        <f t="shared" si="194"/>
        <v>-20.951278232309278</v>
      </c>
      <c r="AB443" s="45">
        <f t="shared" si="195"/>
        <v>0.2</v>
      </c>
      <c r="AC443" s="48">
        <f t="shared" si="197"/>
        <v>-17.183607050167424</v>
      </c>
      <c r="AD443" s="46">
        <f t="shared" si="196"/>
        <v>-3.7676711821418536</v>
      </c>
      <c r="AF443" s="10">
        <f t="shared" si="174"/>
        <v>43616</v>
      </c>
      <c r="AG443" s="15">
        <f>AVERAGE(G437:G443)</f>
        <v>1128.2642857142857</v>
      </c>
      <c r="AH443" s="16">
        <f>AVERAGE(G430:G443)</f>
        <v>1138.8778571428572</v>
      </c>
      <c r="AS443" s="26">
        <f>AVERAGE(E443,F443,G443)</f>
        <v>1104.47</v>
      </c>
      <c r="AT443" s="26">
        <f t="shared" si="181"/>
        <v>1129.8066666666668</v>
      </c>
      <c r="AU443" s="26">
        <f t="shared" si="182"/>
        <v>14.082857142857197</v>
      </c>
      <c r="AV443" s="27">
        <f t="shared" si="183"/>
        <v>-119.94093911318525</v>
      </c>
      <c r="AW443" s="10">
        <f t="shared" si="175"/>
        <v>43616</v>
      </c>
      <c r="AY443" s="20">
        <f>AVERAGE(E443,F443,G443)</f>
        <v>1104.47</v>
      </c>
      <c r="AZ443" s="21">
        <f t="shared" si="190"/>
        <v>1148.9736666666665</v>
      </c>
      <c r="BA443" s="21">
        <f t="shared" si="191"/>
        <v>18.641333333333328</v>
      </c>
      <c r="BB443" s="22">
        <f t="shared" si="192"/>
        <v>-159.15766635672168</v>
      </c>
      <c r="BC443" s="10">
        <f t="shared" si="176"/>
        <v>43616</v>
      </c>
      <c r="BE443" s="20">
        <f>G443-G442</f>
        <v>-14.319999999999936</v>
      </c>
      <c r="BF443" s="23">
        <f t="shared" si="178"/>
        <v>0</v>
      </c>
      <c r="BG443" s="23">
        <f t="shared" si="184"/>
        <v>14.319999999999936</v>
      </c>
      <c r="BH443" s="33">
        <f t="shared" si="188"/>
        <v>4.371025424868864</v>
      </c>
      <c r="BI443" s="33">
        <f t="shared" si="189"/>
        <v>8.5160658728959593</v>
      </c>
      <c r="BJ443" s="23">
        <f t="shared" si="185"/>
        <v>0.51326815575493667</v>
      </c>
      <c r="BK443" s="30">
        <f t="shared" si="186"/>
        <v>33.917858761712878</v>
      </c>
      <c r="BL443" s="10">
        <f t="shared" si="177"/>
        <v>43616</v>
      </c>
    </row>
    <row r="444" spans="1:64" x14ac:dyDescent="0.25">
      <c r="A444">
        <v>1447</v>
      </c>
      <c r="B444">
        <v>3</v>
      </c>
      <c r="C444" s="1">
        <v>43619</v>
      </c>
      <c r="D444" s="52">
        <v>1065.5</v>
      </c>
      <c r="E444" s="52">
        <v>1065.5</v>
      </c>
      <c r="F444" s="52">
        <v>1025</v>
      </c>
      <c r="G444">
        <v>1036.23</v>
      </c>
      <c r="H444">
        <v>5130576</v>
      </c>
      <c r="J444" s="10">
        <f t="shared" si="170"/>
        <v>43619</v>
      </c>
      <c r="K444" s="20">
        <v>1</v>
      </c>
      <c r="L444" s="20">
        <v>0</v>
      </c>
      <c r="N444" s="10">
        <f t="shared" si="171"/>
        <v>43619</v>
      </c>
      <c r="O444" s="42">
        <f>((G444-MIN(F431:F444))/(MAX(E431:E444)-MIN(F431:F444))*100)</f>
        <v>6.882814415297875</v>
      </c>
      <c r="P444" s="40">
        <f t="shared" si="187"/>
        <v>7.6585962990797292</v>
      </c>
      <c r="Q444" s="2"/>
      <c r="R444" s="10">
        <f t="shared" si="172"/>
        <v>43619</v>
      </c>
      <c r="S444" s="11">
        <f t="shared" si="179"/>
        <v>0.25</v>
      </c>
      <c r="T444" s="40">
        <f>(G444*S444)+(T443*(1-S444))</f>
        <v>1102.6927162479199</v>
      </c>
      <c r="U444" s="3"/>
      <c r="V444" s="10">
        <f t="shared" si="173"/>
        <v>43619</v>
      </c>
      <c r="W444" s="23">
        <f t="shared" si="180"/>
        <v>0.15384615384615385</v>
      </c>
      <c r="X444" s="46">
        <f>((G444 -X443)*W444)+X443</f>
        <v>1120.3222764815232</v>
      </c>
      <c r="Y444" s="23">
        <f t="shared" si="193"/>
        <v>7.407407407407407E-2</v>
      </c>
      <c r="Z444" s="47">
        <f>((G444 -Z443)*Y444)+Z443</f>
        <v>1147.6494995635692</v>
      </c>
      <c r="AA444" s="46">
        <f t="shared" si="194"/>
        <v>-27.327223082045975</v>
      </c>
      <c r="AB444" s="45">
        <f t="shared" si="195"/>
        <v>0.2</v>
      </c>
      <c r="AC444" s="48">
        <f t="shared" si="197"/>
        <v>-19.212330256543133</v>
      </c>
      <c r="AD444" s="46">
        <f t="shared" si="196"/>
        <v>-8.1148928255028423</v>
      </c>
      <c r="AF444" s="10">
        <f t="shared" si="174"/>
        <v>43619</v>
      </c>
      <c r="AG444" s="15">
        <f>AVERAGE(G438:G444)</f>
        <v>1111.8085714285714</v>
      </c>
      <c r="AH444" s="16">
        <f>AVERAGE(G431:G444)</f>
        <v>1132.0350000000001</v>
      </c>
      <c r="AS444" s="26">
        <f>AVERAGE(E444,F444,G444)</f>
        <v>1042.2433333333333</v>
      </c>
      <c r="AT444" s="26">
        <f t="shared" si="181"/>
        <v>1114.135238095238</v>
      </c>
      <c r="AU444" s="26">
        <f t="shared" si="182"/>
        <v>23.302040816326585</v>
      </c>
      <c r="AV444" s="27">
        <f t="shared" si="183"/>
        <v>-205.68128296451928</v>
      </c>
      <c r="AW444" s="10">
        <f t="shared" si="175"/>
        <v>43619</v>
      </c>
      <c r="AY444" s="20">
        <f>AVERAGE(E444,F444,G444)</f>
        <v>1042.2433333333333</v>
      </c>
      <c r="AZ444" s="21">
        <f t="shared" si="190"/>
        <v>1142.0658333333333</v>
      </c>
      <c r="BA444" s="21">
        <f t="shared" si="191"/>
        <v>22.185166666666657</v>
      </c>
      <c r="BB444" s="22">
        <f t="shared" si="192"/>
        <v>-299.96769613330241</v>
      </c>
      <c r="BC444" s="10">
        <f t="shared" si="176"/>
        <v>43619</v>
      </c>
      <c r="BE444" s="20">
        <f>G444-G443</f>
        <v>-67.400000000000091</v>
      </c>
      <c r="BF444" s="23">
        <f t="shared" si="178"/>
        <v>0</v>
      </c>
      <c r="BG444" s="23">
        <f t="shared" si="184"/>
        <v>67.400000000000091</v>
      </c>
      <c r="BH444" s="33">
        <f t="shared" si="188"/>
        <v>4.0588093230925164</v>
      </c>
      <c r="BI444" s="33">
        <f t="shared" si="189"/>
        <v>12.722061167689111</v>
      </c>
      <c r="BJ444" s="23">
        <f t="shared" si="185"/>
        <v>0.31903708601880398</v>
      </c>
      <c r="BK444" s="30">
        <f t="shared" si="186"/>
        <v>24.187120241004038</v>
      </c>
      <c r="BL444" s="10">
        <f t="shared" si="177"/>
        <v>43619</v>
      </c>
    </row>
    <row r="445" spans="1:64" x14ac:dyDescent="0.25">
      <c r="A445">
        <v>1448</v>
      </c>
      <c r="B445">
        <v>3</v>
      </c>
      <c r="C445" s="1">
        <v>43620</v>
      </c>
      <c r="D445" s="52">
        <v>1042.9000000000001</v>
      </c>
      <c r="E445" s="52">
        <v>1056.05</v>
      </c>
      <c r="F445" s="52">
        <v>1033.69</v>
      </c>
      <c r="G445">
        <v>1053.05</v>
      </c>
      <c r="H445">
        <v>2833483</v>
      </c>
      <c r="J445" s="10">
        <f t="shared" si="170"/>
        <v>43620</v>
      </c>
      <c r="K445" s="20">
        <v>0</v>
      </c>
      <c r="L445" s="20">
        <v>0</v>
      </c>
      <c r="N445" s="10">
        <f t="shared" si="171"/>
        <v>43620</v>
      </c>
      <c r="O445" s="42">
        <f>((G445-MIN(F432:F445))/(MAX(E432:E445)-MIN(F432:F445))*100)</f>
        <v>17.191713655307638</v>
      </c>
      <c r="P445" s="40">
        <f t="shared" si="187"/>
        <v>9.3319579436685505</v>
      </c>
      <c r="Q445" s="2"/>
      <c r="R445" s="10">
        <f t="shared" si="172"/>
        <v>43620</v>
      </c>
      <c r="S445" s="11">
        <f t="shared" si="179"/>
        <v>0.25</v>
      </c>
      <c r="T445" s="40">
        <f>(G445*S445)+(T444*(1-S445))</f>
        <v>1090.28203718594</v>
      </c>
      <c r="U445" s="3"/>
      <c r="V445" s="10">
        <f t="shared" si="173"/>
        <v>43620</v>
      </c>
      <c r="W445" s="23">
        <f t="shared" si="180"/>
        <v>0.15384615384615385</v>
      </c>
      <c r="X445" s="46">
        <f>((G445 -X444)*W445)+X444</f>
        <v>1109.9726954843659</v>
      </c>
      <c r="Y445" s="23">
        <f t="shared" si="193"/>
        <v>7.407407407407407E-2</v>
      </c>
      <c r="Z445" s="47">
        <f>((G445 -Z444)*Y445)+Z444</f>
        <v>1140.642129225527</v>
      </c>
      <c r="AA445" s="46">
        <f t="shared" si="194"/>
        <v>-30.669433741161129</v>
      </c>
      <c r="AB445" s="45">
        <f t="shared" si="195"/>
        <v>0.2</v>
      </c>
      <c r="AC445" s="48">
        <f t="shared" si="197"/>
        <v>-21.503750953466731</v>
      </c>
      <c r="AD445" s="46">
        <f t="shared" si="196"/>
        <v>-9.1656827876943971</v>
      </c>
      <c r="AF445" s="10">
        <f t="shared" si="174"/>
        <v>43620</v>
      </c>
      <c r="AG445" s="15">
        <f>AVERAGE(G439:G445)</f>
        <v>1099.2771428571427</v>
      </c>
      <c r="AH445" s="16">
        <f>AVERAGE(G432:G445)</f>
        <v>1127.2214285714285</v>
      </c>
      <c r="AS445" s="26">
        <f>AVERAGE(E445,F445,G445)</f>
        <v>1047.5966666666666</v>
      </c>
      <c r="AT445" s="26">
        <f t="shared" si="181"/>
        <v>1101.1271428571429</v>
      </c>
      <c r="AU445" s="26">
        <f t="shared" si="182"/>
        <v>32.118367346938804</v>
      </c>
      <c r="AV445" s="27">
        <f t="shared" si="183"/>
        <v>-111.11082870899887</v>
      </c>
      <c r="AW445" s="10">
        <f t="shared" si="175"/>
        <v>43620</v>
      </c>
      <c r="AY445" s="20">
        <f>AVERAGE(E445,F445,G445)</f>
        <v>1047.5966666666666</v>
      </c>
      <c r="AZ445" s="21">
        <f t="shared" si="190"/>
        <v>1135.3373333333334</v>
      </c>
      <c r="BA445" s="21">
        <f t="shared" si="191"/>
        <v>25.656133333333344</v>
      </c>
      <c r="BB445" s="22">
        <f t="shared" si="192"/>
        <v>-227.99140079998227</v>
      </c>
      <c r="BC445" s="10">
        <f t="shared" si="176"/>
        <v>43620</v>
      </c>
      <c r="BE445" s="20">
        <f>G445-G444</f>
        <v>16.819999999999936</v>
      </c>
      <c r="BF445" s="23">
        <f t="shared" si="178"/>
        <v>16.819999999999936</v>
      </c>
      <c r="BG445" s="23">
        <f t="shared" si="184"/>
        <v>0</v>
      </c>
      <c r="BH445" s="33">
        <f t="shared" si="188"/>
        <v>4.9703229428716185</v>
      </c>
      <c r="BI445" s="33">
        <f t="shared" si="189"/>
        <v>11.813342512854174</v>
      </c>
      <c r="BJ445" s="23">
        <f t="shared" si="185"/>
        <v>0.42073807116515738</v>
      </c>
      <c r="BK445" s="30">
        <f t="shared" si="186"/>
        <v>29.614049183612508</v>
      </c>
      <c r="BL445" s="10">
        <f t="shared" si="177"/>
        <v>43620</v>
      </c>
    </row>
    <row r="446" spans="1:64" x14ac:dyDescent="0.25">
      <c r="A446">
        <v>1449</v>
      </c>
      <c r="B446">
        <v>3</v>
      </c>
      <c r="C446" s="1">
        <v>43621</v>
      </c>
      <c r="D446" s="52">
        <v>1051.54</v>
      </c>
      <c r="E446" s="52">
        <v>1053.55</v>
      </c>
      <c r="F446" s="52">
        <v>1030.49</v>
      </c>
      <c r="G446">
        <v>1042.22</v>
      </c>
      <c r="H446">
        <v>2168439</v>
      </c>
      <c r="J446" s="10">
        <f t="shared" si="170"/>
        <v>43621</v>
      </c>
      <c r="K446" s="20">
        <v>0</v>
      </c>
      <c r="L446" s="20">
        <v>0</v>
      </c>
      <c r="N446" s="10">
        <f t="shared" si="171"/>
        <v>43621</v>
      </c>
      <c r="O446" s="42">
        <f>((G446-MIN(F433:F446))/(MAX(E433:E446)-MIN(F433:F446))*100)</f>
        <v>10.554057367001727</v>
      </c>
      <c r="P446" s="40">
        <f t="shared" si="187"/>
        <v>11.542861812535747</v>
      </c>
      <c r="Q446" s="2"/>
      <c r="R446" s="10">
        <f t="shared" si="172"/>
        <v>43621</v>
      </c>
      <c r="S446" s="11">
        <f t="shared" si="179"/>
        <v>0.25</v>
      </c>
      <c r="T446" s="40">
        <f>(G446*S446)+(T445*(1-S446))</f>
        <v>1078.2665278894551</v>
      </c>
      <c r="U446" s="3"/>
      <c r="V446" s="10">
        <f t="shared" si="173"/>
        <v>43621</v>
      </c>
      <c r="W446" s="23">
        <f t="shared" si="180"/>
        <v>0.15384615384615385</v>
      </c>
      <c r="X446" s="46">
        <f>((G446 -X445)*W446)+X445</f>
        <v>1099.5492038713865</v>
      </c>
      <c r="Y446" s="23">
        <f t="shared" si="193"/>
        <v>7.407407407407407E-2</v>
      </c>
      <c r="Z446" s="47">
        <f>((G446 -Z445)*Y446)+Z445</f>
        <v>1133.3516011347472</v>
      </c>
      <c r="AA446" s="46">
        <f t="shared" si="194"/>
        <v>-33.802397263360717</v>
      </c>
      <c r="AB446" s="45">
        <f t="shared" si="195"/>
        <v>0.2</v>
      </c>
      <c r="AC446" s="48">
        <f t="shared" si="197"/>
        <v>-23.963480215445529</v>
      </c>
      <c r="AD446" s="46">
        <f t="shared" si="196"/>
        <v>-9.8389170479151886</v>
      </c>
      <c r="AF446" s="10">
        <f t="shared" si="174"/>
        <v>43621</v>
      </c>
      <c r="AG446" s="15">
        <f>AVERAGE(G440:G446)</f>
        <v>1086.2414285714287</v>
      </c>
      <c r="AH446" s="16">
        <f>AVERAGE(G433:G446)</f>
        <v>1118.5078571428573</v>
      </c>
      <c r="AS446" s="26">
        <f>AVERAGE(E446,F446,G446)</f>
        <v>1042.0866666666668</v>
      </c>
      <c r="AT446" s="26">
        <f t="shared" si="181"/>
        <v>1087.382380952381</v>
      </c>
      <c r="AU446" s="26">
        <f t="shared" si="182"/>
        <v>37.205850340136031</v>
      </c>
      <c r="AV446" s="27">
        <f t="shared" si="183"/>
        <v>-81.1623510310352</v>
      </c>
      <c r="AW446" s="10">
        <f t="shared" si="175"/>
        <v>43621</v>
      </c>
      <c r="AY446" s="20">
        <f>AVERAGE(E446,F446,G446)</f>
        <v>1042.0866666666668</v>
      </c>
      <c r="AZ446" s="21">
        <f t="shared" si="190"/>
        <v>1128.6820000000002</v>
      </c>
      <c r="BA446" s="21">
        <f t="shared" si="191"/>
        <v>30.191399999999941</v>
      </c>
      <c r="BB446" s="22">
        <f t="shared" si="192"/>
        <v>-191.21412793783131</v>
      </c>
      <c r="BC446" s="10">
        <f t="shared" si="176"/>
        <v>43621</v>
      </c>
      <c r="BE446" s="20">
        <f>G446-G445</f>
        <v>-10.829999999999927</v>
      </c>
      <c r="BF446" s="23">
        <f t="shared" si="178"/>
        <v>0</v>
      </c>
      <c r="BG446" s="23">
        <f t="shared" si="184"/>
        <v>10.829999999999927</v>
      </c>
      <c r="BH446" s="33">
        <f t="shared" si="188"/>
        <v>4.6152998755236458</v>
      </c>
      <c r="BI446" s="33">
        <f t="shared" si="189"/>
        <v>11.743103761936013</v>
      </c>
      <c r="BJ446" s="23">
        <f t="shared" si="185"/>
        <v>0.39302214892144921</v>
      </c>
      <c r="BK446" s="30">
        <f t="shared" si="186"/>
        <v>28.213632441217641</v>
      </c>
      <c r="BL446" s="10">
        <f t="shared" si="177"/>
        <v>43621</v>
      </c>
    </row>
    <row r="447" spans="1:64" x14ac:dyDescent="0.25">
      <c r="A447">
        <v>1450</v>
      </c>
      <c r="B447">
        <v>3</v>
      </c>
      <c r="C447" s="1">
        <v>43622</v>
      </c>
      <c r="D447" s="52">
        <v>1044.99</v>
      </c>
      <c r="E447" s="52">
        <v>1047.49</v>
      </c>
      <c r="F447" s="52">
        <v>1033.7</v>
      </c>
      <c r="G447">
        <v>1044.3399999999999</v>
      </c>
      <c r="H447">
        <v>1703244</v>
      </c>
      <c r="J447" s="10">
        <f t="shared" si="170"/>
        <v>43622</v>
      </c>
      <c r="K447" s="20">
        <v>1</v>
      </c>
      <c r="L447" s="20">
        <v>0</v>
      </c>
      <c r="N447" s="10">
        <f t="shared" si="171"/>
        <v>43622</v>
      </c>
      <c r="O447" s="42">
        <f>((G447-MIN(F434:F447))/(MAX(E434:E447)-MIN(F434:F447))*100)</f>
        <v>12.465356106993172</v>
      </c>
      <c r="P447" s="40">
        <f t="shared" si="187"/>
        <v>13.403709043100845</v>
      </c>
      <c r="Q447" s="2"/>
      <c r="R447" s="10">
        <f t="shared" si="172"/>
        <v>43622</v>
      </c>
      <c r="S447" s="11">
        <f t="shared" si="179"/>
        <v>0.25</v>
      </c>
      <c r="T447" s="40">
        <f>(G447*S447)+(T446*(1-S447))</f>
        <v>1069.7848959170913</v>
      </c>
      <c r="U447" s="3"/>
      <c r="V447" s="10">
        <f t="shared" si="173"/>
        <v>43622</v>
      </c>
      <c r="W447" s="23">
        <f t="shared" si="180"/>
        <v>0.15384615384615385</v>
      </c>
      <c r="X447" s="46">
        <f>((G447 -X446)*W447)+X446</f>
        <v>1091.0554801988656</v>
      </c>
      <c r="Y447" s="23">
        <f t="shared" si="193"/>
        <v>7.407407407407407E-2</v>
      </c>
      <c r="Z447" s="47">
        <f>((G447 -Z446)*Y447)+Z446</f>
        <v>1126.7581491988399</v>
      </c>
      <c r="AA447" s="46">
        <f t="shared" si="194"/>
        <v>-35.702668999974321</v>
      </c>
      <c r="AB447" s="45">
        <f t="shared" si="195"/>
        <v>0.2</v>
      </c>
      <c r="AC447" s="48">
        <f t="shared" si="197"/>
        <v>-26.311317972351286</v>
      </c>
      <c r="AD447" s="46">
        <f t="shared" si="196"/>
        <v>-9.3913510276230348</v>
      </c>
      <c r="AF447" s="10">
        <f t="shared" si="174"/>
        <v>43622</v>
      </c>
      <c r="AG447" s="15">
        <f>AVERAGE(G441:G447)</f>
        <v>1073.4114285714288</v>
      </c>
      <c r="AH447" s="16">
        <f>AVERAGE(G434:G447)</f>
        <v>1108.8907142857142</v>
      </c>
      <c r="AS447" s="26">
        <f>AVERAGE(E447,F447,G447)</f>
        <v>1041.8433333333332</v>
      </c>
      <c r="AT447" s="26">
        <f t="shared" si="181"/>
        <v>1073.4142857142856</v>
      </c>
      <c r="AU447" s="26">
        <f t="shared" si="182"/>
        <v>34.253469387755068</v>
      </c>
      <c r="AV447" s="27">
        <f t="shared" si="183"/>
        <v>-61.445751228999768</v>
      </c>
      <c r="AW447" s="10">
        <f t="shared" si="175"/>
        <v>43622</v>
      </c>
      <c r="AY447" s="20">
        <f>AVERAGE(E447,F447,G447)</f>
        <v>1041.8433333333332</v>
      </c>
      <c r="AZ447" s="21">
        <f t="shared" si="190"/>
        <v>1122.2336666666665</v>
      </c>
      <c r="BA447" s="21">
        <f t="shared" si="191"/>
        <v>34.173566666666751</v>
      </c>
      <c r="BB447" s="22">
        <f t="shared" si="192"/>
        <v>-156.8275154838644</v>
      </c>
      <c r="BC447" s="10">
        <f t="shared" si="176"/>
        <v>43622</v>
      </c>
      <c r="BE447" s="20">
        <f>G447-G446</f>
        <v>2.1199999999998909</v>
      </c>
      <c r="BF447" s="23">
        <f t="shared" si="178"/>
        <v>2.1199999999998909</v>
      </c>
      <c r="BG447" s="23">
        <f t="shared" si="184"/>
        <v>0</v>
      </c>
      <c r="BH447" s="33">
        <f t="shared" si="188"/>
        <v>4.4370641701290916</v>
      </c>
      <c r="BI447" s="33">
        <f t="shared" si="189"/>
        <v>10.904310636083441</v>
      </c>
      <c r="BJ447" s="23">
        <f t="shared" si="185"/>
        <v>0.40690918648689334</v>
      </c>
      <c r="BK447" s="30">
        <f t="shared" si="186"/>
        <v>28.922206948051937</v>
      </c>
      <c r="BL447" s="10">
        <f t="shared" si="177"/>
        <v>43622</v>
      </c>
    </row>
    <row r="448" spans="1:64" x14ac:dyDescent="0.25">
      <c r="A448">
        <v>1451</v>
      </c>
      <c r="B448">
        <v>3</v>
      </c>
      <c r="C448" s="1">
        <v>43623</v>
      </c>
      <c r="D448" s="52">
        <v>1050.6300000000001</v>
      </c>
      <c r="E448" s="52">
        <v>1070.92</v>
      </c>
      <c r="F448" s="52">
        <v>1048.4000000000001</v>
      </c>
      <c r="G448">
        <v>1066.04</v>
      </c>
      <c r="H448">
        <v>1802370</v>
      </c>
      <c r="J448" s="10">
        <f t="shared" si="170"/>
        <v>43623</v>
      </c>
      <c r="K448" s="20">
        <v>0</v>
      </c>
      <c r="L448" s="20">
        <v>0</v>
      </c>
      <c r="N448" s="10">
        <f t="shared" si="171"/>
        <v>43623</v>
      </c>
      <c r="O448" s="42">
        <f>((G448-MIN(F435:F448))/(MAX(E435:E448)-MIN(F435:F448))*100)</f>
        <v>30.736968244457735</v>
      </c>
      <c r="P448" s="40">
        <f t="shared" si="187"/>
        <v>17.918793906150878</v>
      </c>
      <c r="Q448" s="2"/>
      <c r="R448" s="10">
        <f t="shared" si="172"/>
        <v>43623</v>
      </c>
      <c r="S448" s="11">
        <f t="shared" si="179"/>
        <v>0.25</v>
      </c>
      <c r="T448" s="40">
        <f>(G448*S448)+(T447*(1-S448))</f>
        <v>1068.8486719378184</v>
      </c>
      <c r="U448" s="3"/>
      <c r="V448" s="10">
        <f t="shared" si="173"/>
        <v>43623</v>
      </c>
      <c r="W448" s="23">
        <f t="shared" si="180"/>
        <v>0.15384615384615385</v>
      </c>
      <c r="X448" s="46">
        <f>((G448 -X447)*W448)+X447</f>
        <v>1087.2069447836554</v>
      </c>
      <c r="Y448" s="23">
        <f t="shared" si="193"/>
        <v>7.407407407407407E-2</v>
      </c>
      <c r="Z448" s="47">
        <f>((G448 -Z447)*Y448)+Z447</f>
        <v>1122.2605085174444</v>
      </c>
      <c r="AA448" s="46">
        <f t="shared" si="194"/>
        <v>-35.053563733788906</v>
      </c>
      <c r="AB448" s="45">
        <f t="shared" si="195"/>
        <v>0.2</v>
      </c>
      <c r="AC448" s="48">
        <f t="shared" si="197"/>
        <v>-28.05976712463881</v>
      </c>
      <c r="AD448" s="46">
        <f t="shared" si="196"/>
        <v>-6.9937966091500954</v>
      </c>
      <c r="AF448" s="10">
        <f t="shared" si="174"/>
        <v>43623</v>
      </c>
      <c r="AG448" s="15">
        <f>AVERAGE(G442:G448)</f>
        <v>1066.2085714285715</v>
      </c>
      <c r="AH448" s="16">
        <f>AVERAGE(G435:G448)</f>
        <v>1102.0149999999999</v>
      </c>
      <c r="AS448" s="26">
        <f>AVERAGE(E448,F448,G448)</f>
        <v>1061.7866666666666</v>
      </c>
      <c r="AT448" s="26">
        <f t="shared" si="181"/>
        <v>1065.3942857142858</v>
      </c>
      <c r="AU448" s="26">
        <f t="shared" si="182"/>
        <v>26.118503401360613</v>
      </c>
      <c r="AV448" s="27">
        <f t="shared" si="183"/>
        <v>-9.2083352867537709</v>
      </c>
      <c r="AW448" s="10">
        <f t="shared" si="175"/>
        <v>43623</v>
      </c>
      <c r="AY448" s="20">
        <f>AVERAGE(E448,F448,G448)</f>
        <v>1061.7866666666666</v>
      </c>
      <c r="AZ448" s="21">
        <f t="shared" si="190"/>
        <v>1117.2748333333334</v>
      </c>
      <c r="BA448" s="21">
        <f t="shared" si="191"/>
        <v>36.362233333333336</v>
      </c>
      <c r="BB448" s="22">
        <f t="shared" si="192"/>
        <v>-101.73223072412449</v>
      </c>
      <c r="BC448" s="10">
        <f t="shared" si="176"/>
        <v>43623</v>
      </c>
      <c r="BE448" s="20">
        <f>G448-G447</f>
        <v>21.700000000000045</v>
      </c>
      <c r="BF448" s="23">
        <f t="shared" si="178"/>
        <v>21.700000000000045</v>
      </c>
      <c r="BG448" s="23">
        <f t="shared" si="184"/>
        <v>0</v>
      </c>
      <c r="BH448" s="33">
        <f t="shared" si="188"/>
        <v>5.6701310151198738</v>
      </c>
      <c r="BI448" s="33">
        <f t="shared" si="189"/>
        <v>10.125431304934624</v>
      </c>
      <c r="BJ448" s="23">
        <f t="shared" si="185"/>
        <v>0.55998908533965741</v>
      </c>
      <c r="BK448" s="30">
        <f t="shared" si="186"/>
        <v>35.896987395763134</v>
      </c>
      <c r="BL448" s="10">
        <f t="shared" si="177"/>
        <v>43623</v>
      </c>
    </row>
    <row r="449" spans="1:64" x14ac:dyDescent="0.25">
      <c r="A449">
        <v>1452</v>
      </c>
      <c r="B449">
        <v>3</v>
      </c>
      <c r="C449" s="1">
        <v>43626</v>
      </c>
      <c r="D449" s="52">
        <v>1072.98</v>
      </c>
      <c r="E449" s="52">
        <v>1092.6600000000001</v>
      </c>
      <c r="F449" s="52">
        <v>1072.32</v>
      </c>
      <c r="G449">
        <v>1080.3800000000001</v>
      </c>
      <c r="H449">
        <v>1464248</v>
      </c>
      <c r="J449" s="10">
        <f t="shared" si="170"/>
        <v>43626</v>
      </c>
      <c r="K449" s="20">
        <v>0</v>
      </c>
      <c r="L449" s="20">
        <v>0</v>
      </c>
      <c r="N449" s="10">
        <f t="shared" si="171"/>
        <v>43626</v>
      </c>
      <c r="O449" s="42">
        <f>((G449-MIN(F436:F449))/(MAX(E436:E449)-MIN(F436:F449))*100)</f>
        <v>41.476932294787382</v>
      </c>
      <c r="P449" s="40">
        <f t="shared" si="187"/>
        <v>28.226418882079429</v>
      </c>
      <c r="Q449" s="2"/>
      <c r="R449" s="10">
        <f t="shared" si="172"/>
        <v>43626</v>
      </c>
      <c r="S449" s="11">
        <f t="shared" si="179"/>
        <v>0.25</v>
      </c>
      <c r="T449" s="40">
        <f>(G449*S449)+(T448*(1-S449))</f>
        <v>1071.7315039533637</v>
      </c>
      <c r="U449" s="3"/>
      <c r="V449" s="10">
        <f t="shared" si="173"/>
        <v>43626</v>
      </c>
      <c r="W449" s="23">
        <f t="shared" si="180"/>
        <v>0.15384615384615385</v>
      </c>
      <c r="X449" s="46">
        <f>((G449 -X448)*W449)+X448</f>
        <v>1086.15664558617</v>
      </c>
      <c r="Y449" s="23">
        <f t="shared" si="193"/>
        <v>7.407407407407407E-2</v>
      </c>
      <c r="Z449" s="47">
        <f>((G449 -Z448)*Y449)+Z448</f>
        <v>1119.1582486272632</v>
      </c>
      <c r="AA449" s="46">
        <f t="shared" si="194"/>
        <v>-33.001603041093176</v>
      </c>
      <c r="AB449" s="45">
        <f t="shared" si="195"/>
        <v>0.2</v>
      </c>
      <c r="AC449" s="48">
        <f t="shared" si="197"/>
        <v>-29.048134307929683</v>
      </c>
      <c r="AD449" s="46">
        <f t="shared" si="196"/>
        <v>-3.9534687331634935</v>
      </c>
      <c r="AF449" s="10">
        <f t="shared" si="174"/>
        <v>43626</v>
      </c>
      <c r="AG449" s="15">
        <f>AVERAGE(G443:G449)</f>
        <v>1060.8414285714287</v>
      </c>
      <c r="AH449" s="16">
        <f>AVERAGE(G436:G449)</f>
        <v>1097.8385714285712</v>
      </c>
      <c r="AS449" s="26">
        <f>AVERAGE(E449,F449,G449)</f>
        <v>1081.7866666666666</v>
      </c>
      <c r="AT449" s="26">
        <f t="shared" si="181"/>
        <v>1060.2590476190476</v>
      </c>
      <c r="AU449" s="26">
        <f t="shared" si="182"/>
        <v>19.218911564625841</v>
      </c>
      <c r="AV449" s="27">
        <f t="shared" si="183"/>
        <v>74.675123944905053</v>
      </c>
      <c r="AW449" s="10">
        <f t="shared" si="175"/>
        <v>43626</v>
      </c>
      <c r="AY449" s="20">
        <f>AVERAGE(E449,F449,G449)</f>
        <v>1081.7866666666666</v>
      </c>
      <c r="AZ449" s="21">
        <f t="shared" si="190"/>
        <v>1113.3746666666668</v>
      </c>
      <c r="BA449" s="21">
        <f t="shared" si="191"/>
        <v>37.180933333333314</v>
      </c>
      <c r="BB449" s="22">
        <f t="shared" si="192"/>
        <v>-56.638348687679006</v>
      </c>
      <c r="BC449" s="10">
        <f t="shared" si="176"/>
        <v>43626</v>
      </c>
      <c r="BE449" s="20">
        <f>G449-G448</f>
        <v>14.340000000000146</v>
      </c>
      <c r="BF449" s="23">
        <f t="shared" si="178"/>
        <v>14.340000000000146</v>
      </c>
      <c r="BG449" s="23">
        <f t="shared" si="184"/>
        <v>0</v>
      </c>
      <c r="BH449" s="33">
        <f t="shared" si="188"/>
        <v>6.2894073711827501</v>
      </c>
      <c r="BI449" s="33">
        <f t="shared" si="189"/>
        <v>9.4021862117250077</v>
      </c>
      <c r="BJ449" s="23">
        <f t="shared" si="185"/>
        <v>0.66893031360509936</v>
      </c>
      <c r="BK449" s="30">
        <f t="shared" si="186"/>
        <v>40.081380759399458</v>
      </c>
      <c r="BL449" s="10">
        <f t="shared" si="177"/>
        <v>43626</v>
      </c>
    </row>
    <row r="450" spans="1:64" x14ac:dyDescent="0.25">
      <c r="A450">
        <v>1453</v>
      </c>
      <c r="B450">
        <v>3</v>
      </c>
      <c r="C450" s="1">
        <v>43627</v>
      </c>
      <c r="D450" s="52">
        <v>1093.98</v>
      </c>
      <c r="E450" s="52">
        <v>1101.99</v>
      </c>
      <c r="F450" s="52">
        <v>1077.5999999999999</v>
      </c>
      <c r="G450">
        <v>1078.72</v>
      </c>
      <c r="H450">
        <v>1437063</v>
      </c>
      <c r="J450" s="10">
        <f t="shared" si="170"/>
        <v>43627</v>
      </c>
      <c r="K450" s="20">
        <v>0</v>
      </c>
      <c r="L450" s="20">
        <v>0</v>
      </c>
      <c r="N450" s="10">
        <f t="shared" si="171"/>
        <v>43627</v>
      </c>
      <c r="O450" s="42">
        <f>((G450-MIN(F437:F450))/(MAX(E437:E450)-MIN(F437:F450))*100)</f>
        <v>40.233672857998826</v>
      </c>
      <c r="P450" s="40">
        <f t="shared" si="187"/>
        <v>37.482524465747979</v>
      </c>
      <c r="Q450" s="2"/>
      <c r="R450" s="10">
        <f t="shared" si="172"/>
        <v>43627</v>
      </c>
      <c r="S450" s="11">
        <f t="shared" si="179"/>
        <v>0.25</v>
      </c>
      <c r="T450" s="40">
        <f>(G450*S450)+(T449*(1-S450))</f>
        <v>1073.4786279650227</v>
      </c>
      <c r="U450" s="3"/>
      <c r="V450" s="10">
        <f t="shared" si="173"/>
        <v>43627</v>
      </c>
      <c r="W450" s="23">
        <f t="shared" si="180"/>
        <v>0.15384615384615385</v>
      </c>
      <c r="X450" s="46">
        <f>((G450 -X449)*W450)+X449</f>
        <v>1085.0125462652209</v>
      </c>
      <c r="Y450" s="23">
        <f t="shared" si="193"/>
        <v>7.407407407407407E-2</v>
      </c>
      <c r="Z450" s="47">
        <f>((G450 -Z449)*Y450)+Z449</f>
        <v>1116.1628228030215</v>
      </c>
      <c r="AA450" s="46">
        <f t="shared" si="194"/>
        <v>-31.150276537800664</v>
      </c>
      <c r="AB450" s="45">
        <f t="shared" si="195"/>
        <v>0.2</v>
      </c>
      <c r="AC450" s="48">
        <f t="shared" si="197"/>
        <v>-29.468562753903878</v>
      </c>
      <c r="AD450" s="46">
        <f t="shared" si="196"/>
        <v>-1.6817137838967859</v>
      </c>
      <c r="AF450" s="10">
        <f t="shared" si="174"/>
        <v>43627</v>
      </c>
      <c r="AG450" s="15">
        <f>AVERAGE(G444:G450)</f>
        <v>1057.2828571428572</v>
      </c>
      <c r="AH450" s="16">
        <f>AVERAGE(G437:G450)</f>
        <v>1092.7735714285714</v>
      </c>
      <c r="AS450" s="26">
        <f>AVERAGE(E450,F450,G450)</f>
        <v>1086.1033333333335</v>
      </c>
      <c r="AT450" s="26">
        <f t="shared" si="181"/>
        <v>1057.6352380952383</v>
      </c>
      <c r="AU450" s="26">
        <f t="shared" si="182"/>
        <v>16.220272108843574</v>
      </c>
      <c r="AV450" s="27">
        <f t="shared" si="183"/>
        <v>117.00623782003387</v>
      </c>
      <c r="AW450" s="10">
        <f t="shared" si="175"/>
        <v>43627</v>
      </c>
      <c r="AY450" s="20">
        <f>AVERAGE(E450,F450,G450)</f>
        <v>1086.1033333333335</v>
      </c>
      <c r="AZ450" s="21">
        <f t="shared" si="190"/>
        <v>1110.9784999999999</v>
      </c>
      <c r="BA450" s="21">
        <f t="shared" si="191"/>
        <v>37.991133333333366</v>
      </c>
      <c r="BB450" s="22">
        <f t="shared" si="192"/>
        <v>-43.650828468162665</v>
      </c>
      <c r="BC450" s="10">
        <f t="shared" si="176"/>
        <v>43627</v>
      </c>
      <c r="BE450" s="20">
        <f>G450-G449</f>
        <v>-1.6600000000000819</v>
      </c>
      <c r="BF450" s="23">
        <f t="shared" si="178"/>
        <v>0</v>
      </c>
      <c r="BG450" s="23">
        <f t="shared" si="184"/>
        <v>1.6600000000000819</v>
      </c>
      <c r="BH450" s="33">
        <f t="shared" si="188"/>
        <v>5.8401639875268385</v>
      </c>
      <c r="BI450" s="33">
        <f t="shared" si="189"/>
        <v>8.8491729108875123</v>
      </c>
      <c r="BJ450" s="23">
        <f t="shared" si="185"/>
        <v>0.65996721347160447</v>
      </c>
      <c r="BK450" s="30">
        <f t="shared" si="186"/>
        <v>39.757846306576695</v>
      </c>
      <c r="BL450" s="10">
        <f t="shared" si="177"/>
        <v>43627</v>
      </c>
    </row>
    <row r="451" spans="1:64" x14ac:dyDescent="0.25">
      <c r="A451">
        <v>1454</v>
      </c>
      <c r="B451">
        <v>3</v>
      </c>
      <c r="C451" s="1">
        <v>43628</v>
      </c>
      <c r="D451" s="52">
        <v>1078</v>
      </c>
      <c r="E451" s="52">
        <v>1080.93</v>
      </c>
      <c r="F451" s="52">
        <v>1067.54</v>
      </c>
      <c r="G451">
        <v>1077.03</v>
      </c>
      <c r="H451">
        <v>1061255</v>
      </c>
      <c r="J451" s="10">
        <f t="shared" ref="J451:J514" si="198">$C451</f>
        <v>43628</v>
      </c>
      <c r="K451" s="20">
        <v>0</v>
      </c>
      <c r="L451" s="20">
        <v>0</v>
      </c>
      <c r="N451" s="10">
        <f t="shared" ref="N451:N514" si="199">$C451</f>
        <v>43628</v>
      </c>
      <c r="O451" s="42">
        <f>((G451-MIN(F438:F451))/(MAX(E438:E451)-MIN(F438:F451))*100)</f>
        <v>41.10119282723754</v>
      </c>
      <c r="P451" s="40">
        <f t="shared" si="187"/>
        <v>40.937265993341249</v>
      </c>
      <c r="Q451" s="2"/>
      <c r="R451" s="10">
        <f t="shared" ref="R451:R514" si="200">$C451</f>
        <v>43628</v>
      </c>
      <c r="S451" s="11">
        <f t="shared" si="179"/>
        <v>0.25</v>
      </c>
      <c r="T451" s="40">
        <f>(G451*S451)+(T450*(1-S451))</f>
        <v>1074.366470973767</v>
      </c>
      <c r="U451" s="3"/>
      <c r="V451" s="10">
        <f t="shared" ref="V451:V514" si="201">$C451</f>
        <v>43628</v>
      </c>
      <c r="W451" s="23">
        <f t="shared" si="180"/>
        <v>0.15384615384615385</v>
      </c>
      <c r="X451" s="46">
        <f>((G451 -X450)*W451)+X450</f>
        <v>1083.7844622244177</v>
      </c>
      <c r="Y451" s="23">
        <f t="shared" si="193"/>
        <v>7.407407407407407E-2</v>
      </c>
      <c r="Z451" s="47">
        <f>((G451 -Z450)*Y451)+Z450</f>
        <v>1113.264095187983</v>
      </c>
      <c r="AA451" s="46">
        <f t="shared" si="194"/>
        <v>-29.479632963565336</v>
      </c>
      <c r="AB451" s="45">
        <f t="shared" si="195"/>
        <v>0.2</v>
      </c>
      <c r="AC451" s="48">
        <f t="shared" si="197"/>
        <v>-29.470776795836169</v>
      </c>
      <c r="AD451" s="46">
        <f t="shared" si="196"/>
        <v>-8.856167729167197E-3</v>
      </c>
      <c r="AF451" s="10">
        <f t="shared" ref="AF451:AF514" si="202">$C451</f>
        <v>43628</v>
      </c>
      <c r="AG451" s="15">
        <f>AVERAGE(G445:G451)</f>
        <v>1063.1114285714286</v>
      </c>
      <c r="AH451" s="16">
        <f>AVERAGE(G438:G451)</f>
        <v>1087.4599999999998</v>
      </c>
      <c r="AS451" s="26">
        <f>AVERAGE(E451,F451,G451)</f>
        <v>1075.1666666666667</v>
      </c>
      <c r="AT451" s="26">
        <f t="shared" si="181"/>
        <v>1062.3385714285716</v>
      </c>
      <c r="AU451" s="26">
        <f t="shared" si="182"/>
        <v>16.011700680272174</v>
      </c>
      <c r="AV451" s="27">
        <f t="shared" si="183"/>
        <v>53.411337513948773</v>
      </c>
      <c r="AW451" s="10">
        <f t="shared" ref="AW451:AW514" si="203">$C451</f>
        <v>43628</v>
      </c>
      <c r="AY451" s="20">
        <f>AVERAGE(E451,F451,G451)</f>
        <v>1075.1666666666667</v>
      </c>
      <c r="AZ451" s="21">
        <f t="shared" si="190"/>
        <v>1108.3966666666668</v>
      </c>
      <c r="BA451" s="21">
        <f t="shared" si="191"/>
        <v>39.248666666666665</v>
      </c>
      <c r="BB451" s="22">
        <f t="shared" si="192"/>
        <v>-56.443530990437075</v>
      </c>
      <c r="BC451" s="10">
        <f t="shared" ref="BC451:BC514" si="204">$C451</f>
        <v>43628</v>
      </c>
      <c r="BE451" s="20">
        <f>G451-G450</f>
        <v>-1.6900000000000546</v>
      </c>
      <c r="BF451" s="23">
        <f t="shared" si="178"/>
        <v>0</v>
      </c>
      <c r="BG451" s="23">
        <f t="shared" si="184"/>
        <v>1.6900000000000546</v>
      </c>
      <c r="BH451" s="33">
        <f t="shared" si="188"/>
        <v>5.4230094169892071</v>
      </c>
      <c r="BI451" s="33">
        <f t="shared" si="189"/>
        <v>8.3378034172526938</v>
      </c>
      <c r="BJ451" s="23">
        <f t="shared" si="185"/>
        <v>0.65041224236204032</v>
      </c>
      <c r="BK451" s="30">
        <f t="shared" si="186"/>
        <v>39.409077663601309</v>
      </c>
      <c r="BL451" s="10">
        <f t="shared" ref="BL451:BL514" si="205">$C451</f>
        <v>43628</v>
      </c>
    </row>
    <row r="452" spans="1:64" x14ac:dyDescent="0.25">
      <c r="A452">
        <v>1455</v>
      </c>
      <c r="B452">
        <v>3</v>
      </c>
      <c r="C452" s="1">
        <v>43629</v>
      </c>
      <c r="D452" s="52">
        <v>1083.6400000000001</v>
      </c>
      <c r="E452" s="52">
        <v>1094.17</v>
      </c>
      <c r="F452" s="52">
        <v>1080.1500000000001</v>
      </c>
      <c r="G452">
        <v>1088.77</v>
      </c>
      <c r="H452">
        <v>1058000</v>
      </c>
      <c r="J452" s="10">
        <f t="shared" si="198"/>
        <v>43629</v>
      </c>
      <c r="K452" s="20">
        <v>0</v>
      </c>
      <c r="L452" s="20">
        <v>0</v>
      </c>
      <c r="N452" s="10">
        <f t="shared" si="199"/>
        <v>43629</v>
      </c>
      <c r="O452" s="42">
        <f>((G452-MIN(F439:F452))/(MAX(E439:E452)-MIN(F439:F452))*100)</f>
        <v>50.375227111146238</v>
      </c>
      <c r="P452" s="40">
        <f t="shared" si="187"/>
        <v>43.903364265460873</v>
      </c>
      <c r="Q452" s="2"/>
      <c r="R452" s="10">
        <f t="shared" si="200"/>
        <v>43629</v>
      </c>
      <c r="S452" s="11">
        <f t="shared" si="179"/>
        <v>0.25</v>
      </c>
      <c r="T452" s="40">
        <f>(G452*S452)+(T451*(1-S452))</f>
        <v>1077.9673532303254</v>
      </c>
      <c r="U452" s="3"/>
      <c r="V452" s="10">
        <f t="shared" si="201"/>
        <v>43629</v>
      </c>
      <c r="W452" s="23">
        <f t="shared" si="180"/>
        <v>0.15384615384615385</v>
      </c>
      <c r="X452" s="46">
        <f>((G452 -X451)*W452)+X451</f>
        <v>1084.5514680360457</v>
      </c>
      <c r="Y452" s="23">
        <f t="shared" si="193"/>
        <v>7.407407407407407E-2</v>
      </c>
      <c r="Z452" s="47">
        <f>((G452 -Z451)*Y452)+Z451</f>
        <v>1111.449717766651</v>
      </c>
      <c r="AA452" s="46">
        <f t="shared" si="194"/>
        <v>-26.898249730605357</v>
      </c>
      <c r="AB452" s="45">
        <f t="shared" si="195"/>
        <v>0.2</v>
      </c>
      <c r="AC452" s="48">
        <f t="shared" si="197"/>
        <v>-28.956271382790007</v>
      </c>
      <c r="AD452" s="46">
        <f t="shared" si="196"/>
        <v>2.0580216521846495</v>
      </c>
      <c r="AF452" s="10">
        <f t="shared" si="202"/>
        <v>43629</v>
      </c>
      <c r="AG452" s="15">
        <f>AVERAGE(G446:G452)</f>
        <v>1068.2142857142858</v>
      </c>
      <c r="AH452" s="16">
        <f>AVERAGE(G439:G452)</f>
        <v>1083.7457142857145</v>
      </c>
      <c r="AS452" s="26">
        <f>AVERAGE(E452,F452,G452)</f>
        <v>1087.6966666666667</v>
      </c>
      <c r="AT452" s="26">
        <f t="shared" si="181"/>
        <v>1068.0671428571429</v>
      </c>
      <c r="AU452" s="26">
        <f t="shared" si="182"/>
        <v>16.709931972789132</v>
      </c>
      <c r="AV452" s="27">
        <f t="shared" si="183"/>
        <v>78.31479641963432</v>
      </c>
      <c r="AW452" s="10">
        <f t="shared" si="203"/>
        <v>43629</v>
      </c>
      <c r="AY452" s="20">
        <f>AVERAGE(E452,F452,G452)</f>
        <v>1087.6966666666667</v>
      </c>
      <c r="AZ452" s="21">
        <f t="shared" si="190"/>
        <v>1105.2446666666667</v>
      </c>
      <c r="BA452" s="21">
        <f t="shared" si="191"/>
        <v>38.166666666666671</v>
      </c>
      <c r="BB452" s="22">
        <f t="shared" si="192"/>
        <v>-30.65152838427948</v>
      </c>
      <c r="BC452" s="10">
        <f t="shared" si="204"/>
        <v>43629</v>
      </c>
      <c r="BE452" s="20">
        <f>G452-G451</f>
        <v>11.740000000000009</v>
      </c>
      <c r="BF452" s="23">
        <f t="shared" ref="BF452:BF507" si="206">IF(BE452&gt;0,BE452,0)</f>
        <v>11.740000000000009</v>
      </c>
      <c r="BG452" s="23">
        <f t="shared" si="184"/>
        <v>0</v>
      </c>
      <c r="BH452" s="33">
        <f t="shared" si="188"/>
        <v>5.8742230300614073</v>
      </c>
      <c r="BI452" s="33">
        <f t="shared" si="189"/>
        <v>7.7422460303060729</v>
      </c>
      <c r="BJ452" s="23">
        <f t="shared" si="185"/>
        <v>0.75872337394955958</v>
      </c>
      <c r="BK452" s="30">
        <f t="shared" si="186"/>
        <v>43.140574873107923</v>
      </c>
      <c r="BL452" s="10">
        <f t="shared" si="205"/>
        <v>43629</v>
      </c>
    </row>
    <row r="453" spans="1:64" x14ac:dyDescent="0.25">
      <c r="A453">
        <v>1456</v>
      </c>
      <c r="B453">
        <v>3</v>
      </c>
      <c r="C453" s="1">
        <v>43630</v>
      </c>
      <c r="D453" s="52">
        <v>1086.42</v>
      </c>
      <c r="E453" s="52">
        <v>1092.69</v>
      </c>
      <c r="F453" s="52">
        <v>1080.17</v>
      </c>
      <c r="G453">
        <v>1085.3499999999999</v>
      </c>
      <c r="H453">
        <v>1111643</v>
      </c>
      <c r="J453" s="10">
        <f t="shared" si="198"/>
        <v>43630</v>
      </c>
      <c r="K453" s="20">
        <v>0</v>
      </c>
      <c r="L453" s="20">
        <v>0</v>
      </c>
      <c r="N453" s="10">
        <f t="shared" si="199"/>
        <v>43630</v>
      </c>
      <c r="O453" s="42">
        <f>((G453-MIN(F440:F453))/(MAX(E440:E453)-MIN(F440:F453))*100)</f>
        <v>47.673591910893393</v>
      </c>
      <c r="P453" s="40">
        <f t="shared" si="187"/>
        <v>46.383337283092395</v>
      </c>
      <c r="Q453" s="2"/>
      <c r="R453" s="10">
        <f t="shared" si="200"/>
        <v>43630</v>
      </c>
      <c r="S453" s="11">
        <f t="shared" si="179"/>
        <v>0.25</v>
      </c>
      <c r="T453" s="40">
        <f>(G453*S453)+(T452*(1-S453))</f>
        <v>1079.8130149227441</v>
      </c>
      <c r="U453" s="3"/>
      <c r="V453" s="10">
        <f t="shared" si="201"/>
        <v>43630</v>
      </c>
      <c r="W453" s="23">
        <f t="shared" si="180"/>
        <v>0.15384615384615385</v>
      </c>
      <c r="X453" s="46">
        <f>((G453 -X452)*W453)+X452</f>
        <v>1084.6743191074233</v>
      </c>
      <c r="Y453" s="23">
        <f t="shared" si="193"/>
        <v>7.407407407407407E-2</v>
      </c>
      <c r="Z453" s="47">
        <f>((G453 -Z452)*Y453)+Z452</f>
        <v>1109.5164053394917</v>
      </c>
      <c r="AA453" s="46">
        <f t="shared" si="194"/>
        <v>-24.842086232068368</v>
      </c>
      <c r="AB453" s="45">
        <f t="shared" si="195"/>
        <v>0.2</v>
      </c>
      <c r="AC453" s="48">
        <f t="shared" si="197"/>
        <v>-28.133434352645679</v>
      </c>
      <c r="AD453" s="46">
        <f t="shared" si="196"/>
        <v>3.291348120577311</v>
      </c>
      <c r="AF453" s="10">
        <f t="shared" si="202"/>
        <v>43630</v>
      </c>
      <c r="AG453" s="15">
        <f>AVERAGE(G447:G453)</f>
        <v>1074.3757142857144</v>
      </c>
      <c r="AH453" s="16">
        <f>AVERAGE(G440:G453)</f>
        <v>1080.3085714285714</v>
      </c>
      <c r="AS453" s="26">
        <f>AVERAGE(E453,F453,G453)</f>
        <v>1086.07</v>
      </c>
      <c r="AT453" s="26">
        <f t="shared" si="181"/>
        <v>1074.3504761904762</v>
      </c>
      <c r="AU453" s="26">
        <f t="shared" si="182"/>
        <v>12.877414965986418</v>
      </c>
      <c r="AV453" s="27">
        <f t="shared" si="183"/>
        <v>60.672238128945963</v>
      </c>
      <c r="AW453" s="10">
        <f t="shared" si="203"/>
        <v>43630</v>
      </c>
      <c r="AY453" s="20">
        <f>AVERAGE(E453,F453,G453)</f>
        <v>1086.07</v>
      </c>
      <c r="AZ453" s="21">
        <f t="shared" si="190"/>
        <v>1100.7151666666666</v>
      </c>
      <c r="BA453" s="21">
        <f t="shared" si="191"/>
        <v>35.477166666666676</v>
      </c>
      <c r="BB453" s="22">
        <f t="shared" si="192"/>
        <v>-27.520361296546</v>
      </c>
      <c r="BC453" s="10">
        <f t="shared" si="204"/>
        <v>43630</v>
      </c>
      <c r="BE453" s="20">
        <f>G453-G452</f>
        <v>-3.4200000000000728</v>
      </c>
      <c r="BF453" s="23">
        <f t="shared" si="206"/>
        <v>0</v>
      </c>
      <c r="BG453" s="23">
        <f t="shared" si="184"/>
        <v>3.4200000000000728</v>
      </c>
      <c r="BH453" s="33">
        <f t="shared" si="188"/>
        <v>5.4546356707713075</v>
      </c>
      <c r="BI453" s="33">
        <f t="shared" si="189"/>
        <v>7.4335141709985013</v>
      </c>
      <c r="BJ453" s="23">
        <f t="shared" si="185"/>
        <v>0.73378963775333972</v>
      </c>
      <c r="BK453" s="30">
        <f t="shared" si="186"/>
        <v>42.322875957673332</v>
      </c>
      <c r="BL453" s="10">
        <f t="shared" si="205"/>
        <v>43630</v>
      </c>
    </row>
    <row r="454" spans="1:64" x14ac:dyDescent="0.25">
      <c r="A454">
        <v>1457</v>
      </c>
      <c r="B454">
        <v>3</v>
      </c>
      <c r="C454" s="1">
        <v>43633</v>
      </c>
      <c r="D454" s="52">
        <v>1086.28</v>
      </c>
      <c r="E454" s="52">
        <v>1099.18</v>
      </c>
      <c r="F454" s="52">
        <v>1086.28</v>
      </c>
      <c r="G454">
        <v>1092.5</v>
      </c>
      <c r="H454">
        <v>941602</v>
      </c>
      <c r="J454" s="10">
        <f t="shared" si="198"/>
        <v>43633</v>
      </c>
      <c r="K454" s="20">
        <v>0</v>
      </c>
      <c r="L454" s="20">
        <v>0</v>
      </c>
      <c r="N454" s="10">
        <f t="shared" si="199"/>
        <v>43633</v>
      </c>
      <c r="O454" s="42">
        <f>((G454-MIN(F441:F454))/(MAX(E441:E454)-MIN(F441:F454))*100)</f>
        <v>64.841498559077877</v>
      </c>
      <c r="P454" s="40">
        <f t="shared" si="187"/>
        <v>54.296772527039167</v>
      </c>
      <c r="Q454" s="2"/>
      <c r="R454" s="10">
        <f t="shared" si="200"/>
        <v>43633</v>
      </c>
      <c r="S454" s="11">
        <f t="shared" si="179"/>
        <v>0.25</v>
      </c>
      <c r="T454" s="40">
        <f>(G454*S454)+(T453*(1-S454))</f>
        <v>1082.9847611920582</v>
      </c>
      <c r="U454" s="3"/>
      <c r="V454" s="10">
        <f t="shared" si="201"/>
        <v>43633</v>
      </c>
      <c r="W454" s="23">
        <f t="shared" si="180"/>
        <v>0.15384615384615385</v>
      </c>
      <c r="X454" s="46">
        <f>((G454 -X453)*W454)+X453</f>
        <v>1085.8782700139736</v>
      </c>
      <c r="Y454" s="23">
        <f t="shared" si="193"/>
        <v>7.407407407407407E-2</v>
      </c>
      <c r="Z454" s="47">
        <f>((G454 -Z453)*Y454)+Z453</f>
        <v>1108.2559308698997</v>
      </c>
      <c r="AA454" s="46">
        <f t="shared" si="194"/>
        <v>-22.377660855926024</v>
      </c>
      <c r="AB454" s="45">
        <f t="shared" si="195"/>
        <v>0.2</v>
      </c>
      <c r="AC454" s="48">
        <f t="shared" si="197"/>
        <v>-26.982279653301749</v>
      </c>
      <c r="AD454" s="46">
        <f t="shared" si="196"/>
        <v>4.6046187973757249</v>
      </c>
      <c r="AF454" s="10">
        <f t="shared" si="202"/>
        <v>43633</v>
      </c>
      <c r="AG454" s="15">
        <f>AVERAGE(G448:G454)</f>
        <v>1081.2557142857145</v>
      </c>
      <c r="AH454" s="16">
        <f>AVERAGE(G441:G454)</f>
        <v>1077.3335714285718</v>
      </c>
      <c r="AS454" s="26">
        <f>AVERAGE(E454,F454,G454)</f>
        <v>1092.6533333333334</v>
      </c>
      <c r="AT454" s="26">
        <f t="shared" si="181"/>
        <v>1081.6090476190477</v>
      </c>
      <c r="AU454" s="26">
        <f t="shared" si="182"/>
        <v>7.5042176870748074</v>
      </c>
      <c r="AV454" s="27">
        <f t="shared" si="183"/>
        <v>98.116252084995509</v>
      </c>
      <c r="AW454" s="10">
        <f t="shared" si="203"/>
        <v>43633</v>
      </c>
      <c r="AY454" s="20">
        <f>AVERAGE(E454,F454,G454)</f>
        <v>1092.6533333333334</v>
      </c>
      <c r="AZ454" s="21">
        <f t="shared" si="190"/>
        <v>1096.9734999999998</v>
      </c>
      <c r="BA454" s="21">
        <f t="shared" si="191"/>
        <v>32.167516666666657</v>
      </c>
      <c r="BB454" s="22">
        <f t="shared" si="192"/>
        <v>-8.9534767043283541</v>
      </c>
      <c r="BC454" s="10">
        <f t="shared" si="204"/>
        <v>43633</v>
      </c>
      <c r="BE454" s="20">
        <f>G454-G453</f>
        <v>7.1500000000000909</v>
      </c>
      <c r="BF454" s="23">
        <f t="shared" si="206"/>
        <v>7.1500000000000909</v>
      </c>
      <c r="BG454" s="23">
        <f t="shared" si="184"/>
        <v>0</v>
      </c>
      <c r="BH454" s="33">
        <f t="shared" si="188"/>
        <v>5.5757331228590781</v>
      </c>
      <c r="BI454" s="33">
        <f t="shared" si="189"/>
        <v>6.9025488730700371</v>
      </c>
      <c r="BJ454" s="23">
        <f t="shared" si="185"/>
        <v>0.80777886913811403</v>
      </c>
      <c r="BK454" s="30">
        <f t="shared" si="186"/>
        <v>44.683499897486627</v>
      </c>
      <c r="BL454" s="10">
        <f t="shared" si="205"/>
        <v>43633</v>
      </c>
    </row>
    <row r="455" spans="1:64" x14ac:dyDescent="0.25">
      <c r="A455">
        <v>1458</v>
      </c>
      <c r="B455">
        <v>3</v>
      </c>
      <c r="C455" s="1">
        <v>43634</v>
      </c>
      <c r="D455" s="52">
        <v>1109.69</v>
      </c>
      <c r="E455" s="52">
        <v>1116.3900000000001</v>
      </c>
      <c r="F455" s="52">
        <v>1098.99</v>
      </c>
      <c r="G455">
        <v>1103.5999999999999</v>
      </c>
      <c r="H455">
        <v>1386684</v>
      </c>
      <c r="J455" s="10">
        <f t="shared" si="198"/>
        <v>43634</v>
      </c>
      <c r="K455" s="20">
        <v>0</v>
      </c>
      <c r="L455" s="20">
        <v>0</v>
      </c>
      <c r="N455" s="10">
        <f t="shared" si="199"/>
        <v>43634</v>
      </c>
      <c r="O455" s="42">
        <f>((G455-MIN(F442:F455))/(MAX(E442:E455)-MIN(F442:F455))*100)</f>
        <v>80.097829409966195</v>
      </c>
      <c r="P455" s="40">
        <f t="shared" si="187"/>
        <v>64.204306626645817</v>
      </c>
      <c r="Q455" s="2"/>
      <c r="R455" s="10">
        <f t="shared" si="200"/>
        <v>43634</v>
      </c>
      <c r="S455" s="11">
        <f t="shared" si="179"/>
        <v>0.25</v>
      </c>
      <c r="T455" s="40">
        <f>(G455*S455)+(T454*(1-S455))</f>
        <v>1088.1385708940436</v>
      </c>
      <c r="U455" s="3"/>
      <c r="V455" s="10">
        <f t="shared" si="201"/>
        <v>43634</v>
      </c>
      <c r="W455" s="23">
        <f t="shared" si="180"/>
        <v>0.15384615384615385</v>
      </c>
      <c r="X455" s="46">
        <f>((G455 -X454)*W455)+X454</f>
        <v>1088.6046900118238</v>
      </c>
      <c r="Y455" s="23">
        <f t="shared" si="193"/>
        <v>7.407407407407407E-2</v>
      </c>
      <c r="Z455" s="47">
        <f>((G455 -Z454)*Y455)+Z454</f>
        <v>1107.9110471017589</v>
      </c>
      <c r="AA455" s="46">
        <f t="shared" si="194"/>
        <v>-19.306357089935091</v>
      </c>
      <c r="AB455" s="45">
        <f t="shared" si="195"/>
        <v>0.2</v>
      </c>
      <c r="AC455" s="48">
        <f t="shared" si="197"/>
        <v>-25.447095140628416</v>
      </c>
      <c r="AD455" s="46">
        <f t="shared" si="196"/>
        <v>6.1407380506933258</v>
      </c>
      <c r="AF455" s="10">
        <f t="shared" si="202"/>
        <v>43634</v>
      </c>
      <c r="AG455" s="15">
        <f>AVERAGE(G449:G455)</f>
        <v>1086.6214285714286</v>
      </c>
      <c r="AH455" s="16">
        <f>AVERAGE(G442:G455)</f>
        <v>1076.4150000000002</v>
      </c>
      <c r="AS455" s="26">
        <f>AVERAGE(E455,F455,G455)</f>
        <v>1106.3266666666666</v>
      </c>
      <c r="AT455" s="26">
        <f t="shared" si="181"/>
        <v>1087.9719047619049</v>
      </c>
      <c r="AU455" s="26">
        <f t="shared" si="182"/>
        <v>6.581768707483012</v>
      </c>
      <c r="AV455" s="27">
        <f t="shared" si="183"/>
        <v>185.91519210627644</v>
      </c>
      <c r="AW455" s="10">
        <f t="shared" si="203"/>
        <v>43634</v>
      </c>
      <c r="AY455" s="20">
        <f>AVERAGE(E455,F455,G455)</f>
        <v>1106.3266666666666</v>
      </c>
      <c r="AZ455" s="21">
        <f t="shared" si="190"/>
        <v>1095.3383333333334</v>
      </c>
      <c r="BA455" s="21">
        <f t="shared" si="191"/>
        <v>30.368833333333338</v>
      </c>
      <c r="BB455" s="22">
        <f t="shared" si="192"/>
        <v>24.121952513450147</v>
      </c>
      <c r="BC455" s="10">
        <f t="shared" si="204"/>
        <v>43634</v>
      </c>
      <c r="BE455" s="20">
        <f>G455-G454</f>
        <v>11.099999999999909</v>
      </c>
      <c r="BF455" s="23">
        <f t="shared" si="206"/>
        <v>11.099999999999909</v>
      </c>
      <c r="BG455" s="23">
        <f t="shared" si="184"/>
        <v>0</v>
      </c>
      <c r="BH455" s="33">
        <f t="shared" si="188"/>
        <v>5.9703236140834237</v>
      </c>
      <c r="BI455" s="33">
        <f t="shared" si="189"/>
        <v>6.4095096678507488</v>
      </c>
      <c r="BJ455" s="23">
        <f t="shared" si="185"/>
        <v>0.93147899347586227</v>
      </c>
      <c r="BK455" s="30">
        <f t="shared" si="186"/>
        <v>48.226203682370155</v>
      </c>
      <c r="BL455" s="10">
        <f t="shared" si="205"/>
        <v>43634</v>
      </c>
    </row>
    <row r="456" spans="1:64" x14ac:dyDescent="0.25">
      <c r="A456">
        <v>1459</v>
      </c>
      <c r="B456">
        <v>3</v>
      </c>
      <c r="C456" s="1">
        <v>43635</v>
      </c>
      <c r="D456" s="52">
        <v>1105.5999999999999</v>
      </c>
      <c r="E456" s="52">
        <v>1107</v>
      </c>
      <c r="F456" s="52">
        <v>1093.48</v>
      </c>
      <c r="G456">
        <v>1102.33</v>
      </c>
      <c r="H456">
        <v>1339218</v>
      </c>
      <c r="J456" s="10">
        <f t="shared" si="198"/>
        <v>43635</v>
      </c>
      <c r="K456" s="20">
        <v>0</v>
      </c>
      <c r="L456" s="20">
        <v>1</v>
      </c>
      <c r="N456" s="10">
        <f t="shared" si="199"/>
        <v>43635</v>
      </c>
      <c r="O456" s="42">
        <f>((G456-MIN(F443:F456))/(MAX(E443:E456)-MIN(F443:F456))*100)</f>
        <v>84.615384615384443</v>
      </c>
      <c r="P456" s="40">
        <f t="shared" si="187"/>
        <v>76.518237528142848</v>
      </c>
      <c r="Q456" s="2"/>
      <c r="R456" s="10">
        <f t="shared" si="200"/>
        <v>43635</v>
      </c>
      <c r="S456" s="11">
        <f t="shared" si="179"/>
        <v>0.25</v>
      </c>
      <c r="T456" s="40">
        <f>(G456*S456)+(T455*(1-S456))</f>
        <v>1091.6864281705327</v>
      </c>
      <c r="U456" s="3"/>
      <c r="V456" s="10">
        <f t="shared" si="201"/>
        <v>43635</v>
      </c>
      <c r="W456" s="23">
        <f t="shared" si="180"/>
        <v>0.15384615384615385</v>
      </c>
      <c r="X456" s="46">
        <f>((G456 -X455)*W456)+X455</f>
        <v>1090.7162761638508</v>
      </c>
      <c r="Y456" s="23">
        <f t="shared" si="193"/>
        <v>7.407407407407407E-2</v>
      </c>
      <c r="Z456" s="47">
        <f>((G456 -Z455)*Y456)+Z455</f>
        <v>1107.4976362053324</v>
      </c>
      <c r="AA456" s="46">
        <f t="shared" si="194"/>
        <v>-16.781360041481548</v>
      </c>
      <c r="AB456" s="45">
        <f t="shared" si="195"/>
        <v>0.2</v>
      </c>
      <c r="AC456" s="48">
        <f t="shared" si="197"/>
        <v>-23.713948120799042</v>
      </c>
      <c r="AD456" s="46">
        <f t="shared" si="196"/>
        <v>6.9325880793174939</v>
      </c>
      <c r="AF456" s="10">
        <f t="shared" si="202"/>
        <v>43635</v>
      </c>
      <c r="AG456" s="15">
        <f>AVERAGE(G450:G456)</f>
        <v>1089.7571428571428</v>
      </c>
      <c r="AH456" s="16">
        <f>AVERAGE(G443:G456)</f>
        <v>1075.2992857142858</v>
      </c>
      <c r="AS456" s="26">
        <f>AVERAGE(E456,F456,G456)</f>
        <v>1100.9366666666667</v>
      </c>
      <c r="AT456" s="26">
        <f t="shared" si="181"/>
        <v>1090.7076190476191</v>
      </c>
      <c r="AU456" s="26">
        <f t="shared" si="182"/>
        <v>7.9410884353741427</v>
      </c>
      <c r="AV456" s="27">
        <f t="shared" si="183"/>
        <v>85.874438181392421</v>
      </c>
      <c r="AW456" s="10">
        <f t="shared" si="203"/>
        <v>43635</v>
      </c>
      <c r="AY456" s="20">
        <f>AVERAGE(E456,F456,G456)</f>
        <v>1100.9366666666667</v>
      </c>
      <c r="AZ456" s="21">
        <f t="shared" si="190"/>
        <v>1093.0471666666667</v>
      </c>
      <c r="BA456" s="21">
        <f t="shared" si="191"/>
        <v>27.84855000000001</v>
      </c>
      <c r="BB456" s="22">
        <f t="shared" si="192"/>
        <v>18.886680515382896</v>
      </c>
      <c r="BC456" s="10">
        <f t="shared" si="204"/>
        <v>43635</v>
      </c>
      <c r="BE456" s="20">
        <f>G456-G455</f>
        <v>-1.2699999999999818</v>
      </c>
      <c r="BF456" s="23">
        <f t="shared" si="206"/>
        <v>0</v>
      </c>
      <c r="BG456" s="23">
        <f t="shared" si="184"/>
        <v>1.2699999999999818</v>
      </c>
      <c r="BH456" s="33">
        <f t="shared" si="188"/>
        <v>5.5438719273631794</v>
      </c>
      <c r="BI456" s="33">
        <f t="shared" si="189"/>
        <v>6.0424018344328374</v>
      </c>
      <c r="BJ456" s="23">
        <f t="shared" si="185"/>
        <v>0.91749474451884883</v>
      </c>
      <c r="BK456" s="30">
        <f t="shared" si="186"/>
        <v>47.848618471654433</v>
      </c>
      <c r="BL456" s="10">
        <f t="shared" si="205"/>
        <v>43635</v>
      </c>
    </row>
    <row r="457" spans="1:64" x14ac:dyDescent="0.25">
      <c r="A457">
        <v>1460</v>
      </c>
      <c r="B457">
        <v>3</v>
      </c>
      <c r="C457" s="1">
        <v>43636</v>
      </c>
      <c r="D457" s="52">
        <v>1119.99</v>
      </c>
      <c r="E457" s="52">
        <v>1120.1199999999999</v>
      </c>
      <c r="F457" s="52">
        <v>1104.74</v>
      </c>
      <c r="G457">
        <v>1111.42</v>
      </c>
      <c r="H457">
        <v>1262011</v>
      </c>
      <c r="J457" s="10">
        <f t="shared" si="198"/>
        <v>43636</v>
      </c>
      <c r="K457" s="20">
        <v>0</v>
      </c>
      <c r="L457" s="20">
        <v>1</v>
      </c>
      <c r="N457" s="10">
        <f t="shared" si="199"/>
        <v>43636</v>
      </c>
      <c r="O457" s="42">
        <f>((G457-MIN(F444:F457))/(MAX(E444:E457)-MIN(F444:F457))*100)</f>
        <v>90.853658536585542</v>
      </c>
      <c r="P457" s="40">
        <f t="shared" si="187"/>
        <v>85.188957520645388</v>
      </c>
      <c r="Q457" s="2"/>
      <c r="R457" s="10">
        <f t="shared" si="200"/>
        <v>43636</v>
      </c>
      <c r="S457" s="11">
        <f t="shared" ref="S457:S519" si="207">2/(7+1)</f>
        <v>0.25</v>
      </c>
      <c r="T457" s="40">
        <f>(G457*S457)+(T456*(1-S457))</f>
        <v>1096.6198211278995</v>
      </c>
      <c r="U457" s="3"/>
      <c r="V457" s="10">
        <f t="shared" si="201"/>
        <v>43636</v>
      </c>
      <c r="W457" s="23">
        <f t="shared" ref="W457:W501" si="208">2/(12+1)</f>
        <v>0.15384615384615385</v>
      </c>
      <c r="X457" s="46">
        <f>((G457 -X456)*W457)+X456</f>
        <v>1093.9014644463352</v>
      </c>
      <c r="Y457" s="23">
        <f t="shared" si="193"/>
        <v>7.407407407407407E-2</v>
      </c>
      <c r="Z457" s="47">
        <f>((G457 -Z456)*Y457)+Z456</f>
        <v>1107.788181671604</v>
      </c>
      <c r="AA457" s="46">
        <f t="shared" si="194"/>
        <v>-13.88671722526874</v>
      </c>
      <c r="AB457" s="45">
        <f t="shared" si="195"/>
        <v>0.2</v>
      </c>
      <c r="AC457" s="48">
        <f t="shared" si="197"/>
        <v>-21.748501941692982</v>
      </c>
      <c r="AD457" s="46">
        <f t="shared" si="196"/>
        <v>7.8617847164242427</v>
      </c>
      <c r="AF457" s="10">
        <f t="shared" si="202"/>
        <v>43636</v>
      </c>
      <c r="AG457" s="15">
        <f>AVERAGE(G451:G457)</f>
        <v>1094.4285714285713</v>
      </c>
      <c r="AH457" s="16">
        <f>AVERAGE(G444:G457)</f>
        <v>1075.8557142857144</v>
      </c>
      <c r="AS457" s="26">
        <f>AVERAGE(E457,F457,G457)</f>
        <v>1112.0933333333332</v>
      </c>
      <c r="AT457" s="26">
        <f t="shared" ref="AT457:AT507" si="209">AVERAGE(AS451:AS457)</f>
        <v>1094.4204761904762</v>
      </c>
      <c r="AU457" s="26">
        <f t="shared" ref="AU457:AU507" si="210">(ABS(AT457-AS451)+ABS(AT457-AS452)+ABS(AT457-AS453)+ABS(AT457-AS454)+ABS(AT457-AS455)+ABS(AT457-AS456)+ABS(AT457-AS457))/7</f>
        <v>10.312925170067988</v>
      </c>
      <c r="AV457" s="27">
        <f t="shared" ref="AV457:AV507" si="211">(AS457-AT457)/(AU457*0.015)</f>
        <v>114.2440633245383</v>
      </c>
      <c r="AW457" s="10">
        <f t="shared" si="203"/>
        <v>43636</v>
      </c>
      <c r="AY457" s="20">
        <f>AVERAGE(E457,F457,G457)</f>
        <v>1112.0933333333332</v>
      </c>
      <c r="AZ457" s="21">
        <f t="shared" si="190"/>
        <v>1091.0546666666667</v>
      </c>
      <c r="BA457" s="21">
        <f t="shared" si="191"/>
        <v>25.816666666666674</v>
      </c>
      <c r="BB457" s="22">
        <f t="shared" si="192"/>
        <v>54.328383903593497</v>
      </c>
      <c r="BC457" s="10">
        <f t="shared" si="204"/>
        <v>43636</v>
      </c>
      <c r="BE457" s="20">
        <f>G457-G456</f>
        <v>9.0900000000001455</v>
      </c>
      <c r="BF457" s="23">
        <f t="shared" si="206"/>
        <v>9.0900000000001455</v>
      </c>
      <c r="BG457" s="23">
        <f t="shared" si="184"/>
        <v>0</v>
      </c>
      <c r="BH457" s="33">
        <f t="shared" si="188"/>
        <v>5.7971667896943915</v>
      </c>
      <c r="BI457" s="33">
        <f t="shared" si="189"/>
        <v>5.6108017034019202</v>
      </c>
      <c r="BJ457" s="23">
        <f t="shared" si="185"/>
        <v>1.033215411298438</v>
      </c>
      <c r="BK457" s="30">
        <f t="shared" si="186"/>
        <v>50.816819779986481</v>
      </c>
      <c r="BL457" s="10">
        <f t="shared" si="205"/>
        <v>43636</v>
      </c>
    </row>
    <row r="458" spans="1:64" x14ac:dyDescent="0.25">
      <c r="A458">
        <v>1461</v>
      </c>
      <c r="B458">
        <v>3</v>
      </c>
      <c r="C458" s="1">
        <v>43637</v>
      </c>
      <c r="D458" s="52">
        <v>1109.24</v>
      </c>
      <c r="E458" s="52">
        <v>1124.1099999999999</v>
      </c>
      <c r="F458" s="52">
        <v>1108.08</v>
      </c>
      <c r="G458">
        <v>1121.8800000000001</v>
      </c>
      <c r="H458">
        <v>1947591</v>
      </c>
      <c r="J458" s="10">
        <f t="shared" si="198"/>
        <v>43637</v>
      </c>
      <c r="K458" s="20">
        <v>0</v>
      </c>
      <c r="L458" s="20">
        <v>1</v>
      </c>
      <c r="N458" s="10">
        <f t="shared" si="199"/>
        <v>43637</v>
      </c>
      <c r="O458" s="42">
        <f>((G458-MIN(F445:F458))/(MAX(E445:E458)-MIN(F445:F458))*100)</f>
        <v>97.618030335398643</v>
      </c>
      <c r="P458" s="40">
        <f t="shared" si="187"/>
        <v>91.029024495789542</v>
      </c>
      <c r="Q458" s="2"/>
      <c r="R458" s="10">
        <f t="shared" si="200"/>
        <v>43637</v>
      </c>
      <c r="S458" s="11">
        <f t="shared" si="207"/>
        <v>0.25</v>
      </c>
      <c r="T458" s="40">
        <f>(G458*S458)+(T457*(1-S458))</f>
        <v>1102.9348658459246</v>
      </c>
      <c r="U458" s="3"/>
      <c r="V458" s="10">
        <f t="shared" si="201"/>
        <v>43637</v>
      </c>
      <c r="W458" s="23">
        <f t="shared" si="208"/>
        <v>0.15384615384615385</v>
      </c>
      <c r="X458" s="46">
        <f>((G458 -X457)*W458)+X457</f>
        <v>1098.2058545315144</v>
      </c>
      <c r="Y458" s="23">
        <f t="shared" si="193"/>
        <v>7.407407407407407E-2</v>
      </c>
      <c r="Z458" s="47">
        <f>((G458 -Z457)*Y458)+Z457</f>
        <v>1108.8320200662999</v>
      </c>
      <c r="AA458" s="46">
        <f t="shared" si="194"/>
        <v>-10.626165534785514</v>
      </c>
      <c r="AB458" s="45">
        <f t="shared" si="195"/>
        <v>0.2</v>
      </c>
      <c r="AC458" s="48">
        <f t="shared" si="197"/>
        <v>-19.524034660311489</v>
      </c>
      <c r="AD458" s="46">
        <f t="shared" si="196"/>
        <v>8.8978691255259754</v>
      </c>
      <c r="AF458" s="10">
        <f t="shared" si="202"/>
        <v>43637</v>
      </c>
      <c r="AG458" s="15">
        <f>AVERAGE(G452:G458)</f>
        <v>1100.8357142857142</v>
      </c>
      <c r="AH458" s="16">
        <f>AVERAGE(G445:G458)</f>
        <v>1081.9735714285714</v>
      </c>
      <c r="AS458" s="26">
        <f>AVERAGE(E458,F458,G458)</f>
        <v>1118.0233333333333</v>
      </c>
      <c r="AT458" s="26">
        <f t="shared" si="209"/>
        <v>1100.5428571428572</v>
      </c>
      <c r="AU458" s="26">
        <f t="shared" si="210"/>
        <v>10.059591836734658</v>
      </c>
      <c r="AV458" s="27">
        <f t="shared" si="211"/>
        <v>115.84615939480817</v>
      </c>
      <c r="AW458" s="10">
        <f t="shared" si="203"/>
        <v>43637</v>
      </c>
      <c r="AY458" s="20">
        <f>AVERAGE(E458,F458,G458)</f>
        <v>1118.0233333333333</v>
      </c>
      <c r="AZ458" s="21">
        <f t="shared" si="190"/>
        <v>1090.0231666666668</v>
      </c>
      <c r="BA458" s="21">
        <f t="shared" si="191"/>
        <v>24.785166666666669</v>
      </c>
      <c r="BB458" s="22">
        <f t="shared" si="192"/>
        <v>75.314312099754474</v>
      </c>
      <c r="BC458" s="10">
        <f t="shared" si="204"/>
        <v>43637</v>
      </c>
      <c r="BE458" s="20">
        <f>G458-G457</f>
        <v>10.460000000000036</v>
      </c>
      <c r="BF458" s="23">
        <f t="shared" si="206"/>
        <v>10.460000000000036</v>
      </c>
      <c r="BG458" s="23">
        <f t="shared" si="184"/>
        <v>0</v>
      </c>
      <c r="BH458" s="33">
        <f t="shared" si="188"/>
        <v>6.1302263047162233</v>
      </c>
      <c r="BI458" s="33">
        <f t="shared" si="189"/>
        <v>5.2100301531589261</v>
      </c>
      <c r="BJ458" s="23">
        <f t="shared" si="185"/>
        <v>1.1766201201348838</v>
      </c>
      <c r="BK458" s="30">
        <f t="shared" si="186"/>
        <v>54.057210500377508</v>
      </c>
      <c r="BL458" s="10">
        <f t="shared" si="205"/>
        <v>43637</v>
      </c>
    </row>
    <row r="459" spans="1:64" x14ac:dyDescent="0.25">
      <c r="A459">
        <v>1462</v>
      </c>
      <c r="B459">
        <v>3</v>
      </c>
      <c r="C459" s="1">
        <v>43640</v>
      </c>
      <c r="D459" s="52">
        <v>1119.6099999999999</v>
      </c>
      <c r="E459" s="52">
        <v>1122</v>
      </c>
      <c r="F459" s="52">
        <v>1111.01</v>
      </c>
      <c r="G459">
        <v>1115.52</v>
      </c>
      <c r="H459">
        <v>1395696</v>
      </c>
      <c r="J459" s="10">
        <f t="shared" si="198"/>
        <v>43640</v>
      </c>
      <c r="K459" s="20">
        <v>0</v>
      </c>
      <c r="L459" s="20">
        <v>1</v>
      </c>
      <c r="N459" s="10">
        <f t="shared" si="199"/>
        <v>43640</v>
      </c>
      <c r="O459" s="42">
        <f>((G459-MIN(F446:F459))/(MAX(E446:E459)-MIN(F446:F459))*100)</f>
        <v>90.82461012604152</v>
      </c>
      <c r="P459" s="40">
        <f t="shared" si="187"/>
        <v>93.098766332675225</v>
      </c>
      <c r="Q459" s="2"/>
      <c r="R459" s="10">
        <f t="shared" si="200"/>
        <v>43640</v>
      </c>
      <c r="S459" s="11">
        <f t="shared" si="207"/>
        <v>0.25</v>
      </c>
      <c r="T459" s="40">
        <f>(G459*S459)+(T458*(1-S459))</f>
        <v>1106.0811493844435</v>
      </c>
      <c r="U459" s="3"/>
      <c r="V459" s="10">
        <f t="shared" si="201"/>
        <v>43640</v>
      </c>
      <c r="W459" s="23">
        <f t="shared" si="208"/>
        <v>0.15384615384615385</v>
      </c>
      <c r="X459" s="46">
        <f>((G459 -X458)*W459)+X458</f>
        <v>1100.8695692189738</v>
      </c>
      <c r="Y459" s="23">
        <f t="shared" si="193"/>
        <v>7.407407407407407E-2</v>
      </c>
      <c r="Z459" s="47">
        <f>((G459 -Z458)*Y459)+Z458</f>
        <v>1109.3274259873147</v>
      </c>
      <c r="AA459" s="46">
        <f t="shared" si="194"/>
        <v>-8.4578567683408892</v>
      </c>
      <c r="AB459" s="45">
        <f t="shared" si="195"/>
        <v>0.2</v>
      </c>
      <c r="AC459" s="48">
        <f t="shared" si="197"/>
        <v>-17.31079908191737</v>
      </c>
      <c r="AD459" s="46">
        <f t="shared" si="196"/>
        <v>8.8529423135764809</v>
      </c>
      <c r="AF459" s="10">
        <f t="shared" si="202"/>
        <v>43640</v>
      </c>
      <c r="AG459" s="15">
        <f>AVERAGE(G453:G459)</f>
        <v>1104.6571428571428</v>
      </c>
      <c r="AH459" s="16">
        <f>AVERAGE(G446:G459)</f>
        <v>1086.4357142857145</v>
      </c>
      <c r="AS459" s="26">
        <f>AVERAGE(E459,F459,G459)</f>
        <v>1116.1766666666667</v>
      </c>
      <c r="AT459" s="26">
        <f t="shared" si="209"/>
        <v>1104.6114285714286</v>
      </c>
      <c r="AU459" s="26">
        <f t="shared" si="210"/>
        <v>9.764081632653026</v>
      </c>
      <c r="AV459" s="27">
        <f t="shared" si="211"/>
        <v>78.964505011658588</v>
      </c>
      <c r="AW459" s="10">
        <f t="shared" si="203"/>
        <v>43640</v>
      </c>
      <c r="AY459" s="20">
        <f>AVERAGE(E459,F459,G459)</f>
        <v>1116.1766666666667</v>
      </c>
      <c r="AZ459" s="21">
        <f t="shared" si="190"/>
        <v>1088.9170000000001</v>
      </c>
      <c r="BA459" s="21">
        <f t="shared" si="191"/>
        <v>23.678999999999995</v>
      </c>
      <c r="BB459" s="22">
        <f t="shared" si="192"/>
        <v>76.747798095827804</v>
      </c>
      <c r="BC459" s="10">
        <f t="shared" si="204"/>
        <v>43640</v>
      </c>
      <c r="BE459" s="20">
        <f>G459-G458</f>
        <v>-6.3600000000001273</v>
      </c>
      <c r="BF459" s="23">
        <f t="shared" si="206"/>
        <v>0</v>
      </c>
      <c r="BG459" s="23">
        <f t="shared" si="184"/>
        <v>6.3600000000001273</v>
      </c>
      <c r="BH459" s="33">
        <f t="shared" si="188"/>
        <v>5.692352997236493</v>
      </c>
      <c r="BI459" s="33">
        <f t="shared" si="189"/>
        <v>5.2921708565047263</v>
      </c>
      <c r="BJ459" s="23">
        <f t="shared" si="185"/>
        <v>1.0756177666183799</v>
      </c>
      <c r="BK459" s="30">
        <f t="shared" si="186"/>
        <v>51.821572541787816</v>
      </c>
      <c r="BL459" s="10">
        <f t="shared" si="205"/>
        <v>43640</v>
      </c>
    </row>
    <row r="460" spans="1:64" x14ac:dyDescent="0.25">
      <c r="A460">
        <v>1463</v>
      </c>
      <c r="B460">
        <v>3</v>
      </c>
      <c r="C460" s="1">
        <v>43641</v>
      </c>
      <c r="D460" s="52">
        <v>1112.6600000000001</v>
      </c>
      <c r="E460" s="52">
        <v>1114.3499999999999</v>
      </c>
      <c r="F460" s="52">
        <v>1083.8</v>
      </c>
      <c r="G460">
        <v>1086.3499999999999</v>
      </c>
      <c r="H460">
        <v>1546913</v>
      </c>
      <c r="J460" s="10">
        <f t="shared" si="198"/>
        <v>43641</v>
      </c>
      <c r="K460" s="20">
        <v>0</v>
      </c>
      <c r="L460" s="20">
        <v>0</v>
      </c>
      <c r="N460" s="10">
        <f t="shared" si="199"/>
        <v>43641</v>
      </c>
      <c r="O460" s="42">
        <f>((G460-MIN(F447:F460))/(MAX(E447:E460)-MIN(F447:F460))*100)</f>
        <v>58.234708549939107</v>
      </c>
      <c r="P460" s="40">
        <f t="shared" si="187"/>
        <v>82.225783003793097</v>
      </c>
      <c r="Q460" s="2"/>
      <c r="R460" s="10">
        <f t="shared" si="200"/>
        <v>43641</v>
      </c>
      <c r="S460" s="11">
        <f t="shared" si="207"/>
        <v>0.25</v>
      </c>
      <c r="T460" s="40">
        <f>(G460*S460)+(T459*(1-S460))</f>
        <v>1101.1483620383326</v>
      </c>
      <c r="U460" s="3"/>
      <c r="V460" s="10">
        <f t="shared" si="201"/>
        <v>43641</v>
      </c>
      <c r="W460" s="23">
        <f t="shared" si="208"/>
        <v>0.15384615384615385</v>
      </c>
      <c r="X460" s="46">
        <f>((G460 -X459)*W460)+X459</f>
        <v>1098.6357893391316</v>
      </c>
      <c r="Y460" s="23">
        <f t="shared" si="193"/>
        <v>7.407407407407407E-2</v>
      </c>
      <c r="Z460" s="47">
        <f>((G460 -Z459)*Y460)+Z459</f>
        <v>1107.6253944326988</v>
      </c>
      <c r="AA460" s="46">
        <f t="shared" si="194"/>
        <v>-8.9896050935672065</v>
      </c>
      <c r="AB460" s="45">
        <f t="shared" si="195"/>
        <v>0.2</v>
      </c>
      <c r="AC460" s="48">
        <f t="shared" si="197"/>
        <v>-15.646560284247338</v>
      </c>
      <c r="AD460" s="46">
        <f t="shared" si="196"/>
        <v>6.6569551906801312</v>
      </c>
      <c r="AF460" s="10">
        <f t="shared" si="202"/>
        <v>43641</v>
      </c>
      <c r="AG460" s="15">
        <f>AVERAGE(G454:G460)</f>
        <v>1104.8</v>
      </c>
      <c r="AH460" s="16">
        <f>AVERAGE(G447:G460)</f>
        <v>1089.5878571428573</v>
      </c>
      <c r="AS460" s="26">
        <f>AVERAGE(E460,F460,G460)</f>
        <v>1094.8333333333333</v>
      </c>
      <c r="AT460" s="26">
        <f t="shared" si="209"/>
        <v>1105.8633333333335</v>
      </c>
      <c r="AU460" s="26">
        <f t="shared" si="210"/>
        <v>8.3333333333332895</v>
      </c>
      <c r="AV460" s="27">
        <f t="shared" si="211"/>
        <v>-88.24000000000207</v>
      </c>
      <c r="AW460" s="10">
        <f t="shared" si="203"/>
        <v>43641</v>
      </c>
      <c r="AY460" s="20">
        <f>AVERAGE(E460,F460,G460)</f>
        <v>1094.8333333333333</v>
      </c>
      <c r="AZ460" s="21">
        <f t="shared" si="190"/>
        <v>1086.6776666666667</v>
      </c>
      <c r="BA460" s="21">
        <f t="shared" si="191"/>
        <v>21.541566666666654</v>
      </c>
      <c r="BB460" s="22">
        <f t="shared" si="192"/>
        <v>25.24009137888935</v>
      </c>
      <c r="BC460" s="10">
        <f t="shared" si="204"/>
        <v>43641</v>
      </c>
      <c r="BE460" s="20">
        <f>G460-G459</f>
        <v>-29.170000000000073</v>
      </c>
      <c r="BF460" s="23">
        <f t="shared" si="206"/>
        <v>0</v>
      </c>
      <c r="BG460" s="23">
        <f t="shared" si="184"/>
        <v>29.170000000000073</v>
      </c>
      <c r="BH460" s="33">
        <f t="shared" si="188"/>
        <v>5.2857563545767432</v>
      </c>
      <c r="BI460" s="33">
        <f t="shared" si="189"/>
        <v>6.9977300810401086</v>
      </c>
      <c r="BJ460" s="23">
        <f t="shared" si="185"/>
        <v>0.75535299209355811</v>
      </c>
      <c r="BK460" s="30">
        <f t="shared" si="186"/>
        <v>43.031401404493053</v>
      </c>
      <c r="BL460" s="10">
        <f t="shared" si="205"/>
        <v>43641</v>
      </c>
    </row>
    <row r="461" spans="1:64" x14ac:dyDescent="0.25">
      <c r="A461">
        <v>1464</v>
      </c>
      <c r="B461">
        <v>3</v>
      </c>
      <c r="C461" s="1">
        <v>43642</v>
      </c>
      <c r="D461" s="52">
        <v>1086.5</v>
      </c>
      <c r="E461" s="52">
        <v>1092.97</v>
      </c>
      <c r="F461" s="52">
        <v>1072.24</v>
      </c>
      <c r="G461">
        <v>1079.8</v>
      </c>
      <c r="H461">
        <v>1810869</v>
      </c>
      <c r="J461" s="10">
        <f t="shared" si="198"/>
        <v>43642</v>
      </c>
      <c r="K461" s="20">
        <v>0</v>
      </c>
      <c r="L461" s="20">
        <v>0</v>
      </c>
      <c r="N461" s="10">
        <f t="shared" si="199"/>
        <v>43642</v>
      </c>
      <c r="O461" s="42">
        <f>((G461-MIN(F448:F461))/(MAX(E448:E461)-MIN(F448:F461))*100)</f>
        <v>41.474045700699961</v>
      </c>
      <c r="P461" s="40">
        <f t="shared" si="187"/>
        <v>63.511121458893534</v>
      </c>
      <c r="Q461" s="2"/>
      <c r="R461" s="10">
        <f t="shared" si="200"/>
        <v>43642</v>
      </c>
      <c r="S461" s="11">
        <f t="shared" si="207"/>
        <v>0.25</v>
      </c>
      <c r="T461" s="40">
        <f>(G461*S461)+(T460*(1-S461))</f>
        <v>1095.8112715287496</v>
      </c>
      <c r="U461" s="3"/>
      <c r="V461" s="10">
        <f t="shared" si="201"/>
        <v>43642</v>
      </c>
      <c r="W461" s="23">
        <f t="shared" si="208"/>
        <v>0.15384615384615385</v>
      </c>
      <c r="X461" s="46">
        <f>((G461 -X460)*W461)+X460</f>
        <v>1095.7379755946499</v>
      </c>
      <c r="Y461" s="23">
        <f t="shared" si="193"/>
        <v>7.407407407407407E-2</v>
      </c>
      <c r="Z461" s="47">
        <f>((G461 -Z460)*Y461)+Z460</f>
        <v>1105.5642541043508</v>
      </c>
      <c r="AA461" s="46">
        <f t="shared" si="194"/>
        <v>-9.8262785097008418</v>
      </c>
      <c r="AB461" s="45">
        <f t="shared" si="195"/>
        <v>0.2</v>
      </c>
      <c r="AC461" s="48">
        <f t="shared" si="197"/>
        <v>-14.482503929338039</v>
      </c>
      <c r="AD461" s="46">
        <f t="shared" si="196"/>
        <v>4.656225419637197</v>
      </c>
      <c r="AF461" s="10">
        <f t="shared" si="202"/>
        <v>43642</v>
      </c>
      <c r="AG461" s="15">
        <f>AVERAGE(G455:G461)</f>
        <v>1102.9857142857143</v>
      </c>
      <c r="AH461" s="16">
        <f>AVERAGE(G448:G461)</f>
        <v>1092.1207142857143</v>
      </c>
      <c r="AS461" s="26">
        <f>AVERAGE(E461,F461,G461)</f>
        <v>1081.67</v>
      </c>
      <c r="AT461" s="26">
        <f t="shared" si="209"/>
        <v>1104.2942857142857</v>
      </c>
      <c r="AU461" s="26">
        <f t="shared" si="210"/>
        <v>10.126530612244876</v>
      </c>
      <c r="AV461" s="27">
        <f t="shared" si="211"/>
        <v>-148.94397420394981</v>
      </c>
      <c r="AW461" s="10">
        <f t="shared" si="203"/>
        <v>43642</v>
      </c>
      <c r="AY461" s="20">
        <f>AVERAGE(E461,F461,G461)</f>
        <v>1081.67</v>
      </c>
      <c r="AZ461" s="21">
        <f t="shared" si="190"/>
        <v>1084.8648333333335</v>
      </c>
      <c r="BA461" s="21">
        <f t="shared" si="191"/>
        <v>20.47386666666663</v>
      </c>
      <c r="BB461" s="22">
        <f t="shared" si="192"/>
        <v>-10.402963561136373</v>
      </c>
      <c r="BC461" s="10">
        <f t="shared" si="204"/>
        <v>43642</v>
      </c>
      <c r="BE461" s="20">
        <f>G461-G460</f>
        <v>-6.5499999999999545</v>
      </c>
      <c r="BF461" s="23">
        <f t="shared" si="206"/>
        <v>0</v>
      </c>
      <c r="BG461" s="23">
        <f t="shared" si="184"/>
        <v>6.5499999999999545</v>
      </c>
      <c r="BH461" s="33">
        <f t="shared" si="188"/>
        <v>4.9082023292498329</v>
      </c>
      <c r="BI461" s="33">
        <f t="shared" si="189"/>
        <v>6.9657493609658117</v>
      </c>
      <c r="BJ461" s="23">
        <f t="shared" si="185"/>
        <v>0.70461942784707132</v>
      </c>
      <c r="BK461" s="30">
        <f t="shared" si="186"/>
        <v>41.335879219504335</v>
      </c>
      <c r="BL461" s="10">
        <f t="shared" si="205"/>
        <v>43642</v>
      </c>
    </row>
    <row r="462" spans="1:64" x14ac:dyDescent="0.25">
      <c r="A462">
        <v>1465</v>
      </c>
      <c r="B462">
        <v>3</v>
      </c>
      <c r="C462" s="1">
        <v>43643</v>
      </c>
      <c r="D462" s="52">
        <v>1084</v>
      </c>
      <c r="E462" s="52">
        <v>1087.0999999999999</v>
      </c>
      <c r="F462" s="52">
        <v>1075.29</v>
      </c>
      <c r="G462">
        <v>1076.01</v>
      </c>
      <c r="H462">
        <v>1004477</v>
      </c>
      <c r="J462" s="10">
        <f t="shared" si="198"/>
        <v>43643</v>
      </c>
      <c r="K462" s="20">
        <v>1</v>
      </c>
      <c r="L462" s="20">
        <v>0</v>
      </c>
      <c r="N462" s="10">
        <f t="shared" si="199"/>
        <v>43643</v>
      </c>
      <c r="O462" s="42">
        <f>((G462-MIN(F449:F462))/(MAX(E449:E462)-MIN(F449:F462))*100)</f>
        <v>14.972600318189919</v>
      </c>
      <c r="P462" s="40">
        <f t="shared" si="187"/>
        <v>38.227118189609662</v>
      </c>
      <c r="Q462" s="2"/>
      <c r="R462" s="10">
        <f t="shared" si="200"/>
        <v>43643</v>
      </c>
      <c r="S462" s="11">
        <f t="shared" si="207"/>
        <v>0.25</v>
      </c>
      <c r="T462" s="40">
        <f>(G462*S462)+(T461*(1-S462))</f>
        <v>1090.8609536465622</v>
      </c>
      <c r="U462" s="3"/>
      <c r="V462" s="10">
        <f t="shared" si="201"/>
        <v>43643</v>
      </c>
      <c r="W462" s="23">
        <f t="shared" si="208"/>
        <v>0.15384615384615385</v>
      </c>
      <c r="X462" s="46">
        <f>((G462 -X461)*W462)+X461</f>
        <v>1092.7029024262422</v>
      </c>
      <c r="Y462" s="23">
        <f t="shared" si="193"/>
        <v>7.407407407407407E-2</v>
      </c>
      <c r="Z462" s="47">
        <f>((G462 -Z461)*Y462)+Z461</f>
        <v>1103.3750500966212</v>
      </c>
      <c r="AA462" s="46">
        <f t="shared" si="194"/>
        <v>-10.67214767037899</v>
      </c>
      <c r="AB462" s="45">
        <f t="shared" si="195"/>
        <v>0.2</v>
      </c>
      <c r="AC462" s="48">
        <f t="shared" si="197"/>
        <v>-13.72043267754623</v>
      </c>
      <c r="AD462" s="46">
        <f t="shared" si="196"/>
        <v>3.0482850071672392</v>
      </c>
      <c r="AF462" s="10">
        <f t="shared" si="202"/>
        <v>43643</v>
      </c>
      <c r="AG462" s="15">
        <f>AVERAGE(G456:G462)</f>
        <v>1099.0442857142857</v>
      </c>
      <c r="AH462" s="16">
        <f>AVERAGE(G449:G462)</f>
        <v>1092.8328571428572</v>
      </c>
      <c r="AS462" s="26">
        <f>AVERAGE(E462,F462,G462)</f>
        <v>1079.4666666666665</v>
      </c>
      <c r="AT462" s="26">
        <f t="shared" si="209"/>
        <v>1100.4571428571428</v>
      </c>
      <c r="AU462" s="26">
        <f t="shared" si="210"/>
        <v>12.971836734693918</v>
      </c>
      <c r="AV462" s="27">
        <f t="shared" si="211"/>
        <v>-107.87717329361746</v>
      </c>
      <c r="AW462" s="10">
        <f t="shared" si="203"/>
        <v>43643</v>
      </c>
      <c r="AY462" s="20">
        <f>AVERAGE(E462,F462,G462)</f>
        <v>1079.4666666666665</v>
      </c>
      <c r="AZ462" s="21">
        <f t="shared" si="190"/>
        <v>1082.9514999999999</v>
      </c>
      <c r="BA462" s="21">
        <f t="shared" si="191"/>
        <v>19.291683333333356</v>
      </c>
      <c r="BB462" s="22">
        <f t="shared" si="192"/>
        <v>-12.042610186370197</v>
      </c>
      <c r="BC462" s="10">
        <f t="shared" si="204"/>
        <v>43643</v>
      </c>
      <c r="BE462" s="20">
        <f>G462-G461</f>
        <v>-3.7899999999999636</v>
      </c>
      <c r="BF462" s="23">
        <f t="shared" si="206"/>
        <v>0</v>
      </c>
      <c r="BG462" s="23">
        <f t="shared" si="184"/>
        <v>3.7899999999999636</v>
      </c>
      <c r="BH462" s="33">
        <f t="shared" si="188"/>
        <v>4.5576164485891306</v>
      </c>
      <c r="BI462" s="33">
        <f t="shared" si="189"/>
        <v>6.738910120896823</v>
      </c>
      <c r="BJ462" s="23">
        <f t="shared" si="185"/>
        <v>0.67631358288283527</v>
      </c>
      <c r="BK462" s="30">
        <f t="shared" si="186"/>
        <v>40.345290391297013</v>
      </c>
      <c r="BL462" s="10">
        <f t="shared" si="205"/>
        <v>43643</v>
      </c>
    </row>
    <row r="463" spans="1:64" x14ac:dyDescent="0.25">
      <c r="A463">
        <v>1466</v>
      </c>
      <c r="B463">
        <v>3</v>
      </c>
      <c r="C463" s="1">
        <v>43644</v>
      </c>
      <c r="D463" s="52">
        <v>1076.3900000000001</v>
      </c>
      <c r="E463" s="52">
        <v>1081</v>
      </c>
      <c r="F463" s="52">
        <v>1073.3699999999999</v>
      </c>
      <c r="G463">
        <v>1080.9100000000001</v>
      </c>
      <c r="H463">
        <v>1693450</v>
      </c>
      <c r="J463" s="10">
        <f t="shared" si="198"/>
        <v>43644</v>
      </c>
      <c r="K463" s="20">
        <v>1</v>
      </c>
      <c r="L463" s="20">
        <v>0</v>
      </c>
      <c r="N463" s="10">
        <f t="shared" si="199"/>
        <v>43644</v>
      </c>
      <c r="O463" s="42">
        <f>((G463-MIN(F450:F463))/(MAX(E450:E463)-MIN(F450:F463))*100)</f>
        <v>23.634435213010665</v>
      </c>
      <c r="P463" s="40">
        <f t="shared" si="187"/>
        <v>26.693693743966847</v>
      </c>
      <c r="Q463" s="2"/>
      <c r="R463" s="10">
        <f t="shared" si="200"/>
        <v>43644</v>
      </c>
      <c r="S463" s="11">
        <f t="shared" si="207"/>
        <v>0.25</v>
      </c>
      <c r="T463" s="40">
        <f>(G463*S463)+(T462*(1-S463))</f>
        <v>1088.3732152349216</v>
      </c>
      <c r="U463" s="3"/>
      <c r="V463" s="10">
        <f t="shared" si="201"/>
        <v>43644</v>
      </c>
      <c r="W463" s="23">
        <f t="shared" si="208"/>
        <v>0.15384615384615385</v>
      </c>
      <c r="X463" s="46">
        <f>((G463 -X462)*W463)+X462</f>
        <v>1090.8886097452819</v>
      </c>
      <c r="Y463" s="23">
        <f t="shared" si="193"/>
        <v>7.407407407407407E-2</v>
      </c>
      <c r="Z463" s="47">
        <f>((G463 -Z462)*Y463)+Z462</f>
        <v>1101.7109723116862</v>
      </c>
      <c r="AA463" s="46">
        <f t="shared" si="194"/>
        <v>-10.822362566404308</v>
      </c>
      <c r="AB463" s="45">
        <f t="shared" si="195"/>
        <v>0.2</v>
      </c>
      <c r="AC463" s="48">
        <f t="shared" si="197"/>
        <v>-13.140818655317846</v>
      </c>
      <c r="AD463" s="46">
        <f t="shared" si="196"/>
        <v>2.3184560889135373</v>
      </c>
      <c r="AF463" s="10">
        <f t="shared" si="202"/>
        <v>43644</v>
      </c>
      <c r="AG463" s="15">
        <f>AVERAGE(G457:G463)</f>
        <v>1095.9842857142858</v>
      </c>
      <c r="AH463" s="16">
        <f>AVERAGE(G450:G463)</f>
        <v>1092.8707142857143</v>
      </c>
      <c r="AS463" s="26">
        <f>AVERAGE(E463,F463,G463)</f>
        <v>1078.4266666666665</v>
      </c>
      <c r="AT463" s="26">
        <f t="shared" si="209"/>
        <v>1097.2414285714285</v>
      </c>
      <c r="AU463" s="26">
        <f t="shared" si="210"/>
        <v>15.591156462585072</v>
      </c>
      <c r="AV463" s="27">
        <f t="shared" si="211"/>
        <v>-80.450572305365512</v>
      </c>
      <c r="AW463" s="10">
        <f t="shared" si="203"/>
        <v>43644</v>
      </c>
      <c r="AY463" s="20">
        <f>AVERAGE(E463,F463,G463)</f>
        <v>1078.4266666666665</v>
      </c>
      <c r="AZ463" s="21">
        <f t="shared" si="190"/>
        <v>1081.6493333333333</v>
      </c>
      <c r="BA463" s="21">
        <f t="shared" si="191"/>
        <v>18.457800000000031</v>
      </c>
      <c r="BB463" s="22">
        <f t="shared" si="192"/>
        <v>-11.639764459710896</v>
      </c>
      <c r="BC463" s="10">
        <f t="shared" si="204"/>
        <v>43644</v>
      </c>
      <c r="BE463" s="20">
        <f>G463-G462</f>
        <v>4.9000000000000909</v>
      </c>
      <c r="BF463" s="23">
        <f t="shared" si="206"/>
        <v>4.9000000000000909</v>
      </c>
      <c r="BG463" s="23">
        <f t="shared" si="184"/>
        <v>0</v>
      </c>
      <c r="BH463" s="33">
        <f t="shared" si="188"/>
        <v>4.5820724165470565</v>
      </c>
      <c r="BI463" s="33">
        <f t="shared" si="189"/>
        <v>6.257559397975621</v>
      </c>
      <c r="BJ463" s="23">
        <f t="shared" si="185"/>
        <v>0.73224593250036107</v>
      </c>
      <c r="BK463" s="30">
        <f t="shared" si="186"/>
        <v>42.271476512773312</v>
      </c>
      <c r="BL463" s="10">
        <f t="shared" si="205"/>
        <v>43644</v>
      </c>
    </row>
    <row r="464" spans="1:64" x14ac:dyDescent="0.25">
      <c r="A464">
        <v>1467</v>
      </c>
      <c r="B464">
        <v>3</v>
      </c>
      <c r="C464" s="1">
        <v>43647</v>
      </c>
      <c r="D464" s="52">
        <v>1098</v>
      </c>
      <c r="E464" s="52">
        <v>1107.58</v>
      </c>
      <c r="F464" s="52">
        <v>1093.7</v>
      </c>
      <c r="G464">
        <v>1097.95</v>
      </c>
      <c r="H464">
        <v>1438504</v>
      </c>
      <c r="J464" s="10">
        <f t="shared" si="198"/>
        <v>43647</v>
      </c>
      <c r="K464" s="20">
        <v>0</v>
      </c>
      <c r="L464" s="20">
        <v>0</v>
      </c>
      <c r="N464" s="10">
        <f t="shared" si="199"/>
        <v>43647</v>
      </c>
      <c r="O464" s="42">
        <f>((G464-MIN(F451:F464))/(MAX(E451:E464)-MIN(F451:F464))*100)</f>
        <v>53.756407990100961</v>
      </c>
      <c r="P464" s="40">
        <f t="shared" si="187"/>
        <v>30.787814507100517</v>
      </c>
      <c r="Q464" s="2"/>
      <c r="R464" s="10">
        <f t="shared" si="200"/>
        <v>43647</v>
      </c>
      <c r="S464" s="11">
        <f t="shared" si="207"/>
        <v>0.25</v>
      </c>
      <c r="T464" s="40">
        <f>(G464*S464)+(T463*(1-S464))</f>
        <v>1090.7674114261913</v>
      </c>
      <c r="U464" s="3"/>
      <c r="V464" s="10">
        <f t="shared" si="201"/>
        <v>43647</v>
      </c>
      <c r="W464" s="23">
        <f t="shared" si="208"/>
        <v>0.15384615384615385</v>
      </c>
      <c r="X464" s="46">
        <f>((G464 -X463)*W464)+X463</f>
        <v>1091.974977476777</v>
      </c>
      <c r="Y464" s="23">
        <f t="shared" si="193"/>
        <v>7.407407407407407E-2</v>
      </c>
      <c r="Z464" s="47">
        <f>((G464 -Z463)*Y464)+Z463</f>
        <v>1101.4323817700797</v>
      </c>
      <c r="AA464" s="46">
        <f t="shared" si="194"/>
        <v>-9.4574042933027158</v>
      </c>
      <c r="AB464" s="45">
        <f t="shared" si="195"/>
        <v>0.2</v>
      </c>
      <c r="AC464" s="48">
        <f t="shared" si="197"/>
        <v>-12.404135782914819</v>
      </c>
      <c r="AD464" s="46">
        <f t="shared" si="196"/>
        <v>2.9467314896121035</v>
      </c>
      <c r="AF464" s="10">
        <f t="shared" si="202"/>
        <v>43647</v>
      </c>
      <c r="AG464" s="15">
        <f>AVERAGE(G458:G464)</f>
        <v>1094.06</v>
      </c>
      <c r="AH464" s="16">
        <f>AVERAGE(G451:G464)</f>
        <v>1094.2442857142858</v>
      </c>
      <c r="AS464" s="26">
        <f>AVERAGE(E464,F464,G464)</f>
        <v>1099.7433333333331</v>
      </c>
      <c r="AT464" s="26">
        <f t="shared" si="209"/>
        <v>1095.4771428571426</v>
      </c>
      <c r="AU464" s="26">
        <f t="shared" si="210"/>
        <v>13.574829931972772</v>
      </c>
      <c r="AV464" s="27">
        <f t="shared" si="211"/>
        <v>20.951474150171652</v>
      </c>
      <c r="AW464" s="10">
        <f t="shared" si="203"/>
        <v>43647</v>
      </c>
      <c r="AY464" s="20">
        <f>AVERAGE(E464,F464,G464)</f>
        <v>1099.7433333333331</v>
      </c>
      <c r="AZ464" s="21">
        <f t="shared" si="190"/>
        <v>1084.5243333333333</v>
      </c>
      <c r="BA464" s="21">
        <f t="shared" si="191"/>
        <v>17.088900000000013</v>
      </c>
      <c r="BB464" s="22">
        <f t="shared" si="192"/>
        <v>59.37187297017288</v>
      </c>
      <c r="BC464" s="10">
        <f t="shared" si="204"/>
        <v>43647</v>
      </c>
      <c r="BE464" s="20">
        <f>G464-G463</f>
        <v>17.039999999999964</v>
      </c>
      <c r="BF464" s="23">
        <f t="shared" si="206"/>
        <v>17.039999999999964</v>
      </c>
      <c r="BG464" s="23">
        <f t="shared" si="184"/>
        <v>0</v>
      </c>
      <c r="BH464" s="33">
        <f t="shared" si="188"/>
        <v>5.4719243867936926</v>
      </c>
      <c r="BI464" s="33">
        <f t="shared" si="189"/>
        <v>5.8105908695487907</v>
      </c>
      <c r="BJ464" s="23">
        <f t="shared" si="185"/>
        <v>0.94171565502401366</v>
      </c>
      <c r="BK464" s="30">
        <f t="shared" si="186"/>
        <v>48.49915344645904</v>
      </c>
      <c r="BL464" s="10">
        <f t="shared" si="205"/>
        <v>43647</v>
      </c>
    </row>
    <row r="465" spans="1:64" x14ac:dyDescent="0.25">
      <c r="A465">
        <v>1468</v>
      </c>
      <c r="B465">
        <v>3</v>
      </c>
      <c r="C465" s="1">
        <v>43648</v>
      </c>
      <c r="D465" s="52">
        <v>1102.24</v>
      </c>
      <c r="E465" s="52">
        <v>1111.77</v>
      </c>
      <c r="F465" s="52">
        <v>1098.17</v>
      </c>
      <c r="G465">
        <v>1111.25</v>
      </c>
      <c r="H465">
        <v>991755</v>
      </c>
      <c r="J465" s="10">
        <f t="shared" si="198"/>
        <v>43648</v>
      </c>
      <c r="K465" s="20">
        <v>0</v>
      </c>
      <c r="L465" s="20">
        <v>0</v>
      </c>
      <c r="N465" s="10">
        <f t="shared" si="199"/>
        <v>43648</v>
      </c>
      <c r="O465" s="42">
        <f>((G465-MIN(F452:F465))/(MAX(E452:E465)-MIN(F452:F465))*100)</f>
        <v>75.207248891459557</v>
      </c>
      <c r="P465" s="40">
        <f t="shared" si="187"/>
        <v>50.8660306981904</v>
      </c>
      <c r="Q465" s="2"/>
      <c r="R465" s="10">
        <f t="shared" si="200"/>
        <v>43648</v>
      </c>
      <c r="S465" s="11">
        <f t="shared" si="207"/>
        <v>0.25</v>
      </c>
      <c r="T465" s="40">
        <f>(G465*S465)+(T464*(1-S465))</f>
        <v>1095.8880585696434</v>
      </c>
      <c r="U465" s="3"/>
      <c r="V465" s="10">
        <f t="shared" si="201"/>
        <v>43648</v>
      </c>
      <c r="W465" s="23">
        <f t="shared" si="208"/>
        <v>0.15384615384615385</v>
      </c>
      <c r="X465" s="46">
        <f>((G465 -X464)*W465)+X464</f>
        <v>1094.9403655572728</v>
      </c>
      <c r="Y465" s="23">
        <f t="shared" si="193"/>
        <v>7.407407407407407E-2</v>
      </c>
      <c r="Z465" s="47">
        <f>((G465 -Z464)*Y465)+Z464</f>
        <v>1102.1596127500738</v>
      </c>
      <c r="AA465" s="46">
        <f t="shared" si="194"/>
        <v>-7.2192471928010491</v>
      </c>
      <c r="AB465" s="45">
        <f t="shared" si="195"/>
        <v>0.2</v>
      </c>
      <c r="AC465" s="48">
        <f t="shared" si="197"/>
        <v>-11.367158064892065</v>
      </c>
      <c r="AD465" s="46">
        <f t="shared" si="196"/>
        <v>4.1479108720910158</v>
      </c>
      <c r="AF465" s="10">
        <f t="shared" si="202"/>
        <v>43648</v>
      </c>
      <c r="AG465" s="15">
        <f>AVERAGE(G459:G465)</f>
        <v>1092.5414285714285</v>
      </c>
      <c r="AH465" s="16">
        <f>AVERAGE(G452:G465)</f>
        <v>1096.6885714285713</v>
      </c>
      <c r="AS465" s="26">
        <f>AVERAGE(E465,F465,G465)</f>
        <v>1107.0633333333333</v>
      </c>
      <c r="AT465" s="26">
        <f t="shared" si="209"/>
        <v>1093.9114285714284</v>
      </c>
      <c r="AU465" s="26">
        <f t="shared" si="210"/>
        <v>12.048843537414996</v>
      </c>
      <c r="AV465" s="27">
        <f t="shared" si="211"/>
        <v>72.769942448914207</v>
      </c>
      <c r="AW465" s="10">
        <f t="shared" si="203"/>
        <v>43648</v>
      </c>
      <c r="AY465" s="20">
        <f>AVERAGE(E465,F465,G465)</f>
        <v>1107.0633333333333</v>
      </c>
      <c r="AZ465" s="21">
        <f t="shared" si="190"/>
        <v>1087.4976666666666</v>
      </c>
      <c r="BA465" s="21">
        <f t="shared" si="191"/>
        <v>16.056999999999995</v>
      </c>
      <c r="BB465" s="22">
        <f t="shared" si="192"/>
        <v>81.234214222941745</v>
      </c>
      <c r="BC465" s="10">
        <f t="shared" si="204"/>
        <v>43648</v>
      </c>
      <c r="BE465" s="20">
        <f>G465-G464</f>
        <v>13.299999999999955</v>
      </c>
      <c r="BF465" s="23">
        <f t="shared" si="206"/>
        <v>13.299999999999955</v>
      </c>
      <c r="BG465" s="23">
        <f t="shared" ref="BG465:BG507" si="212">IF(BE465&lt;0,-BE465,0)</f>
        <v>0</v>
      </c>
      <c r="BH465" s="33">
        <f t="shared" si="188"/>
        <v>6.0310726448798544</v>
      </c>
      <c r="BI465" s="33">
        <f t="shared" si="189"/>
        <v>5.3955486645810202</v>
      </c>
      <c r="BJ465" s="23">
        <f t="shared" ref="BJ465:BJ507" si="213">BH465/BI465</f>
        <v>1.1177867200921974</v>
      </c>
      <c r="BK465" s="30">
        <f t="shared" ref="BK465:BK507" si="214">IF(BI465=0,100,100-(100/(1+BJ465)))</f>
        <v>52.780891932476308</v>
      </c>
      <c r="BL465" s="10">
        <f t="shared" si="205"/>
        <v>43648</v>
      </c>
    </row>
    <row r="466" spans="1:64" x14ac:dyDescent="0.25">
      <c r="A466">
        <v>1469</v>
      </c>
      <c r="B466">
        <v>3</v>
      </c>
      <c r="C466" s="1">
        <v>43649</v>
      </c>
      <c r="D466" s="52">
        <v>1117.4100000000001</v>
      </c>
      <c r="E466" s="52">
        <v>1126.76</v>
      </c>
      <c r="F466" s="52">
        <v>1113.8599999999999</v>
      </c>
      <c r="G466">
        <v>1121.58</v>
      </c>
      <c r="H466">
        <v>767011</v>
      </c>
      <c r="J466" s="10">
        <f t="shared" si="198"/>
        <v>43649</v>
      </c>
      <c r="K466" s="20">
        <v>0</v>
      </c>
      <c r="L466" s="20">
        <v>0</v>
      </c>
      <c r="N466" s="10">
        <f t="shared" si="199"/>
        <v>43649</v>
      </c>
      <c r="O466" s="42">
        <f>((G466-MIN(F453:F466))/(MAX(E453:E466)-MIN(F453:F466))*100)</f>
        <v>90.498899486426879</v>
      </c>
      <c r="P466" s="40">
        <f t="shared" ref="P466:P507" si="215">AVERAGE(O464:O466)</f>
        <v>73.154185455995801</v>
      </c>
      <c r="Q466" s="2"/>
      <c r="R466" s="10">
        <f t="shared" si="200"/>
        <v>43649</v>
      </c>
      <c r="S466" s="11">
        <f t="shared" si="207"/>
        <v>0.25</v>
      </c>
      <c r="T466" s="40">
        <f>(G466*S466)+(T465*(1-S466))</f>
        <v>1102.3110439272325</v>
      </c>
      <c r="U466" s="3"/>
      <c r="V466" s="10">
        <f t="shared" si="201"/>
        <v>43649</v>
      </c>
      <c r="W466" s="23">
        <f t="shared" si="208"/>
        <v>0.15384615384615385</v>
      </c>
      <c r="X466" s="46">
        <f>((G466 -X465)*W466)+X465</f>
        <v>1099.0387708561539</v>
      </c>
      <c r="Y466" s="23">
        <f t="shared" si="193"/>
        <v>7.407407407407407E-2</v>
      </c>
      <c r="Z466" s="47">
        <f>((G466 -Z465)*Y466)+Z465</f>
        <v>1103.598159953772</v>
      </c>
      <c r="AA466" s="46">
        <f t="shared" si="194"/>
        <v>-4.5593890976181228</v>
      </c>
      <c r="AB466" s="45">
        <f t="shared" si="195"/>
        <v>0.2</v>
      </c>
      <c r="AC466" s="48">
        <f t="shared" si="197"/>
        <v>-10.005604271437276</v>
      </c>
      <c r="AD466" s="46">
        <f t="shared" si="196"/>
        <v>5.4462151738191533</v>
      </c>
      <c r="AF466" s="10">
        <f t="shared" si="202"/>
        <v>43649</v>
      </c>
      <c r="AG466" s="15">
        <f>AVERAGE(G460:G466)</f>
        <v>1093.4071428571428</v>
      </c>
      <c r="AH466" s="16">
        <f>AVERAGE(G453:G466)</f>
        <v>1099.0321428571428</v>
      </c>
      <c r="AS466" s="26">
        <f>AVERAGE(E466,F466,G466)</f>
        <v>1120.7333333333333</v>
      </c>
      <c r="AT466" s="26">
        <f t="shared" si="209"/>
        <v>1094.5623809523809</v>
      </c>
      <c r="AU466" s="26">
        <f t="shared" si="210"/>
        <v>12.606802721088441</v>
      </c>
      <c r="AV466" s="27">
        <f t="shared" si="211"/>
        <v>138.3959277645879</v>
      </c>
      <c r="AW466" s="10">
        <f t="shared" si="203"/>
        <v>43649</v>
      </c>
      <c r="AY466" s="20">
        <f>AVERAGE(E466,F466,G466)</f>
        <v>1120.7333333333333</v>
      </c>
      <c r="AZ466" s="21">
        <f t="shared" si="190"/>
        <v>1091.4299999999998</v>
      </c>
      <c r="BA466" s="21">
        <f t="shared" si="191"/>
        <v>15.428333333333331</v>
      </c>
      <c r="BB466" s="22">
        <f t="shared" si="192"/>
        <v>126.62129559612625</v>
      </c>
      <c r="BC466" s="10">
        <f t="shared" si="204"/>
        <v>43649</v>
      </c>
      <c r="BE466" s="20">
        <f>G466-G465</f>
        <v>10.329999999999927</v>
      </c>
      <c r="BF466" s="23">
        <f t="shared" si="206"/>
        <v>10.329999999999927</v>
      </c>
      <c r="BG466" s="23">
        <f t="shared" si="212"/>
        <v>0</v>
      </c>
      <c r="BH466" s="33">
        <f t="shared" ref="BH466:BH507" si="216">((BH465*13)+BF466)/14</f>
        <v>6.338138884531288</v>
      </c>
      <c r="BI466" s="33">
        <f t="shared" ref="BI466:BI507" si="217">((BI465*13)+BG466)/14</f>
        <v>5.0101523313966618</v>
      </c>
      <c r="BJ466" s="23">
        <f t="shared" si="213"/>
        <v>1.2650591170277707</v>
      </c>
      <c r="BK466" s="30">
        <f t="shared" si="214"/>
        <v>55.851041922817082</v>
      </c>
      <c r="BL466" s="10">
        <f t="shared" si="205"/>
        <v>43649</v>
      </c>
    </row>
    <row r="467" spans="1:64" x14ac:dyDescent="0.25">
      <c r="A467">
        <v>1470</v>
      </c>
      <c r="B467">
        <v>3</v>
      </c>
      <c r="C467" s="1">
        <v>43651</v>
      </c>
      <c r="D467" s="52">
        <v>1117.8</v>
      </c>
      <c r="E467" s="52">
        <v>1132.8800000000001</v>
      </c>
      <c r="F467" s="52">
        <v>1116.1400000000001</v>
      </c>
      <c r="G467">
        <v>1131.5899999999999</v>
      </c>
      <c r="H467">
        <v>1264540</v>
      </c>
      <c r="J467" s="10">
        <f t="shared" si="198"/>
        <v>43651</v>
      </c>
      <c r="K467" s="20">
        <v>0</v>
      </c>
      <c r="L467" s="20">
        <v>0</v>
      </c>
      <c r="N467" s="10">
        <f t="shared" si="199"/>
        <v>43651</v>
      </c>
      <c r="O467" s="42">
        <f>((G467-MIN(F454:F467))/(MAX(E454:E467)-MIN(F454:F467))*100)</f>
        <v>97.872691292875686</v>
      </c>
      <c r="P467" s="40">
        <f t="shared" si="215"/>
        <v>87.859613223587374</v>
      </c>
      <c r="Q467" s="2"/>
      <c r="R467" s="10">
        <f t="shared" si="200"/>
        <v>43651</v>
      </c>
      <c r="S467" s="11">
        <f t="shared" si="207"/>
        <v>0.25</v>
      </c>
      <c r="T467" s="40">
        <f>(G467*S467)+(T466*(1-S467))</f>
        <v>1109.6307829454245</v>
      </c>
      <c r="U467" s="3"/>
      <c r="V467" s="10">
        <f t="shared" si="201"/>
        <v>43651</v>
      </c>
      <c r="W467" s="23">
        <f t="shared" si="208"/>
        <v>0.15384615384615385</v>
      </c>
      <c r="X467" s="46">
        <f>((G467 -X466)*W467)+X466</f>
        <v>1104.0466522628994</v>
      </c>
      <c r="Y467" s="23">
        <f t="shared" si="193"/>
        <v>7.407407407407407E-2</v>
      </c>
      <c r="Z467" s="47">
        <f>((G467 -Z466)*Y467)+Z466</f>
        <v>1105.6716295868259</v>
      </c>
      <c r="AA467" s="46">
        <f t="shared" si="194"/>
        <v>-1.6249773239264869</v>
      </c>
      <c r="AB467" s="45">
        <f t="shared" si="195"/>
        <v>0.2</v>
      </c>
      <c r="AC467" s="48">
        <f t="shared" si="197"/>
        <v>-8.3294788819351187</v>
      </c>
      <c r="AD467" s="46">
        <f t="shared" si="196"/>
        <v>6.7045015580086318</v>
      </c>
      <c r="AF467" s="10">
        <f t="shared" si="202"/>
        <v>43651</v>
      </c>
      <c r="AG467" s="15">
        <f>AVERAGE(G461:G467)</f>
        <v>1099.8700000000001</v>
      </c>
      <c r="AH467" s="16">
        <f>AVERAGE(G454:G467)</f>
        <v>1102.335</v>
      </c>
      <c r="AS467" s="26">
        <f>AVERAGE(E467,F467,G467)</f>
        <v>1126.8700000000001</v>
      </c>
      <c r="AT467" s="26">
        <f t="shared" si="209"/>
        <v>1099.1390476190475</v>
      </c>
      <c r="AU467" s="26">
        <f t="shared" si="210"/>
        <v>16.529659863945621</v>
      </c>
      <c r="AV467" s="27">
        <f t="shared" si="211"/>
        <v>111.84320633013233</v>
      </c>
      <c r="AW467" s="10">
        <f t="shared" si="203"/>
        <v>43651</v>
      </c>
      <c r="AY467" s="20">
        <f>AVERAGE(E467,F467,G467)</f>
        <v>1126.8700000000001</v>
      </c>
      <c r="AZ467" s="21">
        <f t="shared" si="190"/>
        <v>1095.6813333333332</v>
      </c>
      <c r="BA467" s="21">
        <f t="shared" si="191"/>
        <v>14.683466666666652</v>
      </c>
      <c r="BB467" s="22">
        <f t="shared" si="192"/>
        <v>141.60446518836122</v>
      </c>
      <c r="BC467" s="10">
        <f t="shared" si="204"/>
        <v>43651</v>
      </c>
      <c r="BE467" s="20">
        <f>G467-G466</f>
        <v>10.009999999999991</v>
      </c>
      <c r="BF467" s="23">
        <f t="shared" si="206"/>
        <v>10.009999999999991</v>
      </c>
      <c r="BG467" s="23">
        <f t="shared" si="212"/>
        <v>0</v>
      </c>
      <c r="BH467" s="33">
        <f t="shared" si="216"/>
        <v>6.6004146784933377</v>
      </c>
      <c r="BI467" s="33">
        <f t="shared" si="217"/>
        <v>4.6522843077254716</v>
      </c>
      <c r="BJ467" s="23">
        <f t="shared" si="213"/>
        <v>1.4187470588443718</v>
      </c>
      <c r="BK467" s="30">
        <f t="shared" si="214"/>
        <v>58.656280476149512</v>
      </c>
      <c r="BL467" s="10">
        <f t="shared" si="205"/>
        <v>43651</v>
      </c>
    </row>
    <row r="468" spans="1:64" x14ac:dyDescent="0.25">
      <c r="A468">
        <v>1471</v>
      </c>
      <c r="B468">
        <v>3</v>
      </c>
      <c r="C468" s="1">
        <v>43654</v>
      </c>
      <c r="D468" s="52">
        <v>1125.17</v>
      </c>
      <c r="E468" s="52">
        <v>1125.98</v>
      </c>
      <c r="F468" s="52">
        <v>1111.21</v>
      </c>
      <c r="G468">
        <v>1116.3499999999999</v>
      </c>
      <c r="H468">
        <v>1236419</v>
      </c>
      <c r="J468" s="10">
        <f t="shared" si="198"/>
        <v>43654</v>
      </c>
      <c r="K468" s="20">
        <v>0</v>
      </c>
      <c r="L468" s="20">
        <v>0</v>
      </c>
      <c r="N468" s="10">
        <f t="shared" si="199"/>
        <v>43654</v>
      </c>
      <c r="O468" s="42">
        <f>((G468-MIN(F455:F468))/(MAX(E455:E468)-MIN(F455:F468))*100)</f>
        <v>72.740765171503668</v>
      </c>
      <c r="P468" s="40">
        <f t="shared" si="215"/>
        <v>87.037451983602068</v>
      </c>
      <c r="Q468" s="2"/>
      <c r="R468" s="10">
        <f t="shared" si="200"/>
        <v>43654</v>
      </c>
      <c r="S468" s="11">
        <f t="shared" si="207"/>
        <v>0.25</v>
      </c>
      <c r="T468" s="40">
        <f>(G468*S468)+(T467*(1-S468))</f>
        <v>1111.3105872090682</v>
      </c>
      <c r="U468" s="3"/>
      <c r="V468" s="10">
        <f t="shared" si="201"/>
        <v>43654</v>
      </c>
      <c r="W468" s="23">
        <f t="shared" si="208"/>
        <v>0.15384615384615385</v>
      </c>
      <c r="X468" s="46">
        <f>((G468 -X467)*W468)+X467</f>
        <v>1105.9394749916842</v>
      </c>
      <c r="Y468" s="23">
        <f t="shared" si="193"/>
        <v>7.407407407407407E-2</v>
      </c>
      <c r="Z468" s="47">
        <f>((G468 -Z467)*Y468)+Z467</f>
        <v>1106.4626199878019</v>
      </c>
      <c r="AA468" s="46">
        <f t="shared" si="194"/>
        <v>-0.52314499611770771</v>
      </c>
      <c r="AB468" s="45">
        <f t="shared" si="195"/>
        <v>0.2</v>
      </c>
      <c r="AC468" s="48">
        <f t="shared" si="197"/>
        <v>-6.7682121047716368</v>
      </c>
      <c r="AD468" s="46">
        <f t="shared" si="196"/>
        <v>6.2450671086539291</v>
      </c>
      <c r="AF468" s="10">
        <f t="shared" si="202"/>
        <v>43654</v>
      </c>
      <c r="AG468" s="15">
        <f>AVERAGE(G462:G468)</f>
        <v>1105.0914285714284</v>
      </c>
      <c r="AH468" s="16">
        <f>AVERAGE(G455:G468)</f>
        <v>1104.0385714285715</v>
      </c>
      <c r="AS468" s="26">
        <f>AVERAGE(E468,F468,G468)</f>
        <v>1117.8466666666666</v>
      </c>
      <c r="AT468" s="26">
        <f t="shared" si="209"/>
        <v>1104.3071428571427</v>
      </c>
      <c r="AU468" s="26">
        <f t="shared" si="210"/>
        <v>15.795646258503504</v>
      </c>
      <c r="AV468" s="27">
        <f t="shared" si="211"/>
        <v>57.144538809166853</v>
      </c>
      <c r="AW468" s="10">
        <f t="shared" si="203"/>
        <v>43654</v>
      </c>
      <c r="AY468" s="20">
        <f>AVERAGE(E468,F468,G468)</f>
        <v>1117.8466666666666</v>
      </c>
      <c r="AZ468" s="21">
        <f t="shared" si="190"/>
        <v>1098.4843333333333</v>
      </c>
      <c r="BA468" s="21">
        <f t="shared" si="191"/>
        <v>14.096999999999991</v>
      </c>
      <c r="BB468" s="22">
        <f t="shared" si="192"/>
        <v>91.567157708889681</v>
      </c>
      <c r="BC468" s="10">
        <f t="shared" si="204"/>
        <v>43654</v>
      </c>
      <c r="BE468" s="20">
        <f>G468-G467</f>
        <v>-15.240000000000009</v>
      </c>
      <c r="BF468" s="23">
        <f t="shared" si="206"/>
        <v>0</v>
      </c>
      <c r="BG468" s="23">
        <f t="shared" si="212"/>
        <v>15.240000000000009</v>
      </c>
      <c r="BH468" s="33">
        <f t="shared" si="216"/>
        <v>6.1289564871723856</v>
      </c>
      <c r="BI468" s="33">
        <f t="shared" si="217"/>
        <v>5.4085497143165098</v>
      </c>
      <c r="BJ468" s="23">
        <f t="shared" si="213"/>
        <v>1.1331977722140463</v>
      </c>
      <c r="BK468" s="30">
        <f t="shared" si="214"/>
        <v>53.122021172837634</v>
      </c>
      <c r="BL468" s="10">
        <f t="shared" si="205"/>
        <v>43654</v>
      </c>
    </row>
    <row r="469" spans="1:64" x14ac:dyDescent="0.25">
      <c r="A469">
        <v>1472</v>
      </c>
      <c r="B469">
        <v>3</v>
      </c>
      <c r="C469" s="1">
        <v>43655</v>
      </c>
      <c r="D469" s="52">
        <v>1111.8</v>
      </c>
      <c r="E469" s="52">
        <v>1128.03</v>
      </c>
      <c r="F469" s="52">
        <v>1107.17</v>
      </c>
      <c r="G469">
        <v>1124.83</v>
      </c>
      <c r="H469">
        <v>1330370</v>
      </c>
      <c r="J469" s="10">
        <f t="shared" si="198"/>
        <v>43655</v>
      </c>
      <c r="K469" s="20">
        <v>0</v>
      </c>
      <c r="L469" s="20">
        <v>0</v>
      </c>
      <c r="N469" s="10">
        <f t="shared" si="199"/>
        <v>43655</v>
      </c>
      <c r="O469" s="42">
        <f>((G469-MIN(F456:F469))/(MAX(E456:E469)-MIN(F456:F469))*100)</f>
        <v>86.724934036939032</v>
      </c>
      <c r="P469" s="40">
        <f t="shared" si="215"/>
        <v>85.779463500439462</v>
      </c>
      <c r="Q469" s="2"/>
      <c r="R469" s="10">
        <f t="shared" si="200"/>
        <v>43655</v>
      </c>
      <c r="S469" s="11">
        <f t="shared" si="207"/>
        <v>0.25</v>
      </c>
      <c r="T469" s="40">
        <f>(G469*S469)+(T468*(1-S469))</f>
        <v>1114.6904404068011</v>
      </c>
      <c r="U469" s="3"/>
      <c r="V469" s="10">
        <f t="shared" si="201"/>
        <v>43655</v>
      </c>
      <c r="W469" s="23">
        <f t="shared" si="208"/>
        <v>0.15384615384615385</v>
      </c>
      <c r="X469" s="46">
        <f>((G469 -X468)*W469)+X468</f>
        <v>1108.8457096083482</v>
      </c>
      <c r="Y469" s="23">
        <f t="shared" si="193"/>
        <v>7.407407407407407E-2</v>
      </c>
      <c r="Z469" s="47">
        <f>((G469 -Z468)*Y469)+Z468</f>
        <v>1107.823166655372</v>
      </c>
      <c r="AA469" s="46">
        <f t="shared" si="194"/>
        <v>1.0225429529762096</v>
      </c>
      <c r="AB469" s="45">
        <f t="shared" si="195"/>
        <v>0.2</v>
      </c>
      <c r="AC469" s="48">
        <f t="shared" si="197"/>
        <v>-5.2100610932220679</v>
      </c>
      <c r="AD469" s="46">
        <f t="shared" si="196"/>
        <v>6.2326040461982775</v>
      </c>
      <c r="AF469" s="10">
        <f t="shared" si="202"/>
        <v>43655</v>
      </c>
      <c r="AG469" s="15">
        <f>AVERAGE(G463:G469)</f>
        <v>1112.0657142857144</v>
      </c>
      <c r="AH469" s="16">
        <f>AVERAGE(G456:G469)</f>
        <v>1105.5550000000001</v>
      </c>
      <c r="AS469" s="26">
        <f>AVERAGE(E469,F469,G469)</f>
        <v>1120.01</v>
      </c>
      <c r="AT469" s="26">
        <f t="shared" si="209"/>
        <v>1110.0990476190475</v>
      </c>
      <c r="AU469" s="26">
        <f t="shared" si="210"/>
        <v>12.875374149659949</v>
      </c>
      <c r="AV469" s="27">
        <f t="shared" si="211"/>
        <v>51.317355989038724</v>
      </c>
      <c r="AW469" s="10">
        <f t="shared" si="203"/>
        <v>43655</v>
      </c>
      <c r="AY469" s="20">
        <f>AVERAGE(E469,F469,G469)</f>
        <v>1120.01</v>
      </c>
      <c r="AZ469" s="21">
        <f t="shared" si="190"/>
        <v>1100.3954999999999</v>
      </c>
      <c r="BA469" s="21">
        <f t="shared" si="191"/>
        <v>14.212500000000011</v>
      </c>
      <c r="BB469" s="22">
        <f t="shared" si="192"/>
        <v>92.005863383172652</v>
      </c>
      <c r="BC469" s="10">
        <f t="shared" si="204"/>
        <v>43655</v>
      </c>
      <c r="BE469" s="20">
        <f>G469-G468</f>
        <v>8.4800000000000182</v>
      </c>
      <c r="BF469" s="23">
        <f t="shared" si="206"/>
        <v>8.4800000000000182</v>
      </c>
      <c r="BG469" s="23">
        <f t="shared" si="212"/>
        <v>0</v>
      </c>
      <c r="BH469" s="33">
        <f t="shared" si="216"/>
        <v>6.2968881666600742</v>
      </c>
      <c r="BI469" s="33">
        <f t="shared" si="217"/>
        <v>5.0222247347224727</v>
      </c>
      <c r="BJ469" s="23">
        <f t="shared" si="213"/>
        <v>1.253804538678821</v>
      </c>
      <c r="BK469" s="30">
        <f t="shared" si="214"/>
        <v>55.63058007744543</v>
      </c>
      <c r="BL469" s="10">
        <f t="shared" si="205"/>
        <v>43655</v>
      </c>
    </row>
    <row r="470" spans="1:64" x14ac:dyDescent="0.25">
      <c r="A470">
        <v>1473</v>
      </c>
      <c r="B470">
        <v>3</v>
      </c>
      <c r="C470" s="1">
        <v>43656</v>
      </c>
      <c r="D470" s="52">
        <v>1131.22</v>
      </c>
      <c r="E470" s="52">
        <v>1142.05</v>
      </c>
      <c r="F470" s="52">
        <v>1130.97</v>
      </c>
      <c r="G470">
        <v>1140.48</v>
      </c>
      <c r="H470">
        <v>1209466</v>
      </c>
      <c r="J470" s="10">
        <f t="shared" si="198"/>
        <v>43656</v>
      </c>
      <c r="K470" s="20">
        <v>0</v>
      </c>
      <c r="L470" s="20">
        <v>0</v>
      </c>
      <c r="N470" s="10">
        <f t="shared" si="199"/>
        <v>43656</v>
      </c>
      <c r="O470" s="42">
        <f>((G470-MIN(F457:F470))/(MAX(E457:E470)-MIN(F457:F470))*100)</f>
        <v>97.751038533161534</v>
      </c>
      <c r="P470" s="40">
        <f t="shared" si="215"/>
        <v>85.738912580534745</v>
      </c>
      <c r="Q470" s="2"/>
      <c r="R470" s="10">
        <f t="shared" si="200"/>
        <v>43656</v>
      </c>
      <c r="S470" s="11">
        <f t="shared" si="207"/>
        <v>0.25</v>
      </c>
      <c r="T470" s="40">
        <f>(G470*S470)+(T469*(1-S470))</f>
        <v>1121.137830305101</v>
      </c>
      <c r="U470" s="3"/>
      <c r="V470" s="10">
        <f t="shared" si="201"/>
        <v>43656</v>
      </c>
      <c r="W470" s="23">
        <f t="shared" si="208"/>
        <v>0.15384615384615385</v>
      </c>
      <c r="X470" s="46">
        <f>((G470 -X469)*W470)+X469</f>
        <v>1113.7125235147562</v>
      </c>
      <c r="Y470" s="23">
        <f t="shared" si="193"/>
        <v>7.407407407407407E-2</v>
      </c>
      <c r="Z470" s="47">
        <f>((G470 -Z469)*Y470)+Z469</f>
        <v>1110.2421913475666</v>
      </c>
      <c r="AA470" s="46">
        <f t="shared" si="194"/>
        <v>3.4703321671895537</v>
      </c>
      <c r="AB470" s="45">
        <f t="shared" si="195"/>
        <v>0.2</v>
      </c>
      <c r="AC470" s="48">
        <f t="shared" si="197"/>
        <v>-3.4739824411397437</v>
      </c>
      <c r="AD470" s="46">
        <f t="shared" si="196"/>
        <v>6.9443146083292975</v>
      </c>
      <c r="AF470" s="10">
        <f t="shared" si="202"/>
        <v>43656</v>
      </c>
      <c r="AG470" s="15">
        <f>AVERAGE(G464:G470)</f>
        <v>1120.5757142857142</v>
      </c>
      <c r="AH470" s="16">
        <f>AVERAGE(G457:G470)</f>
        <v>1108.28</v>
      </c>
      <c r="AS470" s="26">
        <f>AVERAGE(E470,F470,G470)</f>
        <v>1137.8333333333333</v>
      </c>
      <c r="AT470" s="26">
        <f t="shared" si="209"/>
        <v>1118.5857142857142</v>
      </c>
      <c r="AU470" s="26">
        <f t="shared" si="210"/>
        <v>8.886802721088511</v>
      </c>
      <c r="AV470" s="27">
        <f t="shared" si="211"/>
        <v>144.3910305479848</v>
      </c>
      <c r="AW470" s="10">
        <f t="shared" si="203"/>
        <v>43656</v>
      </c>
      <c r="AY470" s="20">
        <f>AVERAGE(E470,F470,G470)</f>
        <v>1137.8333333333333</v>
      </c>
      <c r="AZ470" s="21">
        <f t="shared" ref="AZ470:AZ507" si="218">AVERAGE(AY451:AY470)</f>
        <v>1102.982</v>
      </c>
      <c r="BA470" s="21">
        <f t="shared" ref="BA470:BA507" si="219">(ABS(AY451-AZ470)+ABS(AY452-AZ470)+ABS(AY453-AZ470)+ABS(AY454-AZ470)+ABS(AY455-AZ470)+ABS(AY456-AZ470)+ABS(AY457-AZ470)+ABS(AY458-AZ470)+ABS(AY459-AZ470)+ABS(AY460-AZ470)+ABS(AY461-AZ470)+ABS(AY462-AZ470)+ABS(AY463-AZ470)+ABS(AY464-AZ470)+ABS(AY465-AZ470)+ABS(AY466-AZ470)+ABS(AY467-AZ470)+ABS(AY468-AZ470)+ABS(AY469-AZ470)+ABS(AY470-AZ470))/20</f>
        <v>15.315666666666676</v>
      </c>
      <c r="BB470" s="22">
        <f t="shared" ref="BB470:BB507" si="220">(AY470-AZ470)/(BA470*0.015)</f>
        <v>151.70232369178953</v>
      </c>
      <c r="BC470" s="10">
        <f t="shared" si="204"/>
        <v>43656</v>
      </c>
      <c r="BE470" s="20">
        <f>G470-G469</f>
        <v>15.650000000000091</v>
      </c>
      <c r="BF470" s="23">
        <f t="shared" si="206"/>
        <v>15.650000000000091</v>
      </c>
      <c r="BG470" s="23">
        <f t="shared" si="212"/>
        <v>0</v>
      </c>
      <c r="BH470" s="33">
        <f t="shared" si="216"/>
        <v>6.9649675833272182</v>
      </c>
      <c r="BI470" s="33">
        <f t="shared" si="217"/>
        <v>4.6634943965280105</v>
      </c>
      <c r="BJ470" s="23">
        <f t="shared" si="213"/>
        <v>1.4935082989512465</v>
      </c>
      <c r="BK470" s="30">
        <f t="shared" si="214"/>
        <v>59.895862371077982</v>
      </c>
      <c r="BL470" s="10">
        <f t="shared" si="205"/>
        <v>43656</v>
      </c>
    </row>
    <row r="471" spans="1:64" x14ac:dyDescent="0.25">
      <c r="A471">
        <v>1474</v>
      </c>
      <c r="B471">
        <v>3</v>
      </c>
      <c r="C471" s="1">
        <v>43657</v>
      </c>
      <c r="D471" s="52">
        <v>1143.25</v>
      </c>
      <c r="E471" s="52">
        <v>1153.07</v>
      </c>
      <c r="F471" s="52">
        <v>1139.58</v>
      </c>
      <c r="G471">
        <v>1144.21</v>
      </c>
      <c r="H471">
        <v>1195569</v>
      </c>
      <c r="J471" s="10">
        <f t="shared" si="198"/>
        <v>43657</v>
      </c>
      <c r="K471" s="20">
        <v>0</v>
      </c>
      <c r="L471" s="20">
        <v>0</v>
      </c>
      <c r="N471" s="10">
        <f t="shared" si="199"/>
        <v>43657</v>
      </c>
      <c r="O471" s="42">
        <f>((G471-MIN(F458:F471))/(MAX(E458:E471)-MIN(F458:F471))*100)</f>
        <v>89.038723246319549</v>
      </c>
      <c r="P471" s="40">
        <f t="shared" si="215"/>
        <v>91.171565272140029</v>
      </c>
      <c r="Q471" s="2"/>
      <c r="R471" s="10">
        <f t="shared" si="200"/>
        <v>43657</v>
      </c>
      <c r="S471" s="11">
        <f t="shared" si="207"/>
        <v>0.25</v>
      </c>
      <c r="T471" s="40">
        <f>(G471*S471)+(T470*(1-S471))</f>
        <v>1126.9058727288257</v>
      </c>
      <c r="U471" s="3"/>
      <c r="V471" s="10">
        <f t="shared" si="201"/>
        <v>43657</v>
      </c>
      <c r="W471" s="23">
        <f t="shared" si="208"/>
        <v>0.15384615384615385</v>
      </c>
      <c r="X471" s="46">
        <f>((G471 -X470)*W471)+X470</f>
        <v>1118.4044429740245</v>
      </c>
      <c r="Y471" s="23">
        <f t="shared" si="193"/>
        <v>7.407407407407407E-2</v>
      </c>
      <c r="Z471" s="47">
        <f>((G471 -Z470)*Y471)+Z470</f>
        <v>1112.7583253218208</v>
      </c>
      <c r="AA471" s="46">
        <f t="shared" si="194"/>
        <v>5.6461176522036567</v>
      </c>
      <c r="AB471" s="45">
        <f t="shared" si="195"/>
        <v>0.2</v>
      </c>
      <c r="AC471" s="48">
        <f t="shared" si="197"/>
        <v>-1.6499624224710638</v>
      </c>
      <c r="AD471" s="46">
        <f t="shared" si="196"/>
        <v>7.2960800746747205</v>
      </c>
      <c r="AF471" s="10">
        <f t="shared" si="202"/>
        <v>43657</v>
      </c>
      <c r="AG471" s="15">
        <f>AVERAGE(G465:G471)</f>
        <v>1127.1842857142858</v>
      </c>
      <c r="AH471" s="16">
        <f>AVERAGE(G458:G471)</f>
        <v>1110.6221428571428</v>
      </c>
      <c r="AS471" s="26">
        <f>AVERAGE(E471,F471,G471)</f>
        <v>1145.6199999999999</v>
      </c>
      <c r="AT471" s="26">
        <f t="shared" si="209"/>
        <v>1125.1395238095238</v>
      </c>
      <c r="AU471" s="26">
        <f t="shared" si="210"/>
        <v>9.9727891156462647</v>
      </c>
      <c r="AV471" s="27">
        <f t="shared" si="211"/>
        <v>136.90904956798482</v>
      </c>
      <c r="AW471" s="10">
        <f t="shared" si="203"/>
        <v>43657</v>
      </c>
      <c r="AY471" s="20">
        <f>AVERAGE(E471,F471,G471)</f>
        <v>1145.6199999999999</v>
      </c>
      <c r="AZ471" s="21">
        <f t="shared" si="218"/>
        <v>1106.5046666666665</v>
      </c>
      <c r="BA471" s="21">
        <f t="shared" si="219"/>
        <v>15.722333333333347</v>
      </c>
      <c r="BB471" s="22">
        <f t="shared" si="220"/>
        <v>165.85889852368553</v>
      </c>
      <c r="BC471" s="10">
        <f t="shared" si="204"/>
        <v>43657</v>
      </c>
      <c r="BE471" s="20">
        <f>G471-G470</f>
        <v>3.7300000000000182</v>
      </c>
      <c r="BF471" s="23">
        <f t="shared" si="206"/>
        <v>3.7300000000000182</v>
      </c>
      <c r="BG471" s="23">
        <f t="shared" si="212"/>
        <v>0</v>
      </c>
      <c r="BH471" s="33">
        <f t="shared" si="216"/>
        <v>6.7338984702324183</v>
      </c>
      <c r="BI471" s="33">
        <f t="shared" si="217"/>
        <v>4.3303876539188666</v>
      </c>
      <c r="BJ471" s="23">
        <f t="shared" si="213"/>
        <v>1.5550336386485974</v>
      </c>
      <c r="BK471" s="30">
        <f t="shared" si="214"/>
        <v>60.86157204063592</v>
      </c>
      <c r="BL471" s="10">
        <f t="shared" si="205"/>
        <v>43657</v>
      </c>
    </row>
    <row r="472" spans="1:64" x14ac:dyDescent="0.25">
      <c r="A472">
        <v>1475</v>
      </c>
      <c r="B472">
        <v>3</v>
      </c>
      <c r="C472" s="1">
        <v>43658</v>
      </c>
      <c r="D472" s="52">
        <v>1143.99</v>
      </c>
      <c r="E472" s="52">
        <v>1147.3399999999999</v>
      </c>
      <c r="F472" s="52">
        <v>1138.78</v>
      </c>
      <c r="G472">
        <v>1144.9000000000001</v>
      </c>
      <c r="H472">
        <v>863973</v>
      </c>
      <c r="J472" s="10">
        <f t="shared" si="198"/>
        <v>43658</v>
      </c>
      <c r="K472" s="20">
        <v>0</v>
      </c>
      <c r="L472" s="20">
        <v>0</v>
      </c>
      <c r="N472" s="10">
        <f t="shared" si="199"/>
        <v>43658</v>
      </c>
      <c r="O472" s="42">
        <f>((G472-MIN(F459:F472))/(MAX(E459:E472)-MIN(F459:F472))*100)</f>
        <v>89.892366695534022</v>
      </c>
      <c r="P472" s="40">
        <f t="shared" si="215"/>
        <v>92.227376158338359</v>
      </c>
      <c r="Q472" s="2"/>
      <c r="R472" s="10">
        <f t="shared" si="200"/>
        <v>43658</v>
      </c>
      <c r="S472" s="11">
        <f t="shared" si="207"/>
        <v>0.25</v>
      </c>
      <c r="T472" s="40">
        <f>(G472*S472)+(T471*(1-S472))</f>
        <v>1131.4044045466194</v>
      </c>
      <c r="U472" s="3"/>
      <c r="V472" s="10">
        <f t="shared" si="201"/>
        <v>43658</v>
      </c>
      <c r="W472" s="23">
        <f t="shared" si="208"/>
        <v>0.15384615384615385</v>
      </c>
      <c r="X472" s="46">
        <f>((G472 -X471)*W472)+X471</f>
        <v>1122.4806825164824</v>
      </c>
      <c r="Y472" s="23">
        <f t="shared" si="193"/>
        <v>7.407407407407407E-2</v>
      </c>
      <c r="Z472" s="47">
        <f>((G472 -Z471)*Y472)+Z471</f>
        <v>1115.139190112797</v>
      </c>
      <c r="AA472" s="46">
        <f t="shared" si="194"/>
        <v>7.341492403685379</v>
      </c>
      <c r="AB472" s="45">
        <f t="shared" si="195"/>
        <v>0.2</v>
      </c>
      <c r="AC472" s="48">
        <f t="shared" si="197"/>
        <v>0.14832854276022456</v>
      </c>
      <c r="AD472" s="46">
        <f t="shared" si="196"/>
        <v>7.1931638609251545</v>
      </c>
      <c r="AF472" s="10">
        <f t="shared" si="202"/>
        <v>43658</v>
      </c>
      <c r="AG472" s="15">
        <f>AVERAGE(G466:G472)</f>
        <v>1131.9914285714287</v>
      </c>
      <c r="AH472" s="16">
        <f>AVERAGE(G459:G472)</f>
        <v>1112.2664285714284</v>
      </c>
      <c r="AS472" s="26">
        <f>AVERAGE(E472,F472,G472)</f>
        <v>1143.6733333333334</v>
      </c>
      <c r="AT472" s="26">
        <f t="shared" si="209"/>
        <v>1130.3695238095238</v>
      </c>
      <c r="AU472" s="26">
        <f t="shared" si="210"/>
        <v>10.290884353741474</v>
      </c>
      <c r="AV472" s="27">
        <f t="shared" si="211"/>
        <v>86.185074521625651</v>
      </c>
      <c r="AW472" s="10">
        <f t="shared" si="203"/>
        <v>43658</v>
      </c>
      <c r="AY472" s="20">
        <f>AVERAGE(E472,F472,G472)</f>
        <v>1143.6733333333334</v>
      </c>
      <c r="AZ472" s="21">
        <f t="shared" si="218"/>
        <v>1109.3035</v>
      </c>
      <c r="BA472" s="21">
        <f t="shared" si="219"/>
        <v>16.584500000000027</v>
      </c>
      <c r="BB472" s="22">
        <f t="shared" si="220"/>
        <v>138.16046442293853</v>
      </c>
      <c r="BC472" s="10">
        <f t="shared" si="204"/>
        <v>43658</v>
      </c>
      <c r="BE472" s="20">
        <f>G472-G471</f>
        <v>0.69000000000005457</v>
      </c>
      <c r="BF472" s="23">
        <f t="shared" si="206"/>
        <v>0.69000000000005457</v>
      </c>
      <c r="BG472" s="23">
        <f t="shared" si="212"/>
        <v>0</v>
      </c>
      <c r="BH472" s="33">
        <f t="shared" si="216"/>
        <v>6.3021914366443923</v>
      </c>
      <c r="BI472" s="33">
        <f t="shared" si="217"/>
        <v>4.0210742500675192</v>
      </c>
      <c r="BJ472" s="23">
        <f t="shared" si="213"/>
        <v>1.5672904912259629</v>
      </c>
      <c r="BK472" s="30">
        <f t="shared" si="214"/>
        <v>61.048428161221906</v>
      </c>
      <c r="BL472" s="10">
        <f t="shared" si="205"/>
        <v>43658</v>
      </c>
    </row>
    <row r="473" spans="1:64" x14ac:dyDescent="0.25">
      <c r="A473">
        <v>1476</v>
      </c>
      <c r="B473">
        <v>3</v>
      </c>
      <c r="C473" s="1">
        <v>43661</v>
      </c>
      <c r="D473" s="52">
        <v>1146.8599999999999</v>
      </c>
      <c r="E473" s="52">
        <v>1150.82</v>
      </c>
      <c r="F473" s="52">
        <v>1139.4000000000001</v>
      </c>
      <c r="G473">
        <v>1150.3399999999999</v>
      </c>
      <c r="H473">
        <v>903780</v>
      </c>
      <c r="J473" s="10">
        <f t="shared" si="198"/>
        <v>43661</v>
      </c>
      <c r="K473" s="20">
        <v>0</v>
      </c>
      <c r="L473" s="20">
        <v>0</v>
      </c>
      <c r="N473" s="10">
        <f t="shared" si="199"/>
        <v>43661</v>
      </c>
      <c r="O473" s="42">
        <f>((G473-MIN(F460:F473))/(MAX(E460:E473)-MIN(F460:F473))*100)</f>
        <v>96.622541135716915</v>
      </c>
      <c r="P473" s="40">
        <f t="shared" si="215"/>
        <v>91.851210359190148</v>
      </c>
      <c r="Q473" s="2"/>
      <c r="R473" s="10">
        <f t="shared" si="200"/>
        <v>43661</v>
      </c>
      <c r="S473" s="11">
        <f t="shared" si="207"/>
        <v>0.25</v>
      </c>
      <c r="T473" s="40">
        <f>(G473*S473)+(T472*(1-S473))</f>
        <v>1136.1383034099645</v>
      </c>
      <c r="U473" s="3"/>
      <c r="V473" s="10">
        <f t="shared" si="201"/>
        <v>43661</v>
      </c>
      <c r="W473" s="23">
        <f t="shared" si="208"/>
        <v>0.15384615384615385</v>
      </c>
      <c r="X473" s="46">
        <f>((G473 -X472)*W473)+X472</f>
        <v>1126.7667313601005</v>
      </c>
      <c r="Y473" s="23">
        <f t="shared" si="193"/>
        <v>7.407407407407407E-2</v>
      </c>
      <c r="Z473" s="47">
        <f>((G473 -Z472)*Y473)+Z472</f>
        <v>1117.746657511849</v>
      </c>
      <c r="AA473" s="46">
        <f t="shared" si="194"/>
        <v>9.0200738482515135</v>
      </c>
      <c r="AB473" s="45">
        <f t="shared" si="195"/>
        <v>0.2</v>
      </c>
      <c r="AC473" s="48">
        <f t="shared" si="197"/>
        <v>1.9226776038584823</v>
      </c>
      <c r="AD473" s="46">
        <f t="shared" si="196"/>
        <v>7.097396244393031</v>
      </c>
      <c r="AF473" s="10">
        <f t="shared" si="202"/>
        <v>43661</v>
      </c>
      <c r="AG473" s="15">
        <f>AVERAGE(G467:G473)</f>
        <v>1136.1000000000001</v>
      </c>
      <c r="AH473" s="16">
        <f>AVERAGE(G460:G473)</f>
        <v>1114.7535714285711</v>
      </c>
      <c r="AS473" s="26">
        <f>AVERAGE(E473,F473,G473)</f>
        <v>1146.8533333333335</v>
      </c>
      <c r="AT473" s="26">
        <f t="shared" si="209"/>
        <v>1134.1009523809523</v>
      </c>
      <c r="AU473" s="26">
        <f t="shared" si="210"/>
        <v>10.736054421768715</v>
      </c>
      <c r="AV473" s="27">
        <f t="shared" si="211"/>
        <v>79.187259747392687</v>
      </c>
      <c r="AW473" s="10">
        <f t="shared" si="203"/>
        <v>43661</v>
      </c>
      <c r="AY473" s="20">
        <f>AVERAGE(E473,F473,G473)</f>
        <v>1146.8533333333335</v>
      </c>
      <c r="AZ473" s="21">
        <f t="shared" si="218"/>
        <v>1112.3426666666664</v>
      </c>
      <c r="BA473" s="21">
        <f t="shared" si="219"/>
        <v>17.02133333333337</v>
      </c>
      <c r="BB473" s="22">
        <f t="shared" si="220"/>
        <v>135.16632722335478</v>
      </c>
      <c r="BC473" s="10">
        <f t="shared" si="204"/>
        <v>43661</v>
      </c>
      <c r="BE473" s="20">
        <f>G473-G472</f>
        <v>5.4399999999998272</v>
      </c>
      <c r="BF473" s="23">
        <f t="shared" si="206"/>
        <v>5.4399999999998272</v>
      </c>
      <c r="BG473" s="23">
        <f t="shared" si="212"/>
        <v>0</v>
      </c>
      <c r="BH473" s="33">
        <f t="shared" si="216"/>
        <v>6.2406063340269231</v>
      </c>
      <c r="BI473" s="33">
        <f t="shared" si="217"/>
        <v>3.733854660776982</v>
      </c>
      <c r="BJ473" s="23">
        <f t="shared" si="213"/>
        <v>1.6713575918159354</v>
      </c>
      <c r="BK473" s="30">
        <f t="shared" si="214"/>
        <v>62.56585029785473</v>
      </c>
      <c r="BL473" s="10">
        <f t="shared" si="205"/>
        <v>43661</v>
      </c>
    </row>
    <row r="474" spans="1:64" x14ac:dyDescent="0.25">
      <c r="A474">
        <v>1477</v>
      </c>
      <c r="B474">
        <v>3</v>
      </c>
      <c r="C474" s="1">
        <v>43662</v>
      </c>
      <c r="D474" s="52">
        <v>1146</v>
      </c>
      <c r="E474" s="52">
        <v>1158.58</v>
      </c>
      <c r="F474" s="52">
        <v>1145</v>
      </c>
      <c r="G474">
        <v>1153.58</v>
      </c>
      <c r="H474">
        <v>1238807</v>
      </c>
      <c r="J474" s="10">
        <f t="shared" si="198"/>
        <v>43662</v>
      </c>
      <c r="K474" s="20">
        <v>0</v>
      </c>
      <c r="L474" s="20">
        <v>1</v>
      </c>
      <c r="N474" s="10">
        <f t="shared" si="199"/>
        <v>43662</v>
      </c>
      <c r="O474" s="42">
        <f>((G474-MIN(F461:F474))/(MAX(E461:E474)-MIN(F461:F474))*100)</f>
        <v>94.208941394486914</v>
      </c>
      <c r="P474" s="40">
        <f t="shared" si="215"/>
        <v>93.574616408579274</v>
      </c>
      <c r="Q474" s="2"/>
      <c r="R474" s="10">
        <f t="shared" si="200"/>
        <v>43662</v>
      </c>
      <c r="S474" s="11">
        <f t="shared" si="207"/>
        <v>0.25</v>
      </c>
      <c r="T474" s="40">
        <f>(G474*S474)+(T473*(1-S474))</f>
        <v>1140.4987275574733</v>
      </c>
      <c r="U474" s="3"/>
      <c r="V474" s="10">
        <f t="shared" si="201"/>
        <v>43662</v>
      </c>
      <c r="W474" s="23">
        <f t="shared" si="208"/>
        <v>0.15384615384615385</v>
      </c>
      <c r="X474" s="46">
        <f>((G474 -X473)*W474)+X473</f>
        <v>1130.8918496123927</v>
      </c>
      <c r="Y474" s="23">
        <f t="shared" si="193"/>
        <v>7.407407407407407E-2</v>
      </c>
      <c r="Z474" s="47">
        <f>((G474 -Z473)*Y474)+Z473</f>
        <v>1120.400979177638</v>
      </c>
      <c r="AA474" s="46">
        <f t="shared" si="194"/>
        <v>10.490870434754697</v>
      </c>
      <c r="AB474" s="45">
        <f t="shared" si="195"/>
        <v>0.2</v>
      </c>
      <c r="AC474" s="48">
        <f t="shared" si="197"/>
        <v>3.6363161700377256</v>
      </c>
      <c r="AD474" s="46">
        <f t="shared" si="196"/>
        <v>6.8545542647169722</v>
      </c>
      <c r="AF474" s="10">
        <f t="shared" si="202"/>
        <v>43662</v>
      </c>
      <c r="AG474" s="15">
        <f>AVERAGE(G468:G474)</f>
        <v>1139.2414285714287</v>
      </c>
      <c r="AH474" s="16">
        <f>AVERAGE(G461:G474)</f>
        <v>1119.5557142857142</v>
      </c>
      <c r="AS474" s="26">
        <f>AVERAGE(E474,F474,G474)</f>
        <v>1152.3866666666665</v>
      </c>
      <c r="AT474" s="26">
        <f t="shared" si="209"/>
        <v>1137.7461904761903</v>
      </c>
      <c r="AU474" s="26">
        <f t="shared" si="210"/>
        <v>10.75306122448985</v>
      </c>
      <c r="AV474" s="27">
        <f t="shared" si="211"/>
        <v>90.767803293898893</v>
      </c>
      <c r="AW474" s="10">
        <f t="shared" si="203"/>
        <v>43662</v>
      </c>
      <c r="AY474" s="20">
        <f>AVERAGE(E474,F474,G474)</f>
        <v>1152.3866666666665</v>
      </c>
      <c r="AZ474" s="21">
        <f t="shared" si="218"/>
        <v>1115.3293333333331</v>
      </c>
      <c r="BA474" s="21">
        <f t="shared" si="219"/>
        <v>17.740400000000058</v>
      </c>
      <c r="BB474" s="22">
        <f t="shared" si="220"/>
        <v>139.25778950242872</v>
      </c>
      <c r="BC474" s="10">
        <f t="shared" si="204"/>
        <v>43662</v>
      </c>
      <c r="BE474" s="20">
        <f>G474-G473</f>
        <v>3.2400000000000091</v>
      </c>
      <c r="BF474" s="23">
        <f t="shared" si="206"/>
        <v>3.2400000000000091</v>
      </c>
      <c r="BG474" s="23">
        <f t="shared" si="212"/>
        <v>0</v>
      </c>
      <c r="BH474" s="33">
        <f t="shared" si="216"/>
        <v>6.0262773101678579</v>
      </c>
      <c r="BI474" s="33">
        <f t="shared" si="217"/>
        <v>3.4671507564357689</v>
      </c>
      <c r="BJ474" s="23">
        <f t="shared" si="213"/>
        <v>1.738106512669461</v>
      </c>
      <c r="BK474" s="30">
        <f t="shared" si="214"/>
        <v>63.478411253436938</v>
      </c>
      <c r="BL474" s="10">
        <f t="shared" si="205"/>
        <v>43662</v>
      </c>
    </row>
    <row r="475" spans="1:64" x14ac:dyDescent="0.25">
      <c r="A475">
        <v>1478</v>
      </c>
      <c r="B475">
        <v>3</v>
      </c>
      <c r="C475" s="1">
        <v>43663</v>
      </c>
      <c r="D475" s="52">
        <v>1150.97</v>
      </c>
      <c r="E475" s="52">
        <v>1158.3599999999999</v>
      </c>
      <c r="F475" s="52">
        <v>1145.77</v>
      </c>
      <c r="G475">
        <v>1146.3499999999999</v>
      </c>
      <c r="H475">
        <v>1170047</v>
      </c>
      <c r="J475" s="10">
        <f t="shared" si="198"/>
        <v>43663</v>
      </c>
      <c r="K475" s="20">
        <v>0</v>
      </c>
      <c r="L475" s="20">
        <v>0</v>
      </c>
      <c r="N475" s="10">
        <f t="shared" si="199"/>
        <v>43663</v>
      </c>
      <c r="O475" s="42">
        <f>((G475-MIN(F462:F475))/(MAX(E462:E475)-MIN(F462:F475))*100)</f>
        <v>85.647224504166161</v>
      </c>
      <c r="P475" s="40">
        <f t="shared" si="215"/>
        <v>92.159569011456668</v>
      </c>
      <c r="Q475" s="2"/>
      <c r="R475" s="10">
        <f t="shared" si="200"/>
        <v>43663</v>
      </c>
      <c r="S475" s="11">
        <f t="shared" si="207"/>
        <v>0.25</v>
      </c>
      <c r="T475" s="40">
        <f>(G475*S475)+(T474*(1-S475))</f>
        <v>1141.9615456681049</v>
      </c>
      <c r="U475" s="3"/>
      <c r="V475" s="10">
        <f t="shared" si="201"/>
        <v>43663</v>
      </c>
      <c r="W475" s="23">
        <f t="shared" si="208"/>
        <v>0.15384615384615385</v>
      </c>
      <c r="X475" s="46">
        <f>((G475 -X474)*W475)+X474</f>
        <v>1133.2700265951014</v>
      </c>
      <c r="Y475" s="23">
        <f t="shared" si="193"/>
        <v>7.407407407407407E-2</v>
      </c>
      <c r="Z475" s="47">
        <f>((G475 -Z474)*Y475)+Z474</f>
        <v>1122.3231288681834</v>
      </c>
      <c r="AA475" s="46">
        <f t="shared" si="194"/>
        <v>10.946897726917996</v>
      </c>
      <c r="AB475" s="45">
        <f t="shared" si="195"/>
        <v>0.2</v>
      </c>
      <c r="AC475" s="48">
        <f t="shared" si="197"/>
        <v>5.0984324814137798</v>
      </c>
      <c r="AD475" s="46">
        <f t="shared" si="196"/>
        <v>5.8484652455042161</v>
      </c>
      <c r="AF475" s="10">
        <f t="shared" si="202"/>
        <v>43663</v>
      </c>
      <c r="AG475" s="15">
        <f>AVERAGE(G469:G475)</f>
        <v>1143.527142857143</v>
      </c>
      <c r="AH475" s="16">
        <f>AVERAGE(G462:G475)</f>
        <v>1124.3092857142858</v>
      </c>
      <c r="AS475" s="26">
        <f>AVERAGE(E475,F475,G475)</f>
        <v>1150.1600000000001</v>
      </c>
      <c r="AT475" s="26">
        <f t="shared" si="209"/>
        <v>1142.3623809523808</v>
      </c>
      <c r="AU475" s="26">
        <f t="shared" si="210"/>
        <v>7.6804081632653833</v>
      </c>
      <c r="AV475" s="27">
        <f t="shared" si="211"/>
        <v>67.684068188932017</v>
      </c>
      <c r="AW475" s="10">
        <f t="shared" si="203"/>
        <v>43663</v>
      </c>
      <c r="AY475" s="20">
        <f>AVERAGE(E475,F475,G475)</f>
        <v>1150.1600000000001</v>
      </c>
      <c r="AZ475" s="21">
        <f t="shared" si="218"/>
        <v>1117.5209999999997</v>
      </c>
      <c r="BA475" s="21">
        <f t="shared" si="219"/>
        <v>18.727900000000055</v>
      </c>
      <c r="BB475" s="22">
        <f t="shared" si="220"/>
        <v>116.18672319551848</v>
      </c>
      <c r="BC475" s="10">
        <f t="shared" si="204"/>
        <v>43663</v>
      </c>
      <c r="BE475" s="20">
        <f>G475-G474</f>
        <v>-7.2300000000000182</v>
      </c>
      <c r="BF475" s="23">
        <f t="shared" si="206"/>
        <v>0</v>
      </c>
      <c r="BG475" s="23">
        <f t="shared" si="212"/>
        <v>7.2300000000000182</v>
      </c>
      <c r="BH475" s="33">
        <f t="shared" si="216"/>
        <v>5.5958289308701543</v>
      </c>
      <c r="BI475" s="33">
        <f t="shared" si="217"/>
        <v>3.7359257024046437</v>
      </c>
      <c r="BJ475" s="23">
        <f t="shared" si="213"/>
        <v>1.4978426704975361</v>
      </c>
      <c r="BK475" s="30">
        <f t="shared" si="214"/>
        <v>59.965452916183317</v>
      </c>
      <c r="BL475" s="10">
        <f t="shared" si="205"/>
        <v>43663</v>
      </c>
    </row>
    <row r="476" spans="1:64" x14ac:dyDescent="0.25">
      <c r="A476">
        <v>1479</v>
      </c>
      <c r="B476">
        <v>3</v>
      </c>
      <c r="C476" s="1">
        <v>43664</v>
      </c>
      <c r="D476" s="52">
        <v>1141.74</v>
      </c>
      <c r="E476" s="52">
        <v>1147.6099999999999</v>
      </c>
      <c r="F476" s="52">
        <v>1132.73</v>
      </c>
      <c r="G476">
        <v>1146.33</v>
      </c>
      <c r="H476">
        <v>1291281</v>
      </c>
      <c r="J476" s="10">
        <f t="shared" si="198"/>
        <v>43664</v>
      </c>
      <c r="K476" s="20">
        <v>0</v>
      </c>
      <c r="L476" s="20">
        <v>0</v>
      </c>
      <c r="N476" s="10">
        <f t="shared" si="199"/>
        <v>43664</v>
      </c>
      <c r="O476" s="42">
        <f>((G476-MIN(F463:F476))/(MAX(E463:E476)-MIN(F463:F476))*100)</f>
        <v>85.62375308062434</v>
      </c>
      <c r="P476" s="40">
        <f t="shared" si="215"/>
        <v>88.493306326425795</v>
      </c>
      <c r="Q476" s="2"/>
      <c r="R476" s="10">
        <f t="shared" si="200"/>
        <v>43664</v>
      </c>
      <c r="S476" s="11">
        <f t="shared" si="207"/>
        <v>0.25</v>
      </c>
      <c r="T476" s="40">
        <f>(G476*S476)+(T475*(1-S476))</f>
        <v>1143.0536592510787</v>
      </c>
      <c r="U476" s="3"/>
      <c r="V476" s="10">
        <f t="shared" si="201"/>
        <v>43664</v>
      </c>
      <c r="W476" s="23">
        <f t="shared" si="208"/>
        <v>0.15384615384615385</v>
      </c>
      <c r="X476" s="46">
        <f>((G476 -X475)*W476)+X475</f>
        <v>1135.2792532727781</v>
      </c>
      <c r="Y476" s="23">
        <f t="shared" ref="Y476:Y519" si="221">2/(26+1)</f>
        <v>7.407407407407407E-2</v>
      </c>
      <c r="Z476" s="47">
        <f>((G476 -Z475)*Y476)+Z475</f>
        <v>1124.1014156186884</v>
      </c>
      <c r="AA476" s="46">
        <f t="shared" ref="AA476:AA507" si="222">X476-Z476</f>
        <v>11.177837654089672</v>
      </c>
      <c r="AB476" s="45">
        <f t="shared" ref="AB476:AB519" si="223">2/(9+1)</f>
        <v>0.2</v>
      </c>
      <c r="AC476" s="48">
        <f t="shared" si="197"/>
        <v>6.3143135159489585</v>
      </c>
      <c r="AD476" s="46">
        <f t="shared" si="196"/>
        <v>4.863524138140713</v>
      </c>
      <c r="AF476" s="10">
        <f t="shared" si="202"/>
        <v>43664</v>
      </c>
      <c r="AG476" s="15">
        <f>AVERAGE(G470:G476)</f>
        <v>1146.5985714285714</v>
      </c>
      <c r="AH476" s="16">
        <f>AVERAGE(G463:G476)</f>
        <v>1129.332142857143</v>
      </c>
      <c r="AS476" s="26">
        <f>AVERAGE(E476,F476,G476)</f>
        <v>1142.2233333333334</v>
      </c>
      <c r="AT476" s="26">
        <f t="shared" si="209"/>
        <v>1145.5357142857142</v>
      </c>
      <c r="AU476" s="26">
        <f t="shared" si="210"/>
        <v>3.6791836734693919</v>
      </c>
      <c r="AV476" s="27">
        <f t="shared" si="211"/>
        <v>-60.020215467296104</v>
      </c>
      <c r="AW476" s="10">
        <f t="shared" si="203"/>
        <v>43664</v>
      </c>
      <c r="AY476" s="20">
        <f>AVERAGE(E476,F476,G476)</f>
        <v>1142.2233333333334</v>
      </c>
      <c r="AZ476" s="21">
        <f t="shared" si="218"/>
        <v>1119.5853333333332</v>
      </c>
      <c r="BA476" s="21">
        <f t="shared" si="219"/>
        <v>19.051000000000045</v>
      </c>
      <c r="BB476" s="22">
        <f t="shared" si="220"/>
        <v>79.218938638392018</v>
      </c>
      <c r="BC476" s="10">
        <f t="shared" si="204"/>
        <v>43664</v>
      </c>
      <c r="BE476" s="20">
        <f>G476-G475</f>
        <v>-1.999999999998181E-2</v>
      </c>
      <c r="BF476" s="23">
        <f t="shared" si="206"/>
        <v>0</v>
      </c>
      <c r="BG476" s="23">
        <f t="shared" si="212"/>
        <v>1.999999999998181E-2</v>
      </c>
      <c r="BH476" s="33">
        <f t="shared" si="216"/>
        <v>5.1961268643794289</v>
      </c>
      <c r="BI476" s="33">
        <f t="shared" si="217"/>
        <v>3.4705024379471681</v>
      </c>
      <c r="BJ476" s="23">
        <f t="shared" si="213"/>
        <v>1.4972261098462107</v>
      </c>
      <c r="BK476" s="30">
        <f t="shared" si="214"/>
        <v>59.955568458252905</v>
      </c>
      <c r="BL476" s="10">
        <f t="shared" si="205"/>
        <v>43664</v>
      </c>
    </row>
    <row r="477" spans="1:64" x14ac:dyDescent="0.25">
      <c r="A477">
        <v>1480</v>
      </c>
      <c r="B477">
        <v>3</v>
      </c>
      <c r="C477" s="1">
        <v>43665</v>
      </c>
      <c r="D477" s="52">
        <v>1148.19</v>
      </c>
      <c r="E477" s="52">
        <v>1151.1400000000001</v>
      </c>
      <c r="F477" s="52">
        <v>1129.6199999999999</v>
      </c>
      <c r="G477">
        <v>1130.0999999999999</v>
      </c>
      <c r="H477">
        <v>1647245</v>
      </c>
      <c r="J477" s="10">
        <f t="shared" si="198"/>
        <v>43665</v>
      </c>
      <c r="K477" s="20">
        <v>1</v>
      </c>
      <c r="L477" s="20">
        <v>0</v>
      </c>
      <c r="N477" s="10">
        <f t="shared" si="199"/>
        <v>43665</v>
      </c>
      <c r="O477" s="42">
        <f>((G477-MIN(F464:F477))/(MAX(E464:E477)-MIN(F464:F477))*100)</f>
        <v>56.103575832305687</v>
      </c>
      <c r="P477" s="40">
        <f t="shared" si="215"/>
        <v>75.791517805698732</v>
      </c>
      <c r="Q477" s="2"/>
      <c r="R477" s="10">
        <f t="shared" si="200"/>
        <v>43665</v>
      </c>
      <c r="S477" s="11">
        <f t="shared" si="207"/>
        <v>0.25</v>
      </c>
      <c r="T477" s="40">
        <f>(G477*S477)+(T476*(1-S477))</f>
        <v>1139.815244438309</v>
      </c>
      <c r="U477" s="3"/>
      <c r="V477" s="10">
        <f t="shared" si="201"/>
        <v>43665</v>
      </c>
      <c r="W477" s="23">
        <f t="shared" si="208"/>
        <v>0.15384615384615385</v>
      </c>
      <c r="X477" s="46">
        <f>((G477 -X476)*W477)+X476</f>
        <v>1134.4824450769661</v>
      </c>
      <c r="Y477" s="23">
        <f t="shared" si="221"/>
        <v>7.407407407407407E-2</v>
      </c>
      <c r="Z477" s="47">
        <f>((G477 -Z476)*Y477)+Z476</f>
        <v>1124.5457552024893</v>
      </c>
      <c r="AA477" s="46">
        <f t="shared" si="222"/>
        <v>9.9366898744767695</v>
      </c>
      <c r="AB477" s="45">
        <f t="shared" si="223"/>
        <v>0.2</v>
      </c>
      <c r="AC477" s="48">
        <f t="shared" si="197"/>
        <v>7.0387887876545205</v>
      </c>
      <c r="AD477" s="46">
        <f t="shared" si="196"/>
        <v>2.897901086822249</v>
      </c>
      <c r="AF477" s="10">
        <f t="shared" si="202"/>
        <v>43665</v>
      </c>
      <c r="AG477" s="15">
        <f>AVERAGE(G471:G477)</f>
        <v>1145.1157142857141</v>
      </c>
      <c r="AH477" s="16">
        <f>AVERAGE(G464:G477)</f>
        <v>1132.8457142857142</v>
      </c>
      <c r="AS477" s="26">
        <f>AVERAGE(E477,F477,G477)</f>
        <v>1136.9533333333334</v>
      </c>
      <c r="AT477" s="26">
        <f t="shared" si="209"/>
        <v>1145.4099999999999</v>
      </c>
      <c r="AU477" s="26">
        <f t="shared" si="210"/>
        <v>3.8228571428571416</v>
      </c>
      <c r="AV477" s="27">
        <f t="shared" si="211"/>
        <v>-147.4755024082346</v>
      </c>
      <c r="AW477" s="10">
        <f t="shared" si="203"/>
        <v>43665</v>
      </c>
      <c r="AY477" s="20">
        <f>AVERAGE(E477,F477,G477)</f>
        <v>1136.9533333333334</v>
      </c>
      <c r="AZ477" s="21">
        <f t="shared" si="218"/>
        <v>1120.8283333333331</v>
      </c>
      <c r="BA477" s="21">
        <f t="shared" si="219"/>
        <v>19.511833333333357</v>
      </c>
      <c r="BB477" s="22">
        <f t="shared" si="220"/>
        <v>55.094771548889852</v>
      </c>
      <c r="BC477" s="10">
        <f t="shared" si="204"/>
        <v>43665</v>
      </c>
      <c r="BE477" s="20">
        <f>G477-G476</f>
        <v>-16.230000000000018</v>
      </c>
      <c r="BF477" s="23">
        <f t="shared" si="206"/>
        <v>0</v>
      </c>
      <c r="BG477" s="23">
        <f t="shared" si="212"/>
        <v>16.230000000000018</v>
      </c>
      <c r="BH477" s="33">
        <f t="shared" si="216"/>
        <v>4.8249749454951845</v>
      </c>
      <c r="BI477" s="33">
        <f t="shared" si="217"/>
        <v>4.3818951209509427</v>
      </c>
      <c r="BJ477" s="23">
        <f t="shared" si="213"/>
        <v>1.1011160268135505</v>
      </c>
      <c r="BK477" s="30">
        <f t="shared" si="214"/>
        <v>52.406245669519222</v>
      </c>
      <c r="BL477" s="10">
        <f t="shared" si="205"/>
        <v>43665</v>
      </c>
    </row>
    <row r="478" spans="1:64" x14ac:dyDescent="0.25">
      <c r="A478">
        <v>1481</v>
      </c>
      <c r="B478">
        <v>3</v>
      </c>
      <c r="C478" s="1">
        <v>43668</v>
      </c>
      <c r="D478" s="52">
        <v>1133.45</v>
      </c>
      <c r="E478" s="52">
        <v>1139.25</v>
      </c>
      <c r="F478" s="52">
        <v>1124.24</v>
      </c>
      <c r="G478">
        <v>1138.07</v>
      </c>
      <c r="H478">
        <v>1301846</v>
      </c>
      <c r="J478" s="10">
        <f t="shared" si="198"/>
        <v>43668</v>
      </c>
      <c r="K478" s="20">
        <v>1</v>
      </c>
      <c r="L478" s="20">
        <v>0</v>
      </c>
      <c r="N478" s="10">
        <f t="shared" si="199"/>
        <v>43668</v>
      </c>
      <c r="O478" s="42">
        <f>((G478-MIN(F465:F478))/(MAX(E465:E478)-MIN(F465:F478))*100)</f>
        <v>66.048667439165627</v>
      </c>
      <c r="P478" s="40">
        <f t="shared" si="215"/>
        <v>69.258665450698558</v>
      </c>
      <c r="Q478" s="2"/>
      <c r="R478" s="10">
        <f t="shared" si="200"/>
        <v>43668</v>
      </c>
      <c r="S478" s="11">
        <f t="shared" si="207"/>
        <v>0.25</v>
      </c>
      <c r="T478" s="40">
        <f>(G478*S478)+(T477*(1-S478))</f>
        <v>1139.3789333287318</v>
      </c>
      <c r="U478" s="3"/>
      <c r="V478" s="10">
        <f t="shared" si="201"/>
        <v>43668</v>
      </c>
      <c r="W478" s="23">
        <f t="shared" si="208"/>
        <v>0.15384615384615385</v>
      </c>
      <c r="X478" s="46">
        <f>((G478 -X477)*W478)+X477</f>
        <v>1135.0343766035867</v>
      </c>
      <c r="Y478" s="23">
        <f t="shared" si="221"/>
        <v>7.407407407407407E-2</v>
      </c>
      <c r="Z478" s="47">
        <f>((G478 -Z477)*Y478)+Z477</f>
        <v>1125.5475511134159</v>
      </c>
      <c r="AA478" s="46">
        <f t="shared" si="222"/>
        <v>9.4868254901707587</v>
      </c>
      <c r="AB478" s="45">
        <f t="shared" si="223"/>
        <v>0.2</v>
      </c>
      <c r="AC478" s="48">
        <f t="shared" si="197"/>
        <v>7.5283961281577678</v>
      </c>
      <c r="AD478" s="46">
        <f t="shared" si="196"/>
        <v>1.9584293620129909</v>
      </c>
      <c r="AF478" s="10">
        <f t="shared" si="202"/>
        <v>43668</v>
      </c>
      <c r="AG478" s="15">
        <f>AVERAGE(G472:G478)</f>
        <v>1144.2385714285715</v>
      </c>
      <c r="AH478" s="16">
        <f>AVERAGE(G465:G478)</f>
        <v>1135.7114285714285</v>
      </c>
      <c r="AS478" s="26">
        <f>AVERAGE(E478,F478,G478)</f>
        <v>1133.8533333333332</v>
      </c>
      <c r="AT478" s="26">
        <f t="shared" si="209"/>
        <v>1143.7290476190476</v>
      </c>
      <c r="AU478" s="26">
        <f t="shared" si="210"/>
        <v>5.20367346938776</v>
      </c>
      <c r="AV478" s="27">
        <f t="shared" si="211"/>
        <v>-126.52234162156601</v>
      </c>
      <c r="AW478" s="10">
        <f t="shared" si="203"/>
        <v>43668</v>
      </c>
      <c r="AY478" s="20">
        <f>AVERAGE(E478,F478,G478)</f>
        <v>1133.8533333333332</v>
      </c>
      <c r="AZ478" s="21">
        <f t="shared" si="218"/>
        <v>1121.6198333333336</v>
      </c>
      <c r="BA478" s="21">
        <f t="shared" si="219"/>
        <v>20.02283333333337</v>
      </c>
      <c r="BB478" s="22">
        <f t="shared" si="220"/>
        <v>40.731831159424893</v>
      </c>
      <c r="BC478" s="10">
        <f t="shared" si="204"/>
        <v>43668</v>
      </c>
      <c r="BE478" s="20">
        <f>G478-G477</f>
        <v>7.9700000000000273</v>
      </c>
      <c r="BF478" s="23">
        <f t="shared" si="206"/>
        <v>7.9700000000000273</v>
      </c>
      <c r="BG478" s="23">
        <f t="shared" si="212"/>
        <v>0</v>
      </c>
      <c r="BH478" s="33">
        <f t="shared" si="216"/>
        <v>5.0496195922455298</v>
      </c>
      <c r="BI478" s="33">
        <f t="shared" si="217"/>
        <v>4.0689026123115895</v>
      </c>
      <c r="BJ478" s="23">
        <f t="shared" si="213"/>
        <v>1.2410273907678473</v>
      </c>
      <c r="BK478" s="30">
        <f t="shared" si="214"/>
        <v>55.3776092108643</v>
      </c>
      <c r="BL478" s="10">
        <f t="shared" si="205"/>
        <v>43668</v>
      </c>
    </row>
    <row r="479" spans="1:64" x14ac:dyDescent="0.25">
      <c r="A479">
        <v>1482</v>
      </c>
      <c r="B479">
        <v>3</v>
      </c>
      <c r="C479" s="1">
        <v>43669</v>
      </c>
      <c r="D479" s="52">
        <v>1144</v>
      </c>
      <c r="E479" s="52">
        <v>1146.9000000000001</v>
      </c>
      <c r="F479" s="52">
        <v>1131.8</v>
      </c>
      <c r="G479">
        <v>1146.21</v>
      </c>
      <c r="H479">
        <v>1093688</v>
      </c>
      <c r="J479" s="10">
        <f t="shared" si="198"/>
        <v>43669</v>
      </c>
      <c r="K479" s="20">
        <v>1</v>
      </c>
      <c r="L479" s="20">
        <v>0</v>
      </c>
      <c r="N479" s="10">
        <f t="shared" si="199"/>
        <v>43669</v>
      </c>
      <c r="O479" s="42">
        <f>((G479-MIN(F466:F479))/(MAX(E466:E479)-MIN(F466:F479))*100)</f>
        <v>75.938533359268774</v>
      </c>
      <c r="P479" s="40">
        <f t="shared" si="215"/>
        <v>66.030258876913365</v>
      </c>
      <c r="Q479" s="2"/>
      <c r="R479" s="10">
        <f t="shared" si="200"/>
        <v>43669</v>
      </c>
      <c r="S479" s="11">
        <f t="shared" si="207"/>
        <v>0.25</v>
      </c>
      <c r="T479" s="40">
        <f>(G479*S479)+(T478*(1-S479))</f>
        <v>1141.0866999965488</v>
      </c>
      <c r="U479" s="3"/>
      <c r="V479" s="10">
        <f t="shared" si="201"/>
        <v>43669</v>
      </c>
      <c r="W479" s="23">
        <f t="shared" si="208"/>
        <v>0.15384615384615385</v>
      </c>
      <c r="X479" s="46">
        <f>((G479 -X478)*W479)+X478</f>
        <v>1136.753703279958</v>
      </c>
      <c r="Y479" s="23">
        <f t="shared" si="221"/>
        <v>7.407407407407407E-2</v>
      </c>
      <c r="Z479" s="47">
        <f>((G479 -Z478)*Y479)+Z478</f>
        <v>1127.0781028827926</v>
      </c>
      <c r="AA479" s="46">
        <f t="shared" si="222"/>
        <v>9.6756003971654536</v>
      </c>
      <c r="AB479" s="45">
        <f t="shared" si="223"/>
        <v>0.2</v>
      </c>
      <c r="AC479" s="48">
        <f t="shared" si="197"/>
        <v>7.9578369819593053</v>
      </c>
      <c r="AD479" s="46">
        <f t="shared" si="196"/>
        <v>1.7177634152061483</v>
      </c>
      <c r="AF479" s="10">
        <f t="shared" si="202"/>
        <v>43669</v>
      </c>
      <c r="AG479" s="15">
        <f>AVERAGE(G473:G479)</f>
        <v>1144.4257142857143</v>
      </c>
      <c r="AH479" s="16">
        <f>AVERAGE(G466:G479)</f>
        <v>1138.2085714285715</v>
      </c>
      <c r="AS479" s="26">
        <f>AVERAGE(E479,F479,G479)</f>
        <v>1141.6366666666665</v>
      </c>
      <c r="AT479" s="26">
        <f t="shared" si="209"/>
        <v>1143.438095238095</v>
      </c>
      <c r="AU479" s="26">
        <f t="shared" si="210"/>
        <v>5.4530612244897965</v>
      </c>
      <c r="AV479" s="27">
        <f t="shared" si="211"/>
        <v>-22.02345309381101</v>
      </c>
      <c r="AW479" s="10">
        <f t="shared" si="203"/>
        <v>43669</v>
      </c>
      <c r="AY479" s="20">
        <f>AVERAGE(E479,F479,G479)</f>
        <v>1141.6366666666665</v>
      </c>
      <c r="AZ479" s="21">
        <f t="shared" si="218"/>
        <v>1122.8928333333331</v>
      </c>
      <c r="BA479" s="21">
        <f t="shared" si="219"/>
        <v>20.624216666666722</v>
      </c>
      <c r="BB479" s="22">
        <f t="shared" si="220"/>
        <v>60.588429082424597</v>
      </c>
      <c r="BC479" s="10">
        <f t="shared" si="204"/>
        <v>43669</v>
      </c>
      <c r="BE479" s="20">
        <f>G479-G478</f>
        <v>8.1400000000001</v>
      </c>
      <c r="BF479" s="23">
        <f t="shared" si="206"/>
        <v>8.1400000000001</v>
      </c>
      <c r="BG479" s="23">
        <f t="shared" si="212"/>
        <v>0</v>
      </c>
      <c r="BH479" s="33">
        <f t="shared" si="216"/>
        <v>5.2703610499422853</v>
      </c>
      <c r="BI479" s="33">
        <f t="shared" si="217"/>
        <v>3.7782667114321904</v>
      </c>
      <c r="BJ479" s="23">
        <f t="shared" si="213"/>
        <v>1.3949150370976593</v>
      </c>
      <c r="BK479" s="30">
        <f t="shared" si="214"/>
        <v>58.244865287084409</v>
      </c>
      <c r="BL479" s="10">
        <f t="shared" si="205"/>
        <v>43669</v>
      </c>
    </row>
    <row r="480" spans="1:64" x14ac:dyDescent="0.25">
      <c r="A480">
        <v>1483</v>
      </c>
      <c r="B480">
        <v>3</v>
      </c>
      <c r="C480" s="1">
        <v>43670</v>
      </c>
      <c r="D480" s="52">
        <v>1131.9000000000001</v>
      </c>
      <c r="E480" s="52">
        <v>1144</v>
      </c>
      <c r="F480" s="52">
        <v>1126.99</v>
      </c>
      <c r="G480">
        <v>1137.81</v>
      </c>
      <c r="H480">
        <v>1590101</v>
      </c>
      <c r="J480" s="10">
        <f t="shared" si="198"/>
        <v>43670</v>
      </c>
      <c r="K480" s="20">
        <v>1</v>
      </c>
      <c r="L480" s="20">
        <v>0</v>
      </c>
      <c r="N480" s="10">
        <f t="shared" si="199"/>
        <v>43670</v>
      </c>
      <c r="O480" s="42">
        <f>((G480-MIN(F467:F480))/(MAX(E467:E480)-MIN(F467:F480))*100)</f>
        <v>59.599299747130829</v>
      </c>
      <c r="P480" s="40">
        <f t="shared" si="215"/>
        <v>67.195500181855081</v>
      </c>
      <c r="Q480" s="2"/>
      <c r="R480" s="10">
        <f t="shared" si="200"/>
        <v>43670</v>
      </c>
      <c r="S480" s="11">
        <f t="shared" si="207"/>
        <v>0.25</v>
      </c>
      <c r="T480" s="40">
        <f>(G480*S480)+(T479*(1-S480))</f>
        <v>1140.2675249974116</v>
      </c>
      <c r="U480" s="3"/>
      <c r="V480" s="10">
        <f t="shared" si="201"/>
        <v>43670</v>
      </c>
      <c r="W480" s="23">
        <f t="shared" si="208"/>
        <v>0.15384615384615385</v>
      </c>
      <c r="X480" s="46">
        <f>((G480 -X479)*W480)+X479</f>
        <v>1136.9162104676568</v>
      </c>
      <c r="Y480" s="23">
        <f t="shared" si="221"/>
        <v>7.407407407407407E-2</v>
      </c>
      <c r="Z480" s="47">
        <f>((G480 -Z479)*Y480)+Z479</f>
        <v>1127.8730582248079</v>
      </c>
      <c r="AA480" s="46">
        <f t="shared" si="222"/>
        <v>9.0431522428489188</v>
      </c>
      <c r="AB480" s="45">
        <f t="shared" si="223"/>
        <v>0.2</v>
      </c>
      <c r="AC480" s="48">
        <f t="shared" si="197"/>
        <v>8.1749000341372273</v>
      </c>
      <c r="AD480" s="46">
        <f t="shared" si="196"/>
        <v>0.86825220871169151</v>
      </c>
      <c r="AF480" s="10">
        <f t="shared" si="202"/>
        <v>43670</v>
      </c>
      <c r="AG480" s="15">
        <f>AVERAGE(G474:G480)</f>
        <v>1142.6357142857141</v>
      </c>
      <c r="AH480" s="16">
        <f>AVERAGE(G467:G480)</f>
        <v>1139.367857142857</v>
      </c>
      <c r="AS480" s="26">
        <f>AVERAGE(E480,F480,G480)</f>
        <v>1136.2666666666667</v>
      </c>
      <c r="AT480" s="26">
        <f t="shared" si="209"/>
        <v>1141.9257142857143</v>
      </c>
      <c r="AU480" s="26">
        <f t="shared" si="210"/>
        <v>5.4265306122449273</v>
      </c>
      <c r="AV480" s="27">
        <f t="shared" si="211"/>
        <v>-69.523212569470815</v>
      </c>
      <c r="AW480" s="10">
        <f t="shared" si="203"/>
        <v>43670</v>
      </c>
      <c r="AY480" s="20">
        <f>AVERAGE(E480,F480,G480)</f>
        <v>1136.2666666666667</v>
      </c>
      <c r="AZ480" s="21">
        <f t="shared" si="218"/>
        <v>1124.9645</v>
      </c>
      <c r="BA480" s="21">
        <f t="shared" si="219"/>
        <v>19.475600000000021</v>
      </c>
      <c r="BB480" s="22">
        <f t="shared" si="220"/>
        <v>38.688296010278151</v>
      </c>
      <c r="BC480" s="10">
        <f t="shared" si="204"/>
        <v>43670</v>
      </c>
      <c r="BE480" s="20">
        <f>G480-G479</f>
        <v>-8.4000000000000909</v>
      </c>
      <c r="BF480" s="23">
        <f t="shared" si="206"/>
        <v>0</v>
      </c>
      <c r="BG480" s="23">
        <f t="shared" si="212"/>
        <v>8.4000000000000909</v>
      </c>
      <c r="BH480" s="33">
        <f t="shared" si="216"/>
        <v>4.8939066892321224</v>
      </c>
      <c r="BI480" s="33">
        <f t="shared" si="217"/>
        <v>4.108390517758469</v>
      </c>
      <c r="BJ480" s="23">
        <f t="shared" si="213"/>
        <v>1.19119802951503</v>
      </c>
      <c r="BK480" s="30">
        <f t="shared" si="214"/>
        <v>54.362865129934129</v>
      </c>
      <c r="BL480" s="10">
        <f t="shared" si="205"/>
        <v>43670</v>
      </c>
    </row>
    <row r="481" spans="1:64" x14ac:dyDescent="0.25">
      <c r="A481">
        <v>1484</v>
      </c>
      <c r="B481">
        <v>3</v>
      </c>
      <c r="C481" s="1">
        <v>43671</v>
      </c>
      <c r="D481" s="52">
        <v>1137.82</v>
      </c>
      <c r="E481" s="52">
        <v>1141.7</v>
      </c>
      <c r="F481" s="52">
        <v>1120.92</v>
      </c>
      <c r="G481">
        <v>1132.1199999999999</v>
      </c>
      <c r="H481">
        <v>2209823</v>
      </c>
      <c r="J481" s="10">
        <f t="shared" si="198"/>
        <v>43671</v>
      </c>
      <c r="K481" s="20">
        <v>1</v>
      </c>
      <c r="L481" s="20">
        <v>0</v>
      </c>
      <c r="N481" s="10">
        <f t="shared" si="199"/>
        <v>43671</v>
      </c>
      <c r="O481" s="42">
        <f>((G481-MIN(F468:F481))/(MAX(E468:E481)-MIN(F468:F481))*100)</f>
        <v>48.531414121765977</v>
      </c>
      <c r="P481" s="40">
        <f t="shared" si="215"/>
        <v>61.356415742721857</v>
      </c>
      <c r="Q481" s="2"/>
      <c r="R481" s="10">
        <f t="shared" si="200"/>
        <v>43671</v>
      </c>
      <c r="S481" s="11">
        <f t="shared" si="207"/>
        <v>0.25</v>
      </c>
      <c r="T481" s="40">
        <f>(G481*S481)+(T480*(1-S481))</f>
        <v>1138.2306437480586</v>
      </c>
      <c r="U481" s="3"/>
      <c r="V481" s="10">
        <f t="shared" si="201"/>
        <v>43671</v>
      </c>
      <c r="W481" s="23">
        <f t="shared" si="208"/>
        <v>0.15384615384615385</v>
      </c>
      <c r="X481" s="46">
        <f>((G481 -X480)*W481)+X480</f>
        <v>1136.1783319341712</v>
      </c>
      <c r="Y481" s="23">
        <f t="shared" si="221"/>
        <v>7.407407407407407E-2</v>
      </c>
      <c r="Z481" s="47">
        <f>((G481 -Z480)*Y481)+Z480</f>
        <v>1128.1876465044518</v>
      </c>
      <c r="AA481" s="46">
        <f t="shared" si="222"/>
        <v>7.9906854297194059</v>
      </c>
      <c r="AB481" s="45">
        <f t="shared" si="223"/>
        <v>0.2</v>
      </c>
      <c r="AC481" s="48">
        <f t="shared" si="197"/>
        <v>8.1380571132536623</v>
      </c>
      <c r="AD481" s="46">
        <f t="shared" si="196"/>
        <v>-0.14737168353425645</v>
      </c>
      <c r="AF481" s="10">
        <f t="shared" si="202"/>
        <v>43671</v>
      </c>
      <c r="AG481" s="15">
        <f>AVERAGE(G475:G481)</f>
        <v>1139.57</v>
      </c>
      <c r="AH481" s="16">
        <f>AVERAGE(G468:G481)</f>
        <v>1139.4057142857143</v>
      </c>
      <c r="AS481" s="26">
        <f>AVERAGE(E481,F481,G481)</f>
        <v>1131.58</v>
      </c>
      <c r="AT481" s="26">
        <f t="shared" si="209"/>
        <v>1138.9533333333331</v>
      </c>
      <c r="AU481" s="26">
        <f t="shared" si="210"/>
        <v>4.9028571428571341</v>
      </c>
      <c r="AV481" s="27">
        <f t="shared" si="211"/>
        <v>-100.25900025899892</v>
      </c>
      <c r="AW481" s="10">
        <f t="shared" si="203"/>
        <v>43671</v>
      </c>
      <c r="AY481" s="20">
        <f>AVERAGE(E481,F481,G481)</f>
        <v>1131.58</v>
      </c>
      <c r="AZ481" s="21">
        <f t="shared" si="218"/>
        <v>1127.4600000000003</v>
      </c>
      <c r="BA481" s="21">
        <f t="shared" si="219"/>
        <v>16.951999999999963</v>
      </c>
      <c r="BB481" s="22">
        <f t="shared" si="220"/>
        <v>16.202611294634547</v>
      </c>
      <c r="BC481" s="10">
        <f t="shared" si="204"/>
        <v>43671</v>
      </c>
      <c r="BE481" s="20">
        <f>G481-G480</f>
        <v>-5.6900000000000546</v>
      </c>
      <c r="BF481" s="23">
        <f t="shared" si="206"/>
        <v>0</v>
      </c>
      <c r="BG481" s="23">
        <f t="shared" si="212"/>
        <v>5.6900000000000546</v>
      </c>
      <c r="BH481" s="33">
        <f t="shared" si="216"/>
        <v>4.5443419257155417</v>
      </c>
      <c r="BI481" s="33">
        <f t="shared" si="217"/>
        <v>4.2213626236328681</v>
      </c>
      <c r="BJ481" s="23">
        <f t="shared" si="213"/>
        <v>1.0765106746040976</v>
      </c>
      <c r="BK481" s="30">
        <f t="shared" si="214"/>
        <v>51.84228946038732</v>
      </c>
      <c r="BL481" s="10">
        <f t="shared" si="205"/>
        <v>43671</v>
      </c>
    </row>
    <row r="482" spans="1:64" x14ac:dyDescent="0.25">
      <c r="A482">
        <v>1485</v>
      </c>
      <c r="B482">
        <v>3</v>
      </c>
      <c r="C482" s="1">
        <v>43672</v>
      </c>
      <c r="D482" s="52">
        <v>1224.04</v>
      </c>
      <c r="E482" s="52">
        <v>1265.55</v>
      </c>
      <c r="F482" s="52">
        <v>1224</v>
      </c>
      <c r="G482">
        <v>1250.4100000000001</v>
      </c>
      <c r="H482">
        <v>4805752</v>
      </c>
      <c r="J482" s="10">
        <f t="shared" si="198"/>
        <v>43672</v>
      </c>
      <c r="K482" s="20">
        <v>0</v>
      </c>
      <c r="L482" s="20">
        <v>1</v>
      </c>
      <c r="N482" s="10">
        <f t="shared" si="199"/>
        <v>43672</v>
      </c>
      <c r="O482" s="42">
        <f>((G482-MIN(F469:F482))/(MAX(E469:E482)-MIN(F469:F482))*100)</f>
        <v>90.440712211137836</v>
      </c>
      <c r="P482" s="40">
        <f t="shared" si="215"/>
        <v>66.190475360011547</v>
      </c>
      <c r="Q482" s="2"/>
      <c r="R482" s="10">
        <f t="shared" si="200"/>
        <v>43672</v>
      </c>
      <c r="S482" s="11">
        <f t="shared" si="207"/>
        <v>0.25</v>
      </c>
      <c r="T482" s="40">
        <f>(G482*S482)+(T481*(1-S482))</f>
        <v>1166.275482811044</v>
      </c>
      <c r="U482" s="3"/>
      <c r="V482" s="10">
        <f t="shared" si="201"/>
        <v>43672</v>
      </c>
      <c r="W482" s="23">
        <f t="shared" si="208"/>
        <v>0.15384615384615385</v>
      </c>
      <c r="X482" s="46">
        <f>((G482 -X481)*W482)+X481</f>
        <v>1153.7524347135295</v>
      </c>
      <c r="Y482" s="23">
        <f t="shared" si="221"/>
        <v>7.407407407407407E-2</v>
      </c>
      <c r="Z482" s="47">
        <f>((G482 -Z481)*Y482)+Z481</f>
        <v>1137.2411541707886</v>
      </c>
      <c r="AA482" s="46">
        <f t="shared" si="222"/>
        <v>16.511280542740906</v>
      </c>
      <c r="AB482" s="45">
        <f t="shared" si="223"/>
        <v>0.2</v>
      </c>
      <c r="AC482" s="48">
        <f t="shared" si="197"/>
        <v>9.8127017991511103</v>
      </c>
      <c r="AD482" s="46">
        <f t="shared" si="196"/>
        <v>6.6985787435897954</v>
      </c>
      <c r="AF482" s="10">
        <f t="shared" si="202"/>
        <v>43672</v>
      </c>
      <c r="AG482" s="15">
        <f>AVERAGE(G476:G482)</f>
        <v>1154.4357142857143</v>
      </c>
      <c r="AH482" s="16">
        <f>AVERAGE(G469:G482)</f>
        <v>1148.9814285714288</v>
      </c>
      <c r="AS482" s="26">
        <f>AVERAGE(E482,F482,G482)</f>
        <v>1246.6533333333334</v>
      </c>
      <c r="AT482" s="26">
        <f t="shared" si="209"/>
        <v>1152.7380952380952</v>
      </c>
      <c r="AU482" s="26">
        <f t="shared" si="210"/>
        <v>26.832925170068034</v>
      </c>
      <c r="AV482" s="27">
        <f t="shared" si="211"/>
        <v>233.33333333333363</v>
      </c>
      <c r="AW482" s="10">
        <f t="shared" si="203"/>
        <v>43672</v>
      </c>
      <c r="AY482" s="20">
        <f>AVERAGE(E482,F482,G482)</f>
        <v>1246.6533333333334</v>
      </c>
      <c r="AZ482" s="21">
        <f t="shared" si="218"/>
        <v>1135.8193333333334</v>
      </c>
      <c r="BA482" s="21">
        <f t="shared" si="219"/>
        <v>18.62473333333336</v>
      </c>
      <c r="BB482" s="22">
        <f t="shared" si="220"/>
        <v>396.7269330030673</v>
      </c>
      <c r="BC482" s="10">
        <f t="shared" si="204"/>
        <v>43672</v>
      </c>
      <c r="BE482" s="20">
        <f>G482-G481</f>
        <v>118.29000000000019</v>
      </c>
      <c r="BF482" s="23">
        <f t="shared" si="206"/>
        <v>118.29000000000019</v>
      </c>
      <c r="BG482" s="23">
        <f t="shared" si="212"/>
        <v>0</v>
      </c>
      <c r="BH482" s="33">
        <f t="shared" si="216"/>
        <v>12.669031788164444</v>
      </c>
      <c r="BI482" s="33">
        <f t="shared" si="217"/>
        <v>3.9198367219448058</v>
      </c>
      <c r="BJ482" s="23">
        <f t="shared" si="213"/>
        <v>3.2320304866879179</v>
      </c>
      <c r="BK482" s="30">
        <f t="shared" si="214"/>
        <v>76.370680619018358</v>
      </c>
      <c r="BL482" s="10">
        <f t="shared" si="205"/>
        <v>43672</v>
      </c>
    </row>
    <row r="483" spans="1:64" x14ac:dyDescent="0.25">
      <c r="A483">
        <v>1486</v>
      </c>
      <c r="B483">
        <v>3</v>
      </c>
      <c r="C483" s="1">
        <v>43675</v>
      </c>
      <c r="D483" s="52">
        <v>1241.05</v>
      </c>
      <c r="E483" s="52">
        <v>1247.3699999999999</v>
      </c>
      <c r="F483" s="52">
        <v>1228.23</v>
      </c>
      <c r="G483">
        <v>1239.4100000000001</v>
      </c>
      <c r="H483">
        <v>2223731</v>
      </c>
      <c r="J483" s="10">
        <f t="shared" si="198"/>
        <v>43675</v>
      </c>
      <c r="K483" s="20">
        <v>0</v>
      </c>
      <c r="L483" s="20">
        <v>1</v>
      </c>
      <c r="N483" s="10">
        <f t="shared" si="199"/>
        <v>43675</v>
      </c>
      <c r="O483" s="42">
        <f>((G483-MIN(F470:F483))/(MAX(E470:E483)-MIN(F470:F483))*100)</f>
        <v>81.926294682984235</v>
      </c>
      <c r="P483" s="40">
        <f t="shared" si="215"/>
        <v>73.632807005296016</v>
      </c>
      <c r="Q483" s="2"/>
      <c r="R483" s="10">
        <f t="shared" si="200"/>
        <v>43675</v>
      </c>
      <c r="S483" s="11">
        <f t="shared" si="207"/>
        <v>0.25</v>
      </c>
      <c r="T483" s="40">
        <f>(G483*S483)+(T482*(1-S483))</f>
        <v>1184.559112108283</v>
      </c>
      <c r="U483" s="3"/>
      <c r="V483" s="10">
        <f t="shared" si="201"/>
        <v>43675</v>
      </c>
      <c r="W483" s="23">
        <f t="shared" si="208"/>
        <v>0.15384615384615385</v>
      </c>
      <c r="X483" s="46">
        <f>((G483 -X482)*W483)+X482</f>
        <v>1166.9305216806788</v>
      </c>
      <c r="Y483" s="23">
        <f t="shared" si="221"/>
        <v>7.407407407407407E-2</v>
      </c>
      <c r="Z483" s="47">
        <f>((G483 -Z482)*Y483)+Z482</f>
        <v>1144.8092168248043</v>
      </c>
      <c r="AA483" s="46">
        <f t="shared" si="222"/>
        <v>22.121304855874541</v>
      </c>
      <c r="AB483" s="45">
        <f t="shared" si="223"/>
        <v>0.2</v>
      </c>
      <c r="AC483" s="48">
        <f t="shared" si="197"/>
        <v>12.274422410495797</v>
      </c>
      <c r="AD483" s="46">
        <f t="shared" si="196"/>
        <v>9.8468824453787445</v>
      </c>
      <c r="AF483" s="10">
        <f t="shared" si="202"/>
        <v>43675</v>
      </c>
      <c r="AG483" s="15">
        <f>AVERAGE(G477:G483)</f>
        <v>1167.7328571428573</v>
      </c>
      <c r="AH483" s="16">
        <f>AVERAGE(G470:G483)</f>
        <v>1157.1657142857143</v>
      </c>
      <c r="AS483" s="26">
        <f>AVERAGE(E483,F483,G483)</f>
        <v>1238.3366666666668</v>
      </c>
      <c r="AT483" s="26">
        <f t="shared" si="209"/>
        <v>1166.4685714285713</v>
      </c>
      <c r="AU483" s="26">
        <f t="shared" si="210"/>
        <v>43.443673469387768</v>
      </c>
      <c r="AV483" s="27">
        <f t="shared" si="211"/>
        <v>110.28547925585652</v>
      </c>
      <c r="AW483" s="10">
        <f t="shared" si="203"/>
        <v>43675</v>
      </c>
      <c r="AY483" s="20">
        <f>AVERAGE(E483,F483,G483)</f>
        <v>1238.3366666666668</v>
      </c>
      <c r="AZ483" s="21">
        <f t="shared" si="218"/>
        <v>1143.8148333333331</v>
      </c>
      <c r="BA483" s="21">
        <f t="shared" si="219"/>
        <v>21.712099999999953</v>
      </c>
      <c r="BB483" s="22">
        <f t="shared" si="220"/>
        <v>290.22782483295458</v>
      </c>
      <c r="BC483" s="10">
        <f t="shared" si="204"/>
        <v>43675</v>
      </c>
      <c r="BE483" s="20">
        <f>G483-G482</f>
        <v>-11</v>
      </c>
      <c r="BF483" s="23">
        <f t="shared" si="206"/>
        <v>0</v>
      </c>
      <c r="BG483" s="23">
        <f t="shared" si="212"/>
        <v>11</v>
      </c>
      <c r="BH483" s="33">
        <f t="shared" si="216"/>
        <v>11.764100946152698</v>
      </c>
      <c r="BI483" s="33">
        <f t="shared" si="217"/>
        <v>4.4255626703773192</v>
      </c>
      <c r="BJ483" s="23">
        <f t="shared" si="213"/>
        <v>2.6582158749883216</v>
      </c>
      <c r="BK483" s="30">
        <f t="shared" si="214"/>
        <v>72.664270393742356</v>
      </c>
      <c r="BL483" s="10">
        <f t="shared" si="205"/>
        <v>43675</v>
      </c>
    </row>
    <row r="484" spans="1:64" x14ac:dyDescent="0.25">
      <c r="A484">
        <v>1487</v>
      </c>
      <c r="B484">
        <v>3</v>
      </c>
      <c r="C484" s="1">
        <v>43676</v>
      </c>
      <c r="D484" s="52">
        <v>1225.4100000000001</v>
      </c>
      <c r="E484" s="52">
        <v>1234.8699999999999</v>
      </c>
      <c r="F484" s="52">
        <v>1223.3</v>
      </c>
      <c r="G484">
        <v>1225.1400000000001</v>
      </c>
      <c r="H484">
        <v>1453263</v>
      </c>
      <c r="J484" s="10">
        <f t="shared" si="198"/>
        <v>43676</v>
      </c>
      <c r="K484" s="20">
        <v>0</v>
      </c>
      <c r="L484" s="20">
        <v>1</v>
      </c>
      <c r="N484" s="10">
        <f t="shared" si="199"/>
        <v>43676</v>
      </c>
      <c r="O484" s="42">
        <f>((G484-MIN(F471:F484))/(MAX(E471:E484)-MIN(F471:F484))*100)</f>
        <v>72.05973864343504</v>
      </c>
      <c r="P484" s="40">
        <f t="shared" si="215"/>
        <v>81.475581845852375</v>
      </c>
      <c r="Q484" s="2"/>
      <c r="R484" s="10">
        <f t="shared" si="200"/>
        <v>43676</v>
      </c>
      <c r="S484" s="11">
        <f t="shared" si="207"/>
        <v>0.25</v>
      </c>
      <c r="T484" s="40">
        <f>(G484*S484)+(T483*(1-S484))</f>
        <v>1194.7043340812122</v>
      </c>
      <c r="U484" s="3"/>
      <c r="V484" s="10">
        <f t="shared" si="201"/>
        <v>43676</v>
      </c>
      <c r="W484" s="23">
        <f t="shared" si="208"/>
        <v>0.15384615384615385</v>
      </c>
      <c r="X484" s="46">
        <f>((G484 -X483)*W484)+X483</f>
        <v>1175.8858260374975</v>
      </c>
      <c r="Y484" s="23">
        <f t="shared" si="221"/>
        <v>7.407407407407407E-2</v>
      </c>
      <c r="Z484" s="47">
        <f>((G484 -Z483)*Y484)+Z483</f>
        <v>1150.7596452081521</v>
      </c>
      <c r="AA484" s="46">
        <f t="shared" si="222"/>
        <v>25.126180829345458</v>
      </c>
      <c r="AB484" s="45">
        <f t="shared" si="223"/>
        <v>0.2</v>
      </c>
      <c r="AC484" s="48">
        <f t="shared" si="197"/>
        <v>14.844774094265729</v>
      </c>
      <c r="AD484" s="46">
        <f t="shared" ref="AD484:AD507" si="224">AA484-AC484</f>
        <v>10.281406735079729</v>
      </c>
      <c r="AF484" s="10">
        <f t="shared" si="202"/>
        <v>43676</v>
      </c>
      <c r="AG484" s="15">
        <f>AVERAGE(G478:G484)</f>
        <v>1181.3099999999997</v>
      </c>
      <c r="AH484" s="16">
        <f>AVERAGE(G471:G484)</f>
        <v>1163.212857142857</v>
      </c>
      <c r="AS484" s="26">
        <f>AVERAGE(E484,F484,G484)</f>
        <v>1227.7700000000002</v>
      </c>
      <c r="AT484" s="26">
        <f t="shared" si="209"/>
        <v>1179.442380952381</v>
      </c>
      <c r="AU484" s="26">
        <f t="shared" si="210"/>
        <v>49.837959183673583</v>
      </c>
      <c r="AV484" s="27">
        <f t="shared" si="211"/>
        <v>64.646332285948134</v>
      </c>
      <c r="AW484" s="10">
        <f t="shared" si="203"/>
        <v>43676</v>
      </c>
      <c r="AY484" s="20">
        <f>AVERAGE(E484,F484,G484)</f>
        <v>1227.7700000000002</v>
      </c>
      <c r="AZ484" s="21">
        <f t="shared" si="218"/>
        <v>1150.2161666666666</v>
      </c>
      <c r="BA484" s="21">
        <f t="shared" si="219"/>
        <v>26.428199999999983</v>
      </c>
      <c r="BB484" s="22">
        <f t="shared" si="220"/>
        <v>195.63404074267552</v>
      </c>
      <c r="BC484" s="10">
        <f t="shared" si="204"/>
        <v>43676</v>
      </c>
      <c r="BE484" s="20">
        <f>G484-G483</f>
        <v>-14.269999999999982</v>
      </c>
      <c r="BF484" s="23">
        <f t="shared" si="206"/>
        <v>0</v>
      </c>
      <c r="BG484" s="23">
        <f t="shared" si="212"/>
        <v>14.269999999999982</v>
      </c>
      <c r="BH484" s="33">
        <f t="shared" si="216"/>
        <v>10.923808021427506</v>
      </c>
      <c r="BI484" s="33">
        <f t="shared" si="217"/>
        <v>5.1287367653503662</v>
      </c>
      <c r="BJ484" s="23">
        <f t="shared" si="213"/>
        <v>2.1299217568015023</v>
      </c>
      <c r="BK484" s="30">
        <f t="shared" si="214"/>
        <v>68.050319538277861</v>
      </c>
      <c r="BL484" s="10">
        <f t="shared" si="205"/>
        <v>43676</v>
      </c>
    </row>
    <row r="485" spans="1:64" x14ac:dyDescent="0.25">
      <c r="A485">
        <v>1488</v>
      </c>
      <c r="B485">
        <v>3</v>
      </c>
      <c r="C485" s="1">
        <v>43677</v>
      </c>
      <c r="D485" s="52">
        <v>1223</v>
      </c>
      <c r="E485" s="52">
        <v>1234</v>
      </c>
      <c r="F485" s="52">
        <v>1207.76</v>
      </c>
      <c r="G485">
        <v>1216.68</v>
      </c>
      <c r="H485">
        <v>1725454</v>
      </c>
      <c r="J485" s="10">
        <f t="shared" si="198"/>
        <v>43677</v>
      </c>
      <c r="K485" s="20">
        <v>0</v>
      </c>
      <c r="L485" s="20">
        <v>1</v>
      </c>
      <c r="N485" s="10">
        <f t="shared" si="199"/>
        <v>43677</v>
      </c>
      <c r="O485" s="42">
        <f>((G485-MIN(F472:F485))/(MAX(E472:E485)-MIN(F472:F485))*100)</f>
        <v>66.210329807094013</v>
      </c>
      <c r="P485" s="40">
        <f t="shared" si="215"/>
        <v>73.398787711171096</v>
      </c>
      <c r="Q485" s="2"/>
      <c r="R485" s="10">
        <f t="shared" si="200"/>
        <v>43677</v>
      </c>
      <c r="S485" s="11">
        <f t="shared" si="207"/>
        <v>0.25</v>
      </c>
      <c r="T485" s="40">
        <f>(G485*S485)+(T484*(1-S485))</f>
        <v>1200.1982505609092</v>
      </c>
      <c r="U485" s="3"/>
      <c r="V485" s="10">
        <f t="shared" si="201"/>
        <v>43677</v>
      </c>
      <c r="W485" s="23">
        <f t="shared" si="208"/>
        <v>0.15384615384615385</v>
      </c>
      <c r="X485" s="46">
        <f>((G485 -X484)*W485)+X484</f>
        <v>1182.1618528009594</v>
      </c>
      <c r="Y485" s="23">
        <f t="shared" si="221"/>
        <v>7.407407407407407E-2</v>
      </c>
      <c r="Z485" s="47">
        <f>((G485 -Z484)*Y485)+Z484</f>
        <v>1155.6426344519925</v>
      </c>
      <c r="AA485" s="46">
        <f t="shared" si="222"/>
        <v>26.519218348966888</v>
      </c>
      <c r="AB485" s="45">
        <f t="shared" si="223"/>
        <v>0.2</v>
      </c>
      <c r="AC485" s="48">
        <f t="shared" si="197"/>
        <v>17.179662945205962</v>
      </c>
      <c r="AD485" s="46">
        <f t="shared" si="224"/>
        <v>9.3395554037609259</v>
      </c>
      <c r="AF485" s="10">
        <f t="shared" si="202"/>
        <v>43677</v>
      </c>
      <c r="AG485" s="15">
        <f>AVERAGE(G479:G485)</f>
        <v>1192.5400000000002</v>
      </c>
      <c r="AH485" s="16">
        <f>AVERAGE(G472:G485)</f>
        <v>1168.3892857142857</v>
      </c>
      <c r="AS485" s="26">
        <f>AVERAGE(E485,F485,G485)</f>
        <v>1219.4800000000002</v>
      </c>
      <c r="AT485" s="26">
        <f t="shared" si="209"/>
        <v>1191.6747619047619</v>
      </c>
      <c r="AU485" s="26">
        <f t="shared" si="210"/>
        <v>47.297414965986526</v>
      </c>
      <c r="AV485" s="27">
        <f t="shared" si="211"/>
        <v>39.192047620691611</v>
      </c>
      <c r="AW485" s="10">
        <f t="shared" si="203"/>
        <v>43677</v>
      </c>
      <c r="AY485" s="20">
        <f>AVERAGE(E485,F485,G485)</f>
        <v>1219.4800000000002</v>
      </c>
      <c r="AZ485" s="21">
        <f t="shared" si="218"/>
        <v>1155.837</v>
      </c>
      <c r="BA485" s="21">
        <f t="shared" si="219"/>
        <v>30.889200000000038</v>
      </c>
      <c r="BB485" s="22">
        <f t="shared" si="220"/>
        <v>137.3576093478199</v>
      </c>
      <c r="BC485" s="10">
        <f t="shared" si="204"/>
        <v>43677</v>
      </c>
      <c r="BE485" s="20">
        <f>G485-G484</f>
        <v>-8.4600000000000364</v>
      </c>
      <c r="BF485" s="23">
        <f t="shared" si="206"/>
        <v>0</v>
      </c>
      <c r="BG485" s="23">
        <f t="shared" si="212"/>
        <v>8.4600000000000364</v>
      </c>
      <c r="BH485" s="33">
        <f t="shared" si="216"/>
        <v>10.14353601989697</v>
      </c>
      <c r="BI485" s="33">
        <f t="shared" si="217"/>
        <v>5.3666841392539135</v>
      </c>
      <c r="BJ485" s="23">
        <f t="shared" si="213"/>
        <v>1.8900937257893369</v>
      </c>
      <c r="BK485" s="30">
        <f t="shared" si="214"/>
        <v>65.399046021357606</v>
      </c>
      <c r="BL485" s="10">
        <f t="shared" si="205"/>
        <v>43677</v>
      </c>
    </row>
    <row r="486" spans="1:64" x14ac:dyDescent="0.25">
      <c r="A486">
        <v>1489</v>
      </c>
      <c r="B486">
        <v>3</v>
      </c>
      <c r="C486" s="1">
        <v>43678</v>
      </c>
      <c r="D486" s="52">
        <v>1214.03</v>
      </c>
      <c r="E486" s="52">
        <v>1234.1099999999999</v>
      </c>
      <c r="F486" s="52">
        <v>1205.72</v>
      </c>
      <c r="G486">
        <v>1209.01</v>
      </c>
      <c r="H486">
        <v>1698510</v>
      </c>
      <c r="J486" s="10">
        <f t="shared" si="198"/>
        <v>43678</v>
      </c>
      <c r="K486" s="20">
        <v>0</v>
      </c>
      <c r="L486" s="20">
        <v>1</v>
      </c>
      <c r="N486" s="10">
        <f t="shared" si="199"/>
        <v>43678</v>
      </c>
      <c r="O486" s="42">
        <f>((G486-MIN(F473:F486))/(MAX(E473:E486)-MIN(F473:F486))*100)</f>
        <v>60.907142363271795</v>
      </c>
      <c r="P486" s="40">
        <f t="shared" si="215"/>
        <v>66.392403604600275</v>
      </c>
      <c r="Q486" s="2"/>
      <c r="R486" s="10">
        <f t="shared" si="200"/>
        <v>43678</v>
      </c>
      <c r="S486" s="11">
        <f t="shared" si="207"/>
        <v>0.25</v>
      </c>
      <c r="T486" s="40">
        <f>(G486*S486)+(T485*(1-S486))</f>
        <v>1202.4011879206819</v>
      </c>
      <c r="U486" s="3"/>
      <c r="V486" s="10">
        <f t="shared" si="201"/>
        <v>43678</v>
      </c>
      <c r="W486" s="23">
        <f t="shared" si="208"/>
        <v>0.15384615384615385</v>
      </c>
      <c r="X486" s="46">
        <f>((G486 -X485)*W486)+X485</f>
        <v>1186.2923369854273</v>
      </c>
      <c r="Y486" s="23">
        <f t="shared" si="221"/>
        <v>7.407407407407407E-2</v>
      </c>
      <c r="Z486" s="47">
        <f>((G486 -Z485)*Y486)+Z485</f>
        <v>1159.5957726407339</v>
      </c>
      <c r="AA486" s="46">
        <f t="shared" si="222"/>
        <v>26.696564344693343</v>
      </c>
      <c r="AB486" s="45">
        <f t="shared" si="223"/>
        <v>0.2</v>
      </c>
      <c r="AC486" s="48">
        <f t="shared" si="197"/>
        <v>19.083043225103438</v>
      </c>
      <c r="AD486" s="46">
        <f t="shared" si="224"/>
        <v>7.6135211195899046</v>
      </c>
      <c r="AF486" s="10">
        <f t="shared" si="202"/>
        <v>43678</v>
      </c>
      <c r="AG486" s="15">
        <f>AVERAGE(G480:G486)</f>
        <v>1201.5114285714285</v>
      </c>
      <c r="AH486" s="16">
        <f>AVERAGE(G473:G486)</f>
        <v>1172.9685714285713</v>
      </c>
      <c r="AS486" s="26">
        <f>AVERAGE(E486,F486,G486)</f>
        <v>1216.28</v>
      </c>
      <c r="AT486" s="26">
        <f t="shared" si="209"/>
        <v>1202.3380952380955</v>
      </c>
      <c r="AU486" s="26">
        <f t="shared" si="210"/>
        <v>39.094149659863923</v>
      </c>
      <c r="AV486" s="27">
        <f t="shared" si="211"/>
        <v>23.774920942059193</v>
      </c>
      <c r="AW486" s="10">
        <f t="shared" si="203"/>
        <v>43678</v>
      </c>
      <c r="AY486" s="20">
        <f>AVERAGE(E486,F486,G486)</f>
        <v>1216.28</v>
      </c>
      <c r="AZ486" s="21">
        <f t="shared" si="218"/>
        <v>1160.614333333333</v>
      </c>
      <c r="BA486" s="21">
        <f t="shared" si="219"/>
        <v>34.544833333333202</v>
      </c>
      <c r="BB486" s="22">
        <f t="shared" si="220"/>
        <v>107.42690255979853</v>
      </c>
      <c r="BC486" s="10">
        <f t="shared" si="204"/>
        <v>43678</v>
      </c>
      <c r="BE486" s="20">
        <f>G486-G485</f>
        <v>-7.6700000000000728</v>
      </c>
      <c r="BF486" s="23">
        <f t="shared" si="206"/>
        <v>0</v>
      </c>
      <c r="BG486" s="23">
        <f t="shared" si="212"/>
        <v>7.6700000000000728</v>
      </c>
      <c r="BH486" s="33">
        <f t="shared" si="216"/>
        <v>9.418997732761472</v>
      </c>
      <c r="BI486" s="33">
        <f t="shared" si="217"/>
        <v>5.5312067007357815</v>
      </c>
      <c r="BJ486" s="23">
        <f t="shared" si="213"/>
        <v>1.7028829769656812</v>
      </c>
      <c r="BK486" s="30">
        <f t="shared" si="214"/>
        <v>63.002467790054936</v>
      </c>
      <c r="BL486" s="10">
        <f t="shared" si="205"/>
        <v>43678</v>
      </c>
    </row>
    <row r="487" spans="1:64" x14ac:dyDescent="0.25">
      <c r="A487">
        <v>1490</v>
      </c>
      <c r="B487">
        <v>3</v>
      </c>
      <c r="C487" s="1">
        <v>43679</v>
      </c>
      <c r="D487" s="52">
        <v>1200.74</v>
      </c>
      <c r="E487" s="52">
        <v>1206.9000000000001</v>
      </c>
      <c r="F487" s="52">
        <v>1188.94</v>
      </c>
      <c r="G487">
        <v>1193.99</v>
      </c>
      <c r="H487">
        <v>1645067</v>
      </c>
      <c r="J487" s="10">
        <f t="shared" si="198"/>
        <v>43679</v>
      </c>
      <c r="K487" s="20">
        <v>0</v>
      </c>
      <c r="L487" s="20">
        <v>1</v>
      </c>
      <c r="N487" s="10">
        <f t="shared" si="199"/>
        <v>43679</v>
      </c>
      <c r="O487" s="42">
        <f>((G487-MIN(F474:F487))/(MAX(E474:E487)-MIN(F474:F487))*100)</f>
        <v>50.522021710571799</v>
      </c>
      <c r="P487" s="40">
        <f t="shared" si="215"/>
        <v>59.2131646269792</v>
      </c>
      <c r="Q487" s="2"/>
      <c r="R487" s="10">
        <f t="shared" si="200"/>
        <v>43679</v>
      </c>
      <c r="S487" s="11">
        <f t="shared" si="207"/>
        <v>0.25</v>
      </c>
      <c r="T487" s="40">
        <f>(G487*S487)+(T486*(1-S487))</f>
        <v>1200.2983909405114</v>
      </c>
      <c r="U487" s="3"/>
      <c r="V487" s="10">
        <f t="shared" si="201"/>
        <v>43679</v>
      </c>
      <c r="W487" s="23">
        <f t="shared" si="208"/>
        <v>0.15384615384615385</v>
      </c>
      <c r="X487" s="46">
        <f>((G487 -X486)*W487)+X486</f>
        <v>1187.4765928338231</v>
      </c>
      <c r="Y487" s="23">
        <f t="shared" si="221"/>
        <v>7.407407407407407E-2</v>
      </c>
      <c r="Z487" s="47">
        <f>((G487 -Z486)*Y487)+Z486</f>
        <v>1162.1434931858648</v>
      </c>
      <c r="AA487" s="46">
        <f t="shared" si="222"/>
        <v>25.333099647958306</v>
      </c>
      <c r="AB487" s="45">
        <f t="shared" si="223"/>
        <v>0.2</v>
      </c>
      <c r="AC487" s="48">
        <f t="shared" si="197"/>
        <v>20.333054509674412</v>
      </c>
      <c r="AD487" s="46">
        <f t="shared" si="224"/>
        <v>5.0000451382838946</v>
      </c>
      <c r="AF487" s="10">
        <f t="shared" si="202"/>
        <v>43679</v>
      </c>
      <c r="AG487" s="15">
        <f>AVERAGE(G481:G487)</f>
        <v>1209.537142857143</v>
      </c>
      <c r="AH487" s="16">
        <f>AVERAGE(G474:G487)</f>
        <v>1176.0864285714285</v>
      </c>
      <c r="AS487" s="26">
        <f>AVERAGE(E487,F487,G487)</f>
        <v>1196.6099999999999</v>
      </c>
      <c r="AT487" s="26">
        <f t="shared" si="209"/>
        <v>1210.9585714285715</v>
      </c>
      <c r="AU487" s="26">
        <f t="shared" si="210"/>
        <v>26.779183673469465</v>
      </c>
      <c r="AV487" s="27">
        <f t="shared" si="211"/>
        <v>-35.720709049063792</v>
      </c>
      <c r="AW487" s="10">
        <f t="shared" si="203"/>
        <v>43679</v>
      </c>
      <c r="AY487" s="20">
        <f>AVERAGE(E487,F487,G487)</f>
        <v>1196.6099999999999</v>
      </c>
      <c r="AZ487" s="21">
        <f t="shared" si="218"/>
        <v>1164.1013333333333</v>
      </c>
      <c r="BA487" s="21">
        <f t="shared" si="219"/>
        <v>36.052200000000028</v>
      </c>
      <c r="BB487" s="22">
        <f t="shared" si="220"/>
        <v>60.114069167608065</v>
      </c>
      <c r="BC487" s="10">
        <f t="shared" si="204"/>
        <v>43679</v>
      </c>
      <c r="BE487" s="20">
        <f>G487-G486</f>
        <v>-15.019999999999982</v>
      </c>
      <c r="BF487" s="23">
        <f t="shared" si="206"/>
        <v>0</v>
      </c>
      <c r="BG487" s="23">
        <f t="shared" si="212"/>
        <v>15.019999999999982</v>
      </c>
      <c r="BH487" s="33">
        <f t="shared" si="216"/>
        <v>8.7462121804213666</v>
      </c>
      <c r="BI487" s="33">
        <f t="shared" si="217"/>
        <v>6.2089776506832246</v>
      </c>
      <c r="BJ487" s="23">
        <f t="shared" si="213"/>
        <v>1.408639662192849</v>
      </c>
      <c r="BK487" s="30">
        <f t="shared" si="214"/>
        <v>58.482789447650703</v>
      </c>
      <c r="BL487" s="10">
        <f t="shared" si="205"/>
        <v>43679</v>
      </c>
    </row>
    <row r="488" spans="1:64" x14ac:dyDescent="0.25">
      <c r="A488">
        <v>1491</v>
      </c>
      <c r="B488">
        <v>3</v>
      </c>
      <c r="C488" s="1">
        <v>43682</v>
      </c>
      <c r="D488" s="52">
        <v>1170.04</v>
      </c>
      <c r="E488" s="52">
        <v>1175.24</v>
      </c>
      <c r="F488" s="52">
        <v>1140.1400000000001</v>
      </c>
      <c r="G488">
        <v>1152.32</v>
      </c>
      <c r="H488">
        <v>2597455</v>
      </c>
      <c r="J488" s="10">
        <f t="shared" si="198"/>
        <v>43682</v>
      </c>
      <c r="K488" s="20">
        <v>1</v>
      </c>
      <c r="L488" s="20">
        <v>0</v>
      </c>
      <c r="N488" s="10">
        <f t="shared" si="199"/>
        <v>43682</v>
      </c>
      <c r="O488" s="42">
        <f>((G488-MIN(F475:F488))/(MAX(E475:E488)-MIN(F475:F488))*100)</f>
        <v>21.710571803913361</v>
      </c>
      <c r="P488" s="40">
        <f t="shared" si="215"/>
        <v>44.379911959252318</v>
      </c>
      <c r="Q488" s="2"/>
      <c r="R488" s="10">
        <f t="shared" si="200"/>
        <v>43682</v>
      </c>
      <c r="S488" s="11">
        <f t="shared" si="207"/>
        <v>0.25</v>
      </c>
      <c r="T488" s="40">
        <f>(G488*S488)+(T487*(1-S488))</f>
        <v>1188.3037932053835</v>
      </c>
      <c r="U488" s="3"/>
      <c r="V488" s="10">
        <f t="shared" si="201"/>
        <v>43682</v>
      </c>
      <c r="W488" s="23">
        <f t="shared" si="208"/>
        <v>0.15384615384615385</v>
      </c>
      <c r="X488" s="46">
        <f>((G488 -X487)*W488)+X487</f>
        <v>1182.0678862440043</v>
      </c>
      <c r="Y488" s="23">
        <f t="shared" si="221"/>
        <v>7.407407407407407E-2</v>
      </c>
      <c r="Z488" s="47">
        <f>((G488 -Z487)*Y488)+Z487</f>
        <v>1161.4158270239489</v>
      </c>
      <c r="AA488" s="46">
        <f t="shared" si="222"/>
        <v>20.652059220055435</v>
      </c>
      <c r="AB488" s="45">
        <f t="shared" si="223"/>
        <v>0.2</v>
      </c>
      <c r="AC488" s="48">
        <f t="shared" si="197"/>
        <v>20.396855451750618</v>
      </c>
      <c r="AD488" s="46">
        <f t="shared" si="224"/>
        <v>0.25520376830481695</v>
      </c>
      <c r="AF488" s="10">
        <f t="shared" si="202"/>
        <v>43682</v>
      </c>
      <c r="AG488" s="15">
        <f>AVERAGE(G482:G488)</f>
        <v>1212.4228571428573</v>
      </c>
      <c r="AH488" s="16">
        <f>AVERAGE(G475:G488)</f>
        <v>1175.9964285714286</v>
      </c>
      <c r="AS488" s="26">
        <f>AVERAGE(E488,F488,G488)</f>
        <v>1155.8999999999999</v>
      </c>
      <c r="AT488" s="26">
        <f t="shared" si="209"/>
        <v>1214.4328571428573</v>
      </c>
      <c r="AU488" s="26">
        <f t="shared" si="210"/>
        <v>21.815918367346999</v>
      </c>
      <c r="AV488" s="27">
        <f t="shared" si="211"/>
        <v>-178.86895295827216</v>
      </c>
      <c r="AW488" s="10">
        <f t="shared" si="203"/>
        <v>43682</v>
      </c>
      <c r="AY488" s="20">
        <f>AVERAGE(E488,F488,G488)</f>
        <v>1155.8999999999999</v>
      </c>
      <c r="AZ488" s="21">
        <f t="shared" si="218"/>
        <v>1166.0039999999999</v>
      </c>
      <c r="BA488" s="21">
        <f t="shared" si="219"/>
        <v>34.910600000000009</v>
      </c>
      <c r="BB488" s="22">
        <f t="shared" si="220"/>
        <v>-19.294999226596008</v>
      </c>
      <c r="BC488" s="10">
        <f t="shared" si="204"/>
        <v>43682</v>
      </c>
      <c r="BE488" s="20">
        <f>G488-G487</f>
        <v>-41.670000000000073</v>
      </c>
      <c r="BF488" s="23">
        <f t="shared" si="206"/>
        <v>0</v>
      </c>
      <c r="BG488" s="23">
        <f t="shared" si="212"/>
        <v>41.670000000000073</v>
      </c>
      <c r="BH488" s="33">
        <f t="shared" si="216"/>
        <v>8.1214827389626976</v>
      </c>
      <c r="BI488" s="33">
        <f t="shared" si="217"/>
        <v>8.7419078184915708</v>
      </c>
      <c r="BJ488" s="23">
        <f t="shared" si="213"/>
        <v>0.92902864084010339</v>
      </c>
      <c r="BK488" s="30">
        <f t="shared" si="214"/>
        <v>48.160437910113451</v>
      </c>
      <c r="BL488" s="10">
        <f t="shared" si="205"/>
        <v>43682</v>
      </c>
    </row>
    <row r="489" spans="1:64" x14ac:dyDescent="0.25">
      <c r="A489">
        <v>1492</v>
      </c>
      <c r="B489">
        <v>3</v>
      </c>
      <c r="C489" s="1">
        <v>43683</v>
      </c>
      <c r="D489" s="52">
        <v>1163.31</v>
      </c>
      <c r="E489" s="52">
        <v>1179.96</v>
      </c>
      <c r="F489" s="52">
        <v>1160</v>
      </c>
      <c r="G489">
        <v>1169.95</v>
      </c>
      <c r="H489">
        <v>1709374</v>
      </c>
      <c r="J489" s="10">
        <f t="shared" si="198"/>
        <v>43683</v>
      </c>
      <c r="K489" s="20">
        <v>0</v>
      </c>
      <c r="L489" s="20">
        <v>0</v>
      </c>
      <c r="N489" s="10">
        <f t="shared" si="199"/>
        <v>43683</v>
      </c>
      <c r="O489" s="42">
        <f>((G489-MIN(F476:F489))/(MAX(E476:E489)-MIN(F476:F489))*100)</f>
        <v>33.900297310378214</v>
      </c>
      <c r="P489" s="40">
        <f t="shared" si="215"/>
        <v>35.377630274954463</v>
      </c>
      <c r="Q489" s="2"/>
      <c r="R489" s="10">
        <f t="shared" si="200"/>
        <v>43683</v>
      </c>
      <c r="S489" s="11">
        <f t="shared" si="207"/>
        <v>0.25</v>
      </c>
      <c r="T489" s="40">
        <f>(G489*S489)+(T488*(1-S489))</f>
        <v>1183.7153449040377</v>
      </c>
      <c r="U489" s="3"/>
      <c r="V489" s="10">
        <f t="shared" si="201"/>
        <v>43683</v>
      </c>
      <c r="W489" s="23">
        <f t="shared" si="208"/>
        <v>0.15384615384615385</v>
      </c>
      <c r="X489" s="46">
        <f>((G489 -X488)*W489)+X488</f>
        <v>1180.2035960526191</v>
      </c>
      <c r="Y489" s="23">
        <f t="shared" si="221"/>
        <v>7.407407407407407E-2</v>
      </c>
      <c r="Z489" s="47">
        <f>((G489 -Z488)*Y489)+Z488</f>
        <v>1162.0479879851378</v>
      </c>
      <c r="AA489" s="46">
        <f t="shared" si="222"/>
        <v>18.155608067481353</v>
      </c>
      <c r="AB489" s="45">
        <f t="shared" si="223"/>
        <v>0.2</v>
      </c>
      <c r="AC489" s="48">
        <f t="shared" si="197"/>
        <v>19.948605974896765</v>
      </c>
      <c r="AD489" s="46">
        <f t="shared" si="224"/>
        <v>-1.7929979074154119</v>
      </c>
      <c r="AF489" s="10">
        <f t="shared" si="202"/>
        <v>43683</v>
      </c>
      <c r="AG489" s="15">
        <f>AVERAGE(G483:G489)</f>
        <v>1200.9285714285713</v>
      </c>
      <c r="AH489" s="16">
        <f>AVERAGE(G476:G489)</f>
        <v>1177.6821428571427</v>
      </c>
      <c r="AS489" s="26">
        <f>AVERAGE(E489,F489,G489)</f>
        <v>1169.97</v>
      </c>
      <c r="AT489" s="26">
        <f t="shared" si="209"/>
        <v>1203.4780952380952</v>
      </c>
      <c r="AU489" s="26">
        <f t="shared" si="210"/>
        <v>25.129795918367467</v>
      </c>
      <c r="AV489" s="27">
        <f t="shared" si="211"/>
        <v>-88.893400612150003</v>
      </c>
      <c r="AW489" s="10">
        <f t="shared" si="203"/>
        <v>43683</v>
      </c>
      <c r="AY489" s="20">
        <f>AVERAGE(E489,F489,G489)</f>
        <v>1169.97</v>
      </c>
      <c r="AZ489" s="21">
        <f t="shared" si="218"/>
        <v>1168.502</v>
      </c>
      <c r="BA489" s="21">
        <f t="shared" si="219"/>
        <v>33.558600000000034</v>
      </c>
      <c r="BB489" s="22">
        <f t="shared" si="220"/>
        <v>2.9162917006869042</v>
      </c>
      <c r="BC489" s="10">
        <f t="shared" si="204"/>
        <v>43683</v>
      </c>
      <c r="BE489" s="20">
        <f>G489-G488</f>
        <v>17.630000000000109</v>
      </c>
      <c r="BF489" s="23">
        <f t="shared" si="206"/>
        <v>17.630000000000109</v>
      </c>
      <c r="BG489" s="23">
        <f t="shared" si="212"/>
        <v>0</v>
      </c>
      <c r="BH489" s="33">
        <f t="shared" si="216"/>
        <v>8.8006625433225132</v>
      </c>
      <c r="BI489" s="33">
        <f t="shared" si="217"/>
        <v>8.1174858314564595</v>
      </c>
      <c r="BJ489" s="23">
        <f t="shared" si="213"/>
        <v>1.0841611215653304</v>
      </c>
      <c r="BK489" s="30">
        <f t="shared" si="214"/>
        <v>52.019064665742349</v>
      </c>
      <c r="BL489" s="10">
        <f t="shared" si="205"/>
        <v>43683</v>
      </c>
    </row>
    <row r="490" spans="1:64" x14ac:dyDescent="0.25">
      <c r="A490">
        <v>1493</v>
      </c>
      <c r="B490">
        <v>3</v>
      </c>
      <c r="C490" s="1">
        <v>43684</v>
      </c>
      <c r="D490" s="52">
        <v>1156</v>
      </c>
      <c r="E490" s="52">
        <v>1178.45</v>
      </c>
      <c r="F490" s="52">
        <v>1149.6199999999999</v>
      </c>
      <c r="G490">
        <v>1173.99</v>
      </c>
      <c r="H490">
        <v>1444324</v>
      </c>
      <c r="J490" s="10">
        <f t="shared" si="198"/>
        <v>43684</v>
      </c>
      <c r="K490" s="20">
        <v>0</v>
      </c>
      <c r="L490" s="20">
        <v>0</v>
      </c>
      <c r="N490" s="10">
        <f t="shared" si="199"/>
        <v>43684</v>
      </c>
      <c r="O490" s="42">
        <f>((G490-MIN(F477:F490))/(MAX(E477:E490)-MIN(F477:F490))*100)</f>
        <v>36.693632026550496</v>
      </c>
      <c r="P490" s="40">
        <f t="shared" si="215"/>
        <v>30.768167046947354</v>
      </c>
      <c r="Q490" s="2"/>
      <c r="R490" s="10">
        <f t="shared" si="200"/>
        <v>43684</v>
      </c>
      <c r="S490" s="11">
        <f t="shared" si="207"/>
        <v>0.25</v>
      </c>
      <c r="T490" s="40">
        <f>(G490*S490)+(T489*(1-S490))</f>
        <v>1181.2840086780282</v>
      </c>
      <c r="U490" s="3"/>
      <c r="V490" s="10">
        <f t="shared" si="201"/>
        <v>43684</v>
      </c>
      <c r="W490" s="23">
        <f t="shared" si="208"/>
        <v>0.15384615384615385</v>
      </c>
      <c r="X490" s="46">
        <f>((G490 -X489)*W490)+X489</f>
        <v>1179.2476581983701</v>
      </c>
      <c r="Y490" s="23">
        <f t="shared" si="221"/>
        <v>7.407407407407407E-2</v>
      </c>
      <c r="Z490" s="47">
        <f>((G490 -Z489)*Y490)+Z489</f>
        <v>1162.9325814677202</v>
      </c>
      <c r="AA490" s="46">
        <f t="shared" si="222"/>
        <v>16.315076730649935</v>
      </c>
      <c r="AB490" s="45">
        <f t="shared" si="223"/>
        <v>0.2</v>
      </c>
      <c r="AC490" s="48">
        <f t="shared" si="197"/>
        <v>19.221900126047398</v>
      </c>
      <c r="AD490" s="46">
        <f t="shared" si="224"/>
        <v>-2.9068233953974634</v>
      </c>
      <c r="AF490" s="10">
        <f t="shared" si="202"/>
        <v>43684</v>
      </c>
      <c r="AG490" s="15">
        <f>AVERAGE(G484:G490)</f>
        <v>1191.5828571428572</v>
      </c>
      <c r="AH490" s="16">
        <f>AVERAGE(G477:G490)</f>
        <v>1179.6578571428574</v>
      </c>
      <c r="AS490" s="26">
        <f>AVERAGE(E490,F490,G490)</f>
        <v>1167.3533333333332</v>
      </c>
      <c r="AT490" s="26">
        <f t="shared" si="209"/>
        <v>1193.337619047619</v>
      </c>
      <c r="AU490" s="26">
        <f t="shared" si="210"/>
        <v>24.797006802721171</v>
      </c>
      <c r="AV490" s="27">
        <f t="shared" si="211"/>
        <v>-69.858661896871368</v>
      </c>
      <c r="AW490" s="10">
        <f t="shared" si="203"/>
        <v>43684</v>
      </c>
      <c r="AY490" s="20">
        <f>AVERAGE(E490,F490,G490)</f>
        <v>1167.3533333333332</v>
      </c>
      <c r="AZ490" s="21">
        <f t="shared" si="218"/>
        <v>1169.9780000000001</v>
      </c>
      <c r="BA490" s="21">
        <f t="shared" si="219"/>
        <v>32.526200000000074</v>
      </c>
      <c r="BB490" s="22">
        <f t="shared" si="220"/>
        <v>-5.3795948428586193</v>
      </c>
      <c r="BC490" s="10">
        <f t="shared" si="204"/>
        <v>43684</v>
      </c>
      <c r="BE490" s="20">
        <f>G490-G489</f>
        <v>4.0399999999999636</v>
      </c>
      <c r="BF490" s="23">
        <f t="shared" si="206"/>
        <v>4.0399999999999636</v>
      </c>
      <c r="BG490" s="23">
        <f t="shared" si="212"/>
        <v>0</v>
      </c>
      <c r="BH490" s="33">
        <f t="shared" si="216"/>
        <v>8.4606152187994734</v>
      </c>
      <c r="BI490" s="33">
        <f t="shared" si="217"/>
        <v>7.5376654149238558</v>
      </c>
      <c r="BJ490" s="23">
        <f t="shared" si="213"/>
        <v>1.1224450480447521</v>
      </c>
      <c r="BK490" s="30">
        <f t="shared" si="214"/>
        <v>52.884528109633543</v>
      </c>
      <c r="BL490" s="10">
        <f t="shared" si="205"/>
        <v>43684</v>
      </c>
    </row>
    <row r="491" spans="1:64" x14ac:dyDescent="0.25">
      <c r="A491">
        <v>1494</v>
      </c>
      <c r="B491">
        <v>3</v>
      </c>
      <c r="C491" s="1">
        <v>43685</v>
      </c>
      <c r="D491" s="52">
        <v>1182.83</v>
      </c>
      <c r="E491" s="52">
        <v>1205.01</v>
      </c>
      <c r="F491" s="52">
        <v>1173.02</v>
      </c>
      <c r="G491">
        <v>1204.8</v>
      </c>
      <c r="H491">
        <v>1467997</v>
      </c>
      <c r="J491" s="10">
        <f t="shared" si="198"/>
        <v>43685</v>
      </c>
      <c r="K491" s="20">
        <v>0</v>
      </c>
      <c r="L491" s="20">
        <v>1</v>
      </c>
      <c r="N491" s="10">
        <f t="shared" si="199"/>
        <v>43685</v>
      </c>
      <c r="O491" s="42">
        <f>((G491-MIN(F478:F491))/(MAX(E478:E491)-MIN(F478:F491))*100)</f>
        <v>57.996266334785282</v>
      </c>
      <c r="P491" s="40">
        <f t="shared" si="215"/>
        <v>42.863398557237993</v>
      </c>
      <c r="Q491" s="2"/>
      <c r="R491" s="10">
        <f t="shared" si="200"/>
        <v>43685</v>
      </c>
      <c r="S491" s="11">
        <f t="shared" si="207"/>
        <v>0.25</v>
      </c>
      <c r="T491" s="40">
        <f>(G491*S491)+(T490*(1-S491))</f>
        <v>1187.1630065085212</v>
      </c>
      <c r="U491" s="3"/>
      <c r="V491" s="10">
        <f t="shared" si="201"/>
        <v>43685</v>
      </c>
      <c r="W491" s="23">
        <f t="shared" si="208"/>
        <v>0.15384615384615385</v>
      </c>
      <c r="X491" s="46">
        <f>((G491 -X490)*W491)+X490</f>
        <v>1183.1787877063132</v>
      </c>
      <c r="Y491" s="23">
        <f t="shared" si="221"/>
        <v>7.407407407407407E-2</v>
      </c>
      <c r="Z491" s="47">
        <f>((G491 -Z490)*Y491)+Z490</f>
        <v>1166.0338717293705</v>
      </c>
      <c r="AA491" s="46">
        <f t="shared" si="222"/>
        <v>17.144915976942684</v>
      </c>
      <c r="AB491" s="45">
        <f t="shared" si="223"/>
        <v>0.2</v>
      </c>
      <c r="AC491" s="48">
        <f t="shared" si="197"/>
        <v>18.806503296226456</v>
      </c>
      <c r="AD491" s="46">
        <f t="shared" si="224"/>
        <v>-1.6615873192837718</v>
      </c>
      <c r="AF491" s="10">
        <f t="shared" si="202"/>
        <v>43685</v>
      </c>
      <c r="AG491" s="15">
        <f>AVERAGE(G485:G491)</f>
        <v>1188.6771428571428</v>
      </c>
      <c r="AH491" s="16">
        <f>AVERAGE(G478:G491)</f>
        <v>1184.9935714285714</v>
      </c>
      <c r="AS491" s="26">
        <f>AVERAGE(E491,F491,G491)</f>
        <v>1194.2766666666666</v>
      </c>
      <c r="AT491" s="26">
        <f t="shared" si="209"/>
        <v>1188.552857142857</v>
      </c>
      <c r="AU491" s="26">
        <f t="shared" si="210"/>
        <v>20.695782312925239</v>
      </c>
      <c r="AV491" s="27">
        <f t="shared" si="211"/>
        <v>18.437925941509217</v>
      </c>
      <c r="AW491" s="10">
        <f t="shared" si="203"/>
        <v>43685</v>
      </c>
      <c r="AY491" s="20">
        <f>AVERAGE(E491,F491,G491)</f>
        <v>1194.2766666666666</v>
      </c>
      <c r="AZ491" s="21">
        <f t="shared" si="218"/>
        <v>1172.4108333333334</v>
      </c>
      <c r="BA491" s="21">
        <f t="shared" si="219"/>
        <v>33.253083333333379</v>
      </c>
      <c r="BB491" s="22">
        <f t="shared" si="220"/>
        <v>43.837204737071012</v>
      </c>
      <c r="BC491" s="10">
        <f t="shared" si="204"/>
        <v>43685</v>
      </c>
      <c r="BE491" s="20">
        <f>G491-G490</f>
        <v>30.809999999999945</v>
      </c>
      <c r="BF491" s="23">
        <f t="shared" si="206"/>
        <v>30.809999999999945</v>
      </c>
      <c r="BG491" s="23">
        <f t="shared" si="212"/>
        <v>0</v>
      </c>
      <c r="BH491" s="33">
        <f t="shared" si="216"/>
        <v>10.056999846028077</v>
      </c>
      <c r="BI491" s="33">
        <f t="shared" si="217"/>
        <v>6.9992607424292945</v>
      </c>
      <c r="BJ491" s="23">
        <f t="shared" si="213"/>
        <v>1.4368660085861449</v>
      </c>
      <c r="BK491" s="30">
        <f t="shared" si="214"/>
        <v>58.96368546827923</v>
      </c>
      <c r="BL491" s="10">
        <f t="shared" si="205"/>
        <v>43685</v>
      </c>
    </row>
    <row r="492" spans="1:64" x14ac:dyDescent="0.25">
      <c r="A492">
        <v>1495</v>
      </c>
      <c r="B492">
        <v>3</v>
      </c>
      <c r="C492" s="1">
        <v>43686</v>
      </c>
      <c r="D492" s="52">
        <v>1197.99</v>
      </c>
      <c r="E492" s="52">
        <v>1203.8800000000001</v>
      </c>
      <c r="F492" s="52">
        <v>1183.5999999999999</v>
      </c>
      <c r="G492">
        <v>1188.01</v>
      </c>
      <c r="H492">
        <v>1065658</v>
      </c>
      <c r="J492" s="10">
        <f t="shared" si="198"/>
        <v>43686</v>
      </c>
      <c r="K492" s="20">
        <v>0</v>
      </c>
      <c r="L492" s="20">
        <v>0</v>
      </c>
      <c r="N492" s="10">
        <f t="shared" si="199"/>
        <v>43686</v>
      </c>
      <c r="O492" s="42">
        <f>((G492-MIN(F479:F492))/(MAX(E479:E492)-MIN(F479:F492))*100)</f>
        <v>46.387333195049422</v>
      </c>
      <c r="P492" s="40">
        <f t="shared" si="215"/>
        <v>47.025743852128393</v>
      </c>
      <c r="Q492" s="2"/>
      <c r="R492" s="10">
        <f t="shared" si="200"/>
        <v>43686</v>
      </c>
      <c r="S492" s="11">
        <f t="shared" si="207"/>
        <v>0.25</v>
      </c>
      <c r="T492" s="40">
        <f>(G492*S492)+(T491*(1-S492))</f>
        <v>1187.374754881391</v>
      </c>
      <c r="U492" s="3"/>
      <c r="V492" s="10">
        <f t="shared" si="201"/>
        <v>43686</v>
      </c>
      <c r="W492" s="23">
        <f t="shared" si="208"/>
        <v>0.15384615384615385</v>
      </c>
      <c r="X492" s="46">
        <f>((G492 -X491)*W492)+X491</f>
        <v>1183.9220511361111</v>
      </c>
      <c r="Y492" s="23">
        <f t="shared" si="221"/>
        <v>7.407407407407407E-2</v>
      </c>
      <c r="Z492" s="47">
        <f>((G492 -Z491)*Y492)+Z491</f>
        <v>1167.6617330827505</v>
      </c>
      <c r="AA492" s="46">
        <f t="shared" si="222"/>
        <v>16.260318053360606</v>
      </c>
      <c r="AB492" s="45">
        <f t="shared" si="223"/>
        <v>0.2</v>
      </c>
      <c r="AC492" s="48">
        <f t="shared" si="197"/>
        <v>18.297266247653287</v>
      </c>
      <c r="AD492" s="46">
        <f t="shared" si="224"/>
        <v>-2.0369481942926804</v>
      </c>
      <c r="AF492" s="10">
        <f t="shared" si="202"/>
        <v>43686</v>
      </c>
      <c r="AG492" s="15">
        <f>AVERAGE(G486:G492)</f>
        <v>1184.5814285714284</v>
      </c>
      <c r="AH492" s="16">
        <f>AVERAGE(G479:G492)</f>
        <v>1188.5607142857141</v>
      </c>
      <c r="AS492" s="26">
        <f>AVERAGE(E492,F492,G492)</f>
        <v>1191.83</v>
      </c>
      <c r="AT492" s="26">
        <f t="shared" si="209"/>
        <v>1184.6028571428574</v>
      </c>
      <c r="AU492" s="26">
        <f t="shared" si="210"/>
        <v>17.31006802721085</v>
      </c>
      <c r="AV492" s="27">
        <f t="shared" si="211"/>
        <v>27.83406298878289</v>
      </c>
      <c r="AW492" s="10">
        <f t="shared" si="203"/>
        <v>43686</v>
      </c>
      <c r="AY492" s="20">
        <f>AVERAGE(E492,F492,G492)</f>
        <v>1191.83</v>
      </c>
      <c r="AZ492" s="21">
        <f t="shared" si="218"/>
        <v>1174.8186666666668</v>
      </c>
      <c r="BA492" s="21">
        <f t="shared" si="219"/>
        <v>33.268733333333401</v>
      </c>
      <c r="BB492" s="22">
        <f t="shared" si="220"/>
        <v>34.088730626620602</v>
      </c>
      <c r="BC492" s="10">
        <f t="shared" si="204"/>
        <v>43686</v>
      </c>
      <c r="BE492" s="20">
        <f>G492-G491</f>
        <v>-16.789999999999964</v>
      </c>
      <c r="BF492" s="23">
        <f t="shared" si="206"/>
        <v>0</v>
      </c>
      <c r="BG492" s="23">
        <f t="shared" si="212"/>
        <v>16.789999999999964</v>
      </c>
      <c r="BH492" s="33">
        <f t="shared" si="216"/>
        <v>9.3386427141689285</v>
      </c>
      <c r="BI492" s="33">
        <f t="shared" si="217"/>
        <v>7.6985992608271996</v>
      </c>
      <c r="BJ492" s="23">
        <f t="shared" si="213"/>
        <v>1.2130314097119934</v>
      </c>
      <c r="BK492" s="30">
        <f t="shared" si="214"/>
        <v>54.813113107592933</v>
      </c>
      <c r="BL492" s="10">
        <f t="shared" si="205"/>
        <v>43686</v>
      </c>
    </row>
    <row r="493" spans="1:64" x14ac:dyDescent="0.25">
      <c r="A493">
        <v>1496</v>
      </c>
      <c r="B493">
        <v>3</v>
      </c>
      <c r="C493" s="1">
        <v>43689</v>
      </c>
      <c r="D493" s="52">
        <v>1179.21</v>
      </c>
      <c r="E493" s="52">
        <v>1184.96</v>
      </c>
      <c r="F493" s="52">
        <v>1167.67</v>
      </c>
      <c r="G493">
        <v>1174.71</v>
      </c>
      <c r="H493">
        <v>1003187</v>
      </c>
      <c r="J493" s="10">
        <f t="shared" si="198"/>
        <v>43689</v>
      </c>
      <c r="K493" s="20">
        <v>0</v>
      </c>
      <c r="L493" s="20">
        <v>0</v>
      </c>
      <c r="N493" s="10">
        <f t="shared" si="199"/>
        <v>43689</v>
      </c>
      <c r="O493" s="42">
        <f>((G493-MIN(F480:F493))/(MAX(E480:E493)-MIN(F480:F493))*100)</f>
        <v>37.191454055175285</v>
      </c>
      <c r="P493" s="40">
        <f t="shared" si="215"/>
        <v>47.191684528336658</v>
      </c>
      <c r="Q493" s="2"/>
      <c r="R493" s="10">
        <f t="shared" si="200"/>
        <v>43689</v>
      </c>
      <c r="S493" s="11">
        <f t="shared" si="207"/>
        <v>0.25</v>
      </c>
      <c r="T493" s="40">
        <f>(G493*S493)+(T492*(1-S493))</f>
        <v>1184.2085661610433</v>
      </c>
      <c r="U493" s="3"/>
      <c r="V493" s="10">
        <f t="shared" si="201"/>
        <v>43689</v>
      </c>
      <c r="W493" s="23">
        <f t="shared" si="208"/>
        <v>0.15384615384615385</v>
      </c>
      <c r="X493" s="46">
        <f>((G493 -X492)*W493)+X492</f>
        <v>1182.5048124997863</v>
      </c>
      <c r="Y493" s="23">
        <f t="shared" si="221"/>
        <v>7.407407407407407E-2</v>
      </c>
      <c r="Z493" s="47">
        <f>((G493 -Z492)*Y493)+Z492</f>
        <v>1168.1838269284726</v>
      </c>
      <c r="AA493" s="46">
        <f t="shared" si="222"/>
        <v>14.320985571313713</v>
      </c>
      <c r="AB493" s="45">
        <f t="shared" si="223"/>
        <v>0.2</v>
      </c>
      <c r="AC493" s="48">
        <f t="shared" si="197"/>
        <v>17.502010112385371</v>
      </c>
      <c r="AD493" s="46">
        <f t="shared" si="224"/>
        <v>-3.1810245410716576</v>
      </c>
      <c r="AF493" s="10">
        <f t="shared" si="202"/>
        <v>43689</v>
      </c>
      <c r="AG493" s="15">
        <f>AVERAGE(G487:G493)</f>
        <v>1179.6814285714286</v>
      </c>
      <c r="AH493" s="16">
        <f>AVERAGE(G480:G493)</f>
        <v>1190.5964285714285</v>
      </c>
      <c r="AS493" s="26">
        <f>AVERAGE(E493,F493,G493)</f>
        <v>1175.78</v>
      </c>
      <c r="AT493" s="26">
        <f t="shared" si="209"/>
        <v>1178.8171428571427</v>
      </c>
      <c r="AU493" s="26">
        <f t="shared" si="210"/>
        <v>13.218639455782295</v>
      </c>
      <c r="AV493" s="27">
        <f t="shared" si="211"/>
        <v>-15.317475838075875</v>
      </c>
      <c r="AW493" s="10">
        <f t="shared" si="203"/>
        <v>43689</v>
      </c>
      <c r="AY493" s="20">
        <f>AVERAGE(E493,F493,G493)</f>
        <v>1175.78</v>
      </c>
      <c r="AZ493" s="21">
        <f t="shared" si="218"/>
        <v>1176.2650000000001</v>
      </c>
      <c r="BA493" s="21">
        <f t="shared" si="219"/>
        <v>32.111666666666736</v>
      </c>
      <c r="BB493" s="22">
        <f t="shared" si="220"/>
        <v>-1.0069029947581383</v>
      </c>
      <c r="BC493" s="10">
        <f t="shared" si="204"/>
        <v>43689</v>
      </c>
      <c r="BE493" s="20">
        <f>G493-G492</f>
        <v>-13.299999999999955</v>
      </c>
      <c r="BF493" s="23">
        <f t="shared" si="206"/>
        <v>0</v>
      </c>
      <c r="BG493" s="23">
        <f t="shared" si="212"/>
        <v>13.299999999999955</v>
      </c>
      <c r="BH493" s="33">
        <f t="shared" si="216"/>
        <v>8.671596806014005</v>
      </c>
      <c r="BI493" s="33">
        <f t="shared" si="217"/>
        <v>8.0986993136252536</v>
      </c>
      <c r="BJ493" s="23">
        <f t="shared" si="213"/>
        <v>1.0707394447185992</v>
      </c>
      <c r="BK493" s="30">
        <f t="shared" si="214"/>
        <v>51.708072082632597</v>
      </c>
      <c r="BL493" s="10">
        <f t="shared" si="205"/>
        <v>43689</v>
      </c>
    </row>
    <row r="494" spans="1:64" x14ac:dyDescent="0.25">
      <c r="A494">
        <v>1497</v>
      </c>
      <c r="B494">
        <v>3</v>
      </c>
      <c r="C494" s="1">
        <v>43690</v>
      </c>
      <c r="D494" s="52">
        <v>1171.46</v>
      </c>
      <c r="E494" s="52">
        <v>1204.78</v>
      </c>
      <c r="F494" s="52">
        <v>1171.46</v>
      </c>
      <c r="G494">
        <v>1197.27</v>
      </c>
      <c r="H494">
        <v>1318009</v>
      </c>
      <c r="J494" s="10">
        <f t="shared" si="198"/>
        <v>43690</v>
      </c>
      <c r="K494" s="20">
        <v>0</v>
      </c>
      <c r="L494" s="20">
        <v>1</v>
      </c>
      <c r="N494" s="10">
        <f t="shared" si="199"/>
        <v>43690</v>
      </c>
      <c r="O494" s="42">
        <f>((G494-MIN(F481:F494))/(MAX(E481:E494)-MIN(F481:F494))*100)</f>
        <v>52.789877618751277</v>
      </c>
      <c r="P494" s="40">
        <f t="shared" si="215"/>
        <v>45.456221622991997</v>
      </c>
      <c r="Q494" s="2"/>
      <c r="R494" s="10">
        <f t="shared" si="200"/>
        <v>43690</v>
      </c>
      <c r="S494" s="11">
        <f t="shared" si="207"/>
        <v>0.25</v>
      </c>
      <c r="T494" s="40">
        <f>(G494*S494)+(T493*(1-S494))</f>
        <v>1187.4739246207823</v>
      </c>
      <c r="U494" s="3"/>
      <c r="V494" s="10">
        <f t="shared" si="201"/>
        <v>43690</v>
      </c>
      <c r="W494" s="23">
        <f t="shared" si="208"/>
        <v>0.15384615384615385</v>
      </c>
      <c r="X494" s="46">
        <f>((G494 -X493)*W494)+X493</f>
        <v>1184.7763798075116</v>
      </c>
      <c r="Y494" s="23">
        <f t="shared" si="221"/>
        <v>7.407407407407407E-2</v>
      </c>
      <c r="Z494" s="47">
        <f>((G494 -Z493)*Y494)+Z493</f>
        <v>1170.3383582671042</v>
      </c>
      <c r="AA494" s="46">
        <f t="shared" si="222"/>
        <v>14.438021540407362</v>
      </c>
      <c r="AB494" s="45">
        <f t="shared" si="223"/>
        <v>0.2</v>
      </c>
      <c r="AC494" s="48">
        <f t="shared" si="197"/>
        <v>16.88921239798977</v>
      </c>
      <c r="AD494" s="46">
        <f t="shared" si="224"/>
        <v>-2.4511908575824073</v>
      </c>
      <c r="AF494" s="10">
        <f t="shared" si="202"/>
        <v>43690</v>
      </c>
      <c r="AG494" s="15">
        <f>AVERAGE(G488:G494)</f>
        <v>1180.1500000000001</v>
      </c>
      <c r="AH494" s="16">
        <f>AVERAGE(G481:G494)</f>
        <v>1194.8435714285715</v>
      </c>
      <c r="AS494" s="26">
        <f>AVERAGE(E494,F494,G494)</f>
        <v>1191.1699999999998</v>
      </c>
      <c r="AT494" s="26">
        <f t="shared" si="209"/>
        <v>1178.0399999999997</v>
      </c>
      <c r="AU494" s="26">
        <f t="shared" si="210"/>
        <v>12.33047619047615</v>
      </c>
      <c r="AV494" s="27">
        <f t="shared" si="211"/>
        <v>70.98941839808532</v>
      </c>
      <c r="AW494" s="10">
        <f t="shared" si="203"/>
        <v>43690</v>
      </c>
      <c r="AY494" s="20">
        <f>AVERAGE(E494,F494,G494)</f>
        <v>1191.1699999999998</v>
      </c>
      <c r="AZ494" s="21">
        <f t="shared" si="218"/>
        <v>1178.2041666666669</v>
      </c>
      <c r="BA494" s="21">
        <f t="shared" si="219"/>
        <v>31.856916666666724</v>
      </c>
      <c r="BB494" s="22">
        <f t="shared" si="220"/>
        <v>27.133476159458713</v>
      </c>
      <c r="BC494" s="10">
        <f t="shared" si="204"/>
        <v>43690</v>
      </c>
      <c r="BE494" s="20">
        <f>G494-G493</f>
        <v>22.559999999999945</v>
      </c>
      <c r="BF494" s="23">
        <f t="shared" si="206"/>
        <v>22.559999999999945</v>
      </c>
      <c r="BG494" s="23">
        <f t="shared" si="212"/>
        <v>0</v>
      </c>
      <c r="BH494" s="33">
        <f t="shared" si="216"/>
        <v>9.6636256055844285</v>
      </c>
      <c r="BI494" s="33">
        <f t="shared" si="217"/>
        <v>7.5202207912234496</v>
      </c>
      <c r="BJ494" s="23">
        <f t="shared" si="213"/>
        <v>1.2850188676458092</v>
      </c>
      <c r="BK494" s="30">
        <f t="shared" si="214"/>
        <v>56.23668521257018</v>
      </c>
      <c r="BL494" s="10">
        <f t="shared" si="205"/>
        <v>43690</v>
      </c>
    </row>
    <row r="495" spans="1:64" x14ac:dyDescent="0.25">
      <c r="A495">
        <v>1498</v>
      </c>
      <c r="B495">
        <v>3</v>
      </c>
      <c r="C495" s="1">
        <v>43691</v>
      </c>
      <c r="D495" s="52">
        <v>1176.31</v>
      </c>
      <c r="E495" s="52">
        <v>1182.3</v>
      </c>
      <c r="F495" s="52">
        <v>1160.54</v>
      </c>
      <c r="G495">
        <v>1164.29</v>
      </c>
      <c r="H495">
        <v>1578668</v>
      </c>
      <c r="J495" s="10">
        <f t="shared" si="198"/>
        <v>43691</v>
      </c>
      <c r="K495" s="20">
        <v>0</v>
      </c>
      <c r="L495" s="20">
        <v>0</v>
      </c>
      <c r="N495" s="10">
        <f t="shared" si="199"/>
        <v>43691</v>
      </c>
      <c r="O495" s="42">
        <f>((G495-MIN(F482:F495))/(MAX(E482:E495)-MIN(F482:F495))*100)</f>
        <v>19.256837572761256</v>
      </c>
      <c r="P495" s="40">
        <f t="shared" si="215"/>
        <v>36.41272308222927</v>
      </c>
      <c r="Q495" s="2"/>
      <c r="R495" s="10">
        <f t="shared" si="200"/>
        <v>43691</v>
      </c>
      <c r="S495" s="11">
        <f t="shared" si="207"/>
        <v>0.25</v>
      </c>
      <c r="T495" s="40">
        <f>(G495*S495)+(T494*(1-S495))</f>
        <v>1181.6779434655868</v>
      </c>
      <c r="U495" s="3"/>
      <c r="V495" s="10">
        <f t="shared" si="201"/>
        <v>43691</v>
      </c>
      <c r="W495" s="23">
        <f t="shared" si="208"/>
        <v>0.15384615384615385</v>
      </c>
      <c r="X495" s="46">
        <f>((G495 -X494)*W495)+X494</f>
        <v>1181.6246290678944</v>
      </c>
      <c r="Y495" s="23">
        <f t="shared" si="221"/>
        <v>7.407407407407407E-2</v>
      </c>
      <c r="Z495" s="47">
        <f>((G495 -Z494)*Y495)+Z494</f>
        <v>1169.8903317288002</v>
      </c>
      <c r="AA495" s="46">
        <f t="shared" si="222"/>
        <v>11.734297339094155</v>
      </c>
      <c r="AB495" s="45">
        <f t="shared" si="223"/>
        <v>0.2</v>
      </c>
      <c r="AC495" s="48">
        <f t="shared" si="197"/>
        <v>15.858229386210647</v>
      </c>
      <c r="AD495" s="46">
        <f t="shared" si="224"/>
        <v>-4.123932047116492</v>
      </c>
      <c r="AF495" s="10">
        <f t="shared" si="202"/>
        <v>43691</v>
      </c>
      <c r="AG495" s="15">
        <f>AVERAGE(G489:G495)</f>
        <v>1181.8600000000001</v>
      </c>
      <c r="AH495" s="16">
        <f>AVERAGE(G482:G495)</f>
        <v>1197.1414285714288</v>
      </c>
      <c r="AS495" s="26">
        <f>AVERAGE(E495,F495,G495)</f>
        <v>1169.0433333333333</v>
      </c>
      <c r="AT495" s="26">
        <f t="shared" si="209"/>
        <v>1179.9176190476192</v>
      </c>
      <c r="AU495" s="26">
        <f t="shared" si="210"/>
        <v>10.721088435374147</v>
      </c>
      <c r="AV495" s="27">
        <f t="shared" si="211"/>
        <v>-67.619289340102455</v>
      </c>
      <c r="AW495" s="10">
        <f t="shared" si="203"/>
        <v>43691</v>
      </c>
      <c r="AY495" s="20">
        <f>AVERAGE(E495,F495,G495)</f>
        <v>1169.0433333333333</v>
      </c>
      <c r="AZ495" s="21">
        <f t="shared" si="218"/>
        <v>1179.1483333333333</v>
      </c>
      <c r="BA495" s="21">
        <f t="shared" si="219"/>
        <v>31.007166666666706</v>
      </c>
      <c r="BB495" s="22">
        <f t="shared" si="220"/>
        <v>-21.726160081271548</v>
      </c>
      <c r="BC495" s="10">
        <f t="shared" si="204"/>
        <v>43691</v>
      </c>
      <c r="BE495" s="20">
        <f>G495-G494</f>
        <v>-32.980000000000018</v>
      </c>
      <c r="BF495" s="23">
        <f t="shared" si="206"/>
        <v>0</v>
      </c>
      <c r="BG495" s="23">
        <f t="shared" si="212"/>
        <v>32.980000000000018</v>
      </c>
      <c r="BH495" s="33">
        <f t="shared" si="216"/>
        <v>8.9733666337569691</v>
      </c>
      <c r="BI495" s="33">
        <f t="shared" si="217"/>
        <v>9.3387764489932046</v>
      </c>
      <c r="BJ495" s="23">
        <f t="shared" si="213"/>
        <v>0.96087176759910242</v>
      </c>
      <c r="BK495" s="30">
        <f t="shared" si="214"/>
        <v>49.002274573803312</v>
      </c>
      <c r="BL495" s="10">
        <f t="shared" si="205"/>
        <v>43691</v>
      </c>
    </row>
    <row r="496" spans="1:64" x14ac:dyDescent="0.25">
      <c r="A496">
        <v>1499</v>
      </c>
      <c r="B496">
        <v>3</v>
      </c>
      <c r="C496" s="1">
        <v>43692</v>
      </c>
      <c r="D496" s="52">
        <v>1163.5</v>
      </c>
      <c r="E496" s="52">
        <v>1175.8399999999999</v>
      </c>
      <c r="F496" s="52">
        <v>1162.1099999999999</v>
      </c>
      <c r="G496">
        <v>1167.26</v>
      </c>
      <c r="H496">
        <v>1224739</v>
      </c>
      <c r="J496" s="10">
        <f t="shared" si="198"/>
        <v>43692</v>
      </c>
      <c r="K496" s="20">
        <v>0</v>
      </c>
      <c r="L496" s="20">
        <v>0</v>
      </c>
      <c r="N496" s="10">
        <f t="shared" si="199"/>
        <v>43692</v>
      </c>
      <c r="O496" s="42">
        <f>((G496-MIN(F483:F496))/(MAX(E483:E496)-MIN(F483:F496))*100)</f>
        <v>25.291429637228337</v>
      </c>
      <c r="P496" s="40">
        <f t="shared" si="215"/>
        <v>32.446048276246955</v>
      </c>
      <c r="Q496" s="2"/>
      <c r="R496" s="10">
        <f t="shared" si="200"/>
        <v>43692</v>
      </c>
      <c r="S496" s="11">
        <f t="shared" si="207"/>
        <v>0.25</v>
      </c>
      <c r="T496" s="40">
        <f>(G496*S496)+(T495*(1-S496))</f>
        <v>1178.0734575991901</v>
      </c>
      <c r="U496" s="3"/>
      <c r="V496" s="10">
        <f t="shared" si="201"/>
        <v>43692</v>
      </c>
      <c r="W496" s="23">
        <f t="shared" si="208"/>
        <v>0.15384615384615385</v>
      </c>
      <c r="X496" s="46">
        <f>((G496 -X495)*W496)+X495</f>
        <v>1179.4146861343722</v>
      </c>
      <c r="Y496" s="23">
        <f t="shared" si="221"/>
        <v>7.407407407407407E-2</v>
      </c>
      <c r="Z496" s="47">
        <f>((G496 -Z495)*Y496)+Z495</f>
        <v>1169.6954923414817</v>
      </c>
      <c r="AA496" s="46">
        <f t="shared" si="222"/>
        <v>9.7191937928905645</v>
      </c>
      <c r="AB496" s="45">
        <f t="shared" si="223"/>
        <v>0.2</v>
      </c>
      <c r="AC496" s="48">
        <f t="shared" si="197"/>
        <v>14.630422267546631</v>
      </c>
      <c r="AD496" s="46">
        <f t="shared" si="224"/>
        <v>-4.9112284746560668</v>
      </c>
      <c r="AF496" s="10">
        <f t="shared" si="202"/>
        <v>43692</v>
      </c>
      <c r="AG496" s="15">
        <f>AVERAGE(G490:G496)</f>
        <v>1181.4757142857143</v>
      </c>
      <c r="AH496" s="16">
        <f>AVERAGE(G483:G496)</f>
        <v>1191.2021428571427</v>
      </c>
      <c r="AS496" s="26">
        <f>AVERAGE(E496,F496,G496)</f>
        <v>1168.4033333333334</v>
      </c>
      <c r="AT496" s="26">
        <f t="shared" si="209"/>
        <v>1179.6938095238095</v>
      </c>
      <c r="AU496" s="26">
        <f t="shared" si="210"/>
        <v>10.912925170067995</v>
      </c>
      <c r="AV496" s="27">
        <f t="shared" si="211"/>
        <v>-68.973112247017639</v>
      </c>
      <c r="AW496" s="10">
        <f t="shared" si="203"/>
        <v>43692</v>
      </c>
      <c r="AY496" s="20">
        <f>AVERAGE(E496,F496,G496)</f>
        <v>1168.4033333333334</v>
      </c>
      <c r="AZ496" s="21">
        <f t="shared" si="218"/>
        <v>1180.4573333333333</v>
      </c>
      <c r="BA496" s="21">
        <f t="shared" si="219"/>
        <v>29.829066666666698</v>
      </c>
      <c r="BB496" s="22">
        <f t="shared" si="220"/>
        <v>-26.940165744374276</v>
      </c>
      <c r="BC496" s="10">
        <f t="shared" si="204"/>
        <v>43692</v>
      </c>
      <c r="BE496" s="20">
        <f>G496-G495</f>
        <v>2.9700000000000273</v>
      </c>
      <c r="BF496" s="23">
        <f t="shared" si="206"/>
        <v>2.9700000000000273</v>
      </c>
      <c r="BG496" s="23">
        <f t="shared" si="212"/>
        <v>0</v>
      </c>
      <c r="BH496" s="33">
        <f t="shared" si="216"/>
        <v>8.5445547313457588</v>
      </c>
      <c r="BI496" s="33">
        <f t="shared" si="217"/>
        <v>8.6717209883508328</v>
      </c>
      <c r="BJ496" s="23">
        <f t="shared" si="213"/>
        <v>0.98533552253631052</v>
      </c>
      <c r="BK496" s="30">
        <f t="shared" si="214"/>
        <v>49.630680121893064</v>
      </c>
      <c r="BL496" s="10">
        <f t="shared" si="205"/>
        <v>43692</v>
      </c>
    </row>
    <row r="497" spans="1:64" x14ac:dyDescent="0.25">
      <c r="A497">
        <v>1500</v>
      </c>
      <c r="B497">
        <v>3</v>
      </c>
      <c r="C497" s="1">
        <v>43693</v>
      </c>
      <c r="D497" s="52">
        <v>1179.55</v>
      </c>
      <c r="E497" s="52">
        <v>1182.72</v>
      </c>
      <c r="F497" s="52">
        <v>1171.81</v>
      </c>
      <c r="G497">
        <v>1177.5999999999999</v>
      </c>
      <c r="H497">
        <v>1349436</v>
      </c>
      <c r="J497" s="10">
        <f t="shared" si="198"/>
        <v>43693</v>
      </c>
      <c r="K497" s="20">
        <v>0</v>
      </c>
      <c r="L497" s="20">
        <v>1</v>
      </c>
      <c r="N497" s="10">
        <f t="shared" si="199"/>
        <v>43693</v>
      </c>
      <c r="O497" s="42">
        <f>((G497-MIN(F484:F497))/(MAX(E484:E497)-MIN(F484:F497))*100)</f>
        <v>39.543967064287862</v>
      </c>
      <c r="P497" s="40">
        <f t="shared" si="215"/>
        <v>28.030744758092482</v>
      </c>
      <c r="Q497" s="2"/>
      <c r="R497" s="10">
        <f t="shared" si="200"/>
        <v>43693</v>
      </c>
      <c r="S497" s="11">
        <f t="shared" si="207"/>
        <v>0.25</v>
      </c>
      <c r="T497" s="40">
        <f>(G497*S497)+(T496*(1-S497))</f>
        <v>1177.9550931993926</v>
      </c>
      <c r="U497" s="3"/>
      <c r="V497" s="10">
        <f t="shared" si="201"/>
        <v>43693</v>
      </c>
      <c r="W497" s="23">
        <f t="shared" si="208"/>
        <v>0.15384615384615385</v>
      </c>
      <c r="X497" s="46">
        <f>((G497 -X496)*W497)+X496</f>
        <v>1179.1355036521611</v>
      </c>
      <c r="Y497" s="23">
        <f t="shared" si="221"/>
        <v>7.407407407407407E-2</v>
      </c>
      <c r="Z497" s="47">
        <f>((G497 -Z496)*Y497)+Z496</f>
        <v>1170.2810114272979</v>
      </c>
      <c r="AA497" s="46">
        <f t="shared" si="222"/>
        <v>8.8544922248631792</v>
      </c>
      <c r="AB497" s="45">
        <f t="shared" si="223"/>
        <v>0.2</v>
      </c>
      <c r="AC497" s="48">
        <f t="shared" si="197"/>
        <v>13.475236259009941</v>
      </c>
      <c r="AD497" s="46">
        <f t="shared" si="224"/>
        <v>-4.620744034146762</v>
      </c>
      <c r="AF497" s="10">
        <f t="shared" si="202"/>
        <v>43693</v>
      </c>
      <c r="AG497" s="15">
        <f>AVERAGE(G491:G497)</f>
        <v>1181.9914285714287</v>
      </c>
      <c r="AH497" s="16">
        <f>AVERAGE(G484:G497)</f>
        <v>1186.787142857143</v>
      </c>
      <c r="AS497" s="26">
        <f>AVERAGE(E497,F497,G497)</f>
        <v>1177.3766666666666</v>
      </c>
      <c r="AT497" s="26">
        <f t="shared" si="209"/>
        <v>1181.1257142857141</v>
      </c>
      <c r="AU497" s="26">
        <f t="shared" si="210"/>
        <v>9.6855782312924728</v>
      </c>
      <c r="AV497" s="27">
        <f t="shared" si="211"/>
        <v>-25.80501669265373</v>
      </c>
      <c r="AW497" s="10">
        <f t="shared" si="203"/>
        <v>43693</v>
      </c>
      <c r="AY497" s="20">
        <f>AVERAGE(E497,F497,G497)</f>
        <v>1177.3766666666666</v>
      </c>
      <c r="AZ497" s="21">
        <f t="shared" si="218"/>
        <v>1182.4784999999999</v>
      </c>
      <c r="BA497" s="21">
        <f t="shared" si="219"/>
        <v>28.010016666666708</v>
      </c>
      <c r="BB497" s="22">
        <f t="shared" si="220"/>
        <v>-12.142878252085726</v>
      </c>
      <c r="BC497" s="10">
        <f t="shared" si="204"/>
        <v>43693</v>
      </c>
      <c r="BE497" s="20">
        <f>G497-G496</f>
        <v>10.339999999999918</v>
      </c>
      <c r="BF497" s="23">
        <f t="shared" si="206"/>
        <v>10.339999999999918</v>
      </c>
      <c r="BG497" s="23">
        <f t="shared" si="212"/>
        <v>0</v>
      </c>
      <c r="BH497" s="33">
        <f t="shared" si="216"/>
        <v>8.6728008219639126</v>
      </c>
      <c r="BI497" s="33">
        <f t="shared" si="217"/>
        <v>8.052312346325774</v>
      </c>
      <c r="BJ497" s="23">
        <f t="shared" si="213"/>
        <v>1.0770571792239609</v>
      </c>
      <c r="BK497" s="30">
        <f t="shared" si="214"/>
        <v>51.85496046990751</v>
      </c>
      <c r="BL497" s="10">
        <f t="shared" si="205"/>
        <v>43693</v>
      </c>
    </row>
    <row r="498" spans="1:64" x14ac:dyDescent="0.25">
      <c r="A498">
        <v>1501</v>
      </c>
      <c r="B498">
        <v>3</v>
      </c>
      <c r="C498" s="1">
        <v>43696</v>
      </c>
      <c r="D498" s="52">
        <v>1190.0899999999999</v>
      </c>
      <c r="E498" s="52">
        <v>1206.99</v>
      </c>
      <c r="F498" s="52">
        <v>1190.0899999999999</v>
      </c>
      <c r="G498">
        <v>1198.45</v>
      </c>
      <c r="H498">
        <v>1232517</v>
      </c>
      <c r="J498" s="10">
        <f t="shared" si="198"/>
        <v>43696</v>
      </c>
      <c r="K498" s="20">
        <v>0</v>
      </c>
      <c r="L498" s="20">
        <v>1</v>
      </c>
      <c r="N498" s="10">
        <f t="shared" si="199"/>
        <v>43696</v>
      </c>
      <c r="O498" s="42">
        <f>((G498-MIN(F485:F498))/(MAX(E485:E498)-MIN(F485:F498))*100)</f>
        <v>62.051718633606548</v>
      </c>
      <c r="P498" s="40">
        <f t="shared" si="215"/>
        <v>42.295705111707584</v>
      </c>
      <c r="Q498" s="2"/>
      <c r="R498" s="10">
        <f t="shared" si="200"/>
        <v>43696</v>
      </c>
      <c r="S498" s="11">
        <f t="shared" si="207"/>
        <v>0.25</v>
      </c>
      <c r="T498" s="40">
        <f>(G498*S498)+(T497*(1-S498))</f>
        <v>1183.0788198995444</v>
      </c>
      <c r="U498" s="3"/>
      <c r="V498" s="10">
        <f t="shared" si="201"/>
        <v>43696</v>
      </c>
      <c r="W498" s="23">
        <f t="shared" si="208"/>
        <v>0.15384615384615385</v>
      </c>
      <c r="X498" s="46">
        <f>((G498 -X497)*W498)+X497</f>
        <v>1182.1069646287517</v>
      </c>
      <c r="Y498" s="23">
        <f t="shared" si="221"/>
        <v>7.407407407407407E-2</v>
      </c>
      <c r="Z498" s="47">
        <f>((G498 -Z497)*Y498)+Z497</f>
        <v>1172.367603173424</v>
      </c>
      <c r="AA498" s="46">
        <f t="shared" si="222"/>
        <v>9.739361455327753</v>
      </c>
      <c r="AB498" s="45">
        <f t="shared" si="223"/>
        <v>0.2</v>
      </c>
      <c r="AC498" s="48">
        <f t="shared" si="197"/>
        <v>12.728061298273504</v>
      </c>
      <c r="AD498" s="46">
        <f t="shared" si="224"/>
        <v>-2.988699842945751</v>
      </c>
      <c r="AF498" s="10">
        <f t="shared" si="202"/>
        <v>43696</v>
      </c>
      <c r="AG498" s="15">
        <f>AVERAGE(G492:G498)</f>
        <v>1181.0842857142859</v>
      </c>
      <c r="AH498" s="16">
        <f>AVERAGE(G485:G498)</f>
        <v>1184.8807142857145</v>
      </c>
      <c r="AS498" s="26">
        <f>AVERAGE(E498,F498,G498)</f>
        <v>1198.51</v>
      </c>
      <c r="AT498" s="26">
        <f t="shared" si="209"/>
        <v>1181.7304761904761</v>
      </c>
      <c r="AU498" s="26">
        <f t="shared" si="210"/>
        <v>10.37673469387752</v>
      </c>
      <c r="AV498" s="27">
        <f t="shared" si="211"/>
        <v>107.8022088485063</v>
      </c>
      <c r="AW498" s="10">
        <f t="shared" si="203"/>
        <v>43696</v>
      </c>
      <c r="AY498" s="20">
        <f>AVERAGE(E498,F498,G498)</f>
        <v>1198.51</v>
      </c>
      <c r="AZ498" s="21">
        <f t="shared" si="218"/>
        <v>1185.7113333333332</v>
      </c>
      <c r="BA498" s="21">
        <f t="shared" si="219"/>
        <v>26.380333333333375</v>
      </c>
      <c r="BB498" s="22">
        <f t="shared" si="220"/>
        <v>32.343959936484964</v>
      </c>
      <c r="BC498" s="10">
        <f t="shared" si="204"/>
        <v>43696</v>
      </c>
      <c r="BE498" s="20">
        <f>G498-G497</f>
        <v>20.850000000000136</v>
      </c>
      <c r="BF498" s="23">
        <f t="shared" si="206"/>
        <v>20.850000000000136</v>
      </c>
      <c r="BG498" s="23">
        <f t="shared" si="212"/>
        <v>0</v>
      </c>
      <c r="BH498" s="33">
        <f t="shared" si="216"/>
        <v>9.5426007632522136</v>
      </c>
      <c r="BI498" s="33">
        <f t="shared" si="217"/>
        <v>7.4771471787310757</v>
      </c>
      <c r="BJ498" s="23">
        <f t="shared" si="213"/>
        <v>1.2762355127094958</v>
      </c>
      <c r="BK498" s="30">
        <f t="shared" si="214"/>
        <v>56.067814845325067</v>
      </c>
      <c r="BL498" s="10">
        <f t="shared" si="205"/>
        <v>43696</v>
      </c>
    </row>
    <row r="499" spans="1:64" x14ac:dyDescent="0.25">
      <c r="A499">
        <v>1502</v>
      </c>
      <c r="B499">
        <v>3</v>
      </c>
      <c r="C499" s="1">
        <v>43697</v>
      </c>
      <c r="D499" s="52">
        <v>1195.25</v>
      </c>
      <c r="E499" s="52">
        <v>1196.06</v>
      </c>
      <c r="F499" s="52">
        <v>1182.1099999999999</v>
      </c>
      <c r="G499">
        <v>1182.69</v>
      </c>
      <c r="H499">
        <v>915605</v>
      </c>
      <c r="J499" s="10">
        <f t="shared" si="198"/>
        <v>43697</v>
      </c>
      <c r="K499" s="20">
        <v>0</v>
      </c>
      <c r="L499" s="20">
        <v>1</v>
      </c>
      <c r="N499" s="10">
        <f t="shared" si="199"/>
        <v>43697</v>
      </c>
      <c r="O499" s="42">
        <f>((G499-MIN(F486:F499))/(MAX(E486:E499)-MIN(F486:F499))*100)</f>
        <v>45.280408641055701</v>
      </c>
      <c r="P499" s="40">
        <f t="shared" si="215"/>
        <v>48.95869811298337</v>
      </c>
      <c r="Q499" s="2"/>
      <c r="R499" s="10">
        <f t="shared" si="200"/>
        <v>43697</v>
      </c>
      <c r="S499" s="11">
        <f t="shared" si="207"/>
        <v>0.25</v>
      </c>
      <c r="T499" s="40">
        <f>(G499*S499)+(T498*(1-S499))</f>
        <v>1182.9816149246585</v>
      </c>
      <c r="U499" s="3"/>
      <c r="V499" s="10">
        <f t="shared" si="201"/>
        <v>43697</v>
      </c>
      <c r="W499" s="23">
        <f t="shared" si="208"/>
        <v>0.15384615384615385</v>
      </c>
      <c r="X499" s="46">
        <f>((G499 -X498)*W499)+X498</f>
        <v>1182.1966623781746</v>
      </c>
      <c r="Y499" s="23">
        <f t="shared" si="221"/>
        <v>7.407407407407407E-2</v>
      </c>
      <c r="Z499" s="47">
        <f>((G499 -Z498)*Y499)+Z498</f>
        <v>1173.1322251605777</v>
      </c>
      <c r="AA499" s="46">
        <f t="shared" si="222"/>
        <v>9.0644372175968329</v>
      </c>
      <c r="AB499" s="45">
        <f t="shared" si="223"/>
        <v>0.2</v>
      </c>
      <c r="AC499" s="48">
        <f t="shared" ref="AC499:AC507" si="225">((AA499 -AC498)*AB499)+AC498</f>
        <v>11.995336482138169</v>
      </c>
      <c r="AD499" s="46">
        <f t="shared" si="224"/>
        <v>-2.9308992645413365</v>
      </c>
      <c r="AF499" s="10">
        <f t="shared" si="202"/>
        <v>43697</v>
      </c>
      <c r="AG499" s="15">
        <f>AVERAGE(G493:G499)</f>
        <v>1180.3242857142855</v>
      </c>
      <c r="AH499" s="16">
        <f>AVERAGE(G486:G499)</f>
        <v>1182.4528571428571</v>
      </c>
      <c r="AS499" s="26">
        <f>AVERAGE(E499,F499,G499)</f>
        <v>1186.9533333333334</v>
      </c>
      <c r="AT499" s="26">
        <f t="shared" si="209"/>
        <v>1181.0338095238094</v>
      </c>
      <c r="AU499" s="26">
        <f t="shared" si="210"/>
        <v>9.5805442176870521</v>
      </c>
      <c r="AV499" s="27">
        <f t="shared" si="211"/>
        <v>41.191284301614061</v>
      </c>
      <c r="AW499" s="10">
        <f t="shared" si="203"/>
        <v>43697</v>
      </c>
      <c r="AY499" s="20">
        <f>AVERAGE(E499,F499,G499)</f>
        <v>1186.9533333333334</v>
      </c>
      <c r="AZ499" s="21">
        <f t="shared" si="218"/>
        <v>1187.9771666666666</v>
      </c>
      <c r="BA499" s="21">
        <f t="shared" si="219"/>
        <v>24.114500000000032</v>
      </c>
      <c r="BB499" s="22">
        <f t="shared" si="220"/>
        <v>-2.8304777439111608</v>
      </c>
      <c r="BC499" s="10">
        <f t="shared" si="204"/>
        <v>43697</v>
      </c>
      <c r="BE499" s="20">
        <f>G499-G498</f>
        <v>-15.759999999999991</v>
      </c>
      <c r="BF499" s="23">
        <f t="shared" si="206"/>
        <v>0</v>
      </c>
      <c r="BG499" s="23">
        <f t="shared" si="212"/>
        <v>15.759999999999991</v>
      </c>
      <c r="BH499" s="33">
        <f t="shared" si="216"/>
        <v>8.8609864230199129</v>
      </c>
      <c r="BI499" s="33">
        <f t="shared" si="217"/>
        <v>8.0687795231074269</v>
      </c>
      <c r="BJ499" s="23">
        <f t="shared" si="213"/>
        <v>1.0981817507398435</v>
      </c>
      <c r="BK499" s="30">
        <f t="shared" si="214"/>
        <v>52.339686509646349</v>
      </c>
      <c r="BL499" s="10">
        <f t="shared" si="205"/>
        <v>43697</v>
      </c>
    </row>
    <row r="500" spans="1:64" x14ac:dyDescent="0.25">
      <c r="A500">
        <v>1503</v>
      </c>
      <c r="B500">
        <v>3</v>
      </c>
      <c r="C500" s="1">
        <v>43698</v>
      </c>
      <c r="D500" s="52">
        <v>1193.1500000000001</v>
      </c>
      <c r="E500" s="52">
        <v>1199</v>
      </c>
      <c r="F500" s="52">
        <v>1187.43</v>
      </c>
      <c r="G500">
        <v>1191.25</v>
      </c>
      <c r="H500">
        <v>741053</v>
      </c>
      <c r="J500" s="10">
        <f t="shared" si="198"/>
        <v>43698</v>
      </c>
      <c r="K500" s="20">
        <v>0</v>
      </c>
      <c r="L500" s="20">
        <v>1</v>
      </c>
      <c r="N500" s="10">
        <f t="shared" si="199"/>
        <v>43698</v>
      </c>
      <c r="O500" s="42">
        <f>((G500-MIN(F487:F500))/(MAX(E487:E500)-MIN(F487:F500))*100)</f>
        <v>76.454749439042587</v>
      </c>
      <c r="P500" s="40">
        <f t="shared" si="215"/>
        <v>61.262292237901612</v>
      </c>
      <c r="Q500" s="2"/>
      <c r="R500" s="10">
        <f t="shared" si="200"/>
        <v>43698</v>
      </c>
      <c r="S500" s="11">
        <f t="shared" si="207"/>
        <v>0.25</v>
      </c>
      <c r="T500" s="40">
        <f>(G500*S500)+(T499*(1-S500))</f>
        <v>1185.048711193494</v>
      </c>
      <c r="U500" s="3"/>
      <c r="V500" s="10">
        <f t="shared" si="201"/>
        <v>43698</v>
      </c>
      <c r="W500" s="23">
        <f t="shared" si="208"/>
        <v>0.15384615384615385</v>
      </c>
      <c r="X500" s="46">
        <f>((G500 -X499)*W500)+X499</f>
        <v>1183.5894835507631</v>
      </c>
      <c r="Y500" s="23">
        <f t="shared" si="221"/>
        <v>7.407407407407407E-2</v>
      </c>
      <c r="Z500" s="47">
        <f>((G500 -Z499)*Y500)+Z499</f>
        <v>1174.4742825560904</v>
      </c>
      <c r="AA500" s="46">
        <f t="shared" si="222"/>
        <v>9.1152009946727048</v>
      </c>
      <c r="AB500" s="45">
        <f t="shared" si="223"/>
        <v>0.2</v>
      </c>
      <c r="AC500" s="48">
        <f t="shared" si="225"/>
        <v>11.419309384645077</v>
      </c>
      <c r="AD500" s="46">
        <f t="shared" si="224"/>
        <v>-2.304108389972372</v>
      </c>
      <c r="AF500" s="10">
        <f t="shared" si="202"/>
        <v>43698</v>
      </c>
      <c r="AG500" s="15">
        <f>AVERAGE(G494:G500)</f>
        <v>1182.6871428571428</v>
      </c>
      <c r="AH500" s="16">
        <f>AVERAGE(G487:G500)</f>
        <v>1181.1842857142858</v>
      </c>
      <c r="AS500" s="26">
        <f>AVERAGE(E500,F500,G500)</f>
        <v>1192.5600000000002</v>
      </c>
      <c r="AT500" s="26">
        <f t="shared" si="209"/>
        <v>1183.4309523809522</v>
      </c>
      <c r="AU500" s="26">
        <f t="shared" si="210"/>
        <v>10.134149659863981</v>
      </c>
      <c r="AV500" s="27">
        <f t="shared" si="211"/>
        <v>60.05468589175775</v>
      </c>
      <c r="AW500" s="10">
        <f t="shared" si="203"/>
        <v>43698</v>
      </c>
      <c r="AY500" s="20">
        <f>AVERAGE(E500,F500,G500)</f>
        <v>1192.5600000000002</v>
      </c>
      <c r="AZ500" s="21">
        <f t="shared" si="218"/>
        <v>1190.7918333333332</v>
      </c>
      <c r="BA500" s="21">
        <f t="shared" si="219"/>
        <v>21.476650000000053</v>
      </c>
      <c r="BB500" s="22">
        <f t="shared" si="220"/>
        <v>5.4886482658048088</v>
      </c>
      <c r="BC500" s="10">
        <f t="shared" si="204"/>
        <v>43698</v>
      </c>
      <c r="BE500" s="20">
        <f>G500-G499</f>
        <v>8.5599999999999454</v>
      </c>
      <c r="BF500" s="23">
        <f t="shared" si="206"/>
        <v>8.5599999999999454</v>
      </c>
      <c r="BG500" s="23">
        <f t="shared" si="212"/>
        <v>0</v>
      </c>
      <c r="BH500" s="33">
        <f t="shared" si="216"/>
        <v>8.8394873928041999</v>
      </c>
      <c r="BI500" s="33">
        <f t="shared" si="217"/>
        <v>7.492438128599753</v>
      </c>
      <c r="BJ500" s="23">
        <f t="shared" si="213"/>
        <v>1.1797878395635406</v>
      </c>
      <c r="BK500" s="30">
        <f t="shared" si="214"/>
        <v>54.123975652592399</v>
      </c>
      <c r="BL500" s="10">
        <f t="shared" si="205"/>
        <v>43698</v>
      </c>
    </row>
    <row r="501" spans="1:64" x14ac:dyDescent="0.25">
      <c r="A501">
        <v>1504</v>
      </c>
      <c r="B501">
        <v>3</v>
      </c>
      <c r="C501" s="1">
        <v>43699</v>
      </c>
      <c r="D501" s="52">
        <v>1194.07</v>
      </c>
      <c r="E501" s="52">
        <v>1198.01</v>
      </c>
      <c r="F501" s="52">
        <v>1178.58</v>
      </c>
      <c r="G501">
        <v>1189.53</v>
      </c>
      <c r="H501">
        <v>947906</v>
      </c>
      <c r="J501" s="10">
        <f t="shared" si="198"/>
        <v>43699</v>
      </c>
      <c r="K501" s="20">
        <v>0</v>
      </c>
      <c r="L501" s="20">
        <v>1</v>
      </c>
      <c r="N501" s="10">
        <f t="shared" si="199"/>
        <v>43699</v>
      </c>
      <c r="O501" s="42">
        <f>((G501-MIN(F488:F501))/(MAX(E488:E501)-MIN(F488:F501))*100)</f>
        <v>73.881824981301335</v>
      </c>
      <c r="P501" s="40">
        <f t="shared" si="215"/>
        <v>65.205661020466536</v>
      </c>
      <c r="Q501" s="2"/>
      <c r="R501" s="10">
        <f t="shared" si="200"/>
        <v>43699</v>
      </c>
      <c r="S501" s="11">
        <f t="shared" si="207"/>
        <v>0.25</v>
      </c>
      <c r="T501" s="40">
        <f>(G501*S501)+(T500*(1-S501))</f>
        <v>1186.1690333951206</v>
      </c>
      <c r="U501" s="3"/>
      <c r="V501" s="10">
        <f t="shared" si="201"/>
        <v>43699</v>
      </c>
      <c r="W501" s="23">
        <f t="shared" si="208"/>
        <v>0.15384615384615385</v>
      </c>
      <c r="X501" s="46">
        <f>((G501 -X500)*W501)+X500</f>
        <v>1184.5034091583379</v>
      </c>
      <c r="Y501" s="23">
        <f t="shared" si="221"/>
        <v>7.407407407407407E-2</v>
      </c>
      <c r="Z501" s="47">
        <f>((G501 -Z500)*Y501)+Z500</f>
        <v>1175.5895208852689</v>
      </c>
      <c r="AA501" s="46">
        <f t="shared" si="222"/>
        <v>8.9138882730690057</v>
      </c>
      <c r="AB501" s="45">
        <f t="shared" si="223"/>
        <v>0.2</v>
      </c>
      <c r="AC501" s="48">
        <f t="shared" si="225"/>
        <v>10.918225162329863</v>
      </c>
      <c r="AD501" s="46">
        <f t="shared" si="224"/>
        <v>-2.0043368892608573</v>
      </c>
      <c r="AF501" s="10">
        <f t="shared" si="202"/>
        <v>43699</v>
      </c>
      <c r="AG501" s="15">
        <f>AVERAGE(G495:G501)</f>
        <v>1181.5814285714289</v>
      </c>
      <c r="AH501" s="16">
        <f>AVERAGE(G488:G501)</f>
        <v>1180.8657142857144</v>
      </c>
      <c r="AS501" s="26">
        <f>AVERAGE(E501,F501,G501)</f>
        <v>1188.7066666666667</v>
      </c>
      <c r="AT501" s="26">
        <f t="shared" si="209"/>
        <v>1183.0790476190475</v>
      </c>
      <c r="AU501" s="26">
        <f t="shared" si="210"/>
        <v>9.8325170068027798</v>
      </c>
      <c r="AV501" s="27">
        <f t="shared" si="211"/>
        <v>38.156517086626181</v>
      </c>
      <c r="AW501" s="10">
        <f t="shared" si="203"/>
        <v>43699</v>
      </c>
      <c r="AY501" s="20">
        <f>AVERAGE(E501,F501,G501)</f>
        <v>1188.7066666666667</v>
      </c>
      <c r="AZ501" s="21">
        <f t="shared" si="218"/>
        <v>1193.6481666666666</v>
      </c>
      <c r="BA501" s="21">
        <f t="shared" si="219"/>
        <v>18.873133333333364</v>
      </c>
      <c r="BB501" s="22">
        <f t="shared" si="220"/>
        <v>-17.455147882174302</v>
      </c>
      <c r="BC501" s="10">
        <f t="shared" si="204"/>
        <v>43699</v>
      </c>
      <c r="BE501" s="20">
        <f>G501-G500</f>
        <v>-1.7200000000000273</v>
      </c>
      <c r="BF501" s="23">
        <f t="shared" si="206"/>
        <v>0</v>
      </c>
      <c r="BG501" s="23">
        <f t="shared" si="212"/>
        <v>1.7200000000000273</v>
      </c>
      <c r="BH501" s="33">
        <f t="shared" si="216"/>
        <v>8.2080954361753289</v>
      </c>
      <c r="BI501" s="33">
        <f t="shared" si="217"/>
        <v>7.0801211194140583</v>
      </c>
      <c r="BJ501" s="23">
        <f t="shared" si="213"/>
        <v>1.1593156808671403</v>
      </c>
      <c r="BK501" s="30">
        <f t="shared" si="214"/>
        <v>53.689031721456359</v>
      </c>
      <c r="BL501" s="10">
        <f t="shared" si="205"/>
        <v>43699</v>
      </c>
    </row>
    <row r="502" spans="1:64" x14ac:dyDescent="0.25">
      <c r="A502">
        <v>1505</v>
      </c>
      <c r="B502">
        <v>3</v>
      </c>
      <c r="C502" s="1">
        <v>43700</v>
      </c>
      <c r="D502" s="52">
        <v>1181.99</v>
      </c>
      <c r="E502" s="52">
        <v>1194.08</v>
      </c>
      <c r="F502" s="52">
        <v>1147.75</v>
      </c>
      <c r="G502">
        <v>1151.29</v>
      </c>
      <c r="H502">
        <v>1688271</v>
      </c>
      <c r="J502" s="10">
        <f t="shared" si="198"/>
        <v>43700</v>
      </c>
      <c r="K502" s="20">
        <v>0</v>
      </c>
      <c r="L502" s="20">
        <v>0</v>
      </c>
      <c r="N502" s="10">
        <f t="shared" si="199"/>
        <v>43700</v>
      </c>
      <c r="O502" s="42">
        <f>((G502-MIN(F489:F502))/(MAX(E489:E502)-MIN(F489:F502))*100)</f>
        <v>5.9756920999324157</v>
      </c>
      <c r="P502" s="40">
        <f t="shared" si="215"/>
        <v>52.104088840092118</v>
      </c>
      <c r="Q502" s="2"/>
      <c r="R502" s="10">
        <f t="shared" si="200"/>
        <v>43700</v>
      </c>
      <c r="S502" s="11">
        <f t="shared" si="207"/>
        <v>0.25</v>
      </c>
      <c r="T502" s="40">
        <f>(G502*S502)+(T501*(1-S502))</f>
        <v>1177.4492750463405</v>
      </c>
      <c r="U502" s="3"/>
      <c r="V502" s="10">
        <f t="shared" si="201"/>
        <v>43700</v>
      </c>
      <c r="W502" s="23">
        <f>2/(12+1)</f>
        <v>0.15384615384615385</v>
      </c>
      <c r="X502" s="46">
        <f>((G502 -X501)*W502)+X501</f>
        <v>1179.393653903209</v>
      </c>
      <c r="Y502" s="23">
        <f t="shared" si="221"/>
        <v>7.407407407407407E-2</v>
      </c>
      <c r="Z502" s="47">
        <f>((G502 -Z501)*Y502)+Z501</f>
        <v>1173.789556375249</v>
      </c>
      <c r="AA502" s="46">
        <f t="shared" si="222"/>
        <v>5.6040975279599934</v>
      </c>
      <c r="AB502" s="45">
        <f t="shared" si="223"/>
        <v>0.2</v>
      </c>
      <c r="AC502" s="48">
        <f t="shared" si="225"/>
        <v>9.855399635455889</v>
      </c>
      <c r="AD502" s="46">
        <f t="shared" si="224"/>
        <v>-4.2513021074958957</v>
      </c>
      <c r="AF502" s="10">
        <f t="shared" si="202"/>
        <v>43700</v>
      </c>
      <c r="AG502" s="15">
        <f>AVERAGE(G496:G502)</f>
        <v>1179.7242857142858</v>
      </c>
      <c r="AH502" s="16">
        <f>AVERAGE(G489:G502)</f>
        <v>1180.7921428571431</v>
      </c>
      <c r="AS502" s="26">
        <f>AVERAGE(E502,F502,G502)</f>
        <v>1164.3733333333332</v>
      </c>
      <c r="AT502" s="26">
        <f t="shared" si="209"/>
        <v>1182.4119047619049</v>
      </c>
      <c r="AU502" s="26">
        <f t="shared" si="210"/>
        <v>10.594965986394593</v>
      </c>
      <c r="AV502" s="27">
        <f t="shared" si="211"/>
        <v>-113.50403862699648</v>
      </c>
      <c r="AW502" s="10">
        <f t="shared" si="203"/>
        <v>43700</v>
      </c>
      <c r="AY502" s="20">
        <f>AVERAGE(E502,F502,G502)</f>
        <v>1164.3733333333332</v>
      </c>
      <c r="AZ502" s="21">
        <f t="shared" si="218"/>
        <v>1189.5341666666666</v>
      </c>
      <c r="BA502" s="21">
        <f t="shared" si="219"/>
        <v>17.148166666666704</v>
      </c>
      <c r="BB502" s="22">
        <f t="shared" si="220"/>
        <v>-97.817388966102499</v>
      </c>
      <c r="BC502" s="10">
        <f t="shared" si="204"/>
        <v>43700</v>
      </c>
      <c r="BE502" s="20">
        <f>G502-G501</f>
        <v>-38.240000000000009</v>
      </c>
      <c r="BF502" s="23">
        <f t="shared" si="206"/>
        <v>0</v>
      </c>
      <c r="BG502" s="23">
        <f t="shared" si="212"/>
        <v>38.240000000000009</v>
      </c>
      <c r="BH502" s="33">
        <f t="shared" si="216"/>
        <v>7.6218029050199485</v>
      </c>
      <c r="BI502" s="33">
        <f t="shared" si="217"/>
        <v>9.305826753741627</v>
      </c>
      <c r="BJ502" s="23">
        <f t="shared" si="213"/>
        <v>0.81903554694432956</v>
      </c>
      <c r="BK502" s="30">
        <f t="shared" si="214"/>
        <v>45.025813174468745</v>
      </c>
      <c r="BL502" s="10">
        <f t="shared" si="205"/>
        <v>43700</v>
      </c>
    </row>
    <row r="503" spans="1:64" x14ac:dyDescent="0.25">
      <c r="A503">
        <v>1506</v>
      </c>
      <c r="B503">
        <v>3</v>
      </c>
      <c r="C503" s="1">
        <v>43703</v>
      </c>
      <c r="D503" s="52">
        <v>1157.26</v>
      </c>
      <c r="E503" s="52">
        <v>1169.47</v>
      </c>
      <c r="F503" s="52">
        <v>1152.96</v>
      </c>
      <c r="G503">
        <v>1168.8900000000001</v>
      </c>
      <c r="H503">
        <v>1226441</v>
      </c>
      <c r="J503" s="10">
        <f t="shared" si="198"/>
        <v>43703</v>
      </c>
      <c r="K503" s="20">
        <v>0</v>
      </c>
      <c r="L503" s="20">
        <v>0</v>
      </c>
      <c r="N503" s="10">
        <f t="shared" si="199"/>
        <v>43703</v>
      </c>
      <c r="O503" s="42">
        <f>((G503-MIN(F490:F503))/(MAX(E490:E503)-MIN(F490:F503))*100)</f>
        <v>35.685347738015018</v>
      </c>
      <c r="P503" s="40">
        <f t="shared" si="215"/>
        <v>38.514288273082919</v>
      </c>
      <c r="Q503" s="2"/>
      <c r="R503" s="10">
        <f t="shared" si="200"/>
        <v>43703</v>
      </c>
      <c r="S503" s="11">
        <f t="shared" si="207"/>
        <v>0.25</v>
      </c>
      <c r="T503" s="40">
        <f>(G503*S503)+(T502*(1-S503))</f>
        <v>1175.3094562847555</v>
      </c>
      <c r="U503" s="3"/>
      <c r="V503" s="10">
        <f t="shared" si="201"/>
        <v>43703</v>
      </c>
      <c r="W503" s="23">
        <f t="shared" ref="W503:W519" si="226">2/(12+1)</f>
        <v>0.15384615384615385</v>
      </c>
      <c r="X503" s="46">
        <f>((G503 -X502)*W503)+X502</f>
        <v>1177.7777071488692</v>
      </c>
      <c r="Y503" s="23">
        <f t="shared" si="221"/>
        <v>7.407407407407407E-2</v>
      </c>
      <c r="Z503" s="47">
        <f>((G503 -Z502)*Y503)+Z502</f>
        <v>1173.4266262733788</v>
      </c>
      <c r="AA503" s="46">
        <f t="shared" si="222"/>
        <v>4.3510808754904247</v>
      </c>
      <c r="AB503" s="45">
        <f t="shared" si="223"/>
        <v>0.2</v>
      </c>
      <c r="AC503" s="48">
        <f t="shared" si="225"/>
        <v>8.7545358834627969</v>
      </c>
      <c r="AD503" s="46">
        <f t="shared" si="224"/>
        <v>-4.4034550079723722</v>
      </c>
      <c r="AF503" s="10">
        <f t="shared" si="202"/>
        <v>43703</v>
      </c>
      <c r="AG503" s="15">
        <f>AVERAGE(G497:G503)</f>
        <v>1179.9571428571428</v>
      </c>
      <c r="AH503" s="16">
        <f>AVERAGE(G490:G503)</f>
        <v>1180.7164285714287</v>
      </c>
      <c r="AS503" s="26">
        <f>AVERAGE(E503,F503,G503)</f>
        <v>1163.7733333333335</v>
      </c>
      <c r="AT503" s="26">
        <f t="shared" si="209"/>
        <v>1181.7504761904763</v>
      </c>
      <c r="AU503" s="26">
        <f t="shared" si="210"/>
        <v>11.350884353741517</v>
      </c>
      <c r="AV503" s="27">
        <f t="shared" si="211"/>
        <v>-105.58438912128813</v>
      </c>
      <c r="AW503" s="10">
        <f t="shared" si="203"/>
        <v>43703</v>
      </c>
      <c r="AY503" s="20">
        <f>AVERAGE(E503,F503,G503)</f>
        <v>1163.7733333333335</v>
      </c>
      <c r="AZ503" s="21">
        <f t="shared" si="218"/>
        <v>1185.806</v>
      </c>
      <c r="BA503" s="21">
        <f t="shared" si="219"/>
        <v>16.028066666666689</v>
      </c>
      <c r="BB503" s="22">
        <f t="shared" si="220"/>
        <v>-91.64202239682254</v>
      </c>
      <c r="BC503" s="10">
        <f t="shared" si="204"/>
        <v>43703</v>
      </c>
      <c r="BE503" s="20">
        <f>G503-G502</f>
        <v>17.600000000000136</v>
      </c>
      <c r="BF503" s="23">
        <f t="shared" si="206"/>
        <v>17.600000000000136</v>
      </c>
      <c r="BG503" s="23">
        <f t="shared" si="212"/>
        <v>0</v>
      </c>
      <c r="BH503" s="33">
        <f t="shared" si="216"/>
        <v>8.3345312689471047</v>
      </c>
      <c r="BI503" s="33">
        <f t="shared" si="217"/>
        <v>8.6411248427600817</v>
      </c>
      <c r="BJ503" s="23">
        <f t="shared" si="213"/>
        <v>0.96451925190389365</v>
      </c>
      <c r="BK503" s="30">
        <f t="shared" si="214"/>
        <v>49.096961048823509</v>
      </c>
      <c r="BL503" s="10">
        <f t="shared" si="205"/>
        <v>43703</v>
      </c>
    </row>
    <row r="504" spans="1:64" x14ac:dyDescent="0.25">
      <c r="A504">
        <v>17572</v>
      </c>
      <c r="B504">
        <v>3</v>
      </c>
      <c r="C504" s="1">
        <v>43704</v>
      </c>
      <c r="D504" s="52">
        <v>1180.53</v>
      </c>
      <c r="E504" s="52">
        <v>1182.4000000000001</v>
      </c>
      <c r="F504" s="52">
        <v>1161.45</v>
      </c>
      <c r="G504">
        <v>1167.8399999999999</v>
      </c>
      <c r="H504">
        <v>1077452</v>
      </c>
      <c r="J504" s="10">
        <f t="shared" si="198"/>
        <v>43704</v>
      </c>
      <c r="K504" s="20">
        <v>0</v>
      </c>
      <c r="L504" s="20">
        <v>0</v>
      </c>
      <c r="N504" s="10">
        <f t="shared" si="199"/>
        <v>43704</v>
      </c>
      <c r="O504" s="42">
        <f>((G504-MIN(F491:F504))/(MAX(E491:E504)-MIN(F491:F504))*100)</f>
        <v>33.912896691424571</v>
      </c>
      <c r="P504" s="40">
        <f t="shared" si="215"/>
        <v>25.191312176457334</v>
      </c>
      <c r="Q504" s="2"/>
      <c r="R504" s="10">
        <f t="shared" si="200"/>
        <v>43704</v>
      </c>
      <c r="S504" s="11">
        <f t="shared" si="207"/>
        <v>0.25</v>
      </c>
      <c r="T504" s="40">
        <f>(G504*S504)+(T503*(1-S504))</f>
        <v>1173.4420922135666</v>
      </c>
      <c r="U504" s="3"/>
      <c r="V504" s="10">
        <f t="shared" si="201"/>
        <v>43704</v>
      </c>
      <c r="W504" s="23">
        <f t="shared" si="226"/>
        <v>0.15384615384615385</v>
      </c>
      <c r="X504" s="46">
        <f>((G504 -X503)*W504)+X503</f>
        <v>1176.2488291259663</v>
      </c>
      <c r="Y504" s="23">
        <f t="shared" si="221"/>
        <v>7.407407407407407E-2</v>
      </c>
      <c r="Z504" s="47">
        <f>((G504 -Z503)*Y504)+Z503</f>
        <v>1173.0128021049804</v>
      </c>
      <c r="AA504" s="46">
        <f t="shared" si="222"/>
        <v>3.2360270209858299</v>
      </c>
      <c r="AB504" s="45">
        <f t="shared" si="223"/>
        <v>0.2</v>
      </c>
      <c r="AC504" s="48">
        <f t="shared" si="225"/>
        <v>7.6508341109674038</v>
      </c>
      <c r="AD504" s="46">
        <f t="shared" si="224"/>
        <v>-4.4148070899815739</v>
      </c>
      <c r="AF504" s="10">
        <f t="shared" si="202"/>
        <v>43704</v>
      </c>
      <c r="AG504" s="15">
        <f>AVERAGE(G498:G504)</f>
        <v>1178.5628571428572</v>
      </c>
      <c r="AH504" s="16">
        <f>AVERAGE(G491:G504)</f>
        <v>1180.277142857143</v>
      </c>
      <c r="AS504" s="26">
        <f>AVERAGE(E504,F504,G504)</f>
        <v>1170.5633333333335</v>
      </c>
      <c r="AT504" s="26">
        <f t="shared" si="209"/>
        <v>1180.777142857143</v>
      </c>
      <c r="AU504" s="26">
        <f t="shared" si="210"/>
        <v>12.463265306122432</v>
      </c>
      <c r="AV504" s="27">
        <f t="shared" si="211"/>
        <v>-54.634208467514235</v>
      </c>
      <c r="AW504" s="10">
        <f t="shared" si="203"/>
        <v>43704</v>
      </c>
      <c r="AY504" s="20">
        <f>AVERAGE(E504,F504,G504)</f>
        <v>1170.5633333333335</v>
      </c>
      <c r="AZ504" s="21">
        <f t="shared" si="218"/>
        <v>1182.945666666667</v>
      </c>
      <c r="BA504" s="21">
        <f t="shared" si="219"/>
        <v>14.692000000000007</v>
      </c>
      <c r="BB504" s="22">
        <f t="shared" si="220"/>
        <v>-56.186284296821206</v>
      </c>
      <c r="BC504" s="10">
        <f t="shared" si="204"/>
        <v>43704</v>
      </c>
      <c r="BE504" s="20">
        <f>G504-G503</f>
        <v>-1.0500000000001819</v>
      </c>
      <c r="BF504" s="23">
        <f t="shared" si="206"/>
        <v>0</v>
      </c>
      <c r="BG504" s="23">
        <f t="shared" si="212"/>
        <v>1.0500000000001819</v>
      </c>
      <c r="BH504" s="33">
        <f t="shared" si="216"/>
        <v>7.7392076068794546</v>
      </c>
      <c r="BI504" s="33">
        <f t="shared" si="217"/>
        <v>8.0989016397058027</v>
      </c>
      <c r="BJ504" s="23">
        <f t="shared" si="213"/>
        <v>0.95558730691790272</v>
      </c>
      <c r="BK504" s="30">
        <f t="shared" si="214"/>
        <v>48.864466625320503</v>
      </c>
      <c r="BL504" s="10">
        <f t="shared" si="205"/>
        <v>43704</v>
      </c>
    </row>
    <row r="505" spans="1:64" x14ac:dyDescent="0.25">
      <c r="A505">
        <v>17612</v>
      </c>
      <c r="B505">
        <v>3</v>
      </c>
      <c r="C505" s="1">
        <v>43705</v>
      </c>
      <c r="D505" s="52">
        <v>1161.71</v>
      </c>
      <c r="E505" s="52">
        <v>1176.4100000000001</v>
      </c>
      <c r="F505" s="52">
        <v>1157.3</v>
      </c>
      <c r="G505">
        <v>1171.02</v>
      </c>
      <c r="H505">
        <v>802243</v>
      </c>
      <c r="J505" s="10">
        <f t="shared" si="198"/>
        <v>43705</v>
      </c>
      <c r="K505" s="20">
        <v>0</v>
      </c>
      <c r="L505" s="20">
        <v>0</v>
      </c>
      <c r="N505" s="10">
        <f t="shared" si="199"/>
        <v>43705</v>
      </c>
      <c r="O505" s="42">
        <f>((G505-MIN(F492:F505))/(MAX(E492:E505)-MIN(F492:F505))*100)</f>
        <v>39.280891289669107</v>
      </c>
      <c r="P505" s="40">
        <f t="shared" si="215"/>
        <v>36.293045239702899</v>
      </c>
      <c r="Q505" s="2"/>
      <c r="R505" s="10">
        <f t="shared" si="200"/>
        <v>43705</v>
      </c>
      <c r="S505" s="11">
        <f t="shared" si="207"/>
        <v>0.25</v>
      </c>
      <c r="T505" s="40">
        <f>(G505*S505)+(T504*(1-S505))</f>
        <v>1172.8365691601748</v>
      </c>
      <c r="U505" s="3"/>
      <c r="V505" s="10">
        <f t="shared" si="201"/>
        <v>43705</v>
      </c>
      <c r="W505" s="23">
        <f t="shared" si="226"/>
        <v>0.15384615384615385</v>
      </c>
      <c r="X505" s="46">
        <f>((G505 -X504)*W505)+X504</f>
        <v>1175.4443938758177</v>
      </c>
      <c r="Y505" s="23">
        <f t="shared" si="221"/>
        <v>7.407407407407407E-2</v>
      </c>
      <c r="Z505" s="47">
        <f>((G505 -Z504)*Y505)+Z504</f>
        <v>1172.8651871342411</v>
      </c>
      <c r="AA505" s="46">
        <f t="shared" si="222"/>
        <v>2.5792067415766269</v>
      </c>
      <c r="AB505" s="45">
        <f t="shared" si="223"/>
        <v>0.2</v>
      </c>
      <c r="AC505" s="48">
        <f t="shared" si="225"/>
        <v>6.6365086370892481</v>
      </c>
      <c r="AD505" s="46">
        <f t="shared" si="224"/>
        <v>-4.0573018955126212</v>
      </c>
      <c r="AF505" s="10">
        <f t="shared" si="202"/>
        <v>43705</v>
      </c>
      <c r="AG505" s="15">
        <f>AVERAGE(G499:G505)</f>
        <v>1174.6442857142858</v>
      </c>
      <c r="AH505" s="16">
        <f>AVERAGE(G492:G505)</f>
        <v>1177.8642857142859</v>
      </c>
      <c r="AS505" s="26">
        <f>AVERAGE(E505,F505,G505)</f>
        <v>1168.2433333333333</v>
      </c>
      <c r="AT505" s="26">
        <f t="shared" si="209"/>
        <v>1176.4533333333334</v>
      </c>
      <c r="AU505" s="26">
        <f t="shared" si="210"/>
        <v>11.102857142857147</v>
      </c>
      <c r="AV505" s="27">
        <f t="shared" si="211"/>
        <v>-49.296620346543349</v>
      </c>
      <c r="AW505" s="10">
        <f t="shared" si="203"/>
        <v>43705</v>
      </c>
      <c r="AY505" s="20">
        <f>AVERAGE(E505,F505,G505)</f>
        <v>1168.2433333333333</v>
      </c>
      <c r="AZ505" s="21">
        <f t="shared" si="218"/>
        <v>1180.3838333333333</v>
      </c>
      <c r="BA505" s="21">
        <f t="shared" si="219"/>
        <v>13.344216666666659</v>
      </c>
      <c r="BB505" s="22">
        <f t="shared" si="220"/>
        <v>-60.652991995283763</v>
      </c>
      <c r="BC505" s="10">
        <f t="shared" si="204"/>
        <v>43705</v>
      </c>
      <c r="BE505" s="20">
        <f>G505-G504</f>
        <v>3.1800000000000637</v>
      </c>
      <c r="BF505" s="23">
        <f t="shared" si="206"/>
        <v>3.1800000000000637</v>
      </c>
      <c r="BG505" s="23">
        <f t="shared" si="212"/>
        <v>0</v>
      </c>
      <c r="BH505" s="33">
        <f t="shared" si="216"/>
        <v>7.4135499206737832</v>
      </c>
      <c r="BI505" s="33">
        <f t="shared" si="217"/>
        <v>7.5204086654411029</v>
      </c>
      <c r="BJ505" s="23">
        <f t="shared" si="213"/>
        <v>0.98579083271652868</v>
      </c>
      <c r="BK505" s="30">
        <f t="shared" si="214"/>
        <v>49.642229003947172</v>
      </c>
      <c r="BL505" s="10">
        <f t="shared" si="205"/>
        <v>43705</v>
      </c>
    </row>
    <row r="506" spans="1:64" x14ac:dyDescent="0.25">
      <c r="A506">
        <v>17613</v>
      </c>
      <c r="B506">
        <v>3</v>
      </c>
      <c r="C506" s="1">
        <v>43706</v>
      </c>
      <c r="D506" s="52">
        <v>1181.1199999999999</v>
      </c>
      <c r="E506" s="52">
        <v>1196.06</v>
      </c>
      <c r="F506" s="52">
        <v>1181.1199999999999</v>
      </c>
      <c r="G506">
        <v>1192.8499999999999</v>
      </c>
      <c r="H506">
        <v>1088858</v>
      </c>
      <c r="J506" s="10">
        <f t="shared" si="198"/>
        <v>43706</v>
      </c>
      <c r="K506" s="20">
        <v>0</v>
      </c>
      <c r="L506" s="20">
        <v>1</v>
      </c>
      <c r="N506" s="10">
        <f t="shared" si="199"/>
        <v>43706</v>
      </c>
      <c r="O506" s="42">
        <f>((G506-MIN(F493:F506))/(MAX(E493:E506)-MIN(F493:F506))*100)</f>
        <v>76.130992572585924</v>
      </c>
      <c r="P506" s="40">
        <f t="shared" si="215"/>
        <v>49.774926851226532</v>
      </c>
      <c r="Q506" s="2"/>
      <c r="R506" s="10">
        <f t="shared" si="200"/>
        <v>43706</v>
      </c>
      <c r="S506" s="11">
        <f t="shared" si="207"/>
        <v>0.25</v>
      </c>
      <c r="T506" s="40">
        <f>(G506*S506)+(T505*(1-S506))</f>
        <v>1177.839926870131</v>
      </c>
      <c r="U506" s="3"/>
      <c r="V506" s="10">
        <f t="shared" si="201"/>
        <v>43706</v>
      </c>
      <c r="W506" s="23">
        <f t="shared" si="226"/>
        <v>0.15384615384615385</v>
      </c>
      <c r="X506" s="46">
        <f>((G506 -X505)*W506)+X505</f>
        <v>1178.1221794333842</v>
      </c>
      <c r="Y506" s="23">
        <f t="shared" si="221"/>
        <v>7.407407407407407E-2</v>
      </c>
      <c r="Z506" s="47">
        <f>((G506 -Z505)*Y506)+Z505</f>
        <v>1174.3455436428158</v>
      </c>
      <c r="AA506" s="46">
        <f t="shared" si="222"/>
        <v>3.7766357905684345</v>
      </c>
      <c r="AB506" s="45">
        <f t="shared" si="223"/>
        <v>0.2</v>
      </c>
      <c r="AC506" s="48">
        <f t="shared" si="225"/>
        <v>6.0645340677850852</v>
      </c>
      <c r="AD506" s="46">
        <f t="shared" si="224"/>
        <v>-2.2878982772166507</v>
      </c>
      <c r="AF506" s="10">
        <f t="shared" si="202"/>
        <v>43706</v>
      </c>
      <c r="AG506" s="15">
        <f>AVERAGE(G500:G506)</f>
        <v>1176.0957142857144</v>
      </c>
      <c r="AH506" s="16">
        <f>AVERAGE(G493:G506)</f>
        <v>1178.2099999999998</v>
      </c>
      <c r="AS506" s="26">
        <f>AVERAGE(E506,F506,G506)</f>
        <v>1190.01</v>
      </c>
      <c r="AT506" s="26">
        <f t="shared" si="209"/>
        <v>1176.8900000000001</v>
      </c>
      <c r="AU506" s="26">
        <f t="shared" si="210"/>
        <v>11.601904761904766</v>
      </c>
      <c r="AV506" s="27">
        <f t="shared" si="211"/>
        <v>75.389919553438858</v>
      </c>
      <c r="AW506" s="10">
        <f t="shared" si="203"/>
        <v>43706</v>
      </c>
      <c r="AY506" s="20">
        <f>AVERAGE(E506,F506,G506)</f>
        <v>1190.01</v>
      </c>
      <c r="AZ506" s="21">
        <f t="shared" si="218"/>
        <v>1179.0703333333333</v>
      </c>
      <c r="BA506" s="21">
        <f t="shared" si="219"/>
        <v>11.899366666666662</v>
      </c>
      <c r="BB506" s="22">
        <f t="shared" si="220"/>
        <v>61.289909920509267</v>
      </c>
      <c r="BC506" s="10">
        <f t="shared" si="204"/>
        <v>43706</v>
      </c>
      <c r="BE506" s="20">
        <f>G506-G505</f>
        <v>21.829999999999927</v>
      </c>
      <c r="BF506" s="23">
        <f t="shared" si="206"/>
        <v>21.829999999999927</v>
      </c>
      <c r="BG506" s="23">
        <f t="shared" si="212"/>
        <v>0</v>
      </c>
      <c r="BH506" s="33">
        <f t="shared" si="216"/>
        <v>8.4432963549113644</v>
      </c>
      <c r="BI506" s="33">
        <f t="shared" si="217"/>
        <v>6.9832366179095953</v>
      </c>
      <c r="BJ506" s="23">
        <f t="shared" si="213"/>
        <v>1.2090806622902077</v>
      </c>
      <c r="BK506" s="30">
        <f t="shared" si="214"/>
        <v>54.732300315223632</v>
      </c>
      <c r="BL506" s="10">
        <f t="shared" si="205"/>
        <v>43706</v>
      </c>
    </row>
    <row r="507" spans="1:64" x14ac:dyDescent="0.25">
      <c r="A507">
        <v>17676</v>
      </c>
      <c r="B507">
        <v>3</v>
      </c>
      <c r="C507" s="1">
        <v>43707</v>
      </c>
      <c r="D507" s="52">
        <v>1198.5</v>
      </c>
      <c r="E507" s="52">
        <v>1198.5</v>
      </c>
      <c r="F507" s="52">
        <v>1183.8</v>
      </c>
      <c r="G507">
        <v>1188.0999999999999</v>
      </c>
      <c r="H507">
        <v>1129959</v>
      </c>
      <c r="J507" s="10">
        <f t="shared" si="198"/>
        <v>43707</v>
      </c>
      <c r="K507" s="20">
        <v>0</v>
      </c>
      <c r="L507" s="20">
        <v>0</v>
      </c>
      <c r="N507" s="10">
        <f t="shared" si="199"/>
        <v>43707</v>
      </c>
      <c r="O507" s="42">
        <f>((G507-MIN(F494:F507))/(MAX(E494:E507)-MIN(F494:F507))*100)</f>
        <v>68.11276164753528</v>
      </c>
      <c r="P507" s="40">
        <f t="shared" si="215"/>
        <v>61.174881836596768</v>
      </c>
      <c r="Q507" s="2"/>
      <c r="R507" s="10">
        <f t="shared" si="200"/>
        <v>43707</v>
      </c>
      <c r="S507" s="11">
        <f t="shared" si="207"/>
        <v>0.25</v>
      </c>
      <c r="T507" s="40">
        <f>(G507*S507)+(T506*(1-S507))</f>
        <v>1180.4049451525982</v>
      </c>
      <c r="U507" s="3"/>
      <c r="V507" s="10">
        <f t="shared" si="201"/>
        <v>43707</v>
      </c>
      <c r="W507" s="23">
        <f t="shared" si="226"/>
        <v>0.15384615384615385</v>
      </c>
      <c r="X507" s="46">
        <f>((G507 -X506)*W507)+X506</f>
        <v>1179.657228751325</v>
      </c>
      <c r="Y507" s="23">
        <f t="shared" si="221"/>
        <v>7.407407407407407E-2</v>
      </c>
      <c r="Z507" s="47">
        <f>((G507 -Z506)*Y507)+Z506</f>
        <v>1175.3643922618664</v>
      </c>
      <c r="AA507" s="46">
        <f t="shared" si="222"/>
        <v>4.2928364894585229</v>
      </c>
      <c r="AB507" s="45">
        <f t="shared" si="223"/>
        <v>0.2</v>
      </c>
      <c r="AC507" s="48">
        <f t="shared" si="225"/>
        <v>5.7101945521197726</v>
      </c>
      <c r="AD507" s="46">
        <f t="shared" si="224"/>
        <v>-1.4173580626612496</v>
      </c>
      <c r="AF507" s="10">
        <f t="shared" si="202"/>
        <v>43707</v>
      </c>
      <c r="AG507" s="15">
        <f>AVERAGE(G501:G507)</f>
        <v>1175.6457142857143</v>
      </c>
      <c r="AH507" s="16">
        <f>AVERAGE(G494:G507)</f>
        <v>1179.1664285714287</v>
      </c>
      <c r="AS507" s="26">
        <f>AVERAGE(E507,F507,G507)</f>
        <v>1190.1333333333334</v>
      </c>
      <c r="AT507" s="26">
        <f t="shared" si="209"/>
        <v>1176.5433333333333</v>
      </c>
      <c r="AU507" s="26">
        <f t="shared" si="210"/>
        <v>11.205714285714262</v>
      </c>
      <c r="AV507" s="27">
        <f t="shared" si="211"/>
        <v>80.851606323305475</v>
      </c>
      <c r="AW507" s="10">
        <f t="shared" si="203"/>
        <v>43707</v>
      </c>
      <c r="AY507" s="20">
        <f>AVERAGE(E507,F507,G507)</f>
        <v>1190.1333333333334</v>
      </c>
      <c r="AZ507" s="21">
        <f t="shared" si="218"/>
        <v>1178.7465</v>
      </c>
      <c r="BA507" s="21">
        <f t="shared" si="219"/>
        <v>11.543150000000002</v>
      </c>
      <c r="BB507" s="22">
        <f t="shared" si="220"/>
        <v>65.763870539864001</v>
      </c>
      <c r="BC507" s="10">
        <f t="shared" si="204"/>
        <v>43707</v>
      </c>
      <c r="BE507" s="20">
        <f>G507-G506</f>
        <v>-4.75</v>
      </c>
      <c r="BF507" s="23">
        <f t="shared" si="206"/>
        <v>0</v>
      </c>
      <c r="BG507" s="23">
        <f t="shared" si="212"/>
        <v>4.75</v>
      </c>
      <c r="BH507" s="33">
        <f t="shared" si="216"/>
        <v>7.8402037581319819</v>
      </c>
      <c r="BI507" s="33">
        <f t="shared" si="217"/>
        <v>6.8237197166303378</v>
      </c>
      <c r="BJ507" s="23">
        <f t="shared" si="213"/>
        <v>1.1489633343269263</v>
      </c>
      <c r="BK507" s="30">
        <f t="shared" si="214"/>
        <v>53.46593475904006</v>
      </c>
      <c r="BL507" s="10">
        <f t="shared" si="205"/>
        <v>43707</v>
      </c>
    </row>
    <row r="508" spans="1:64" x14ac:dyDescent="0.25">
      <c r="C508" s="1">
        <v>43711</v>
      </c>
      <c r="D508" s="52">
        <v>1177.03</v>
      </c>
      <c r="E508" s="52">
        <v>1186.8900000000001</v>
      </c>
      <c r="F508" s="52">
        <v>1163.2</v>
      </c>
      <c r="G508">
        <v>1168.3900000000001</v>
      </c>
      <c r="H508">
        <v>1480420</v>
      </c>
      <c r="J508" s="10">
        <f t="shared" si="198"/>
        <v>43711</v>
      </c>
      <c r="K508" s="20">
        <v>0</v>
      </c>
      <c r="L508" s="20">
        <v>0</v>
      </c>
      <c r="N508" s="10">
        <f t="shared" si="199"/>
        <v>43711</v>
      </c>
      <c r="O508" s="42">
        <f t="shared" ref="O508:O519" si="227">((G508-MIN(F495:F508))/(MAX(E495:E508)-MIN(F495:F508))*100)</f>
        <v>34.841323430114954</v>
      </c>
      <c r="P508" s="40">
        <f t="shared" ref="P508:P519" si="228">AVERAGE(O506:O508)</f>
        <v>59.695025883412058</v>
      </c>
      <c r="R508" s="10">
        <f t="shared" si="200"/>
        <v>43711</v>
      </c>
      <c r="S508" s="11">
        <f t="shared" si="207"/>
        <v>0.25</v>
      </c>
      <c r="T508" s="40">
        <f>(G508*S508)+(T507*(1-S508))</f>
        <v>1177.4012088644488</v>
      </c>
      <c r="U508" s="3"/>
      <c r="V508" s="10">
        <f t="shared" si="201"/>
        <v>43711</v>
      </c>
      <c r="W508" s="23">
        <f t="shared" si="226"/>
        <v>0.15384615384615385</v>
      </c>
      <c r="X508" s="46">
        <f>((G508 -X507)*W508)+X507</f>
        <v>1177.9238089434289</v>
      </c>
      <c r="Y508" s="23">
        <f t="shared" si="221"/>
        <v>7.407407407407407E-2</v>
      </c>
      <c r="Z508" s="47">
        <f>((G508 -Z507)*Y508)+Z507</f>
        <v>1174.8477706128392</v>
      </c>
      <c r="AA508" s="46">
        <f t="shared" ref="AA508:AA519" si="229">X508-Z508</f>
        <v>3.0760383305896539</v>
      </c>
      <c r="AB508" s="45">
        <f t="shared" si="223"/>
        <v>0.2</v>
      </c>
      <c r="AC508" s="48">
        <f t="shared" ref="AC508:AC519" si="230">((AA508 -AC507)*AB508)+AC507</f>
        <v>5.1833633078137487</v>
      </c>
      <c r="AD508" s="46">
        <f t="shared" ref="AD508:AD519" si="231">AA508-AC508</f>
        <v>-2.1073249772240947</v>
      </c>
      <c r="AF508" s="10">
        <f t="shared" si="202"/>
        <v>43711</v>
      </c>
      <c r="AG508" s="15">
        <f>AVERAGE(G502:G508)</f>
        <v>1172.6257142857144</v>
      </c>
      <c r="AH508" s="16">
        <f>AVERAGE(G495:G508)</f>
        <v>1177.1035714285715</v>
      </c>
      <c r="AS508" s="26">
        <f>AVERAGE(E508,F508,G508)</f>
        <v>1172.8266666666668</v>
      </c>
      <c r="AT508" s="26">
        <f t="shared" ref="AT508:AT519" si="232">AVERAGE(AS502:AS508)</f>
        <v>1174.2747619047618</v>
      </c>
      <c r="AU508" s="26">
        <f t="shared" ref="AU508:AU519" si="233">(ABS(AT508-AS502)+ABS(AT508-AS503)+ABS(AT508-AS504)+ABS(AT508-AS505)+ABS(AT508-AS506)+ABS(AT508-AS507)+ABS(AT508-AS508))/7</f>
        <v>9.0268027210883499</v>
      </c>
      <c r="AV508" s="27">
        <f t="shared" ref="AV508:AV519" si="234">(AS508-AT508)/(AU508*0.015)</f>
        <v>-10.694781477181385</v>
      </c>
      <c r="AW508" s="10">
        <f t="shared" si="203"/>
        <v>43711</v>
      </c>
      <c r="AY508" s="20">
        <f>AVERAGE(E508,F508,G508)</f>
        <v>1172.8266666666668</v>
      </c>
      <c r="AZ508" s="21">
        <f t="shared" ref="AZ508:AZ519" si="235">AVERAGE(AY489:AY508)</f>
        <v>1179.5928333333334</v>
      </c>
      <c r="BA508" s="21">
        <f t="shared" ref="BA508:BA519" si="236">(ABS(AY489-AZ508)+ABS(AY490-AZ508)+ABS(AY491-AZ508)+ABS(AY492-AZ508)+ABS(AY493-AZ508)+ABS(AY494-AZ508)+ABS(AY495-AZ508)+ABS(AY496-AZ508)+ABS(AY497-AZ508)+ABS(AY498-AZ508)+ABS(AY499-AZ508)+ABS(AY500-AZ508)+ABS(AY501-AZ508)+ABS(AY502-AZ508)+ABS(AY503-AZ508)+ABS(AY504-AZ508)+ABS(AY505-AZ508)+ABS(AY506-AZ508)+ABS(AY507-AZ508)+ABS(AY508-AZ508))/20</f>
        <v>10.781449999999996</v>
      </c>
      <c r="BB508" s="22">
        <f t="shared" ref="BB508:BB519" si="237">(AY508-AZ508)/(BA508*0.015)</f>
        <v>-41.838322097470204</v>
      </c>
      <c r="BC508" s="10">
        <f t="shared" si="204"/>
        <v>43711</v>
      </c>
      <c r="BE508" s="20">
        <f>G508-G507</f>
        <v>-19.709999999999809</v>
      </c>
      <c r="BF508" s="23">
        <f t="shared" ref="BF508:BF519" si="238">IF(BE508&gt;0,BE508,0)</f>
        <v>0</v>
      </c>
      <c r="BG508" s="23">
        <f t="shared" ref="BG508:BG519" si="239">IF(BE508&lt;0,-BE508,0)</f>
        <v>19.709999999999809</v>
      </c>
      <c r="BH508" s="33">
        <f t="shared" ref="BH508:BH519" si="240">((BH507*13)+BF508)/14</f>
        <v>7.2801892039796972</v>
      </c>
      <c r="BI508" s="33">
        <f t="shared" ref="BI508:BI519" si="241">((BI507*13)+BG508)/14</f>
        <v>7.744168308299586</v>
      </c>
      <c r="BJ508" s="23">
        <f t="shared" ref="BJ508:BJ519" si="242">BH508/BI508</f>
        <v>0.94008664509232931</v>
      </c>
      <c r="BK508" s="30">
        <f t="shared" ref="BK508:BK519" si="243">IF(BI508=0,100,100-(100/(1+BJ508)))</f>
        <v>48.455910331138348</v>
      </c>
      <c r="BL508" s="10">
        <f t="shared" si="205"/>
        <v>43711</v>
      </c>
    </row>
    <row r="509" spans="1:64" x14ac:dyDescent="0.25">
      <c r="C509" s="1">
        <v>43712</v>
      </c>
      <c r="D509" s="52">
        <v>1176.71</v>
      </c>
      <c r="E509" s="52">
        <v>1183.48</v>
      </c>
      <c r="F509" s="52">
        <v>1171</v>
      </c>
      <c r="G509">
        <v>1181.4100000000001</v>
      </c>
      <c r="H509">
        <v>1068968</v>
      </c>
      <c r="J509" s="10">
        <f t="shared" si="198"/>
        <v>43712</v>
      </c>
      <c r="K509" s="20">
        <v>0</v>
      </c>
      <c r="L509" s="20">
        <v>0</v>
      </c>
      <c r="N509" s="10">
        <f t="shared" si="199"/>
        <v>43712</v>
      </c>
      <c r="O509" s="42">
        <f t="shared" si="227"/>
        <v>56.819716407832679</v>
      </c>
      <c r="P509" s="40">
        <f t="shared" si="228"/>
        <v>53.257933828494309</v>
      </c>
      <c r="R509" s="10">
        <f t="shared" si="200"/>
        <v>43712</v>
      </c>
      <c r="S509" s="11">
        <f t="shared" si="207"/>
        <v>0.25</v>
      </c>
      <c r="T509" s="40">
        <f>(G509*S509)+(T508*(1-S509))</f>
        <v>1178.4034066483366</v>
      </c>
      <c r="U509" s="3"/>
      <c r="V509" s="10">
        <f t="shared" si="201"/>
        <v>43712</v>
      </c>
      <c r="W509" s="23">
        <f t="shared" si="226"/>
        <v>0.15384615384615385</v>
      </c>
      <c r="X509" s="46">
        <f>((G509 -X508)*W509)+X508</f>
        <v>1178.4601460290553</v>
      </c>
      <c r="Y509" s="23">
        <f t="shared" si="221"/>
        <v>7.407407407407407E-2</v>
      </c>
      <c r="Z509" s="47">
        <f>((G509 -Z508)*Y509)+Z508</f>
        <v>1175.3338616785547</v>
      </c>
      <c r="AA509" s="46">
        <f t="shared" si="229"/>
        <v>3.1262843505005549</v>
      </c>
      <c r="AB509" s="45">
        <f t="shared" si="223"/>
        <v>0.2</v>
      </c>
      <c r="AC509" s="48">
        <f t="shared" si="230"/>
        <v>4.7719475163511103</v>
      </c>
      <c r="AD509" s="46">
        <f t="shared" si="231"/>
        <v>-1.6456631658505554</v>
      </c>
      <c r="AF509" s="10">
        <f t="shared" si="202"/>
        <v>43712</v>
      </c>
      <c r="AG509" s="15">
        <f>AVERAGE(G503:G509)</f>
        <v>1176.9285714285718</v>
      </c>
      <c r="AH509" s="16">
        <f>AVERAGE(G496:G509)</f>
        <v>1178.3264285714286</v>
      </c>
      <c r="AS509" s="26">
        <f>AVERAGE(E509,F509,G509)</f>
        <v>1178.6300000000001</v>
      </c>
      <c r="AT509" s="26">
        <f t="shared" si="232"/>
        <v>1176.3114285714287</v>
      </c>
      <c r="AU509" s="26">
        <f t="shared" si="233"/>
        <v>8.5254421768707154</v>
      </c>
      <c r="AV509" s="27">
        <f t="shared" si="234"/>
        <v>18.130605470620242</v>
      </c>
      <c r="AW509" s="10">
        <f t="shared" si="203"/>
        <v>43712</v>
      </c>
      <c r="AY509" s="20">
        <f>AVERAGE(E509,F509,G509)</f>
        <v>1178.6300000000001</v>
      </c>
      <c r="AZ509" s="21">
        <f t="shared" si="235"/>
        <v>1180.0258333333334</v>
      </c>
      <c r="BA509" s="21">
        <f t="shared" si="236"/>
        <v>10.391749999999991</v>
      </c>
      <c r="BB509" s="22">
        <f t="shared" si="237"/>
        <v>-8.9547531027546459</v>
      </c>
      <c r="BC509" s="10">
        <f t="shared" si="204"/>
        <v>43712</v>
      </c>
      <c r="BE509" s="20">
        <f>G509-G508</f>
        <v>13.019999999999982</v>
      </c>
      <c r="BF509" s="23">
        <f t="shared" si="238"/>
        <v>13.019999999999982</v>
      </c>
      <c r="BG509" s="23">
        <f t="shared" si="239"/>
        <v>0</v>
      </c>
      <c r="BH509" s="33">
        <f t="shared" si="240"/>
        <v>7.6901756894097177</v>
      </c>
      <c r="BI509" s="33">
        <f t="shared" si="241"/>
        <v>7.1910134291353298</v>
      </c>
      <c r="BJ509" s="23">
        <f t="shared" si="242"/>
        <v>1.0694147306486685</v>
      </c>
      <c r="BK509" s="30">
        <f t="shared" si="243"/>
        <v>51.677158512999235</v>
      </c>
      <c r="BL509" s="10">
        <f t="shared" si="205"/>
        <v>43712</v>
      </c>
    </row>
    <row r="510" spans="1:64" x14ac:dyDescent="0.25">
      <c r="C510" s="1">
        <v>43713</v>
      </c>
      <c r="D510" s="52">
        <v>1191.53</v>
      </c>
      <c r="E510" s="52">
        <v>1213.04</v>
      </c>
      <c r="F510" s="52">
        <v>1191.53</v>
      </c>
      <c r="G510">
        <v>1211.3800000000001</v>
      </c>
      <c r="H510">
        <v>1408601</v>
      </c>
      <c r="J510" s="10">
        <f t="shared" si="198"/>
        <v>43713</v>
      </c>
      <c r="K510" s="20">
        <v>0</v>
      </c>
      <c r="L510" s="20">
        <v>0</v>
      </c>
      <c r="N510" s="10">
        <f t="shared" si="199"/>
        <v>43713</v>
      </c>
      <c r="O510" s="42">
        <f t="shared" si="227"/>
        <v>97.457497319651011</v>
      </c>
      <c r="P510" s="40">
        <f t="shared" si="228"/>
        <v>63.039512385866225</v>
      </c>
      <c r="R510" s="10">
        <f t="shared" si="200"/>
        <v>43713</v>
      </c>
      <c r="S510" s="11">
        <f t="shared" si="207"/>
        <v>0.25</v>
      </c>
      <c r="T510" s="40">
        <f>(G510*S510)+(T509*(1-S510))</f>
        <v>1186.6475549862525</v>
      </c>
      <c r="U510" s="3"/>
      <c r="V510" s="10">
        <f t="shared" si="201"/>
        <v>43713</v>
      </c>
      <c r="W510" s="23">
        <f t="shared" si="226"/>
        <v>0.15384615384615385</v>
      </c>
      <c r="X510" s="46">
        <f>((G510 -X509)*W510)+X509</f>
        <v>1183.5247389476622</v>
      </c>
      <c r="Y510" s="23">
        <f t="shared" si="221"/>
        <v>7.407407407407407E-2</v>
      </c>
      <c r="Z510" s="47">
        <f>((G510 -Z509)*Y510)+Z509</f>
        <v>1178.0039459986617</v>
      </c>
      <c r="AA510" s="46">
        <f t="shared" si="229"/>
        <v>5.5207929490004517</v>
      </c>
      <c r="AB510" s="45">
        <f t="shared" si="223"/>
        <v>0.2</v>
      </c>
      <c r="AC510" s="48">
        <f t="shared" si="230"/>
        <v>4.9217166028809789</v>
      </c>
      <c r="AD510" s="46">
        <f t="shared" si="231"/>
        <v>0.5990763461194728</v>
      </c>
      <c r="AF510" s="10">
        <f t="shared" si="202"/>
        <v>43713</v>
      </c>
      <c r="AG510" s="15">
        <f>AVERAGE(G504:G510)</f>
        <v>1182.9985714285715</v>
      </c>
      <c r="AH510" s="16">
        <f>AVERAGE(G497:G510)</f>
        <v>1181.4778571428571</v>
      </c>
      <c r="AS510" s="26">
        <f>AVERAGE(E510,F510,G510)</f>
        <v>1205.3166666666666</v>
      </c>
      <c r="AT510" s="26">
        <f t="shared" si="232"/>
        <v>1182.2461904761906</v>
      </c>
      <c r="AU510" s="26">
        <f t="shared" si="233"/>
        <v>11.063265306122405</v>
      </c>
      <c r="AV510" s="27">
        <f t="shared" si="234"/>
        <v>139.02150074811902</v>
      </c>
      <c r="AW510" s="10">
        <f t="shared" si="203"/>
        <v>43713</v>
      </c>
      <c r="AY510" s="20">
        <f>AVERAGE(E510,F510,G510)</f>
        <v>1205.3166666666666</v>
      </c>
      <c r="AZ510" s="21">
        <f t="shared" si="235"/>
        <v>1181.924</v>
      </c>
      <c r="BA510" s="21">
        <f t="shared" si="236"/>
        <v>11.022666666666646</v>
      </c>
      <c r="BB510" s="22">
        <f t="shared" si="237"/>
        <v>141.48219829845576</v>
      </c>
      <c r="BC510" s="10">
        <f t="shared" si="204"/>
        <v>43713</v>
      </c>
      <c r="BE510" s="20">
        <f>G510-G509</f>
        <v>29.970000000000027</v>
      </c>
      <c r="BF510" s="23">
        <f t="shared" si="238"/>
        <v>29.970000000000027</v>
      </c>
      <c r="BG510" s="23">
        <f t="shared" si="239"/>
        <v>0</v>
      </c>
      <c r="BH510" s="33">
        <f t="shared" si="240"/>
        <v>9.2815917115947411</v>
      </c>
      <c r="BI510" s="33">
        <f t="shared" si="241"/>
        <v>6.6773696127685209</v>
      </c>
      <c r="BJ510" s="23">
        <f t="shared" si="242"/>
        <v>1.3900071809483789</v>
      </c>
      <c r="BK510" s="30">
        <f t="shared" si="243"/>
        <v>58.159121530204359</v>
      </c>
      <c r="BL510" s="10">
        <f t="shared" si="205"/>
        <v>43713</v>
      </c>
    </row>
    <row r="511" spans="1:64" x14ac:dyDescent="0.25">
      <c r="C511" s="1">
        <v>43714</v>
      </c>
      <c r="D511" s="52">
        <v>1208.1300000000001</v>
      </c>
      <c r="E511" s="52">
        <v>1212.01</v>
      </c>
      <c r="F511" s="52">
        <v>1202.52</v>
      </c>
      <c r="G511">
        <v>1204.93</v>
      </c>
      <c r="H511">
        <v>1072143</v>
      </c>
      <c r="J511" s="10">
        <f t="shared" si="198"/>
        <v>43714</v>
      </c>
      <c r="K511" s="20">
        <v>0</v>
      </c>
      <c r="L511" s="20">
        <v>0</v>
      </c>
      <c r="N511" s="10">
        <f t="shared" si="199"/>
        <v>43714</v>
      </c>
      <c r="O511" s="42">
        <f t="shared" si="227"/>
        <v>87.578495941185636</v>
      </c>
      <c r="P511" s="40">
        <f t="shared" si="228"/>
        <v>80.61856988955644</v>
      </c>
      <c r="R511" s="10">
        <f t="shared" si="200"/>
        <v>43714</v>
      </c>
      <c r="S511" s="11">
        <f t="shared" si="207"/>
        <v>0.25</v>
      </c>
      <c r="T511" s="40">
        <f>(G511*S511)+(T510*(1-S511))</f>
        <v>1191.2181662396895</v>
      </c>
      <c r="U511" s="3"/>
      <c r="V511" s="10">
        <f t="shared" si="201"/>
        <v>43714</v>
      </c>
      <c r="W511" s="23">
        <f t="shared" si="226"/>
        <v>0.15384615384615385</v>
      </c>
      <c r="X511" s="46">
        <f>((G511 -X510)*W511)+X510</f>
        <v>1186.8178560326373</v>
      </c>
      <c r="Y511" s="23">
        <f t="shared" si="221"/>
        <v>7.407407407407407E-2</v>
      </c>
      <c r="Z511" s="47">
        <f>((G511 -Z510)*Y511)+Z510</f>
        <v>1179.9984685172794</v>
      </c>
      <c r="AA511" s="46">
        <f t="shared" si="229"/>
        <v>6.8193875153579029</v>
      </c>
      <c r="AB511" s="45">
        <f t="shared" si="223"/>
        <v>0.2</v>
      </c>
      <c r="AC511" s="48">
        <f t="shared" si="230"/>
        <v>5.3012507853763635</v>
      </c>
      <c r="AD511" s="46">
        <f t="shared" si="231"/>
        <v>1.5181367299815394</v>
      </c>
      <c r="AF511" s="10">
        <f t="shared" si="202"/>
        <v>43714</v>
      </c>
      <c r="AG511" s="15">
        <f>AVERAGE(G505:G511)</f>
        <v>1188.2971428571429</v>
      </c>
      <c r="AH511" s="16">
        <f>AVERAGE(G498:G511)</f>
        <v>1183.43</v>
      </c>
      <c r="AS511" s="26">
        <f>AVERAGE(E511,F511,G511)</f>
        <v>1206.4866666666667</v>
      </c>
      <c r="AT511" s="26">
        <f t="shared" si="232"/>
        <v>1187.3780952380953</v>
      </c>
      <c r="AU511" s="26">
        <f t="shared" si="233"/>
        <v>12.124081632653022</v>
      </c>
      <c r="AV511" s="27">
        <f t="shared" si="234"/>
        <v>105.07226860579959</v>
      </c>
      <c r="AW511" s="10">
        <f t="shared" si="203"/>
        <v>43714</v>
      </c>
      <c r="AY511" s="20">
        <f>AVERAGE(E511,F511,G511)</f>
        <v>1206.4866666666667</v>
      </c>
      <c r="AZ511" s="21">
        <f t="shared" si="235"/>
        <v>1182.5345000000002</v>
      </c>
      <c r="BA511" s="21">
        <f t="shared" si="236"/>
        <v>11.633166666666648</v>
      </c>
      <c r="BB511" s="22">
        <f t="shared" si="237"/>
        <v>137.2636666236852</v>
      </c>
      <c r="BC511" s="10">
        <f t="shared" si="204"/>
        <v>43714</v>
      </c>
      <c r="BE511" s="20">
        <f>G511-G510</f>
        <v>-6.4500000000000455</v>
      </c>
      <c r="BF511" s="23">
        <f t="shared" si="238"/>
        <v>0</v>
      </c>
      <c r="BG511" s="23">
        <f t="shared" si="239"/>
        <v>6.4500000000000455</v>
      </c>
      <c r="BH511" s="33">
        <f t="shared" si="240"/>
        <v>8.6186208750522599</v>
      </c>
      <c r="BI511" s="33">
        <f t="shared" si="241"/>
        <v>6.6611289261422018</v>
      </c>
      <c r="BJ511" s="23">
        <f t="shared" si="242"/>
        <v>1.2938678969607846</v>
      </c>
      <c r="BK511" s="30">
        <f t="shared" si="243"/>
        <v>56.405510477524423</v>
      </c>
      <c r="BL511" s="10">
        <f t="shared" si="205"/>
        <v>43714</v>
      </c>
    </row>
    <row r="512" spans="1:64" x14ac:dyDescent="0.25">
      <c r="C512" s="1">
        <v>43717</v>
      </c>
      <c r="D512" s="52">
        <v>1204</v>
      </c>
      <c r="E512" s="52">
        <v>1220</v>
      </c>
      <c r="F512" s="52">
        <v>1192.6199999999999</v>
      </c>
      <c r="G512">
        <v>1204.4100000000001</v>
      </c>
      <c r="H512">
        <v>1471880</v>
      </c>
      <c r="J512" s="10">
        <f t="shared" si="198"/>
        <v>43717</v>
      </c>
      <c r="K512" s="20">
        <v>0</v>
      </c>
      <c r="L512" s="20">
        <v>0</v>
      </c>
      <c r="N512" s="10">
        <f t="shared" si="199"/>
        <v>43717</v>
      </c>
      <c r="O512" s="42">
        <f t="shared" si="227"/>
        <v>78.422145328719836</v>
      </c>
      <c r="P512" s="40">
        <f t="shared" si="228"/>
        <v>87.819379529852156</v>
      </c>
      <c r="R512" s="10">
        <f t="shared" si="200"/>
        <v>43717</v>
      </c>
      <c r="S512" s="11">
        <f t="shared" si="207"/>
        <v>0.25</v>
      </c>
      <c r="T512" s="40">
        <f>(G512*S512)+(T511*(1-S512))</f>
        <v>1194.516124679767</v>
      </c>
      <c r="U512" s="3"/>
      <c r="V512" s="10">
        <f t="shared" si="201"/>
        <v>43717</v>
      </c>
      <c r="W512" s="23">
        <f t="shared" si="226"/>
        <v>0.15384615384615385</v>
      </c>
      <c r="X512" s="46">
        <f>((G512 -X511)*W512)+X511</f>
        <v>1189.524339719924</v>
      </c>
      <c r="Y512" s="23">
        <f t="shared" si="221"/>
        <v>7.407407407407407E-2</v>
      </c>
      <c r="Z512" s="47">
        <f>((G512 -Z511)*Y512)+Z511</f>
        <v>1181.8067301085921</v>
      </c>
      <c r="AA512" s="46">
        <f t="shared" si="229"/>
        <v>7.717609611331909</v>
      </c>
      <c r="AB512" s="45">
        <f t="shared" si="223"/>
        <v>0.2</v>
      </c>
      <c r="AC512" s="48">
        <f t="shared" si="230"/>
        <v>5.7845225505674724</v>
      </c>
      <c r="AD512" s="46">
        <f t="shared" si="231"/>
        <v>1.9330870607644366</v>
      </c>
      <c r="AF512" s="10">
        <f t="shared" si="202"/>
        <v>43717</v>
      </c>
      <c r="AG512" s="15">
        <f>AVERAGE(G506:G512)</f>
        <v>1193.0671428571429</v>
      </c>
      <c r="AH512" s="16">
        <f>AVERAGE(G499:G512)</f>
        <v>1183.8557142857142</v>
      </c>
      <c r="AS512" s="26">
        <f>AVERAGE(E512,F512,G512)</f>
        <v>1205.6766666666665</v>
      </c>
      <c r="AT512" s="26">
        <f t="shared" si="232"/>
        <v>1192.7257142857143</v>
      </c>
      <c r="AU512" s="26">
        <f t="shared" si="233"/>
        <v>11.229387755101957</v>
      </c>
      <c r="AV512" s="27">
        <f t="shared" si="234"/>
        <v>76.887257277632074</v>
      </c>
      <c r="AW512" s="10">
        <f t="shared" si="203"/>
        <v>43717</v>
      </c>
      <c r="AY512" s="20">
        <f>AVERAGE(E512,F512,G512)</f>
        <v>1205.6766666666665</v>
      </c>
      <c r="AZ512" s="21">
        <f t="shared" si="235"/>
        <v>1183.2268333333334</v>
      </c>
      <c r="BA512" s="21">
        <f t="shared" si="236"/>
        <v>12.325499999999977</v>
      </c>
      <c r="BB512" s="22">
        <f t="shared" si="237"/>
        <v>121.42757336867015</v>
      </c>
      <c r="BC512" s="10">
        <f t="shared" si="204"/>
        <v>43717</v>
      </c>
      <c r="BE512" s="20">
        <f>G512-G511</f>
        <v>-0.51999999999998181</v>
      </c>
      <c r="BF512" s="23">
        <f t="shared" si="238"/>
        <v>0</v>
      </c>
      <c r="BG512" s="23">
        <f t="shared" si="239"/>
        <v>0.51999999999998181</v>
      </c>
      <c r="BH512" s="33">
        <f t="shared" si="240"/>
        <v>8.0030050982628129</v>
      </c>
      <c r="BI512" s="33">
        <f t="shared" si="241"/>
        <v>6.222476859989186</v>
      </c>
      <c r="BJ512" s="23">
        <f t="shared" si="242"/>
        <v>1.2861446138470205</v>
      </c>
      <c r="BK512" s="30">
        <f t="shared" si="243"/>
        <v>56.25823519898659</v>
      </c>
      <c r="BL512" s="10">
        <f t="shared" si="205"/>
        <v>43717</v>
      </c>
    </row>
    <row r="513" spans="3:64" x14ac:dyDescent="0.25">
      <c r="C513" s="1">
        <v>43718</v>
      </c>
      <c r="D513" s="52">
        <v>1195.1500000000001</v>
      </c>
      <c r="E513" s="52">
        <v>1210</v>
      </c>
      <c r="F513" s="52">
        <v>1194.58</v>
      </c>
      <c r="G513">
        <v>1206</v>
      </c>
      <c r="H513">
        <v>1260115</v>
      </c>
      <c r="J513" s="10">
        <f t="shared" si="198"/>
        <v>43718</v>
      </c>
      <c r="K513" s="20">
        <v>0</v>
      </c>
      <c r="L513" s="20">
        <v>0</v>
      </c>
      <c r="N513" s="10">
        <f t="shared" si="199"/>
        <v>43718</v>
      </c>
      <c r="O513" s="42">
        <f t="shared" si="227"/>
        <v>80.622837370242223</v>
      </c>
      <c r="P513" s="40">
        <f t="shared" si="228"/>
        <v>82.207826213382575</v>
      </c>
      <c r="R513" s="10">
        <f t="shared" si="200"/>
        <v>43718</v>
      </c>
      <c r="S513" s="11">
        <f t="shared" si="207"/>
        <v>0.25</v>
      </c>
      <c r="T513" s="40">
        <f>(G513*S513)+(T512*(1-S513))</f>
        <v>1197.3870935098253</v>
      </c>
      <c r="U513" s="3"/>
      <c r="V513" s="10">
        <f t="shared" si="201"/>
        <v>43718</v>
      </c>
      <c r="W513" s="23">
        <f t="shared" si="226"/>
        <v>0.15384615384615385</v>
      </c>
      <c r="X513" s="46">
        <f>((G513 -X512)*W513)+X512</f>
        <v>1192.0590566860894</v>
      </c>
      <c r="Y513" s="23">
        <f t="shared" si="221"/>
        <v>7.407407407407407E-2</v>
      </c>
      <c r="Z513" s="47">
        <f>((G513 -Z512)*Y513)+Z512</f>
        <v>1183.5988241746222</v>
      </c>
      <c r="AA513" s="46">
        <f t="shared" si="229"/>
        <v>8.4602325114672112</v>
      </c>
      <c r="AB513" s="45">
        <f t="shared" si="223"/>
        <v>0.2</v>
      </c>
      <c r="AC513" s="48">
        <f t="shared" si="230"/>
        <v>6.3196645427474198</v>
      </c>
      <c r="AD513" s="46">
        <f t="shared" si="231"/>
        <v>2.1405679687197914</v>
      </c>
      <c r="AF513" s="10">
        <f t="shared" si="202"/>
        <v>43718</v>
      </c>
      <c r="AG513" s="15">
        <f>AVERAGE(G507:G513)</f>
        <v>1194.9457142857141</v>
      </c>
      <c r="AH513" s="16">
        <f>AVERAGE(G500:G513)</f>
        <v>1185.5207142857143</v>
      </c>
      <c r="AS513" s="26">
        <f>AVERAGE(E513,F513,G513)</f>
        <v>1203.5266666666666</v>
      </c>
      <c r="AT513" s="26">
        <f t="shared" si="232"/>
        <v>1194.6566666666665</v>
      </c>
      <c r="AU513" s="26">
        <f t="shared" si="233"/>
        <v>12.108571428571363</v>
      </c>
      <c r="AV513" s="27">
        <f t="shared" si="234"/>
        <v>48.835928897279508</v>
      </c>
      <c r="AW513" s="10">
        <f t="shared" si="203"/>
        <v>43718</v>
      </c>
      <c r="AY513" s="20">
        <f>AVERAGE(E513,F513,G513)</f>
        <v>1203.5266666666666</v>
      </c>
      <c r="AZ513" s="21">
        <f t="shared" si="235"/>
        <v>1184.6141666666667</v>
      </c>
      <c r="BA513" s="21">
        <f t="shared" si="236"/>
        <v>12.829416666666635</v>
      </c>
      <c r="BB513" s="22">
        <f t="shared" si="237"/>
        <v>98.276746799347634</v>
      </c>
      <c r="BC513" s="10">
        <f t="shared" si="204"/>
        <v>43718</v>
      </c>
      <c r="BE513" s="20">
        <f>G513-G512</f>
        <v>1.5899999999999181</v>
      </c>
      <c r="BF513" s="23">
        <f t="shared" si="238"/>
        <v>1.5899999999999181</v>
      </c>
      <c r="BG513" s="23">
        <f t="shared" si="239"/>
        <v>0</v>
      </c>
      <c r="BH513" s="33">
        <f t="shared" si="240"/>
        <v>7.5449333055297485</v>
      </c>
      <c r="BI513" s="33">
        <f t="shared" si="241"/>
        <v>5.7780142271328154</v>
      </c>
      <c r="BJ513" s="23">
        <f t="shared" si="242"/>
        <v>1.3058004028615415</v>
      </c>
      <c r="BK513" s="30">
        <f t="shared" si="243"/>
        <v>56.631111749352577</v>
      </c>
      <c r="BL513" s="10">
        <f t="shared" si="205"/>
        <v>43718</v>
      </c>
    </row>
    <row r="514" spans="3:64" x14ac:dyDescent="0.25">
      <c r="C514" s="1">
        <v>43719</v>
      </c>
      <c r="D514" s="52">
        <v>1203.4100000000001</v>
      </c>
      <c r="E514" s="52">
        <v>1222.5999999999999</v>
      </c>
      <c r="F514" s="52">
        <v>1202.2</v>
      </c>
      <c r="G514">
        <v>1220.17</v>
      </c>
      <c r="H514">
        <v>1307033</v>
      </c>
      <c r="J514" s="10">
        <f t="shared" si="198"/>
        <v>43719</v>
      </c>
      <c r="K514" s="20">
        <v>0</v>
      </c>
      <c r="L514" s="20">
        <v>0</v>
      </c>
      <c r="N514" s="10">
        <f t="shared" si="199"/>
        <v>43719</v>
      </c>
      <c r="O514" s="42">
        <f t="shared" si="227"/>
        <v>96.753507014028273</v>
      </c>
      <c r="P514" s="40">
        <f t="shared" si="228"/>
        <v>85.266163237663434</v>
      </c>
      <c r="R514" s="10">
        <f t="shared" si="200"/>
        <v>43719</v>
      </c>
      <c r="S514" s="11">
        <f t="shared" si="207"/>
        <v>0.25</v>
      </c>
      <c r="T514" s="40">
        <f>(G514*S514)+(T513*(1-S514))</f>
        <v>1203.0828201323689</v>
      </c>
      <c r="U514" s="3"/>
      <c r="V514" s="10">
        <f t="shared" si="201"/>
        <v>43719</v>
      </c>
      <c r="W514" s="23">
        <f t="shared" si="226"/>
        <v>0.15384615384615385</v>
      </c>
      <c r="X514" s="46">
        <f>((G514 -X513)*W514)+X513</f>
        <v>1196.3838171959219</v>
      </c>
      <c r="Y514" s="23">
        <f t="shared" si="221"/>
        <v>7.407407407407407E-2</v>
      </c>
      <c r="Z514" s="47">
        <f>((G514 -Z513)*Y514)+Z513</f>
        <v>1186.3078001616873</v>
      </c>
      <c r="AA514" s="46">
        <f t="shared" si="229"/>
        <v>10.07601703423461</v>
      </c>
      <c r="AB514" s="45">
        <f t="shared" si="223"/>
        <v>0.2</v>
      </c>
      <c r="AC514" s="48">
        <f t="shared" si="230"/>
        <v>7.0709350410448577</v>
      </c>
      <c r="AD514" s="46">
        <f t="shared" si="231"/>
        <v>3.0050819931897523</v>
      </c>
      <c r="AF514" s="10">
        <f t="shared" si="202"/>
        <v>43719</v>
      </c>
      <c r="AG514" s="15">
        <f>AVERAGE(G508:G514)</f>
        <v>1199.527142857143</v>
      </c>
      <c r="AH514" s="16">
        <f>AVERAGE(G501:G514)</f>
        <v>1187.5864285714285</v>
      </c>
      <c r="AS514" s="26">
        <f>AVERAGE(E514,F514,G514)</f>
        <v>1214.99</v>
      </c>
      <c r="AT514" s="26">
        <f t="shared" si="232"/>
        <v>1198.2076190476189</v>
      </c>
      <c r="AU514" s="26">
        <f t="shared" si="233"/>
        <v>12.845306122448976</v>
      </c>
      <c r="AV514" s="27">
        <f t="shared" si="234"/>
        <v>87.099940333076489</v>
      </c>
      <c r="AW514" s="10">
        <f t="shared" si="203"/>
        <v>43719</v>
      </c>
      <c r="AY514" s="20">
        <f>AVERAGE(E514,F514,G514)</f>
        <v>1214.99</v>
      </c>
      <c r="AZ514" s="21">
        <f t="shared" si="235"/>
        <v>1185.8051666666668</v>
      </c>
      <c r="BA514" s="21">
        <f t="shared" si="236"/>
        <v>13.90131666666664</v>
      </c>
      <c r="BB514" s="22">
        <f t="shared" si="237"/>
        <v>139.9619620363697</v>
      </c>
      <c r="BC514" s="10">
        <f t="shared" si="204"/>
        <v>43719</v>
      </c>
      <c r="BE514" s="20">
        <f>G514-G513</f>
        <v>14.170000000000073</v>
      </c>
      <c r="BF514" s="23">
        <f t="shared" si="238"/>
        <v>14.170000000000073</v>
      </c>
      <c r="BG514" s="23">
        <f t="shared" si="239"/>
        <v>0</v>
      </c>
      <c r="BH514" s="33">
        <f t="shared" si="240"/>
        <v>8.018152355134772</v>
      </c>
      <c r="BI514" s="33">
        <f t="shared" si="241"/>
        <v>5.3652989251947574</v>
      </c>
      <c r="BJ514" s="23">
        <f t="shared" si="242"/>
        <v>1.4944465288751303</v>
      </c>
      <c r="BK514" s="30">
        <f t="shared" si="243"/>
        <v>59.910946639896522</v>
      </c>
      <c r="BL514" s="10">
        <f t="shared" si="205"/>
        <v>43719</v>
      </c>
    </row>
    <row r="515" spans="3:64" x14ac:dyDescent="0.25">
      <c r="C515" s="1">
        <v>43720</v>
      </c>
      <c r="D515" s="52">
        <v>1224.3</v>
      </c>
      <c r="E515" s="52">
        <v>1241.8599999999999</v>
      </c>
      <c r="F515" s="52">
        <v>1223.02</v>
      </c>
      <c r="G515">
        <v>1234.25</v>
      </c>
      <c r="H515">
        <v>1725908</v>
      </c>
      <c r="J515" s="10">
        <f t="shared" ref="J515:J519" si="244">$C515</f>
        <v>43720</v>
      </c>
      <c r="K515" s="20">
        <v>0</v>
      </c>
      <c r="L515" s="20">
        <v>0</v>
      </c>
      <c r="N515" s="10">
        <f t="shared" ref="N515:N519" si="245">$C515</f>
        <v>43720</v>
      </c>
      <c r="O515" s="42">
        <f t="shared" si="227"/>
        <v>91.913717989586758</v>
      </c>
      <c r="P515" s="40">
        <f t="shared" si="228"/>
        <v>89.763354124619084</v>
      </c>
      <c r="R515" s="10">
        <f t="shared" ref="R515:R519" si="246">$C515</f>
        <v>43720</v>
      </c>
      <c r="S515" s="11">
        <f t="shared" si="207"/>
        <v>0.25</v>
      </c>
      <c r="T515" s="40">
        <f>(G515*S515)+(T514*(1-S515))</f>
        <v>1210.8746150992765</v>
      </c>
      <c r="U515" s="3"/>
      <c r="V515" s="10">
        <f t="shared" ref="V515:V519" si="247">$C515</f>
        <v>43720</v>
      </c>
      <c r="W515" s="23">
        <f t="shared" si="226"/>
        <v>0.15384615384615385</v>
      </c>
      <c r="X515" s="46">
        <f>((G515 -X514)*W515)+X514</f>
        <v>1202.2093837811647</v>
      </c>
      <c r="Y515" s="23">
        <f t="shared" si="221"/>
        <v>7.407407407407407E-2</v>
      </c>
      <c r="Z515" s="47">
        <f>((G515 -Z514)*Y515)+Z514</f>
        <v>1189.8590742237845</v>
      </c>
      <c r="AA515" s="46">
        <f t="shared" si="229"/>
        <v>12.350309557380115</v>
      </c>
      <c r="AB515" s="45">
        <f t="shared" si="223"/>
        <v>0.2</v>
      </c>
      <c r="AC515" s="48">
        <f t="shared" si="230"/>
        <v>8.1268099443119084</v>
      </c>
      <c r="AD515" s="46">
        <f t="shared" si="231"/>
        <v>4.2234996130682063</v>
      </c>
      <c r="AF515" s="10">
        <f t="shared" ref="AF515:AF519" si="248">$C515</f>
        <v>43720</v>
      </c>
      <c r="AG515" s="15">
        <f>AVERAGE(G509:G515)</f>
        <v>1208.9357142857141</v>
      </c>
      <c r="AH515" s="16">
        <f>AVERAGE(G502:G515)</f>
        <v>1190.7807142857143</v>
      </c>
      <c r="AS515" s="26">
        <f>AVERAGE(E515,F515,G515)</f>
        <v>1233.0433333333333</v>
      </c>
      <c r="AT515" s="26">
        <f t="shared" si="232"/>
        <v>1206.81</v>
      </c>
      <c r="AU515" s="26">
        <f t="shared" si="233"/>
        <v>9.8323809523809427</v>
      </c>
      <c r="AV515" s="27">
        <f t="shared" si="234"/>
        <v>177.8703344956738</v>
      </c>
      <c r="AW515" s="10">
        <f t="shared" ref="AW515:AW519" si="249">$C515</f>
        <v>43720</v>
      </c>
      <c r="AY515" s="20">
        <f>AVERAGE(E515,F515,G515)</f>
        <v>1233.0433333333333</v>
      </c>
      <c r="AZ515" s="21">
        <f t="shared" si="235"/>
        <v>1189.0051666666673</v>
      </c>
      <c r="BA515" s="21">
        <f t="shared" si="236"/>
        <v>15.020166666666636</v>
      </c>
      <c r="BB515" s="22">
        <f t="shared" si="237"/>
        <v>195.46239685163778</v>
      </c>
      <c r="BC515" s="10">
        <f t="shared" ref="BC515:BC519" si="250">$C515</f>
        <v>43720</v>
      </c>
      <c r="BE515" s="20">
        <f>G515-G514</f>
        <v>14.079999999999927</v>
      </c>
      <c r="BF515" s="23">
        <f t="shared" si="238"/>
        <v>14.079999999999927</v>
      </c>
      <c r="BG515" s="23">
        <f t="shared" si="239"/>
        <v>0</v>
      </c>
      <c r="BH515" s="33">
        <f t="shared" si="240"/>
        <v>8.4511414726251406</v>
      </c>
      <c r="BI515" s="33">
        <f t="shared" si="241"/>
        <v>4.9820632876808464</v>
      </c>
      <c r="BJ515" s="23">
        <f t="shared" si="242"/>
        <v>1.6963135521626729</v>
      </c>
      <c r="BK515" s="30">
        <f t="shared" si="243"/>
        <v>62.912325267292637</v>
      </c>
      <c r="BL515" s="10">
        <f t="shared" ref="BL515:BL519" si="251">$C515</f>
        <v>43720</v>
      </c>
    </row>
    <row r="516" spans="3:64" x14ac:dyDescent="0.25">
      <c r="C516" s="1">
        <v>43721</v>
      </c>
      <c r="D516" s="52">
        <v>1231.3499999999999</v>
      </c>
      <c r="E516" s="52">
        <v>1240.8800000000001</v>
      </c>
      <c r="F516" s="52">
        <v>1227.01</v>
      </c>
      <c r="G516">
        <v>1239.56</v>
      </c>
      <c r="H516">
        <v>1301350</v>
      </c>
      <c r="J516" s="10">
        <f t="shared" si="244"/>
        <v>43721</v>
      </c>
      <c r="K516" s="20">
        <v>0</v>
      </c>
      <c r="L516" s="20">
        <v>0</v>
      </c>
      <c r="N516" s="10">
        <f t="shared" si="245"/>
        <v>43721</v>
      </c>
      <c r="O516" s="42">
        <f t="shared" si="227"/>
        <v>97.412823397075414</v>
      </c>
      <c r="P516" s="40">
        <f t="shared" si="228"/>
        <v>95.360016133563477</v>
      </c>
      <c r="R516" s="10">
        <f t="shared" si="246"/>
        <v>43721</v>
      </c>
      <c r="S516" s="11">
        <f t="shared" si="207"/>
        <v>0.25</v>
      </c>
      <c r="T516" s="40">
        <f>(G516*S516)+(T515*(1-S516))</f>
        <v>1218.0459613244575</v>
      </c>
      <c r="U516" s="3"/>
      <c r="V516" s="10">
        <f t="shared" si="247"/>
        <v>43721</v>
      </c>
      <c r="W516" s="23">
        <f t="shared" si="226"/>
        <v>0.15384615384615385</v>
      </c>
      <c r="X516" s="46">
        <f>((G516 -X515)*W516)+X515</f>
        <v>1207.9556324302162</v>
      </c>
      <c r="Y516" s="23">
        <f t="shared" si="221"/>
        <v>7.407407407407407E-2</v>
      </c>
      <c r="Z516" s="47">
        <f>((G516 -Z515)*Y516)+Z515</f>
        <v>1193.5406242812819</v>
      </c>
      <c r="AA516" s="46">
        <f t="shared" si="229"/>
        <v>14.415008148934248</v>
      </c>
      <c r="AB516" s="45">
        <f t="shared" si="223"/>
        <v>0.2</v>
      </c>
      <c r="AC516" s="48">
        <f t="shared" si="230"/>
        <v>9.3844495852363767</v>
      </c>
      <c r="AD516" s="46">
        <f t="shared" si="231"/>
        <v>5.0305585636978716</v>
      </c>
      <c r="AF516" s="10">
        <f t="shared" si="248"/>
        <v>43721</v>
      </c>
      <c r="AG516" s="15">
        <f>AVERAGE(G510:G516)</f>
        <v>1217.2428571428572</v>
      </c>
      <c r="AH516" s="16">
        <f>AVERAGE(G503:G516)</f>
        <v>1197.0857142857144</v>
      </c>
      <c r="AS516" s="26">
        <f>AVERAGE(E516,F516,G516)</f>
        <v>1235.8166666666668</v>
      </c>
      <c r="AT516" s="26">
        <f t="shared" si="232"/>
        <v>1214.9795238095237</v>
      </c>
      <c r="AU516" s="26">
        <f t="shared" si="233"/>
        <v>11.1175510204082</v>
      </c>
      <c r="AV516" s="27">
        <f t="shared" si="234"/>
        <v>124.95043688964073</v>
      </c>
      <c r="AW516" s="10">
        <f t="shared" si="249"/>
        <v>43721</v>
      </c>
      <c r="AY516" s="20">
        <f>AVERAGE(E516,F516,G516)</f>
        <v>1235.8166666666668</v>
      </c>
      <c r="AZ516" s="21">
        <f t="shared" si="235"/>
        <v>1192.3758333333337</v>
      </c>
      <c r="BA516" s="21">
        <f t="shared" si="236"/>
        <v>16.454416666666681</v>
      </c>
      <c r="BB516" s="22">
        <f t="shared" si="237"/>
        <v>176.0047538739166</v>
      </c>
      <c r="BC516" s="10">
        <f t="shared" si="250"/>
        <v>43721</v>
      </c>
      <c r="BE516" s="20">
        <f>G516-G515</f>
        <v>5.3099999999999454</v>
      </c>
      <c r="BF516" s="23">
        <f t="shared" si="238"/>
        <v>5.3099999999999454</v>
      </c>
      <c r="BG516" s="23">
        <f t="shared" si="239"/>
        <v>0</v>
      </c>
      <c r="BH516" s="33">
        <f t="shared" si="240"/>
        <v>8.2267742245804847</v>
      </c>
      <c r="BI516" s="33">
        <f t="shared" si="241"/>
        <v>4.6262016242750716</v>
      </c>
      <c r="BJ516" s="23">
        <f t="shared" si="242"/>
        <v>1.7782999732247131</v>
      </c>
      <c r="BK516" s="30">
        <f t="shared" si="243"/>
        <v>64.006766380977879</v>
      </c>
      <c r="BL516" s="10">
        <f t="shared" si="251"/>
        <v>43721</v>
      </c>
    </row>
    <row r="517" spans="3:64" x14ac:dyDescent="0.25">
      <c r="C517" s="1">
        <v>43724</v>
      </c>
      <c r="D517" s="52">
        <v>1229.52</v>
      </c>
      <c r="E517" s="52">
        <v>1239.56</v>
      </c>
      <c r="F517" s="52">
        <v>1225.6099999999999</v>
      </c>
      <c r="G517">
        <v>1231.3</v>
      </c>
      <c r="H517">
        <v>1053299</v>
      </c>
      <c r="J517" s="10">
        <f t="shared" si="244"/>
        <v>43724</v>
      </c>
      <c r="K517" s="20">
        <v>0</v>
      </c>
      <c r="L517" s="20">
        <v>0</v>
      </c>
      <c r="N517" s="10">
        <f t="shared" si="245"/>
        <v>43724</v>
      </c>
      <c r="O517" s="42">
        <f t="shared" si="227"/>
        <v>87.511825922422005</v>
      </c>
      <c r="P517" s="40">
        <f t="shared" si="228"/>
        <v>92.279455769694721</v>
      </c>
      <c r="R517" s="10">
        <f t="shared" si="246"/>
        <v>43724</v>
      </c>
      <c r="S517" s="11">
        <f t="shared" si="207"/>
        <v>0.25</v>
      </c>
      <c r="T517" s="40">
        <f>(G517*S517)+(T516*(1-S517))</f>
        <v>1221.3594709933432</v>
      </c>
      <c r="U517" s="3"/>
      <c r="V517" s="10">
        <f t="shared" si="247"/>
        <v>43724</v>
      </c>
      <c r="W517" s="23">
        <f t="shared" si="226"/>
        <v>0.15384615384615385</v>
      </c>
      <c r="X517" s="46">
        <f>((G517 -X516)*W517)+X516</f>
        <v>1211.5470735947983</v>
      </c>
      <c r="Y517" s="23">
        <f t="shared" si="221"/>
        <v>7.407407407407407E-2</v>
      </c>
      <c r="Z517" s="47">
        <f>((G517 -Z516)*Y517)+Z516</f>
        <v>1196.3376150752611</v>
      </c>
      <c r="AA517" s="46">
        <f t="shared" si="229"/>
        <v>15.209458519537293</v>
      </c>
      <c r="AB517" s="45">
        <f t="shared" si="223"/>
        <v>0.2</v>
      </c>
      <c r="AC517" s="48">
        <f t="shared" si="230"/>
        <v>10.549451372096559</v>
      </c>
      <c r="AD517" s="46">
        <f t="shared" si="231"/>
        <v>4.6600071474407336</v>
      </c>
      <c r="AF517" s="10">
        <f t="shared" si="248"/>
        <v>43724</v>
      </c>
      <c r="AG517" s="15">
        <f>AVERAGE(G511:G517)</f>
        <v>1220.0885714285712</v>
      </c>
      <c r="AH517" s="16">
        <f>AVERAGE(G504:G517)</f>
        <v>1201.5435714285716</v>
      </c>
      <c r="AS517" s="26">
        <f>AVERAGE(E517,F517,G517)</f>
        <v>1232.1566666666668</v>
      </c>
      <c r="AT517" s="26">
        <f t="shared" si="232"/>
        <v>1218.8138095238096</v>
      </c>
      <c r="AU517" s="26">
        <f t="shared" si="233"/>
        <v>12.735782312925235</v>
      </c>
      <c r="AV517" s="27">
        <f t="shared" si="234"/>
        <v>69.844457738654526</v>
      </c>
      <c r="AW517" s="10">
        <f t="shared" si="249"/>
        <v>43724</v>
      </c>
      <c r="AY517" s="20">
        <f>AVERAGE(E517,F517,G517)</f>
        <v>1232.1566666666668</v>
      </c>
      <c r="AZ517" s="21">
        <f t="shared" si="235"/>
        <v>1195.1148333333335</v>
      </c>
      <c r="BA517" s="21">
        <f t="shared" si="236"/>
        <v>17.94898333333331</v>
      </c>
      <c r="BB517" s="22">
        <f t="shared" si="237"/>
        <v>137.58191813401973</v>
      </c>
      <c r="BC517" s="10">
        <f t="shared" si="250"/>
        <v>43724</v>
      </c>
      <c r="BE517" s="20">
        <f>G517-G516</f>
        <v>-8.2599999999999909</v>
      </c>
      <c r="BF517" s="23">
        <f t="shared" si="238"/>
        <v>0</v>
      </c>
      <c r="BG517" s="23">
        <f t="shared" si="239"/>
        <v>8.2599999999999909</v>
      </c>
      <c r="BH517" s="33">
        <f t="shared" si="240"/>
        <v>7.6391474942533071</v>
      </c>
      <c r="BI517" s="33">
        <f t="shared" si="241"/>
        <v>4.8857586511125657</v>
      </c>
      <c r="BJ517" s="23">
        <f t="shared" si="242"/>
        <v>1.5635540025117185</v>
      </c>
      <c r="BK517" s="30">
        <f t="shared" si="243"/>
        <v>60.991654592795001</v>
      </c>
      <c r="BL517" s="10">
        <f t="shared" si="251"/>
        <v>43724</v>
      </c>
    </row>
    <row r="518" spans="3:64" x14ac:dyDescent="0.25">
      <c r="C518" s="1">
        <v>43725</v>
      </c>
      <c r="D518" s="52">
        <v>1230.4000000000001</v>
      </c>
      <c r="E518" s="52">
        <v>1235</v>
      </c>
      <c r="F518" s="52">
        <v>1223.69</v>
      </c>
      <c r="G518">
        <v>1229.1500000000001</v>
      </c>
      <c r="H518">
        <v>958112</v>
      </c>
      <c r="J518" s="10">
        <f t="shared" si="244"/>
        <v>43725</v>
      </c>
      <c r="K518" s="20">
        <v>0</v>
      </c>
      <c r="L518" s="20">
        <v>0</v>
      </c>
      <c r="N518" s="10">
        <f t="shared" si="245"/>
        <v>43725</v>
      </c>
      <c r="O518" s="42">
        <f t="shared" si="227"/>
        <v>84.969252601703147</v>
      </c>
      <c r="P518" s="40">
        <f t="shared" si="228"/>
        <v>89.964633973733513</v>
      </c>
      <c r="R518" s="10">
        <f t="shared" si="246"/>
        <v>43725</v>
      </c>
      <c r="S518" s="11">
        <f t="shared" si="207"/>
        <v>0.25</v>
      </c>
      <c r="T518" s="40">
        <f>(G518*S518)+(T517*(1-S518))</f>
        <v>1223.3071032450075</v>
      </c>
      <c r="U518" s="3"/>
      <c r="V518" s="10">
        <f t="shared" si="247"/>
        <v>43725</v>
      </c>
      <c r="W518" s="23">
        <f t="shared" si="226"/>
        <v>0.15384615384615385</v>
      </c>
      <c r="X518" s="46">
        <f>((G518 -X517)*W518)+X517</f>
        <v>1214.2552161186754</v>
      </c>
      <c r="Y518" s="23">
        <f t="shared" si="221"/>
        <v>7.407407407407407E-2</v>
      </c>
      <c r="Z518" s="47">
        <f>((G518 -Z517)*Y518)+Z517</f>
        <v>1198.7681621067231</v>
      </c>
      <c r="AA518" s="46">
        <f t="shared" si="229"/>
        <v>15.487054011952296</v>
      </c>
      <c r="AB518" s="45">
        <f t="shared" si="223"/>
        <v>0.2</v>
      </c>
      <c r="AC518" s="48">
        <f t="shared" si="230"/>
        <v>11.536971900067707</v>
      </c>
      <c r="AD518" s="46">
        <f t="shared" si="231"/>
        <v>3.9500821118845888</v>
      </c>
      <c r="AF518" s="10">
        <f t="shared" si="248"/>
        <v>43725</v>
      </c>
      <c r="AG518" s="15">
        <f>AVERAGE(G512:G518)</f>
        <v>1223.5485714285714</v>
      </c>
      <c r="AH518" s="16">
        <f>AVERAGE(G505:G518)</f>
        <v>1205.9228571428571</v>
      </c>
      <c r="AS518" s="26">
        <f>AVERAGE(E518,F518,G518)</f>
        <v>1229.28</v>
      </c>
      <c r="AT518" s="26">
        <f t="shared" si="232"/>
        <v>1222.07</v>
      </c>
      <c r="AU518" s="26">
        <f t="shared" si="233"/>
        <v>12.004761904761965</v>
      </c>
      <c r="AV518" s="27">
        <f t="shared" si="234"/>
        <v>40.039666798889336</v>
      </c>
      <c r="AW518" s="10">
        <f t="shared" si="249"/>
        <v>43725</v>
      </c>
      <c r="AY518" s="20">
        <f>AVERAGE(E518,F518,G518)</f>
        <v>1229.28</v>
      </c>
      <c r="AZ518" s="21">
        <f t="shared" si="235"/>
        <v>1196.6533333333332</v>
      </c>
      <c r="BA518" s="21">
        <f t="shared" si="236"/>
        <v>19.641333333333272</v>
      </c>
      <c r="BB518" s="22">
        <f t="shared" si="237"/>
        <v>110.74152015025078</v>
      </c>
      <c r="BC518" s="10">
        <f t="shared" si="250"/>
        <v>43725</v>
      </c>
      <c r="BE518" s="20">
        <f>G518-G517</f>
        <v>-2.1499999999998636</v>
      </c>
      <c r="BF518" s="23">
        <f t="shared" si="238"/>
        <v>0</v>
      </c>
      <c r="BG518" s="23">
        <f t="shared" si="239"/>
        <v>2.1499999999998636</v>
      </c>
      <c r="BH518" s="33">
        <f t="shared" si="240"/>
        <v>7.093494101806642</v>
      </c>
      <c r="BI518" s="33">
        <f t="shared" si="241"/>
        <v>4.6903473188902307</v>
      </c>
      <c r="BJ518" s="23">
        <f t="shared" si="242"/>
        <v>1.5123600918076601</v>
      </c>
      <c r="BK518" s="30">
        <f t="shared" si="243"/>
        <v>60.196788539158291</v>
      </c>
      <c r="BL518" s="10">
        <f t="shared" si="251"/>
        <v>43725</v>
      </c>
    </row>
    <row r="519" spans="3:64" x14ac:dyDescent="0.25">
      <c r="C519" s="1">
        <v>43726</v>
      </c>
      <c r="D519" s="52">
        <v>1227.51</v>
      </c>
      <c r="E519" s="52">
        <v>1235.6099999999999</v>
      </c>
      <c r="F519" s="52">
        <v>1216.53</v>
      </c>
      <c r="G519">
        <v>1232.4100000000001</v>
      </c>
      <c r="H519">
        <v>1144333</v>
      </c>
      <c r="J519" s="10">
        <f t="shared" si="244"/>
        <v>43726</v>
      </c>
      <c r="K519" s="20">
        <v>0</v>
      </c>
      <c r="L519" s="20">
        <v>0</v>
      </c>
      <c r="N519" s="10">
        <f t="shared" si="245"/>
        <v>43726</v>
      </c>
      <c r="O519" s="42">
        <f t="shared" si="227"/>
        <v>87.986270022883502</v>
      </c>
      <c r="P519" s="40">
        <f t="shared" si="228"/>
        <v>86.822449515669561</v>
      </c>
      <c r="R519" s="10">
        <f t="shared" si="246"/>
        <v>43726</v>
      </c>
      <c r="S519" s="11">
        <f t="shared" si="207"/>
        <v>0.25</v>
      </c>
      <c r="T519" s="40">
        <f>(G519*S519)+(T518*(1-S519))</f>
        <v>1225.5828274337557</v>
      </c>
      <c r="U519" s="3"/>
      <c r="V519" s="10">
        <f t="shared" si="247"/>
        <v>43726</v>
      </c>
      <c r="W519" s="23">
        <f t="shared" si="226"/>
        <v>0.15384615384615385</v>
      </c>
      <c r="X519" s="46">
        <f>((G519 -X518)*W519)+X518</f>
        <v>1217.0482597927253</v>
      </c>
      <c r="Y519" s="23">
        <f t="shared" si="221"/>
        <v>7.407407407407407E-2</v>
      </c>
      <c r="Z519" s="47">
        <f>((G519 -Z518)*Y519)+Z518</f>
        <v>1201.2601500988178</v>
      </c>
      <c r="AA519" s="46">
        <f t="shared" si="229"/>
        <v>15.788109693907472</v>
      </c>
      <c r="AB519" s="45">
        <f t="shared" si="223"/>
        <v>0.2</v>
      </c>
      <c r="AC519" s="48">
        <f t="shared" si="230"/>
        <v>12.38719945883566</v>
      </c>
      <c r="AD519" s="46">
        <f t="shared" si="231"/>
        <v>3.4009102350718123</v>
      </c>
      <c r="AF519" s="10">
        <f t="shared" si="248"/>
        <v>43726</v>
      </c>
      <c r="AG519" s="15">
        <f>AVERAGE(G513:G519)</f>
        <v>1227.5485714285714</v>
      </c>
      <c r="AH519" s="16">
        <f>AVERAGE(G506:G519)</f>
        <v>1210.3078571428573</v>
      </c>
      <c r="AS519" s="26">
        <f>AVERAGE(E519,F519,G519)</f>
        <v>1228.1833333333334</v>
      </c>
      <c r="AT519" s="26">
        <f t="shared" si="232"/>
        <v>1225.2852380952379</v>
      </c>
      <c r="AU519" s="26">
        <f t="shared" si="233"/>
        <v>9.1582312925171276</v>
      </c>
      <c r="AV519" s="27">
        <f t="shared" si="234"/>
        <v>21.096469726007946</v>
      </c>
      <c r="AW519" s="10">
        <f t="shared" si="249"/>
        <v>43726</v>
      </c>
      <c r="AY519" s="20">
        <f>AVERAGE(E519,F519,G519)</f>
        <v>1228.1833333333334</v>
      </c>
      <c r="AZ519" s="21">
        <f t="shared" si="235"/>
        <v>1198.7148333333334</v>
      </c>
      <c r="BA519" s="21">
        <f t="shared" si="236"/>
        <v>20.732833333333293</v>
      </c>
      <c r="BB519" s="22">
        <f t="shared" si="237"/>
        <v>94.756304412485846</v>
      </c>
      <c r="BC519" s="10">
        <f t="shared" si="250"/>
        <v>43726</v>
      </c>
      <c r="BE519" s="20">
        <f>G519-G518</f>
        <v>3.2599999999999909</v>
      </c>
      <c r="BF519" s="23">
        <f t="shared" si="238"/>
        <v>3.2599999999999909</v>
      </c>
      <c r="BG519" s="23">
        <f t="shared" si="239"/>
        <v>0</v>
      </c>
      <c r="BH519" s="33">
        <f t="shared" si="240"/>
        <v>6.8196730945347381</v>
      </c>
      <c r="BI519" s="33">
        <f t="shared" si="241"/>
        <v>4.3553225103980715</v>
      </c>
      <c r="BJ519" s="23">
        <f t="shared" si="242"/>
        <v>1.5658250515899057</v>
      </c>
      <c r="BK519" s="30">
        <f t="shared" si="243"/>
        <v>61.026181446768831</v>
      </c>
      <c r="BL519" s="10">
        <f t="shared" si="251"/>
        <v>43726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2019-09-02T23:22:56Z</dcterms:created>
  <dcterms:modified xsi:type="dcterms:W3CDTF">2019-09-21T03:23:47Z</dcterms:modified>
</cp:coreProperties>
</file>