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/Documents/GitHub/Program-Management-Documents/"/>
    </mc:Choice>
  </mc:AlternateContent>
  <xr:revisionPtr revIDLastSave="0" documentId="13_ncr:1_{53FA57C1-69F3-434F-85E7-C05A142CF0A7}" xr6:coauthVersionLast="47" xr6:coauthVersionMax="47" xr10:uidLastSave="{00000000-0000-0000-0000-000000000000}"/>
  <bookViews>
    <workbookView xWindow="0" yWindow="760" windowWidth="30240" windowHeight="17740" xr2:uid="{04AD8ECB-43D5-EB42-96DD-4FD06F90729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1" l="1"/>
  <c r="U11" i="1"/>
  <c r="S11" i="1"/>
  <c r="Q11" i="1"/>
  <c r="O11" i="1"/>
  <c r="M11" i="1"/>
  <c r="K11" i="1"/>
  <c r="I11" i="1"/>
  <c r="G11" i="1"/>
  <c r="E4" i="1"/>
  <c r="G4" i="1"/>
  <c r="I4" i="1"/>
  <c r="K4" i="1"/>
  <c r="M4" i="1"/>
  <c r="O4" i="1"/>
  <c r="Q4" i="1"/>
  <c r="S4" i="1"/>
  <c r="E7" i="1"/>
  <c r="G7" i="1"/>
  <c r="I7" i="1"/>
  <c r="K7" i="1"/>
  <c r="M7" i="1"/>
  <c r="O7" i="1"/>
  <c r="Q7" i="1"/>
  <c r="S7" i="1"/>
  <c r="E9" i="1"/>
  <c r="G9" i="1"/>
  <c r="I9" i="1"/>
  <c r="K9" i="1"/>
  <c r="M9" i="1"/>
  <c r="O9" i="1"/>
  <c r="Q9" i="1"/>
  <c r="S9" i="1"/>
  <c r="E11" i="1"/>
  <c r="E13" i="1"/>
  <c r="G13" i="1"/>
  <c r="I13" i="1"/>
  <c r="K13" i="1"/>
  <c r="M13" i="1"/>
  <c r="O13" i="1"/>
  <c r="Q13" i="1"/>
  <c r="S13" i="1"/>
  <c r="E15" i="1"/>
  <c r="G15" i="1"/>
  <c r="I15" i="1"/>
  <c r="K15" i="1"/>
  <c r="M15" i="1"/>
  <c r="O15" i="1"/>
  <c r="Q15" i="1"/>
  <c r="S15" i="1"/>
  <c r="E18" i="1"/>
  <c r="G18" i="1"/>
  <c r="I18" i="1"/>
  <c r="K18" i="1"/>
  <c r="M18" i="1"/>
  <c r="O18" i="1"/>
  <c r="Q18" i="1"/>
  <c r="S18" i="1"/>
  <c r="E20" i="1"/>
  <c r="G20" i="1"/>
  <c r="I20" i="1"/>
  <c r="K20" i="1"/>
  <c r="M20" i="1"/>
  <c r="O20" i="1"/>
  <c r="Q20" i="1"/>
  <c r="S20" i="1"/>
  <c r="E23" i="1"/>
  <c r="G23" i="1"/>
  <c r="I23" i="1"/>
  <c r="K23" i="1"/>
  <c r="M23" i="1"/>
  <c r="O23" i="1"/>
  <c r="Q23" i="1"/>
  <c r="S23" i="1"/>
  <c r="U4" i="1"/>
  <c r="W4" i="1"/>
  <c r="Y4" i="1"/>
  <c r="AA4" i="1"/>
  <c r="AC4" i="1"/>
  <c r="U7" i="1"/>
  <c r="W7" i="1"/>
  <c r="Y7" i="1"/>
  <c r="AA7" i="1"/>
  <c r="AC7" i="1"/>
  <c r="U9" i="1"/>
  <c r="W9" i="1"/>
  <c r="Y9" i="1"/>
  <c r="AC9" i="1"/>
  <c r="Y11" i="1"/>
  <c r="AC11" i="1"/>
  <c r="U13" i="1"/>
  <c r="W13" i="1"/>
  <c r="Y13" i="1"/>
  <c r="AA13" i="1"/>
  <c r="AC13" i="1"/>
  <c r="U15" i="1"/>
  <c r="W15" i="1"/>
  <c r="Y15" i="1"/>
  <c r="AA15" i="1"/>
  <c r="AC15" i="1"/>
  <c r="U18" i="1"/>
  <c r="W18" i="1"/>
  <c r="Y18" i="1"/>
  <c r="AA18" i="1"/>
  <c r="AC18" i="1"/>
  <c r="U20" i="1"/>
  <c r="W20" i="1"/>
  <c r="Y20" i="1"/>
  <c r="AA20" i="1"/>
  <c r="AC20" i="1"/>
  <c r="U23" i="1"/>
  <c r="W23" i="1"/>
  <c r="Y23" i="1"/>
  <c r="AA23" i="1"/>
  <c r="AC23" i="1"/>
  <c r="AE23" i="1" l="1"/>
  <c r="AE13" i="1"/>
  <c r="AE18" i="1"/>
  <c r="AE7" i="1"/>
  <c r="AE11" i="1"/>
  <c r="AE4" i="1"/>
  <c r="AE20" i="1"/>
  <c r="AE9" i="1"/>
  <c r="AE15" i="1"/>
  <c r="AE2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tc={59A2B47A-2741-AD4F-AAE3-BA420DE11FCB}</author>
    <author>tc={98E0DC53-7F9E-CA40-9F1C-4C23A6F9178E}</author>
    <author>tc={5D6B2F95-C76C-DF43-B547-A82F6EA091EB}</author>
    <author>tc={276375CB-D44A-0E4C-92CD-B033BCE7CEFD}</author>
    <author>tc={4C27A5E0-DEAC-C446-8469-D0BD37524318}</author>
    <author>tc={C5FEE05E-044E-494A-A25A-4F585C641111}</author>
    <author>tc={E4F27ABA-1BFA-284F-BE01-B44BC20A6AD1}</author>
    <author>tc={A0309E3E-F7A5-B045-B3F6-C5C625D53E78}</author>
  </authors>
  <commentList>
    <comment ref="E1" authorId="0" shapeId="0" xr:uid="{59A2B47A-2741-AD4F-AAE3-BA420DE11F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These dates are the FRIDAYS before the pay period ends. This pay period ended on 9/12/2020. </t>
      </text>
    </comment>
    <comment ref="B3" authorId="1" shapeId="0" xr:uid="{98E0DC53-7F9E-CA40-9F1C-4C23A6F9178E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Hours they work per week</t>
      </text>
    </comment>
    <comment ref="C3" authorId="2" shapeId="0" xr:uid="{5D6B2F95-C76C-DF43-B547-A82F6EA091EB}">
      <text>
        <t>[Threaded comment]
Your version of Excel allows you to read this threaded comment; however, any edits to it will get removed if the file is opened in a newer version of Excel. Learn more: https://go.microsoft.com/fwlink/?linkid=870924
Comment:
    Pay rate</t>
      </text>
    </comment>
    <comment ref="E3" authorId="3" shapeId="0" xr:uid="{276375CB-D44A-0E4C-92CD-B033BCE7CEFD}">
      <text>
        <t>[Threaded comment]
Your version of Excel allows you to read this threaded comment; however, any edits to it will get removed if the file is opened in a newer version of Excel. Learn more: https://go.microsoft.com/fwlink/?linkid=870924
Comment:
    Actual hours worked based on ADP Hours entered.
Reply:
    BLACK text means these hours were worked</t>
      </text>
    </comment>
    <comment ref="F3" authorId="4" shapeId="0" xr:uid="{4C27A5E0-DEAC-C446-8469-D0BD37524318}">
      <text>
        <t>[Threaded comment]
Your version of Excel allows you to read this threaded comment; however, any edits to it will get removed if the file is opened in a newer version of Excel. Learn more: https://go.microsoft.com/fwlink/?linkid=870924
Comment:
    HOURS PROJECTED TO WORK. So if your PA works 25 Horus a week, the projected hours are 50 (total of 2 weeks).
Reply:
    If you know that there are days off, this projection will be less than the scheduled hours for the 2 week pay period.</t>
      </text>
    </comment>
    <comment ref="G3" authorId="5" shapeId="0" xr:uid="{C5FEE05E-044E-494A-A25A-4F585C641111}">
      <text>
        <t>[Threaded comment]
Your version of Excel allows you to read this threaded comment; however, any edits to it will get removed if the file is opened in a newer version of Excel. Learn more: https://go.microsoft.com/fwlink/?linkid=870924
Comment:
    RED hours are the hours projected for the future. This number will also match the small PROJECTED column next to it (H3)</t>
      </text>
    </comment>
    <comment ref="E4" authorId="6" shapeId="0" xr:uid="{E4F27ABA-1BFA-284F-BE01-B44BC20A6AD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The amount of GROSS pay they will receive. This is calculated by multiplying their ADP hours from cell E3 multiplied by their pay rate from cell C3. </t>
      </text>
    </comment>
    <comment ref="AE4" authorId="7" shapeId="0" xr:uid="{A0309E3E-F7A5-B045-B3F6-C5C625D53E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number is the SUM of how much a person will make for the year. It includes the GROSS pay they receive AND their projected pay. </t>
      </text>
    </comment>
  </commentList>
</comments>
</file>

<file path=xl/sharedStrings.xml><?xml version="1.0" encoding="utf-8"?>
<sst xmlns="http://schemas.openxmlformats.org/spreadsheetml/2006/main" count="37" uniqueCount="29">
  <si>
    <t>Hours/Week</t>
  </si>
  <si>
    <t>Rate</t>
  </si>
  <si>
    <t>TOTALS:</t>
  </si>
  <si>
    <t>Program Aide</t>
  </si>
  <si>
    <t>Group Leaders</t>
  </si>
  <si>
    <t>Activity Specialist</t>
  </si>
  <si>
    <t>Service Coordinator</t>
  </si>
  <si>
    <t>Holidays Scheduled</t>
  </si>
  <si>
    <t>MLK Day</t>
  </si>
  <si>
    <t>Feb 19 - Feb 23</t>
  </si>
  <si>
    <t>Mid Winter Recess</t>
  </si>
  <si>
    <t>Easter Weekend</t>
  </si>
  <si>
    <t>Mar 29 - Apr 1</t>
  </si>
  <si>
    <t>Eid-Al Fitr</t>
  </si>
  <si>
    <t>Spring Recess</t>
  </si>
  <si>
    <t>Apr 22- Apr 30</t>
  </si>
  <si>
    <t xml:space="preserve">Memorial Day </t>
  </si>
  <si>
    <t>Chancellor Day</t>
  </si>
  <si>
    <t>Clerical Day</t>
  </si>
  <si>
    <t>Mon</t>
  </si>
  <si>
    <t>Mon-Fri</t>
  </si>
  <si>
    <t>Fri-Mon</t>
  </si>
  <si>
    <t>Wed</t>
  </si>
  <si>
    <t>Mon-Tues</t>
  </si>
  <si>
    <t>Thurs</t>
  </si>
  <si>
    <t>Friday (plan to work)</t>
  </si>
  <si>
    <t>Each staff 12 hrs added for Hershey Park Trip</t>
  </si>
  <si>
    <t>TOTAL :</t>
  </si>
  <si>
    <t>Group Leader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</si>
</sst>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164" fontId="1" fillId="0" borderId="1" xfId="0" applyNumberFormat="1" applyFont="1" applyBorder="1"/>
    <xf numFmtId="164" fontId="1" fillId="0" borderId="0" xfId="0" applyNumberFormat="1" applyFont="1"/>
    <xf numFmtId="164" fontId="1" fillId="2" borderId="1" xfId="0" applyNumberFormat="1" applyFont="1" applyFill="1" applyBorder="1"/>
    <xf numFmtId="0" fontId="2" fillId="2" borderId="1" xfId="0" applyFont="1" applyFill="1" applyBorder="1"/>
    <xf numFmtId="0" fontId="3" fillId="0" borderId="1" xfId="0" applyFont="1" applyBorder="1"/>
    <xf numFmtId="164" fontId="5" fillId="0" borderId="1" xfId="0" applyNumberFormat="1" applyFont="1" applyBorder="1"/>
    <xf numFmtId="0" fontId="6" fillId="2" borderId="1" xfId="0" applyFont="1" applyFill="1" applyBorder="1"/>
    <xf numFmtId="0" fontId="6" fillId="0" borderId="1" xfId="0" applyFont="1" applyBorder="1"/>
    <xf numFmtId="0" fontId="6" fillId="0" borderId="0" xfId="0" applyFont="1"/>
    <xf numFmtId="0" fontId="4" fillId="0" borderId="1" xfId="0" applyFont="1" applyBorder="1"/>
    <xf numFmtId="0" fontId="4" fillId="0" borderId="0" xfId="0" applyFont="1"/>
    <xf numFmtId="0" fontId="3" fillId="2" borderId="1" xfId="0" applyFont="1" applyFill="1" applyBorder="1"/>
    <xf numFmtId="0" fontId="7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3" fillId="3" borderId="1" xfId="0" applyFont="1" applyFill="1" applyBorder="1"/>
    <xf numFmtId="164" fontId="1" fillId="3" borderId="1" xfId="0" applyNumberFormat="1" applyFont="1" applyFill="1" applyBorder="1"/>
    <xf numFmtId="0" fontId="8" fillId="0" borderId="0" xfId="0" applyFont="1"/>
    <xf numFmtId="16" fontId="0" fillId="0" borderId="0" xfId="0" applyNumberFormat="1"/>
    <xf numFmtId="0" fontId="0" fillId="0" borderId="1" xfId="0" applyBorder="1"/>
    <xf numFmtId="0" fontId="8" fillId="4" borderId="1" xfId="0" applyFont="1" applyFill="1" applyBorder="1"/>
    <xf numFmtId="0" fontId="3" fillId="4" borderId="1" xfId="0" applyFont="1" applyFill="1" applyBorder="1"/>
    <xf numFmtId="0" fontId="6" fillId="4" borderId="1" xfId="0" applyFont="1" applyFill="1" applyBorder="1"/>
    <xf numFmtId="0" fontId="9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istin Gruppuso" id="{892509A6-8519-104E-B60D-1AEC800361D7}" userId="S::kgruppuso@universitysettlement.org::c22e5159-bb66-4444-837f-a8bd4ab5f6e4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12-17T17:48:07.31" personId="{892509A6-8519-104E-B60D-1AEC800361D7}" id="{59A2B47A-2741-AD4F-AAE3-BA420DE11FCB}">
    <text xml:space="preserve">These dates are the FRIDAYS before the pay period ends. This pay period ended on 9/12/2020. </text>
  </threadedComment>
  <threadedComment ref="B3" dT="2020-12-17T17:43:27.04" personId="{892509A6-8519-104E-B60D-1AEC800361D7}" id="{98E0DC53-7F9E-CA40-9F1C-4C23A6F9178E}">
    <text>Hours they work per week</text>
  </threadedComment>
  <threadedComment ref="C3" dT="2020-12-17T17:43:54.56" personId="{892509A6-8519-104E-B60D-1AEC800361D7}" id="{5D6B2F95-C76C-DF43-B547-A82F6EA091EB}">
    <text>Pay rate</text>
  </threadedComment>
  <threadedComment ref="E3" dT="2020-12-17T17:46:13.80" personId="{892509A6-8519-104E-B60D-1AEC800361D7}" id="{276375CB-D44A-0E4C-92CD-B033BCE7CEFD}">
    <text>Actual hours worked based on ADP Hours entered.</text>
  </threadedComment>
  <threadedComment ref="E3" dT="2020-12-17T17:56:12.14" personId="{892509A6-8519-104E-B60D-1AEC800361D7}" id="{093FF684-928E-5744-B2EF-BD3E9BC301F1}" parentId="{276375CB-D44A-0E4C-92CD-B033BCE7CEFD}">
    <text>BLACK text means these hours were worked</text>
  </threadedComment>
  <threadedComment ref="F3" dT="2020-12-17T17:45:02.81" personId="{892509A6-8519-104E-B60D-1AEC800361D7}" id="{4C27A5E0-DEAC-C446-8469-D0BD37524318}">
    <text>HOURS PROJECTED TO WORK. So if your PA works 25 Horus a week, the projected hours are 50 (total of 2 weeks).</text>
  </threadedComment>
  <threadedComment ref="F3" dT="2020-12-17T17:45:55.91" personId="{892509A6-8519-104E-B60D-1AEC800361D7}" id="{FC0B7C5F-A7E8-F547-A16A-71D7A7142557}" parentId="{4C27A5E0-DEAC-C446-8469-D0BD37524318}">
    <text>If you know that there are days off, this projection will be less than the scheduled hours for the 2 week pay period.</text>
  </threadedComment>
  <threadedComment ref="G3" dT="2020-12-17T17:57:02.61" personId="{892509A6-8519-104E-B60D-1AEC800361D7}" id="{C5FEE05E-044E-494A-A25A-4F585C641111}">
    <text>RED hours are the hours projected for the future. This number will also match the small PROJECTED column next to it (H3)</text>
  </threadedComment>
  <threadedComment ref="E4" dT="2020-12-17T17:47:15.68" personId="{892509A6-8519-104E-B60D-1AEC800361D7}" id="{E4F27ABA-1BFA-284F-BE01-B44BC20A6AD1}">
    <text xml:space="preserve">The amount of GROSS pay they will receive. This is calculated by multiplying their ADP hours from cell E3 multiplied by their pay rate from cell C3. </text>
  </threadedComment>
  <threadedComment ref="AE4" dT="2020-12-17T18:03:23.24" personId="{892509A6-8519-104E-B60D-1AEC800361D7}" id="{A0309E3E-F7A5-B045-B3F6-C5C625D53E78}">
    <text xml:space="preserve">This number is the SUM of how much a person will make for the year. It includes the GROSS pay they receive AND their projected pay. 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F38FE-F88F-7646-A12A-78F285DD23D7}">
  <dimension ref="A1:AE35"/>
  <sheetViews>
    <sheetView tabSelected="1" zoomScaleNormal="100" workbookViewId="0">
      <selection activeCell="T32" sqref="T32"/>
    </sheetView>
  </sheetViews>
  <sheetFormatPr baseColWidth="10" defaultColWidth="11" defaultRowHeight="16" x14ac:dyDescent="0.2"/>
  <cols>
    <col min="1" max="1" width="19.83203125" customWidth="1"/>
    <col min="2" max="2" width="11.33203125" customWidth="1"/>
    <col min="3" max="3" width="7.5" customWidth="1"/>
    <col min="4" max="4" width="3.83203125" customWidth="1"/>
    <col min="6" max="6" width="3.83203125" style="11" customWidth="1"/>
    <col min="8" max="8" width="3.83203125" style="11" customWidth="1"/>
    <col min="10" max="10" width="3.83203125" style="11" customWidth="1"/>
    <col min="12" max="12" width="3.83203125" style="11" customWidth="1"/>
    <col min="14" max="14" width="3.83203125" style="11" customWidth="1"/>
    <col min="16" max="16" width="3.83203125" style="11" customWidth="1"/>
    <col min="18" max="18" width="3.83203125" style="11" customWidth="1"/>
    <col min="20" max="20" width="3.83203125" style="11" customWidth="1"/>
    <col min="22" max="22" width="3.83203125" style="11" customWidth="1"/>
    <col min="24" max="24" width="3.83203125" style="11" customWidth="1"/>
    <col min="26" max="26" width="3.83203125" style="11" customWidth="1"/>
    <col min="28" max="28" width="3.83203125" style="11" customWidth="1"/>
    <col min="30" max="30" width="3.83203125" style="11" customWidth="1"/>
  </cols>
  <sheetData>
    <row r="1" spans="1:31" s="4" customFormat="1" x14ac:dyDescent="0.2">
      <c r="A1" s="3"/>
      <c r="B1" s="3" t="s">
        <v>0</v>
      </c>
      <c r="C1" s="3" t="s">
        <v>1</v>
      </c>
      <c r="D1" s="5"/>
      <c r="E1" s="18">
        <v>45303</v>
      </c>
      <c r="F1" s="8"/>
      <c r="G1" s="18">
        <v>45317</v>
      </c>
      <c r="H1" s="8"/>
      <c r="I1" s="18">
        <v>45331</v>
      </c>
      <c r="J1" s="8"/>
      <c r="K1" s="18">
        <v>45345</v>
      </c>
      <c r="L1" s="8"/>
      <c r="M1" s="18">
        <v>45359</v>
      </c>
      <c r="N1" s="8"/>
      <c r="O1" s="18">
        <v>45373</v>
      </c>
      <c r="P1" s="8"/>
      <c r="Q1" s="18">
        <v>45387</v>
      </c>
      <c r="R1" s="8"/>
      <c r="S1" s="3">
        <v>45401</v>
      </c>
      <c r="T1" s="8"/>
      <c r="U1" s="3">
        <v>45415</v>
      </c>
      <c r="V1" s="8"/>
      <c r="W1" s="3">
        <v>45429</v>
      </c>
      <c r="X1" s="8"/>
      <c r="Y1" s="3">
        <v>45443</v>
      </c>
      <c r="Z1" s="8"/>
      <c r="AA1" s="3">
        <v>45457</v>
      </c>
      <c r="AB1" s="8"/>
      <c r="AC1" s="3">
        <v>45471</v>
      </c>
      <c r="AD1" s="8"/>
      <c r="AE1" s="16" t="s">
        <v>2</v>
      </c>
    </row>
    <row r="2" spans="1:31" x14ac:dyDescent="0.2">
      <c r="A2" s="2" t="s">
        <v>3</v>
      </c>
      <c r="B2" s="1"/>
      <c r="C2" s="1"/>
      <c r="D2" s="1"/>
      <c r="E2" s="1"/>
      <c r="F2" s="9"/>
      <c r="G2" s="1"/>
      <c r="H2" s="9"/>
      <c r="I2" s="1"/>
      <c r="J2" s="9"/>
      <c r="K2" s="1"/>
      <c r="L2" s="9"/>
      <c r="M2" s="1"/>
      <c r="N2" s="9"/>
      <c r="O2" s="1"/>
      <c r="P2" s="9"/>
      <c r="Q2" s="1"/>
      <c r="R2" s="9"/>
      <c r="S2" s="1"/>
      <c r="T2" s="9"/>
      <c r="U2" s="1"/>
      <c r="V2" s="9"/>
      <c r="W2" s="1"/>
      <c r="X2" s="9"/>
      <c r="Y2" s="1"/>
      <c r="Z2" s="9"/>
      <c r="AA2" s="1"/>
      <c r="AB2" s="9"/>
      <c r="AC2" s="1"/>
      <c r="AD2" s="9"/>
      <c r="AE2" s="1"/>
    </row>
    <row r="3" spans="1:31" s="13" customFormat="1" x14ac:dyDescent="0.2">
      <c r="A3" s="25" t="s">
        <v>28</v>
      </c>
      <c r="B3" s="17">
        <v>25</v>
      </c>
      <c r="C3" s="23">
        <v>20.6</v>
      </c>
      <c r="D3" s="14"/>
      <c r="E3" s="23">
        <v>40</v>
      </c>
      <c r="F3" s="24">
        <v>50</v>
      </c>
      <c r="G3" s="22">
        <v>27</v>
      </c>
      <c r="H3" s="10">
        <v>45</v>
      </c>
      <c r="I3" s="21">
        <v>19</v>
      </c>
      <c r="J3" s="10">
        <v>50</v>
      </c>
      <c r="K3" s="12">
        <v>50</v>
      </c>
      <c r="L3" s="10">
        <v>25</v>
      </c>
      <c r="M3" s="12">
        <v>50</v>
      </c>
      <c r="N3" s="10">
        <v>50</v>
      </c>
      <c r="O3" s="12">
        <v>50</v>
      </c>
      <c r="P3" s="10">
        <v>50</v>
      </c>
      <c r="Q3" s="12">
        <v>40</v>
      </c>
      <c r="R3" s="10">
        <v>40</v>
      </c>
      <c r="S3" s="12">
        <v>50</v>
      </c>
      <c r="T3" s="10">
        <v>50</v>
      </c>
      <c r="U3" s="12">
        <v>50</v>
      </c>
      <c r="V3" s="10">
        <v>50</v>
      </c>
      <c r="W3" s="12">
        <v>50</v>
      </c>
      <c r="X3" s="10">
        <v>50</v>
      </c>
      <c r="Y3" s="12">
        <v>50</v>
      </c>
      <c r="Z3" s="10">
        <v>50</v>
      </c>
      <c r="AA3" s="12">
        <v>50</v>
      </c>
      <c r="AB3" s="10">
        <v>50</v>
      </c>
      <c r="AC3" s="12">
        <v>0</v>
      </c>
      <c r="AD3" s="10">
        <v>50</v>
      </c>
      <c r="AE3" s="12"/>
    </row>
    <row r="4" spans="1:31" s="11" customFormat="1" x14ac:dyDescent="0.2">
      <c r="A4" s="10"/>
      <c r="B4" s="10"/>
      <c r="C4" s="10"/>
      <c r="D4" s="9"/>
      <c r="E4" s="10">
        <f t="shared" ref="E4" si="0">SUM($C$3*E3)</f>
        <v>824</v>
      </c>
      <c r="F4" s="10"/>
      <c r="G4" s="10">
        <f>SUM($C$3*G3)</f>
        <v>556.20000000000005</v>
      </c>
      <c r="H4" s="10"/>
      <c r="I4" s="10">
        <f>SUM($C$3*I3)</f>
        <v>391.40000000000003</v>
      </c>
      <c r="J4" s="10"/>
      <c r="K4" s="10">
        <f t="shared" ref="K4:AC4" si="1">SUM($C$3*K3)</f>
        <v>1030</v>
      </c>
      <c r="L4" s="10"/>
      <c r="M4" s="10">
        <f t="shared" si="1"/>
        <v>1030</v>
      </c>
      <c r="N4" s="10"/>
      <c r="O4" s="10">
        <f t="shared" si="1"/>
        <v>1030</v>
      </c>
      <c r="P4" s="10"/>
      <c r="Q4" s="10">
        <f t="shared" si="1"/>
        <v>824</v>
      </c>
      <c r="R4" s="10"/>
      <c r="S4" s="10">
        <f t="shared" si="1"/>
        <v>1030</v>
      </c>
      <c r="T4" s="10"/>
      <c r="U4" s="10">
        <f t="shared" si="1"/>
        <v>1030</v>
      </c>
      <c r="V4" s="10"/>
      <c r="W4" s="10">
        <f t="shared" si="1"/>
        <v>1030</v>
      </c>
      <c r="X4" s="10"/>
      <c r="Y4" s="10">
        <f t="shared" si="1"/>
        <v>1030</v>
      </c>
      <c r="Z4" s="10"/>
      <c r="AA4" s="10">
        <f t="shared" si="1"/>
        <v>1030</v>
      </c>
      <c r="AB4" s="10"/>
      <c r="AC4" s="10">
        <f t="shared" si="1"/>
        <v>0</v>
      </c>
      <c r="AD4" s="10"/>
      <c r="AE4" s="10">
        <f>SUM(E4:AD4)</f>
        <v>10835.6</v>
      </c>
    </row>
    <row r="5" spans="1:31" x14ac:dyDescent="0.2">
      <c r="A5" s="15" t="s">
        <v>4</v>
      </c>
      <c r="B5" s="14"/>
      <c r="C5" s="14"/>
      <c r="D5" s="14"/>
      <c r="E5" s="14"/>
      <c r="F5" s="9"/>
      <c r="G5" s="1"/>
      <c r="H5" s="9"/>
      <c r="I5" s="1"/>
      <c r="J5" s="9"/>
      <c r="K5" s="1"/>
      <c r="L5" s="9"/>
      <c r="M5" s="1"/>
      <c r="N5" s="9"/>
      <c r="O5" s="1"/>
      <c r="P5" s="9"/>
      <c r="Q5" s="1"/>
      <c r="R5" s="9"/>
      <c r="S5" s="1"/>
      <c r="T5" s="9"/>
      <c r="U5" s="1"/>
      <c r="V5" s="9"/>
      <c r="W5" s="1"/>
      <c r="X5" s="9"/>
      <c r="Y5" s="1"/>
      <c r="Z5" s="9"/>
      <c r="AA5" s="1"/>
      <c r="AB5" s="9"/>
      <c r="AC5" s="1"/>
      <c r="AD5" s="9"/>
      <c r="AE5" s="6"/>
    </row>
    <row r="6" spans="1:31" s="13" customFormat="1" x14ac:dyDescent="0.2">
      <c r="A6" s="25" t="s">
        <v>28</v>
      </c>
      <c r="B6" s="7">
        <v>17.5</v>
      </c>
      <c r="C6" s="7">
        <v>17.5</v>
      </c>
      <c r="D6" s="14"/>
      <c r="E6" s="7">
        <v>35.5</v>
      </c>
      <c r="F6" s="10">
        <v>35</v>
      </c>
      <c r="G6" s="21">
        <v>33.5</v>
      </c>
      <c r="H6" s="10">
        <v>31.5</v>
      </c>
      <c r="I6" s="21">
        <v>33.5</v>
      </c>
      <c r="J6" s="10">
        <v>35</v>
      </c>
      <c r="K6" s="12">
        <v>17.5</v>
      </c>
      <c r="L6" s="10">
        <v>17.5</v>
      </c>
      <c r="M6" s="12">
        <v>35</v>
      </c>
      <c r="N6" s="10">
        <v>35</v>
      </c>
      <c r="O6" s="12">
        <v>35</v>
      </c>
      <c r="P6" s="10">
        <v>35</v>
      </c>
      <c r="Q6" s="12">
        <v>28</v>
      </c>
      <c r="R6" s="10">
        <v>28</v>
      </c>
      <c r="S6" s="12">
        <v>35</v>
      </c>
      <c r="T6" s="10">
        <v>35</v>
      </c>
      <c r="U6" s="12">
        <v>20.5</v>
      </c>
      <c r="V6" s="10">
        <v>35</v>
      </c>
      <c r="W6" s="12">
        <v>35</v>
      </c>
      <c r="X6" s="10">
        <v>35</v>
      </c>
      <c r="Y6" s="12">
        <v>35</v>
      </c>
      <c r="Z6" s="10">
        <v>35</v>
      </c>
      <c r="AA6" s="12">
        <v>35</v>
      </c>
      <c r="AB6" s="10">
        <v>35</v>
      </c>
      <c r="AC6" s="12">
        <v>0</v>
      </c>
      <c r="AD6" s="10">
        <v>35</v>
      </c>
      <c r="AE6" s="12"/>
    </row>
    <row r="7" spans="1:31" s="11" customFormat="1" x14ac:dyDescent="0.2">
      <c r="A7" s="10"/>
      <c r="B7" s="10"/>
      <c r="C7" s="10"/>
      <c r="D7" s="9"/>
      <c r="E7" s="10">
        <f>SUM($C$6*E6)</f>
        <v>621.25</v>
      </c>
      <c r="F7" s="10"/>
      <c r="G7" s="10">
        <f t="shared" ref="G7:AC7" si="2">SUM($C$6*G6)</f>
        <v>586.25</v>
      </c>
      <c r="H7" s="10"/>
      <c r="I7" s="10">
        <f t="shared" si="2"/>
        <v>586.25</v>
      </c>
      <c r="J7" s="10"/>
      <c r="K7" s="10">
        <f t="shared" si="2"/>
        <v>306.25</v>
      </c>
      <c r="L7" s="10"/>
      <c r="M7" s="10">
        <f t="shared" si="2"/>
        <v>612.5</v>
      </c>
      <c r="N7" s="10"/>
      <c r="O7" s="10">
        <f t="shared" si="2"/>
        <v>612.5</v>
      </c>
      <c r="P7" s="10"/>
      <c r="Q7" s="10">
        <f t="shared" si="2"/>
        <v>490</v>
      </c>
      <c r="R7" s="10"/>
      <c r="S7" s="10">
        <f t="shared" si="2"/>
        <v>612.5</v>
      </c>
      <c r="T7" s="10"/>
      <c r="U7" s="10">
        <f t="shared" si="2"/>
        <v>358.75</v>
      </c>
      <c r="V7" s="10"/>
      <c r="W7" s="10">
        <f t="shared" si="2"/>
        <v>612.5</v>
      </c>
      <c r="X7" s="10"/>
      <c r="Y7" s="10">
        <f t="shared" si="2"/>
        <v>612.5</v>
      </c>
      <c r="Z7" s="10"/>
      <c r="AA7" s="10">
        <f t="shared" si="2"/>
        <v>612.5</v>
      </c>
      <c r="AB7" s="10"/>
      <c r="AC7" s="10">
        <f t="shared" si="2"/>
        <v>0</v>
      </c>
      <c r="AD7" s="10"/>
      <c r="AE7" s="10">
        <f>SUM(E7:AD7)</f>
        <v>6623.75</v>
      </c>
    </row>
    <row r="8" spans="1:31" s="13" customFormat="1" x14ac:dyDescent="0.2">
      <c r="A8" s="25" t="s">
        <v>28</v>
      </c>
      <c r="B8" s="7">
        <v>17.5</v>
      </c>
      <c r="C8" s="7">
        <v>17.5</v>
      </c>
      <c r="D8" s="14"/>
      <c r="E8" s="7">
        <v>31</v>
      </c>
      <c r="F8" s="10">
        <v>35</v>
      </c>
      <c r="G8" s="21">
        <v>36.75</v>
      </c>
      <c r="H8" s="10">
        <v>31.5</v>
      </c>
      <c r="I8" s="21">
        <v>35.75</v>
      </c>
      <c r="J8" s="10">
        <v>35</v>
      </c>
      <c r="K8" s="12">
        <v>17.5</v>
      </c>
      <c r="L8" s="10">
        <v>17.5</v>
      </c>
      <c r="M8" s="12">
        <v>35</v>
      </c>
      <c r="N8" s="10">
        <v>35</v>
      </c>
      <c r="O8" s="12">
        <v>35</v>
      </c>
      <c r="P8" s="10">
        <v>35</v>
      </c>
      <c r="Q8" s="12">
        <v>28</v>
      </c>
      <c r="R8" s="10">
        <v>28</v>
      </c>
      <c r="S8" s="12">
        <v>35</v>
      </c>
      <c r="T8" s="10">
        <v>35</v>
      </c>
      <c r="U8" s="12">
        <v>20.5</v>
      </c>
      <c r="V8" s="10">
        <v>35</v>
      </c>
      <c r="W8" s="12">
        <v>35</v>
      </c>
      <c r="X8" s="10">
        <v>35</v>
      </c>
      <c r="Y8" s="12">
        <v>35</v>
      </c>
      <c r="Z8" s="10">
        <v>35</v>
      </c>
      <c r="AA8" s="12">
        <v>35</v>
      </c>
      <c r="AB8" s="10">
        <v>35</v>
      </c>
      <c r="AC8" s="12">
        <v>0</v>
      </c>
      <c r="AD8" s="10">
        <v>35</v>
      </c>
      <c r="AE8" s="12"/>
    </row>
    <row r="9" spans="1:31" s="11" customFormat="1" x14ac:dyDescent="0.2">
      <c r="A9" s="10"/>
      <c r="B9" s="10"/>
      <c r="C9" s="10"/>
      <c r="D9" s="9"/>
      <c r="E9" s="10">
        <f>SUM($C$8*E8)</f>
        <v>542.5</v>
      </c>
      <c r="F9" s="10"/>
      <c r="G9" s="10">
        <f t="shared" ref="G9:AC9" si="3">SUM($C$8*G8)</f>
        <v>643.125</v>
      </c>
      <c r="H9" s="10"/>
      <c r="I9" s="10">
        <f t="shared" si="3"/>
        <v>625.625</v>
      </c>
      <c r="J9" s="10"/>
      <c r="K9" s="10">
        <f t="shared" si="3"/>
        <v>306.25</v>
      </c>
      <c r="L9" s="10"/>
      <c r="M9" s="10">
        <f t="shared" si="3"/>
        <v>612.5</v>
      </c>
      <c r="N9" s="10"/>
      <c r="O9" s="10">
        <f t="shared" si="3"/>
        <v>612.5</v>
      </c>
      <c r="P9" s="10"/>
      <c r="Q9" s="10">
        <f t="shared" si="3"/>
        <v>490</v>
      </c>
      <c r="R9" s="10"/>
      <c r="S9" s="10">
        <f t="shared" si="3"/>
        <v>612.5</v>
      </c>
      <c r="T9" s="10"/>
      <c r="U9" s="10">
        <f t="shared" si="3"/>
        <v>358.75</v>
      </c>
      <c r="V9" s="10"/>
      <c r="W9" s="10">
        <f t="shared" si="3"/>
        <v>612.5</v>
      </c>
      <c r="X9" s="10"/>
      <c r="Y9" s="10">
        <f t="shared" si="3"/>
        <v>612.5</v>
      </c>
      <c r="Z9" s="10"/>
      <c r="AA9" s="10">
        <v>35</v>
      </c>
      <c r="AB9" s="10"/>
      <c r="AC9" s="10">
        <f t="shared" si="3"/>
        <v>0</v>
      </c>
      <c r="AD9" s="10"/>
      <c r="AE9" s="10">
        <f>SUM(E9:AD9)</f>
        <v>6063.75</v>
      </c>
    </row>
    <row r="10" spans="1:31" s="13" customFormat="1" x14ac:dyDescent="0.2">
      <c r="A10" s="25" t="s">
        <v>28</v>
      </c>
      <c r="B10" s="7">
        <v>17.5</v>
      </c>
      <c r="C10" s="7">
        <v>17.5</v>
      </c>
      <c r="D10" s="14"/>
      <c r="E10" s="7">
        <v>34.5</v>
      </c>
      <c r="F10" s="10">
        <v>35</v>
      </c>
      <c r="G10" s="21">
        <v>30</v>
      </c>
      <c r="H10" s="10">
        <v>31.5</v>
      </c>
      <c r="I10" s="21">
        <v>16</v>
      </c>
      <c r="J10" s="10">
        <v>35</v>
      </c>
      <c r="K10" s="12">
        <v>17.5</v>
      </c>
      <c r="L10" s="10">
        <v>17.5</v>
      </c>
      <c r="M10" s="12">
        <v>35</v>
      </c>
      <c r="N10" s="10">
        <v>35</v>
      </c>
      <c r="O10" s="12">
        <v>35</v>
      </c>
      <c r="P10" s="10">
        <v>35</v>
      </c>
      <c r="Q10" s="12">
        <v>28</v>
      </c>
      <c r="R10" s="10">
        <v>28</v>
      </c>
      <c r="S10" s="12">
        <v>35</v>
      </c>
      <c r="T10" s="10">
        <v>35</v>
      </c>
      <c r="U10" s="12">
        <v>20.5</v>
      </c>
      <c r="V10" s="10">
        <v>35</v>
      </c>
      <c r="W10" s="12">
        <v>35</v>
      </c>
      <c r="X10" s="10">
        <v>35</v>
      </c>
      <c r="Y10" s="12">
        <v>35</v>
      </c>
      <c r="Z10" s="10">
        <v>35</v>
      </c>
      <c r="AA10" s="12">
        <v>35</v>
      </c>
      <c r="AB10" s="10">
        <v>35</v>
      </c>
      <c r="AC10" s="12">
        <v>0</v>
      </c>
      <c r="AD10" s="10">
        <v>35</v>
      </c>
      <c r="AE10" s="12"/>
    </row>
    <row r="11" spans="1:31" s="11" customFormat="1" x14ac:dyDescent="0.2">
      <c r="A11" s="10"/>
      <c r="B11" s="10"/>
      <c r="C11" s="10"/>
      <c r="D11" s="9"/>
      <c r="E11" s="10">
        <f>SUM($C$10*E10)</f>
        <v>603.75</v>
      </c>
      <c r="F11" s="10"/>
      <c r="G11" s="10">
        <f>SUM($C$10*G10)</f>
        <v>525</v>
      </c>
      <c r="H11" s="10"/>
      <c r="I11" s="10">
        <f>SUM($C$10*I10)</f>
        <v>280</v>
      </c>
      <c r="J11" s="10"/>
      <c r="K11" s="10">
        <f>SUM($C$10*K10)</f>
        <v>306.25</v>
      </c>
      <c r="L11" s="10"/>
      <c r="M11" s="10">
        <f>SUM($C$10*M10)</f>
        <v>612.5</v>
      </c>
      <c r="N11" s="10"/>
      <c r="O11" s="10">
        <f>SUM($C$10*O10)</f>
        <v>612.5</v>
      </c>
      <c r="P11" s="10"/>
      <c r="Q11" s="10">
        <f>SUM($C$10*Q10)</f>
        <v>490</v>
      </c>
      <c r="R11" s="10"/>
      <c r="S11" s="10">
        <f>SUM($C$10*S10)</f>
        <v>612.5</v>
      </c>
      <c r="T11" s="10"/>
      <c r="U11" s="10">
        <f>SUM($C$10*U10)</f>
        <v>358.75</v>
      </c>
      <c r="V11" s="10"/>
      <c r="W11" s="10">
        <f>SUM($C$10*W10)</f>
        <v>612.5</v>
      </c>
      <c r="X11" s="10"/>
      <c r="Y11" s="10">
        <f t="shared" ref="Y11:AC11" si="4">SUM($C$23*Y10)</f>
        <v>0</v>
      </c>
      <c r="Z11" s="10"/>
      <c r="AA11" s="10">
        <v>35</v>
      </c>
      <c r="AB11" s="10"/>
      <c r="AC11" s="10">
        <f t="shared" si="4"/>
        <v>0</v>
      </c>
      <c r="AD11" s="10"/>
      <c r="AE11" s="10">
        <f>SUM(E11:AD11)</f>
        <v>5048.75</v>
      </c>
    </row>
    <row r="12" spans="1:31" s="13" customFormat="1" x14ac:dyDescent="0.2">
      <c r="A12" s="25" t="s">
        <v>28</v>
      </c>
      <c r="B12" s="7">
        <v>17.5</v>
      </c>
      <c r="C12" s="7">
        <v>17.5</v>
      </c>
      <c r="D12" s="14"/>
      <c r="E12" s="7">
        <v>33.5</v>
      </c>
      <c r="F12" s="10">
        <v>35</v>
      </c>
      <c r="G12" s="21">
        <v>33.5</v>
      </c>
      <c r="H12" s="10">
        <v>31.5</v>
      </c>
      <c r="I12" s="21">
        <v>33.5</v>
      </c>
      <c r="J12" s="10">
        <v>35</v>
      </c>
      <c r="K12" s="12">
        <v>17.5</v>
      </c>
      <c r="L12" s="10">
        <v>17.5</v>
      </c>
      <c r="M12" s="12">
        <v>35</v>
      </c>
      <c r="N12" s="10">
        <v>35</v>
      </c>
      <c r="O12" s="12">
        <v>35</v>
      </c>
      <c r="P12" s="10">
        <v>35</v>
      </c>
      <c r="Q12" s="12">
        <v>28</v>
      </c>
      <c r="R12" s="10">
        <v>28</v>
      </c>
      <c r="S12" s="12">
        <v>35</v>
      </c>
      <c r="T12" s="10">
        <v>35</v>
      </c>
      <c r="U12" s="12">
        <v>20.5</v>
      </c>
      <c r="V12" s="10">
        <v>35</v>
      </c>
      <c r="W12" s="12">
        <v>35</v>
      </c>
      <c r="X12" s="10">
        <v>35</v>
      </c>
      <c r="Y12" s="12">
        <v>35</v>
      </c>
      <c r="Z12" s="10">
        <v>35</v>
      </c>
      <c r="AA12" s="12">
        <v>35</v>
      </c>
      <c r="AB12" s="10">
        <v>35</v>
      </c>
      <c r="AC12" s="12">
        <v>0</v>
      </c>
      <c r="AD12" s="10">
        <v>35</v>
      </c>
      <c r="AE12" s="12"/>
    </row>
    <row r="13" spans="1:31" s="11" customFormat="1" x14ac:dyDescent="0.2">
      <c r="A13" s="10"/>
      <c r="B13" s="10"/>
      <c r="C13" s="10"/>
      <c r="D13" s="9"/>
      <c r="E13" s="10">
        <f>SUM($C$12*E12)</f>
        <v>586.25</v>
      </c>
      <c r="F13" s="10"/>
      <c r="G13" s="10">
        <f t="shared" ref="G13:AC13" si="5">SUM($C$12*G12)</f>
        <v>586.25</v>
      </c>
      <c r="H13" s="10"/>
      <c r="I13" s="10">
        <f t="shared" si="5"/>
        <v>586.25</v>
      </c>
      <c r="J13" s="10"/>
      <c r="K13" s="10">
        <f t="shared" si="5"/>
        <v>306.25</v>
      </c>
      <c r="L13" s="10"/>
      <c r="M13" s="10">
        <f t="shared" si="5"/>
        <v>612.5</v>
      </c>
      <c r="N13" s="10"/>
      <c r="O13" s="10">
        <f t="shared" si="5"/>
        <v>612.5</v>
      </c>
      <c r="P13" s="10"/>
      <c r="Q13" s="10">
        <f t="shared" si="5"/>
        <v>490</v>
      </c>
      <c r="R13" s="10"/>
      <c r="S13" s="10">
        <f t="shared" si="5"/>
        <v>612.5</v>
      </c>
      <c r="T13" s="10"/>
      <c r="U13" s="10">
        <f t="shared" si="5"/>
        <v>358.75</v>
      </c>
      <c r="V13" s="10"/>
      <c r="W13" s="10">
        <f t="shared" si="5"/>
        <v>612.5</v>
      </c>
      <c r="X13" s="10"/>
      <c r="Y13" s="10">
        <f t="shared" si="5"/>
        <v>612.5</v>
      </c>
      <c r="Z13" s="10"/>
      <c r="AA13" s="10">
        <f t="shared" si="5"/>
        <v>612.5</v>
      </c>
      <c r="AB13" s="10"/>
      <c r="AC13" s="10">
        <f t="shared" si="5"/>
        <v>0</v>
      </c>
      <c r="AD13" s="10"/>
      <c r="AE13" s="10">
        <f>SUM(E13:AD13)</f>
        <v>6588.75</v>
      </c>
    </row>
    <row r="14" spans="1:31" s="13" customFormat="1" x14ac:dyDescent="0.2">
      <c r="A14" s="7"/>
      <c r="B14" s="7">
        <v>17.5</v>
      </c>
      <c r="C14" s="7">
        <v>17.5</v>
      </c>
      <c r="D14" s="14"/>
      <c r="E14" s="7"/>
      <c r="F14" s="10"/>
      <c r="G14" s="12"/>
      <c r="H14" s="10"/>
      <c r="I14" s="12"/>
      <c r="J14" s="10"/>
      <c r="K14" s="12"/>
      <c r="L14" s="10"/>
      <c r="M14" s="12"/>
      <c r="N14" s="10"/>
      <c r="O14" s="12"/>
      <c r="P14" s="10"/>
      <c r="Q14" s="12"/>
      <c r="R14" s="10"/>
      <c r="S14" s="12"/>
      <c r="T14" s="10"/>
      <c r="U14" s="12"/>
      <c r="V14" s="10"/>
      <c r="W14" s="12"/>
      <c r="X14" s="10"/>
      <c r="Y14" s="12"/>
      <c r="Z14" s="10"/>
      <c r="AA14" s="12"/>
      <c r="AB14" s="10"/>
      <c r="AC14" s="12"/>
      <c r="AD14" s="10"/>
      <c r="AE14" s="12"/>
    </row>
    <row r="15" spans="1:31" s="11" customFormat="1" x14ac:dyDescent="0.2">
      <c r="A15" s="10"/>
      <c r="B15" s="10"/>
      <c r="C15" s="10"/>
      <c r="D15" s="9"/>
      <c r="E15" s="10">
        <f>SUM($C$12*E14)</f>
        <v>0</v>
      </c>
      <c r="F15" s="10"/>
      <c r="G15" s="10">
        <f t="shared" ref="G15" si="6">SUM($C$12*G14)</f>
        <v>0</v>
      </c>
      <c r="H15" s="10"/>
      <c r="I15" s="10">
        <f t="shared" ref="I15" si="7">SUM($C$12*I14)</f>
        <v>0</v>
      </c>
      <c r="J15" s="10"/>
      <c r="K15" s="10">
        <f t="shared" ref="K15" si="8">SUM($C$12*K14)</f>
        <v>0</v>
      </c>
      <c r="L15" s="10"/>
      <c r="M15" s="10">
        <f t="shared" ref="M15" si="9">SUM($C$12*M14)</f>
        <v>0</v>
      </c>
      <c r="N15" s="10"/>
      <c r="O15" s="10">
        <f t="shared" ref="O15" si="10">SUM($C$12*O14)</f>
        <v>0</v>
      </c>
      <c r="P15" s="10"/>
      <c r="Q15" s="10">
        <f t="shared" ref="Q15" si="11">SUM($C$12*Q14)</f>
        <v>0</v>
      </c>
      <c r="R15" s="10"/>
      <c r="S15" s="10">
        <f t="shared" ref="S15" si="12">SUM($C$12*S14)</f>
        <v>0</v>
      </c>
      <c r="T15" s="10"/>
      <c r="U15" s="10">
        <f t="shared" ref="U15" si="13">SUM($C$12*U14)</f>
        <v>0</v>
      </c>
      <c r="V15" s="10"/>
      <c r="W15" s="10">
        <f t="shared" ref="W15" si="14">SUM($C$12*W14)</f>
        <v>0</v>
      </c>
      <c r="X15" s="10"/>
      <c r="Y15" s="10">
        <f t="shared" ref="Y15" si="15">SUM($C$12*Y14)</f>
        <v>0</v>
      </c>
      <c r="Z15" s="10"/>
      <c r="AA15" s="10">
        <f t="shared" ref="AA15" si="16">SUM($C$12*AA14)</f>
        <v>0</v>
      </c>
      <c r="AB15" s="10"/>
      <c r="AC15" s="10">
        <f t="shared" ref="AC15" si="17">SUM($C$12*AC14)</f>
        <v>0</v>
      </c>
      <c r="AD15" s="10"/>
      <c r="AE15" s="10">
        <f>SUM(E15:AD15)</f>
        <v>0</v>
      </c>
    </row>
    <row r="16" spans="1:31" x14ac:dyDescent="0.2">
      <c r="A16" s="15" t="s">
        <v>5</v>
      </c>
      <c r="B16" s="14"/>
      <c r="C16" s="14"/>
      <c r="D16" s="14"/>
      <c r="E16" s="14"/>
      <c r="F16" s="9"/>
      <c r="G16" s="1"/>
      <c r="H16" s="9"/>
      <c r="I16" s="1"/>
      <c r="J16" s="9"/>
      <c r="K16" s="1"/>
      <c r="L16" s="9"/>
      <c r="M16" s="1"/>
      <c r="N16" s="9"/>
      <c r="O16" s="1"/>
      <c r="P16" s="9"/>
      <c r="Q16" s="1"/>
      <c r="R16" s="9"/>
      <c r="S16" s="1"/>
      <c r="T16" s="9"/>
      <c r="U16" s="1"/>
      <c r="V16" s="9"/>
      <c r="W16" s="1"/>
      <c r="X16" s="9"/>
      <c r="Y16" s="1"/>
      <c r="Z16" s="9"/>
      <c r="AA16" s="1"/>
      <c r="AB16" s="9"/>
      <c r="AC16" s="1"/>
      <c r="AD16" s="9"/>
      <c r="AE16" s="6"/>
    </row>
    <row r="17" spans="1:31" s="13" customFormat="1" x14ac:dyDescent="0.2">
      <c r="A17" s="25" t="s">
        <v>28</v>
      </c>
      <c r="B17" s="7"/>
      <c r="C17" s="7">
        <v>43.03</v>
      </c>
      <c r="D17" s="14"/>
      <c r="E17" s="7">
        <v>5.25</v>
      </c>
      <c r="F17" s="10">
        <v>10</v>
      </c>
      <c r="G17" s="21">
        <v>12</v>
      </c>
      <c r="H17" s="10">
        <v>10</v>
      </c>
      <c r="I17" s="21">
        <v>13</v>
      </c>
      <c r="J17" s="10">
        <v>10</v>
      </c>
      <c r="K17" s="12">
        <v>5</v>
      </c>
      <c r="L17" s="10">
        <v>10</v>
      </c>
      <c r="M17" s="12">
        <v>10</v>
      </c>
      <c r="N17" s="10">
        <v>10</v>
      </c>
      <c r="O17" s="12">
        <v>10</v>
      </c>
      <c r="P17" s="10">
        <v>10</v>
      </c>
      <c r="Q17" s="12">
        <v>10</v>
      </c>
      <c r="R17" s="10">
        <v>10</v>
      </c>
      <c r="S17" s="12">
        <v>10</v>
      </c>
      <c r="T17" s="10">
        <v>10</v>
      </c>
      <c r="U17" s="12">
        <v>2.5</v>
      </c>
      <c r="V17" s="10">
        <v>10</v>
      </c>
      <c r="W17" s="12">
        <v>10</v>
      </c>
      <c r="X17" s="10">
        <v>10</v>
      </c>
      <c r="Y17" s="12">
        <v>10</v>
      </c>
      <c r="Z17" s="10">
        <v>10</v>
      </c>
      <c r="AA17" s="12">
        <v>10</v>
      </c>
      <c r="AB17" s="10">
        <v>10</v>
      </c>
      <c r="AC17" s="12">
        <v>0</v>
      </c>
      <c r="AD17" s="10">
        <v>0</v>
      </c>
      <c r="AE17" s="12"/>
    </row>
    <row r="18" spans="1:31" s="11" customFormat="1" x14ac:dyDescent="0.2">
      <c r="A18" s="10"/>
      <c r="B18" s="10"/>
      <c r="C18" s="10"/>
      <c r="D18" s="9"/>
      <c r="E18" s="10">
        <f>SUM($C$17*E17)</f>
        <v>225.9075</v>
      </c>
      <c r="F18" s="10"/>
      <c r="G18" s="10">
        <f t="shared" ref="G18:AC18" si="18">SUM($C$17*G17)</f>
        <v>516.36</v>
      </c>
      <c r="H18" s="10"/>
      <c r="I18" s="10">
        <f t="shared" si="18"/>
        <v>559.39</v>
      </c>
      <c r="J18" s="10"/>
      <c r="K18" s="10">
        <f t="shared" si="18"/>
        <v>215.15</v>
      </c>
      <c r="L18" s="10"/>
      <c r="M18" s="10">
        <f t="shared" si="18"/>
        <v>430.3</v>
      </c>
      <c r="N18" s="10"/>
      <c r="O18" s="10">
        <f t="shared" si="18"/>
        <v>430.3</v>
      </c>
      <c r="P18" s="10"/>
      <c r="Q18" s="10">
        <f t="shared" si="18"/>
        <v>430.3</v>
      </c>
      <c r="R18" s="10"/>
      <c r="S18" s="10">
        <f t="shared" si="18"/>
        <v>430.3</v>
      </c>
      <c r="T18" s="10"/>
      <c r="U18" s="10">
        <f t="shared" si="18"/>
        <v>107.575</v>
      </c>
      <c r="V18" s="10"/>
      <c r="W18" s="10">
        <f t="shared" si="18"/>
        <v>430.3</v>
      </c>
      <c r="X18" s="10"/>
      <c r="Y18" s="10">
        <f t="shared" si="18"/>
        <v>430.3</v>
      </c>
      <c r="Z18" s="10"/>
      <c r="AA18" s="10">
        <f t="shared" si="18"/>
        <v>430.3</v>
      </c>
      <c r="AB18" s="10"/>
      <c r="AC18" s="10">
        <f t="shared" si="18"/>
        <v>0</v>
      </c>
      <c r="AD18" s="10"/>
      <c r="AE18" s="10">
        <f>SUM(E18:AD18)</f>
        <v>4636.482500000001</v>
      </c>
    </row>
    <row r="19" spans="1:31" s="13" customFormat="1" x14ac:dyDescent="0.2">
      <c r="A19" s="25" t="s">
        <v>28</v>
      </c>
      <c r="B19" s="7"/>
      <c r="C19" s="7">
        <v>43.03</v>
      </c>
      <c r="D19" s="14"/>
      <c r="E19" s="7">
        <v>12.5</v>
      </c>
      <c r="F19" s="10">
        <v>10</v>
      </c>
      <c r="G19" s="21">
        <v>10.75</v>
      </c>
      <c r="H19" s="10">
        <v>10</v>
      </c>
      <c r="I19" s="21">
        <v>13.5</v>
      </c>
      <c r="J19" s="10">
        <v>10</v>
      </c>
      <c r="K19" s="12">
        <v>5</v>
      </c>
      <c r="L19" s="10">
        <v>10</v>
      </c>
      <c r="M19" s="12">
        <v>10</v>
      </c>
      <c r="N19" s="10">
        <v>10</v>
      </c>
      <c r="O19" s="12">
        <v>10</v>
      </c>
      <c r="P19" s="10">
        <v>10</v>
      </c>
      <c r="Q19" s="12">
        <v>10</v>
      </c>
      <c r="R19" s="10">
        <v>10</v>
      </c>
      <c r="S19" s="12">
        <v>10</v>
      </c>
      <c r="T19" s="10">
        <v>10</v>
      </c>
      <c r="U19" s="12">
        <v>2.5</v>
      </c>
      <c r="V19" s="10">
        <v>10</v>
      </c>
      <c r="W19" s="12">
        <v>10</v>
      </c>
      <c r="X19" s="10">
        <v>10</v>
      </c>
      <c r="Y19" s="12">
        <v>10</v>
      </c>
      <c r="Z19" s="10">
        <v>10</v>
      </c>
      <c r="AA19" s="12">
        <v>10</v>
      </c>
      <c r="AB19" s="10">
        <v>10</v>
      </c>
      <c r="AC19" s="12">
        <v>0</v>
      </c>
      <c r="AD19" s="10">
        <v>0</v>
      </c>
      <c r="AE19" s="12"/>
    </row>
    <row r="20" spans="1:31" s="11" customFormat="1" x14ac:dyDescent="0.2">
      <c r="A20" s="10"/>
      <c r="B20" s="10"/>
      <c r="C20" s="10"/>
      <c r="D20" s="9"/>
      <c r="E20" s="10">
        <f>SUM($C$17*E19)</f>
        <v>537.875</v>
      </c>
      <c r="F20" s="10"/>
      <c r="G20" s="10">
        <f t="shared" ref="G20" si="19">SUM($C$17*G19)</f>
        <v>462.57249999999999</v>
      </c>
      <c r="H20" s="10"/>
      <c r="I20" s="10">
        <f t="shared" ref="I20" si="20">SUM($C$17*I19)</f>
        <v>580.90499999999997</v>
      </c>
      <c r="J20" s="10"/>
      <c r="K20" s="10">
        <f t="shared" ref="K20" si="21">SUM($C$17*K19)</f>
        <v>215.15</v>
      </c>
      <c r="L20" s="10"/>
      <c r="M20" s="10">
        <f t="shared" ref="M20" si="22">SUM($C$17*M19)</f>
        <v>430.3</v>
      </c>
      <c r="N20" s="10"/>
      <c r="O20" s="10">
        <f t="shared" ref="O20" si="23">SUM($C$17*O19)</f>
        <v>430.3</v>
      </c>
      <c r="P20" s="10"/>
      <c r="Q20" s="10">
        <f t="shared" ref="Q20" si="24">SUM($C$17*Q19)</f>
        <v>430.3</v>
      </c>
      <c r="R20" s="10"/>
      <c r="S20" s="10">
        <f t="shared" ref="S20" si="25">SUM($C$17*S19)</f>
        <v>430.3</v>
      </c>
      <c r="T20" s="10"/>
      <c r="U20" s="10">
        <f t="shared" ref="U20" si="26">SUM($C$17*U19)</f>
        <v>107.575</v>
      </c>
      <c r="V20" s="10"/>
      <c r="W20" s="10">
        <f t="shared" ref="W20" si="27">SUM($C$17*W19)</f>
        <v>430.3</v>
      </c>
      <c r="X20" s="10"/>
      <c r="Y20" s="10">
        <f t="shared" ref="Y20" si="28">SUM($C$17*Y19)</f>
        <v>430.3</v>
      </c>
      <c r="Z20" s="10"/>
      <c r="AA20" s="10">
        <f t="shared" ref="AA20" si="29">SUM($C$17*AA19)</f>
        <v>430.3</v>
      </c>
      <c r="AB20" s="10"/>
      <c r="AC20" s="10">
        <f t="shared" ref="AC20" si="30">SUM($C$17*AC19)</f>
        <v>0</v>
      </c>
      <c r="AD20" s="10"/>
      <c r="AE20" s="10">
        <f>SUM(E20:AD20)</f>
        <v>4916.1775000000007</v>
      </c>
    </row>
    <row r="21" spans="1:31" x14ac:dyDescent="0.2">
      <c r="A21" s="15" t="s">
        <v>6</v>
      </c>
      <c r="B21" s="14"/>
      <c r="C21" s="14"/>
      <c r="D21" s="14"/>
      <c r="E21" s="14"/>
      <c r="F21" s="9"/>
      <c r="G21" s="1"/>
      <c r="H21" s="9"/>
      <c r="I21" s="1"/>
      <c r="J21" s="9"/>
      <c r="K21" s="1"/>
      <c r="L21" s="9"/>
      <c r="M21" s="1"/>
      <c r="N21" s="9"/>
      <c r="O21" s="1"/>
      <c r="P21" s="9"/>
      <c r="Q21" s="1"/>
      <c r="R21" s="9"/>
      <c r="S21" s="1"/>
      <c r="T21" s="9"/>
      <c r="U21" s="1"/>
      <c r="V21" s="9"/>
      <c r="W21" s="1"/>
      <c r="X21" s="9"/>
      <c r="Y21" s="1"/>
      <c r="Z21" s="9"/>
      <c r="AA21" s="1"/>
      <c r="AB21" s="9"/>
      <c r="AC21" s="1"/>
      <c r="AD21" s="9"/>
      <c r="AE21" s="6"/>
    </row>
    <row r="22" spans="1:31" s="13" customFormat="1" x14ac:dyDescent="0.2">
      <c r="A22" s="25" t="s">
        <v>28</v>
      </c>
      <c r="B22" s="7">
        <v>17.5</v>
      </c>
      <c r="C22" s="7">
        <v>25.63</v>
      </c>
      <c r="D22" s="14"/>
      <c r="E22" s="7">
        <v>5</v>
      </c>
      <c r="F22" s="10">
        <v>35</v>
      </c>
      <c r="G22" s="21">
        <v>21</v>
      </c>
      <c r="H22" s="10">
        <v>31.5</v>
      </c>
      <c r="I22" s="21">
        <v>39</v>
      </c>
      <c r="J22" s="10">
        <v>35</v>
      </c>
      <c r="K22" s="12">
        <v>45</v>
      </c>
      <c r="L22" s="10">
        <v>335</v>
      </c>
      <c r="M22" s="12">
        <v>50</v>
      </c>
      <c r="N22" s="10">
        <v>35</v>
      </c>
      <c r="O22" s="12">
        <v>43</v>
      </c>
      <c r="P22" s="10">
        <v>35</v>
      </c>
      <c r="Q22" s="12">
        <v>28</v>
      </c>
      <c r="R22" s="10">
        <v>38</v>
      </c>
      <c r="S22" s="12">
        <v>45</v>
      </c>
      <c r="T22" s="10">
        <v>35</v>
      </c>
      <c r="U22" s="12"/>
      <c r="V22" s="10">
        <v>35</v>
      </c>
      <c r="W22" s="12"/>
      <c r="X22" s="10">
        <v>35</v>
      </c>
      <c r="Y22" s="12"/>
      <c r="Z22" s="10">
        <v>35</v>
      </c>
      <c r="AA22" s="12"/>
      <c r="AB22" s="10">
        <v>35</v>
      </c>
      <c r="AC22" s="12"/>
      <c r="AD22" s="10">
        <v>35</v>
      </c>
      <c r="AE22" s="12"/>
    </row>
    <row r="23" spans="1:31" s="11" customFormat="1" x14ac:dyDescent="0.2">
      <c r="A23" s="10"/>
      <c r="B23" s="10"/>
      <c r="C23" s="10"/>
      <c r="D23" s="9"/>
      <c r="E23" s="10">
        <f>SUM($C$22*E22)</f>
        <v>128.15</v>
      </c>
      <c r="F23" s="10"/>
      <c r="G23" s="10">
        <f t="shared" ref="G23:AC23" si="31">SUM($C$22*G22)</f>
        <v>538.23</v>
      </c>
      <c r="H23" s="10"/>
      <c r="I23" s="10">
        <f t="shared" si="31"/>
        <v>999.56999999999994</v>
      </c>
      <c r="J23" s="10"/>
      <c r="K23" s="10">
        <f t="shared" si="31"/>
        <v>1153.3499999999999</v>
      </c>
      <c r="L23" s="10"/>
      <c r="M23" s="10">
        <f t="shared" si="31"/>
        <v>1281.5</v>
      </c>
      <c r="N23" s="10"/>
      <c r="O23" s="10">
        <f t="shared" si="31"/>
        <v>1102.0899999999999</v>
      </c>
      <c r="P23" s="10"/>
      <c r="Q23" s="10">
        <f t="shared" si="31"/>
        <v>717.64</v>
      </c>
      <c r="R23" s="10"/>
      <c r="S23" s="10">
        <f t="shared" si="31"/>
        <v>1153.3499999999999</v>
      </c>
      <c r="T23" s="10"/>
      <c r="U23" s="10">
        <f t="shared" si="31"/>
        <v>0</v>
      </c>
      <c r="V23" s="10"/>
      <c r="W23" s="10">
        <f t="shared" si="31"/>
        <v>0</v>
      </c>
      <c r="X23" s="10"/>
      <c r="Y23" s="10">
        <f t="shared" si="31"/>
        <v>0</v>
      </c>
      <c r="Z23" s="10"/>
      <c r="AA23" s="10">
        <f t="shared" si="31"/>
        <v>0</v>
      </c>
      <c r="AB23" s="10"/>
      <c r="AC23" s="10">
        <f t="shared" si="31"/>
        <v>0</v>
      </c>
      <c r="AD23" s="10"/>
      <c r="AE23" s="10">
        <f>SUM(E23:AD23)</f>
        <v>7073.8799999999992</v>
      </c>
    </row>
    <row r="24" spans="1:31" s="11" customFormat="1" x14ac:dyDescent="0.2">
      <c r="A24" s="19"/>
    </row>
    <row r="25" spans="1:31" s="11" customFormat="1" x14ac:dyDescent="0.2">
      <c r="AC25" s="11" t="s">
        <v>27</v>
      </c>
      <c r="AE25" s="11">
        <f>SUM(AE3:AE23)</f>
        <v>51787.139999999992</v>
      </c>
    </row>
    <row r="27" spans="1:31" ht="16" customHeight="1" x14ac:dyDescent="0.2">
      <c r="A27" t="s">
        <v>7</v>
      </c>
      <c r="L27"/>
    </row>
    <row r="28" spans="1:31" ht="16" customHeight="1" x14ac:dyDescent="0.2">
      <c r="A28" t="s">
        <v>8</v>
      </c>
      <c r="B28" s="20">
        <v>45306</v>
      </c>
      <c r="E28" t="s">
        <v>19</v>
      </c>
    </row>
    <row r="29" spans="1:31" x14ac:dyDescent="0.2">
      <c r="A29" t="s">
        <v>10</v>
      </c>
      <c r="B29" t="s">
        <v>9</v>
      </c>
      <c r="E29" t="s">
        <v>20</v>
      </c>
    </row>
    <row r="30" spans="1:31" x14ac:dyDescent="0.2">
      <c r="A30" t="s">
        <v>11</v>
      </c>
      <c r="B30" t="s">
        <v>12</v>
      </c>
      <c r="E30" t="s">
        <v>21</v>
      </c>
    </row>
    <row r="31" spans="1:31" x14ac:dyDescent="0.2">
      <c r="A31" t="s">
        <v>13</v>
      </c>
      <c r="B31" s="20">
        <v>45392</v>
      </c>
      <c r="E31" t="s">
        <v>22</v>
      </c>
    </row>
    <row r="32" spans="1:31" x14ac:dyDescent="0.2">
      <c r="A32" t="s">
        <v>14</v>
      </c>
      <c r="B32" t="s">
        <v>15</v>
      </c>
      <c r="E32" t="s">
        <v>23</v>
      </c>
    </row>
    <row r="33" spans="1:9" x14ac:dyDescent="0.2">
      <c r="A33" t="s">
        <v>16</v>
      </c>
      <c r="B33" s="20">
        <v>45439</v>
      </c>
      <c r="E33" t="s">
        <v>19</v>
      </c>
    </row>
    <row r="34" spans="1:9" x14ac:dyDescent="0.2">
      <c r="A34" t="s">
        <v>17</v>
      </c>
      <c r="B34" s="20">
        <v>45449</v>
      </c>
      <c r="E34" t="s">
        <v>24</v>
      </c>
    </row>
    <row r="35" spans="1:9" x14ac:dyDescent="0.2">
      <c r="A35" t="s">
        <v>18</v>
      </c>
      <c r="B35" s="20">
        <v>45450</v>
      </c>
      <c r="E35" t="s">
        <v>25</v>
      </c>
      <c r="I35" t="s">
        <v>26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144D1-F9F1-4F3C-9B71-578F3EAA8005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Jason Crowell</cp:lastModifiedBy>
  <cp:revision/>
  <dcterms:created xsi:type="dcterms:W3CDTF">2020-08-24T21:26:39Z</dcterms:created>
  <dcterms:modified xsi:type="dcterms:W3CDTF">2025-01-09T16:50:54Z</dcterms:modified>
  <cp:category/>
  <cp:contentStatus/>
</cp:coreProperties>
</file>