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iCad Projects\SolarCurveTracer_v1.0\"/>
    </mc:Choice>
  </mc:AlternateContent>
  <xr:revisionPtr revIDLastSave="0" documentId="13_ncr:1_{6A7A2BD0-0043-4594-808A-45775E7FBF0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olarCurveTracer_v1_BOM" sheetId="2" r:id="rId1"/>
  </sheets>
  <definedNames>
    <definedName name="ExternalData_1" localSheetId="0" hidden="1">SolarCurveTracer_v1_BOM!$A$1:$H$61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2" i="2" l="1"/>
  <c r="N2" i="2"/>
  <c r="N3" i="2" s="1"/>
  <c r="I3" i="2" l="1"/>
  <c r="N4" i="2"/>
  <c r="N5" i="2" s="1"/>
  <c r="I4" i="2"/>
  <c r="I5" i="2" l="1"/>
  <c r="I6" i="2"/>
  <c r="N6" i="2"/>
  <c r="I7" i="2" l="1"/>
  <c r="N7" i="2"/>
  <c r="I8" i="2" l="1"/>
  <c r="N8" i="2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I9" i="2"/>
  <c r="I10" i="2" l="1"/>
  <c r="I11" i="2" l="1"/>
  <c r="I12" i="2" l="1"/>
  <c r="I14" i="2" l="1"/>
  <c r="I15" i="2" l="1"/>
  <c r="I16" i="2" l="1"/>
  <c r="I17" i="2" l="1"/>
  <c r="I18" i="2" l="1"/>
  <c r="I19" i="2" l="1"/>
  <c r="I20" i="2" l="1"/>
  <c r="I22" i="2" l="1"/>
  <c r="I25" i="2" l="1"/>
  <c r="I29" i="2" l="1"/>
  <c r="I30" i="2" l="1"/>
  <c r="I31" i="2" l="1"/>
  <c r="I32" i="2" l="1"/>
  <c r="I33" i="2" l="1"/>
  <c r="I34" i="2" l="1"/>
  <c r="I35" i="2" l="1"/>
  <c r="I36" i="2" l="1"/>
  <c r="I37" i="2" l="1"/>
  <c r="I38" i="2" l="1"/>
  <c r="I39" i="2" l="1"/>
  <c r="I40" i="2" l="1"/>
  <c r="I41" i="2" l="1"/>
  <c r="I42" i="2" l="1"/>
  <c r="I43" i="2" l="1"/>
  <c r="I44" i="2" l="1"/>
  <c r="I45" i="2" l="1"/>
  <c r="I46" i="2" l="1"/>
  <c r="I47" i="2" l="1"/>
  <c r="I48" i="2" l="1"/>
  <c r="I49" i="2" l="1"/>
  <c r="I50" i="2" l="1"/>
  <c r="I51" i="2" l="1"/>
  <c r="I52" i="2" l="1"/>
  <c r="I53" i="2" l="1"/>
  <c r="I54" i="2" l="1"/>
  <c r="I55" i="2" l="1"/>
  <c r="I56" i="2" l="1"/>
  <c r="I57" i="2" l="1"/>
  <c r="I58" i="2" l="1"/>
  <c r="I59" i="2" l="1"/>
  <c r="I60" i="2" l="1"/>
  <c r="I61" i="2" l="1"/>
  <c r="I6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olarCurveTracer_v1_BOM" description="Connection to the 'SolarCurveTracer_v1_BOM' query in the workbook." type="5" refreshedVersion="8" background="1" saveData="1">
    <dbPr connection="Provider=Microsoft.Mashup.OleDb.1;Data Source=$Workbook$;Location=SolarCurveTracer_v1_BOM;Extended Properties=&quot;&quot;" command="SELECT * FROM [SolarCurveTracer_v1_BOM]"/>
  </connection>
</connections>
</file>

<file path=xl/sharedStrings.xml><?xml version="1.0" encoding="utf-8"?>
<sst xmlns="http://schemas.openxmlformats.org/spreadsheetml/2006/main" count="415" uniqueCount="213">
  <si>
    <t>Reference</t>
  </si>
  <si>
    <t>Value</t>
  </si>
  <si>
    <t>Footprint</t>
  </si>
  <si>
    <t>Description</t>
  </si>
  <si>
    <t>Manufacturer_Part_Number</t>
  </si>
  <si>
    <t>AH0-AH2</t>
  </si>
  <si>
    <t>JP</t>
  </si>
  <si>
    <t>Jumper:SolderJumper-2_P1.3mm_Open_TrianglePad1.0x1.5mm</t>
  </si>
  <si>
    <t/>
  </si>
  <si>
    <t>C101, C102</t>
  </si>
  <si>
    <t>1uF</t>
  </si>
  <si>
    <t>Capacitor_SMD:C_0603_1608Metric</t>
  </si>
  <si>
    <t>C201, C202</t>
  </si>
  <si>
    <t>Capacitor_SMD:C_0402_1005Metric</t>
  </si>
  <si>
    <t>C209, C210</t>
  </si>
  <si>
    <t>C214</t>
  </si>
  <si>
    <t>4.7uF</t>
  </si>
  <si>
    <t>0.1uF</t>
  </si>
  <si>
    <t>C301, C502</t>
  </si>
  <si>
    <t>10uF</t>
  </si>
  <si>
    <t>C302, C402, C501, C701</t>
  </si>
  <si>
    <t>C401</t>
  </si>
  <si>
    <t>D101</t>
  </si>
  <si>
    <t>B5817W-TP</t>
  </si>
  <si>
    <t>B5817W-TP:SOD3716X135N</t>
  </si>
  <si>
    <t>D201-D203</t>
  </si>
  <si>
    <t>LED</t>
  </si>
  <si>
    <t>LED_SMD:LED_0402_1005Metric</t>
  </si>
  <si>
    <t>H1-H4</t>
  </si>
  <si>
    <t>MountingHole_Pad</t>
  </si>
  <si>
    <t>MountingHole:MountingHole_3.2mm_M3_Pad</t>
  </si>
  <si>
    <t>IC101</t>
  </si>
  <si>
    <t>AP2112K-3.3TRG1</t>
  </si>
  <si>
    <t>AP2112K-3.3TRG1:SOT95P282X130-5N</t>
  </si>
  <si>
    <t>IC201</t>
  </si>
  <si>
    <t>RP2040</t>
  </si>
  <si>
    <t>Package_DFN_QFN:QFN-56-1EP_7x7mm_P0.4mm_EP3.2x3.2mm</t>
  </si>
  <si>
    <t>IC202</t>
  </si>
  <si>
    <t>W25Q16JVUXIQ_TR</t>
  </si>
  <si>
    <t>W25Q16JVUXIQ_TR:SON50P300X200X60-9N</t>
  </si>
  <si>
    <t>W25Q16JVUXIQ TR</t>
  </si>
  <si>
    <t>IC401</t>
  </si>
  <si>
    <t>PAC1934T-I_JQ</t>
  </si>
  <si>
    <t>PAC1934T-I_JQ:QFN65P400X400X55-17N-D</t>
  </si>
  <si>
    <t>PAC1934T-I/JQ</t>
  </si>
  <si>
    <t>IC501</t>
  </si>
  <si>
    <t>VEML7700-TT</t>
  </si>
  <si>
    <t>VEML7700-TT:VEML7700</t>
  </si>
  <si>
    <t>IC502</t>
  </si>
  <si>
    <t>TMP1075DSGR</t>
  </si>
  <si>
    <t>TMP1075DSGR:SON50P200X200X80-9N</t>
  </si>
  <si>
    <t>IC701</t>
  </si>
  <si>
    <t>MCP23017-E_ML</t>
  </si>
  <si>
    <t>MCP23017-E_ML:QFN65P600X600X100-29N-D</t>
  </si>
  <si>
    <t>MCP23017-E/ML</t>
  </si>
  <si>
    <t>Conn_02x04_Odd_Even</t>
  </si>
  <si>
    <t>Connector_PinHeader_2.54mm:PinHeader_2x04_P2.54mm_Vertical</t>
  </si>
  <si>
    <t>691137710002</t>
  </si>
  <si>
    <t>691137710002:CONN2_710002_WRE</t>
  </si>
  <si>
    <t>S2B-PH-SM4-TB</t>
  </si>
  <si>
    <t>S2B_PH_SM4_TB:CONN_S2B-PH-SM4-TB_JST</t>
  </si>
  <si>
    <t>Conn_01x02_Pin</t>
  </si>
  <si>
    <t>Connector_PinHeader_2.54mm:PinHeader_1x02_P2.54mm_Vertical</t>
  </si>
  <si>
    <t>J101</t>
  </si>
  <si>
    <t>USB4105-GF-A</t>
  </si>
  <si>
    <t>USB4105_GF_A:GCT_USB4105-GF-A</t>
  </si>
  <si>
    <t>J201</t>
  </si>
  <si>
    <t>Conn_01x03_Pin</t>
  </si>
  <si>
    <t>Connector_PinSocket_2.54mm:PinSocket_1x03_P2.54mm_Vertical</t>
  </si>
  <si>
    <t>J202</t>
  </si>
  <si>
    <t>Conn_01x06_Pin</t>
  </si>
  <si>
    <t>Connector_PinSocket_2.54mm:PinSocket_1x06_P2.54mm_Vertical</t>
  </si>
  <si>
    <t>J203</t>
  </si>
  <si>
    <t>Conn_01x11_Pin</t>
  </si>
  <si>
    <t>Connector_PinSocket_2.54mm:PinSocket_1x11_P2.54mm_Vertical</t>
  </si>
  <si>
    <t>J301</t>
  </si>
  <si>
    <t>MEM2052-00-195-00-A_REVA</t>
  </si>
  <si>
    <t>MEM2052-00-195-00-A_REVA:GCT_MEM2052-00-195-00-A_REVA</t>
  </si>
  <si>
    <t>ON1</t>
  </si>
  <si>
    <t>LED_SMD:LED_0603_1608Metric</t>
  </si>
  <si>
    <t>Q1, Q601-Q608</t>
  </si>
  <si>
    <t>SI4204DY-T1-GE3</t>
  </si>
  <si>
    <t>SI4204DY-T1-GE3:SOIC127P600X175-8N</t>
  </si>
  <si>
    <t>4.7kR</t>
  </si>
  <si>
    <t>Resistor_SMD:R_0402_1005Metric</t>
  </si>
  <si>
    <t>150kR</t>
  </si>
  <si>
    <t>Resistor_SMD:R_0603_1608Metric</t>
  </si>
  <si>
    <t>R4A1</t>
  </si>
  <si>
    <t>499R</t>
  </si>
  <si>
    <t>1kR</t>
  </si>
  <si>
    <t>10kR</t>
  </si>
  <si>
    <t>R101, R102</t>
  </si>
  <si>
    <t>5kR</t>
  </si>
  <si>
    <t>R103, R402, R403, R501</t>
  </si>
  <si>
    <t>R104</t>
  </si>
  <si>
    <t>R201, R202</t>
  </si>
  <si>
    <t>27R</t>
  </si>
  <si>
    <t>R208</t>
  </si>
  <si>
    <t>2kR</t>
  </si>
  <si>
    <t>R301-R304</t>
  </si>
  <si>
    <t>47kR</t>
  </si>
  <si>
    <t>R404, R405</t>
  </si>
  <si>
    <t>0R</t>
  </si>
  <si>
    <t>33R</t>
  </si>
  <si>
    <t>Resistor_SMD:R_0805_2012Metric</t>
  </si>
  <si>
    <t>10R</t>
  </si>
  <si>
    <t>22R</t>
  </si>
  <si>
    <t>47R</t>
  </si>
  <si>
    <t>RLP4</t>
  </si>
  <si>
    <t>68R</t>
  </si>
  <si>
    <t>RLP5</t>
  </si>
  <si>
    <t>150R</t>
  </si>
  <si>
    <t>RLP6</t>
  </si>
  <si>
    <t>330R</t>
  </si>
  <si>
    <t>RLP7</t>
  </si>
  <si>
    <t>470R</t>
  </si>
  <si>
    <t>RLS0</t>
  </si>
  <si>
    <t>1R</t>
  </si>
  <si>
    <t>RLS1</t>
  </si>
  <si>
    <t>2.2R</t>
  </si>
  <si>
    <t>RLS2</t>
  </si>
  <si>
    <t>4.7R</t>
  </si>
  <si>
    <t>100R</t>
  </si>
  <si>
    <t>S201-S205</t>
  </si>
  <si>
    <t>TL3365AF180QG</t>
  </si>
  <si>
    <t>TL3365AF180QG:TL3365AF180QG</t>
  </si>
  <si>
    <t>SC1</t>
  </si>
  <si>
    <t>47mF</t>
  </si>
  <si>
    <t>Custom_Footprints_Lib:Capacitor_Radial_D12mm_P6.8mm</t>
  </si>
  <si>
    <t>Y201</t>
  </si>
  <si>
    <t>ABM8-272-T3</t>
  </si>
  <si>
    <t>ABM8-272-T3:ABM8272T3</t>
  </si>
  <si>
    <t>DigiKey Link</t>
  </si>
  <si>
    <t>Mouser Link</t>
  </si>
  <si>
    <t>https://www.mouser.de/ProductDetail/833-B5817W-TP</t>
  </si>
  <si>
    <t>https://www.mouser.de/ProductDetail/Vishay-Semiconductors/SI4204DY-T1-GE3?qs=WX95TUc1y56KMN7BzssOTA%3D%3D</t>
  </si>
  <si>
    <t>No Need To Order</t>
  </si>
  <si>
    <t>J001</t>
  </si>
  <si>
    <t>J002</t>
  </si>
  <si>
    <t>J003</t>
  </si>
  <si>
    <t>J004, J005</t>
  </si>
  <si>
    <t>Total:</t>
  </si>
  <si>
    <t>https://www.mouser.de/ProductDetail/E-Switch/TL3365AF180QG?qs=xQzBpF%2FAFTo%252BA4IL7l2Rvw%3D%3D</t>
  </si>
  <si>
    <t>https://www.digikey.de/de/products/detail/e-switch/TL3365AF180QG/5964411?s=N4IgTCBcDaICoBkDMSBsBWAggMQIwA4AGARQHEQBdAXyA</t>
  </si>
  <si>
    <t>https://www.digikey.de/de/products/detail/vishay-siliconix/SI4204DY-T1-GE3/2441626?s=N4IgTCBcDaIMoEkAsYAMSAiBNAtAFQEYcBxAUQGYQBdAXyA</t>
  </si>
  <si>
    <t>https://www.mouser.de/ProductDetail/Diodes-Incorporated/AP2112K-3.3TRG1?qs=x6A8l6qLYDDPYHosCdzh%2FA%3D%3D</t>
  </si>
  <si>
    <t>https://www.digikey.de/de/products/detail/diodes-incorporated/AP2112K-3-3TRG1/4470746?s=N4IgTCBcDaIAQEEAKYCMqwGkC0BmAdLgCoBKA4qiALoC%2BQA</t>
  </si>
  <si>
    <t>https://www.mouser.de/ProductDetail/Winbond/W25Q16JVUXIQ-TR?qs=qSfuJ%252Bfl%2Fd7SDdIHLGOd1g%3D%3D</t>
  </si>
  <si>
    <t>https://www.digikey.de/en/products/detail/winbond-electronics/W25Q16JVUXIQ-TR/15182017?s=N4IgTCBcDaIOpgKwEUCMA2AUgNQKoA0BJZAAhAF0BfIA</t>
  </si>
  <si>
    <t>https://www.mouser.de/ProductDetail/Wurth-Elektronik/691137710002?qs=lBTPRtX1sU9LnHBbviNKGA%3D%3D</t>
  </si>
  <si>
    <r>
      <t xml:space="preserve">No Need To Order </t>
    </r>
    <r>
      <rPr>
        <b/>
        <sz val="11"/>
        <color theme="1"/>
        <rFont val="Aptos Narrow"/>
        <family val="2"/>
        <scheme val="minor"/>
      </rPr>
      <t xml:space="preserve"> (In IOT Garage)</t>
    </r>
  </si>
  <si>
    <t>Qty/Board</t>
  </si>
  <si>
    <t>Out of Stock</t>
  </si>
  <si>
    <t>https://www.mouser.de/ProductDetail/Microchip-Technology/PAC1934T-I-JQ?qs=%252BEew9%252B0nqrC2v6G%2FLAdDNg%3D%3D</t>
  </si>
  <si>
    <t>https://www.mouser.de/ProductDetail/Vishay-Semiconductors/VEML7700-TT?qs=BcfjnG7NVaXdL6DJFdWbdw%3D%3D</t>
  </si>
  <si>
    <t>https://www.digikey.de/en/products/detail/good-ark-semiconductor/B5817W/18667777</t>
  </si>
  <si>
    <t>C203-C208, C211-C213, (C215, C503)</t>
  </si>
  <si>
    <t>https://www.digikey.de/en/products/detail/gct/MEM2052-00-195-00-A/18091687?s=N4IgTCBcDaILIFE5gAwFYwFoUswRgE41tcBBEAXQF8g</t>
  </si>
  <si>
    <t>https://www.mouser.de/ProductDetail/GCT/MEM2052-00-195-00-A?qs=Jm2GQyTW%2Fbh7Ze6LKWKWwA%3D%3D</t>
  </si>
  <si>
    <t>MEM2052-00-195-00-A</t>
  </si>
  <si>
    <t>https://www.mouser.de/ProductDetail/GCT/USB4105-GF-A?qs=KUoIvG%2F9IlY%2FMLlBMpStpA%3D%3D</t>
  </si>
  <si>
    <t>https://www.digikey.de/en/products/detail/gct/USB4105-GF-A/11198441</t>
  </si>
  <si>
    <t>https://www.digikey.de/en/products/detail/vishay-semiconductor-opto-division/VEML7700-TR/5820243</t>
  </si>
  <si>
    <t>https://www.digikey.de/en/products/detail/texas-instruments/TMP1075DSGR/10715322?s=N4IgTCBcDaICoFkAKBGADAdgKwBEDKA4gEogC6AvkA</t>
  </si>
  <si>
    <t>https://www.mouser.de/ProductDetail/Texas-Instruments/TMP1075DSGR?qs=gZXFycFWdAOidBdJW42bRw%3D%3D</t>
  </si>
  <si>
    <t>https://www.mouser.de/ProductDetail/Microchip-Technology/MCP23017-E-ML?qs=usxtMOJb1RwOdfCNDE63wQ%3D%3D</t>
  </si>
  <si>
    <t>https://www.digikey.de/en/products/detail/microchip-technology/MCP23017-E-ML/894270</t>
  </si>
  <si>
    <t>https://www.digikey.de/en/products/detail/w%C3%BCrth-elektronik/691137710002/6644051?s=N4IgTCBcDaIGwE4CMSDMB2dSAMuIF0BfIA</t>
  </si>
  <si>
    <t>https://www.digikey.de/en/products/detail/raspberry-pi/SC0914-13/14306010?s=N4IgTCBcDaIEoAUwAYAsyQF0C%2BQ</t>
  </si>
  <si>
    <t>https://www.mouser.de/ProductDetail/Raspberry-Pi/SC091413?qs=T%252BzbugeAwjhr%252BUbBr3TJcw%3D%3D</t>
  </si>
  <si>
    <t>Mouser Possible Long Lead time</t>
  </si>
  <si>
    <r>
      <t xml:space="preserve">0805  </t>
    </r>
    <r>
      <rPr>
        <b/>
        <sz val="11"/>
        <color theme="1"/>
        <rFont val="Aptos Narrow"/>
        <family val="2"/>
        <scheme val="minor"/>
      </rPr>
      <t>1% tolerance</t>
    </r>
    <r>
      <rPr>
        <sz val="11"/>
        <color theme="1"/>
        <rFont val="Aptos Narrow"/>
        <family val="2"/>
        <scheme val="minor"/>
      </rPr>
      <t xml:space="preserve"> 0.5W </t>
    </r>
  </si>
  <si>
    <t>ADCM-S05R5SA473WB</t>
  </si>
  <si>
    <t>https://www.mouser.de/ProductDetail/ABRACON/ADCM-S05R5SA473WB?qs=HoCaDK9Nz5evZ626CffJaQ%3D%3D</t>
  </si>
  <si>
    <t>https://www.digikey.de/en/products/detail/abracon-llc/ADCM-S05R5SA473WB/21667163?s=N4IgTCBcDaIAQEEAiBhAsgWgMoAYCsASnlggCwDsAzAOoBCIAugL5A</t>
  </si>
  <si>
    <t>DigiKey Lead Time 3 Months</t>
  </si>
  <si>
    <t>https://www.mouser.de/ProductDetail/ABRACON/ABM8-272-T3?qs=QpmGXVUTftEj6miOiJBMxQ%3D%3D</t>
  </si>
  <si>
    <t xml:space="preserve">ABM8-272-T3 </t>
  </si>
  <si>
    <t>R005, R006, R203, R601-R608, R617-R624</t>
  </si>
  <si>
    <t>R007, R008, R209-R212, R609-R616, R625-R632, R701-R703</t>
  </si>
  <si>
    <r>
      <t xml:space="preserve">0805  </t>
    </r>
    <r>
      <rPr>
        <b/>
        <sz val="11"/>
        <color theme="1"/>
        <rFont val="Aptos Narrow"/>
        <family val="2"/>
        <scheme val="minor"/>
      </rPr>
      <t>1% tolerance</t>
    </r>
    <r>
      <rPr>
        <sz val="11"/>
        <color theme="1"/>
        <rFont val="Aptos Narrow"/>
        <family val="2"/>
        <scheme val="minor"/>
      </rPr>
      <t xml:space="preserve"> 0.5W   (R Can be lower too)</t>
    </r>
  </si>
  <si>
    <t>R001-R003</t>
  </si>
  <si>
    <t>R004</t>
  </si>
  <si>
    <t>https://www.mouser.de/ProductDetail/SEI-Stackpole/CSSH0805FTL500?qs=sGAEpiMZZMtlubZbdhIBIFtUjlT065uilafSiCsGgwo%3D</t>
  </si>
  <si>
    <r>
      <t xml:space="preserve">0805  </t>
    </r>
    <r>
      <rPr>
        <b/>
        <sz val="11"/>
        <color theme="1"/>
        <rFont val="Aptos Narrow"/>
        <family val="2"/>
        <scheme val="minor"/>
      </rPr>
      <t>1% tolerance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</si>
  <si>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1"/>
        <color theme="1"/>
        <rFont val="Aptos Narrow"/>
        <family val="2"/>
        <scheme val="minor"/>
      </rPr>
      <t>0603</t>
    </r>
    <r>
      <rPr>
        <b/>
        <sz val="11"/>
        <color theme="1"/>
        <rFont val="Aptos Narrow"/>
        <family val="2"/>
        <scheme val="minor"/>
      </rPr>
      <t xml:space="preserve"> 1% tolerance</t>
    </r>
  </si>
  <si>
    <t>R204-R206, (R207)</t>
  </si>
  <si>
    <t>Qty/ X Board</t>
  </si>
  <si>
    <t>X =</t>
  </si>
  <si>
    <t>https://www.mouser.de/ProductDetail/Vishay-Dale/RCS08051R00FKEA?qs=NKmfXavxMazIduhBo739WA%3D%3D</t>
  </si>
  <si>
    <t>https://www.mouser.de/ProductDetail/Vishay-Dale/CRCW08052R20FKEAHP?qs=40TFAHZMFvc8altFjF5kRw%3D%3D</t>
  </si>
  <si>
    <t>https://www.mouser.de/ProductDetail/Vishay-Dale/CRCW08054R70FKEAHP?qs=z98O12pCCDc%2FBP4iR2245Q%3D%3D</t>
  </si>
  <si>
    <t>https://www.mouser.de/ProductDetail/Vishay-Dale/CRCW080510R0FKEAHP?qs=k2%2FDWSARqgG82EOEfyX0fw%3D%3D</t>
  </si>
  <si>
    <t>https://www.mouser.de/ProductDetail/Vishay-Dale/RCS080522R0FKEA?qs=HalnxurKHBtrICSsz48sGQ%3D%3D</t>
  </si>
  <si>
    <t>https://www.mouser.de/ProductDetail/Vishay-Dale/CRCW080533R0FKEAHP?qs=40TFAHZMFvf1kHsc18Wg6g%3D%3D</t>
  </si>
  <si>
    <t>https://www.mouser.de/ProductDetail/Vishay-Dale/CRCW080547R0FKEAHP?qs=YmE2lSBYOPn9tegEwszIow%3D%3D</t>
  </si>
  <si>
    <t>https://www.mouser.de/ProductDetail/Vishay-Dale/CRCW0805100RFKEAHP?qs=k2%2FDWSARqgHN0DmoUSjg4g%3D%3D</t>
  </si>
  <si>
    <t>RLS3, RLP0</t>
  </si>
  <si>
    <t>RLS4, RLP1</t>
  </si>
  <si>
    <t>RLS5, RLP2</t>
  </si>
  <si>
    <t>RLS6, RLP3</t>
  </si>
  <si>
    <t>RLS7, RCD1</t>
  </si>
  <si>
    <t>https://www.mouser.de/ProductDetail/Vishay-Dale/CRCW080568R0FKEAHP?qs=YmE2lSBYOPl5uKfXej384A%3D%3D</t>
  </si>
  <si>
    <t>https://www.mouser.de/ProductDetail/Vishay-Dale/CRCW0805150RFKEAHP?qs=k2%2FDWSARqgHuBOgt1WTxNA%3D%3D</t>
  </si>
  <si>
    <t>https://www.mouser.de/ProductDetail/Vishay-Dale/CRCW0805330RFKEAHP?qs=vHj9mmrglmMuiryuH%252Bpu5Q%3D%3D</t>
  </si>
  <si>
    <t>https://www.mouser.de/ProductDetail/Vishay-Dale/RCS0805470RFKEA?qs=NKmfXavxMawFN8hlw%2FCESw%3D%3D</t>
  </si>
  <si>
    <t>https://www.mouser.de/ProductDetail/Vishay-Dale/CRCW0603150KFKEC?qs=9s3IAzXdMno3EM1LlheDsw%3D%3D</t>
  </si>
  <si>
    <t>https://www.mouser.de/ProductDetail/Vishay-Dale/CRCW060310K0FKEA?qs=pAO1Z172M84BVnhDjtnsoQ%3D%3D</t>
  </si>
  <si>
    <t>15pF</t>
  </si>
  <si>
    <r>
      <rPr>
        <b/>
        <sz val="11"/>
        <color theme="1"/>
        <rFont val="Aptos Narrow"/>
        <family val="2"/>
        <scheme val="minor"/>
      </rPr>
      <t>Low Tolerance &amp; High Freq,</t>
    </r>
    <r>
      <rPr>
        <sz val="11"/>
        <color theme="1"/>
        <rFont val="Aptos Narrow"/>
        <family val="2"/>
        <scheme val="minor"/>
      </rPr>
      <t xml:space="preserve"> 
Changed from 20pF to 15pF</t>
    </r>
  </si>
  <si>
    <t>Rs01</t>
  </si>
  <si>
    <t>Rs02-Rs04</t>
  </si>
  <si>
    <t>0.5R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</si>
</sst>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42" applyNumberFormat="1"/>
    <xf numFmtId="0" fontId="16" fillId="0" borderId="0" xfId="0" applyFont="1"/>
    <xf numFmtId="0" fontId="20" fillId="0" borderId="0" xfId="0" applyFont="1"/>
    <xf numFmtId="0" fontId="0" fillId="0" borderId="0" xfId="0" applyAlignment="1">
      <alignment horizontal="right"/>
    </xf>
    <xf numFmtId="0" fontId="18" fillId="0" borderId="0" xfId="42"/>
    <xf numFmtId="49" fontId="0" fillId="0" borderId="0" xfId="0" applyNumberFormat="1"/>
    <xf numFmtId="0" fontId="14" fillId="0" borderId="0" xfId="0" applyFont="1"/>
    <xf numFmtId="0" fontId="0" fillId="33" borderId="0" xfId="0" applyFill="1"/>
    <xf numFmtId="0" fontId="20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16" fillId="34" borderId="0" xfId="0" applyFont="1" applyFill="1"/>
    <xf numFmtId="0" fontId="0" fillId="0" borderId="10" xfId="0" applyBorder="1" applyAlignment="1">
      <alignment horizontal="center"/>
    </xf>
    <xf numFmtId="0" fontId="0" fillId="0" borderId="11" xfId="0" applyBorder="1"/>
    <xf numFmtId="0" fontId="20" fillId="33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8" unboundColumnsRight="1">
    <queryTableFields count="9">
      <queryTableField id="1" name="Reference" tableColumnId="1"/>
      <queryTableField id="2" name="Value" tableColumnId="2"/>
      <queryTableField id="3" name="Footprint" tableColumnId="3"/>
      <queryTableField id="7" name="Description" tableColumnId="7"/>
      <queryTableField id="14" name="Manufacturer_Part_Number" tableColumnId="14"/>
      <queryTableField id="15" name="Mouser Part Number" tableColumnId="15"/>
      <queryTableField id="20" name="SNAPEDA_PN" tableColumnId="20"/>
      <queryTableField id="23" name="Qty" tableColumnId="23"/>
      <queryTableField id="24" dataBound="0" tableColumnId="4"/>
    </queryTableFields>
    <queryTableDeletedFields count="15">
      <deletedField name="Check_prices"/>
      <deletedField name="Availability"/>
      <deletedField name="Datasheet"/>
      <deletedField name="Height"/>
      <deletedField name="MP"/>
      <deletedField name="Mouser Price/Stock"/>
      <deletedField name="PARTREV"/>
      <deletedField name="Package"/>
      <deletedField name="Price"/>
      <deletedField name="SnapEDA_Link"/>
      <deletedField name="STANDARD"/>
      <deletedField name="MF"/>
      <deletedField name="Manufacturer_Name"/>
      <deletedField name="MAXIMUM_PACKAGE_HEIGHT"/>
      <deletedField name="MANUFACTUR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olarCurveTracer_v1_BOM" displayName="SolarCurveTracer_v1_BOM" ref="A1:I62" tableType="queryTable" totalsRowCount="1">
  <autoFilter ref="A1:I61" xr:uid="{00000000-0009-0000-0100-000001000000}"/>
  <tableColumns count="9">
    <tableColumn id="1" xr3:uid="{00000000-0010-0000-0000-000001000000}" uniqueName="1" name="Reference" queryTableFieldId="1" dataDxfId="9"/>
    <tableColumn id="2" xr3:uid="{00000000-0010-0000-0000-000002000000}" uniqueName="2" name="Value" queryTableFieldId="2" dataDxfId="8"/>
    <tableColumn id="3" xr3:uid="{00000000-0010-0000-0000-000003000000}" uniqueName="3" name="Footprint" queryTableFieldId="3" dataDxfId="7"/>
    <tableColumn id="7" xr3:uid="{00000000-0010-0000-0000-000007000000}" uniqueName="7" name="Description" queryTableFieldId="7" dataDxfId="6"/>
    <tableColumn id="14" xr3:uid="{00000000-0010-0000-0000-00000E000000}" uniqueName="14" name="Manufacturer_Part_Number" queryTableFieldId="14" dataDxfId="5"/>
    <tableColumn id="15" xr3:uid="{00000000-0010-0000-0000-00000F000000}" uniqueName="15" name="Mouser Link" queryTableFieldId="15" dataDxfId="4"/>
    <tableColumn id="20" xr3:uid="{00000000-0010-0000-0000-000014000000}" uniqueName="20" name="DigiKey Link" totalsRowLabel="Total:" queryTableFieldId="20" dataDxfId="3" totalsRowDxfId="0"/>
    <tableColumn id="23" xr3:uid="{00000000-0010-0000-0000-000017000000}" uniqueName="23" name="Qty/Board" totalsRowFunction="custom" queryTableFieldId="23" dataDxfId="2">
      <totalsRowFormula>+SUM(SolarCurveTracer_v1_BOM[Qty/Board])</totalsRowFormula>
    </tableColumn>
    <tableColumn id="4" xr3:uid="{4A1786A5-F3BB-4811-A70B-47E7BC5BCA41}" uniqueName="4" name="Qty/ X Board" totalsRowFunction="custom" queryTableFieldId="24" dataDxfId="1">
      <calculatedColumnFormula>SolarCurveTracer_v1_BOM[[#This Row],[Qty/Board]]*N1</calculatedColumnFormula>
      <totalsRowFormula>+SUM(SolarCurveTracer_v1_BOM[Qty/ X Board])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de/ProductDetail/Wurth-Elektronik/691137710002?qs=lBTPRtX1sU9LnHBbviNKGA%3D%3D" TargetMode="External"/><Relationship Id="rId18" Type="http://schemas.openxmlformats.org/officeDocument/2006/relationships/hyperlink" Target="https://www.digikey.de/en/products/detail/vishay-semiconductor-opto-division/VEML7700-TR/5820243" TargetMode="External"/><Relationship Id="rId26" Type="http://schemas.openxmlformats.org/officeDocument/2006/relationships/hyperlink" Target="https://www.mouser.de/ProductDetail/ABRACON/ADCM-S05R5SA473WB?qs=HoCaDK9Nz5evZ626CffJaQ%3D%3D" TargetMode="External"/><Relationship Id="rId39" Type="http://schemas.openxmlformats.org/officeDocument/2006/relationships/hyperlink" Target="https://www.mouser.de/ProductDetail/Vishay-Dale/CRCW080533R0FKEAHP?qs=40TFAHZMFvf1kHsc18Wg6g%3D%3D" TargetMode="External"/><Relationship Id="rId21" Type="http://schemas.openxmlformats.org/officeDocument/2006/relationships/hyperlink" Target="https://www.mouser.de/ProductDetail/Microchip-Technology/MCP23017-E-ML?qs=usxtMOJb1RwOdfCNDE63wQ%3D%3D" TargetMode="External"/><Relationship Id="rId34" Type="http://schemas.openxmlformats.org/officeDocument/2006/relationships/hyperlink" Target="https://www.mouser.de/ProductDetail/Vishay-Dale/CRCW0805330RFKEAHP?qs=vHj9mmrglmMuiryuH%252Bpu5Q%3D%3D" TargetMode="External"/><Relationship Id="rId7" Type="http://schemas.openxmlformats.org/officeDocument/2006/relationships/hyperlink" Target="https://www.digikey.de/de/products/detail/diodes-incorporated/AP2112K-3-3TRG1/4470746?s=N4IgTCBcDaIAQEEAKYCMqwGkC0BmAdLgCoBKA4qiALoC%2BQA" TargetMode="External"/><Relationship Id="rId2" Type="http://schemas.openxmlformats.org/officeDocument/2006/relationships/hyperlink" Target="https://www.mouser.de/ProductDetail/833-B5817W-TP" TargetMode="External"/><Relationship Id="rId16" Type="http://schemas.openxmlformats.org/officeDocument/2006/relationships/hyperlink" Target="https://www.mouser.de/ProductDetail/Microchip-Technology/PAC1934T-I-JQ?qs=%252BEew9%252B0nqrC2v6G%2FLAdDNg%3D%3D" TargetMode="External"/><Relationship Id="rId20" Type="http://schemas.openxmlformats.org/officeDocument/2006/relationships/hyperlink" Target="https://www.mouser.de/ProductDetail/Texas-Instruments/TMP1075DSGR?qs=gZXFycFWdAOidBdJW42bRw%3D%3D" TargetMode="External"/><Relationship Id="rId29" Type="http://schemas.openxmlformats.org/officeDocument/2006/relationships/hyperlink" Target="https://www.mouser.de/ProductDetail/Vishay-Dale/CRCW08052R20FKEAHP?qs=40TFAHZMFvc8altFjF5kRw%3D%3D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www.mouser.de/ProductDetail/Vishay-Semiconductors/SI4204DY-T1-GE3?qs=WX95TUc1y56KMN7BzssOTA%3D%3D" TargetMode="External"/><Relationship Id="rId6" Type="http://schemas.openxmlformats.org/officeDocument/2006/relationships/hyperlink" Target="https://www.mouser.de/ProductDetail/Diodes-Incorporated/AP2112K-3.3TRG1?qs=x6A8l6qLYDDPYHosCdzh%2FA%3D%3D" TargetMode="External"/><Relationship Id="rId11" Type="http://schemas.openxmlformats.org/officeDocument/2006/relationships/hyperlink" Target="https://www.mouser.de/ProductDetail/GCT/MEM2052-00-195-00-A?qs=Jm2GQyTW%2Fbh7Ze6LKWKWwA%3D%3D" TargetMode="External"/><Relationship Id="rId24" Type="http://schemas.openxmlformats.org/officeDocument/2006/relationships/hyperlink" Target="https://www.digikey.de/en/products/detail/raspberry-pi/SC0914-13/14306010?s=N4IgTCBcDaIEoAUwAYAsyQF0C%2BQ" TargetMode="External"/><Relationship Id="rId32" Type="http://schemas.openxmlformats.org/officeDocument/2006/relationships/hyperlink" Target="https://www.mouser.de/ProductDetail/Vishay-Dale/CRCW080568R0FKEAHP?qs=YmE2lSBYOPl5uKfXej384A%3D%3D" TargetMode="External"/><Relationship Id="rId37" Type="http://schemas.openxmlformats.org/officeDocument/2006/relationships/hyperlink" Target="https://www.mouser.de/ProductDetail/Vishay-Dale/CRCW08054R70FKEAHP?qs=z98O12pCCDc%2FBP4iR2245Q%3D%3D" TargetMode="External"/><Relationship Id="rId40" Type="http://schemas.openxmlformats.org/officeDocument/2006/relationships/hyperlink" Target="https://www.mouser.de/ProductDetail/SEI-Stackpole/CSSH0805FTL500?qs=sGAEpiMZZMtlubZbdhIBIFtUjlT065uilafSiCsGgwo%3D" TargetMode="External"/><Relationship Id="rId5" Type="http://schemas.openxmlformats.org/officeDocument/2006/relationships/hyperlink" Target="https://www.digikey.de/de/products/detail/vishay-siliconix/SI4204DY-T1-GE3/2441626?s=N4IgTCBcDaIMoEkAsYAMSAiBNAtAFQEYcBxAUQGYQBdAXyA" TargetMode="External"/><Relationship Id="rId15" Type="http://schemas.openxmlformats.org/officeDocument/2006/relationships/hyperlink" Target="https://www.digikey.de/en/products/detail/gct/USB4105-GF-A/11198441" TargetMode="External"/><Relationship Id="rId23" Type="http://schemas.openxmlformats.org/officeDocument/2006/relationships/hyperlink" Target="https://www.digikey.de/en/products/detail/w%C3%BCrth-elektronik/691137710002/6644051?s=N4IgTCBcDaIGwE4CMSDMB2dSAMuIF0BfIA" TargetMode="External"/><Relationship Id="rId28" Type="http://schemas.openxmlformats.org/officeDocument/2006/relationships/hyperlink" Target="https://www.mouser.de/ProductDetail/ABRACON/ABM8-272-T3?qs=QpmGXVUTftEj6miOiJBMxQ%3D%3D" TargetMode="External"/><Relationship Id="rId36" Type="http://schemas.openxmlformats.org/officeDocument/2006/relationships/hyperlink" Target="https://www.mouser.de/ProductDetail/Vishay-Dale/RCS08051R00FKEA?qs=NKmfXavxMazIduhBo739WA%3D%3D" TargetMode="External"/><Relationship Id="rId10" Type="http://schemas.openxmlformats.org/officeDocument/2006/relationships/hyperlink" Target="https://www.digikey.de/en/products/detail/good-ark-semiconductor/B5817W/18667777" TargetMode="External"/><Relationship Id="rId19" Type="http://schemas.openxmlformats.org/officeDocument/2006/relationships/hyperlink" Target="https://www.digikey.de/en/products/detail/texas-instruments/TMP1075DSGR/10715322?s=N4IgTCBcDaICoFkAKBGADAdgKwBEDKA4gEogC6AvkA" TargetMode="External"/><Relationship Id="rId31" Type="http://schemas.openxmlformats.org/officeDocument/2006/relationships/hyperlink" Target="https://www.mouser.de/ProductDetail/Vishay-Dale/CRCW080547R0FKEAHP?qs=YmE2lSBYOPn9tegEwszIow%3D%3D" TargetMode="External"/><Relationship Id="rId4" Type="http://schemas.openxmlformats.org/officeDocument/2006/relationships/hyperlink" Target="https://www.digikey.de/de/products/detail/e-switch/TL3365AF180QG/5964411?s=N4IgTCBcDaICoBkDMSBsBWAggMQIwA4AGARQHEQBdAXyA" TargetMode="External"/><Relationship Id="rId9" Type="http://schemas.openxmlformats.org/officeDocument/2006/relationships/hyperlink" Target="https://www.digikey.de/en/products/detail/winbond-electronics/W25Q16JVUXIQ-TR/15182017?s=N4IgTCBcDaIOpgKwEUCMA2AUgNQKoA0BJZAAhAF0BfIA" TargetMode="External"/><Relationship Id="rId14" Type="http://schemas.openxmlformats.org/officeDocument/2006/relationships/hyperlink" Target="https://www.mouser.de/ProductDetail/GCT/USB4105-GF-A?qs=KUoIvG%2F9IlY%2FMLlBMpStpA%3D%3D" TargetMode="External"/><Relationship Id="rId22" Type="http://schemas.openxmlformats.org/officeDocument/2006/relationships/hyperlink" Target="https://www.digikey.de/en/products/detail/microchip-technology/MCP23017-E-ML/894270" TargetMode="External"/><Relationship Id="rId27" Type="http://schemas.openxmlformats.org/officeDocument/2006/relationships/hyperlink" Target="https://www.digikey.de/en/products/detail/abracon-llc/ADCM-S05R5SA473WB/21667163?s=N4IgTCBcDaIAQEEAiBhAsgWgMoAYCsASnlggCwDsAzAOoBCIAugL5A" TargetMode="External"/><Relationship Id="rId30" Type="http://schemas.openxmlformats.org/officeDocument/2006/relationships/hyperlink" Target="https://www.mouser.de/ProductDetail/Vishay-Dale/RCS080522R0FKEA?qs=HalnxurKHBtrICSsz48sGQ%3D%3D" TargetMode="External"/><Relationship Id="rId35" Type="http://schemas.openxmlformats.org/officeDocument/2006/relationships/hyperlink" Target="https://www.mouser.de/ProductDetail/Vishay-Dale/CRCW0603150KFKEC?qs=9s3IAzXdMno3EM1LlheDsw%3D%3D" TargetMode="External"/><Relationship Id="rId8" Type="http://schemas.openxmlformats.org/officeDocument/2006/relationships/hyperlink" Target="https://www.mouser.de/ProductDetail/Winbond/W25Q16JVUXIQ-TR?qs=qSfuJ%252Bfl%2Fd7SDdIHLGOd1g%3D%3D" TargetMode="External"/><Relationship Id="rId3" Type="http://schemas.openxmlformats.org/officeDocument/2006/relationships/hyperlink" Target="https://www.mouser.de/ProductDetail/E-Switch/TL3365AF180QG?qs=xQzBpF%2FAFTo%252BA4IL7l2Rvw%3D%3D" TargetMode="External"/><Relationship Id="rId12" Type="http://schemas.openxmlformats.org/officeDocument/2006/relationships/hyperlink" Target="https://www.digikey.de/en/products/detail/gct/MEM2052-00-195-00-A/18091687?s=N4IgTCBcDaILIFE5gAwFYwFoUswRgE41tcBBEAXQF8g" TargetMode="External"/><Relationship Id="rId17" Type="http://schemas.openxmlformats.org/officeDocument/2006/relationships/hyperlink" Target="https://www.mouser.de/ProductDetail/Vishay-Semiconductors/VEML7700-TT?qs=BcfjnG7NVaXdL6DJFdWbdw%3D%3D" TargetMode="External"/><Relationship Id="rId25" Type="http://schemas.openxmlformats.org/officeDocument/2006/relationships/hyperlink" Target="https://www.mouser.de/ProductDetail/Raspberry-Pi/SC091413?qs=T%252BzbugeAwjhr%252BUbBr3TJcw%3D%3D" TargetMode="External"/><Relationship Id="rId33" Type="http://schemas.openxmlformats.org/officeDocument/2006/relationships/hyperlink" Target="https://www.mouser.de/ProductDetail/Vishay-Dale/CRCW0805150RFKEAHP?qs=k2%2FDWSARqgHuBOgt1WTxNA%3D%3D" TargetMode="External"/><Relationship Id="rId38" Type="http://schemas.openxmlformats.org/officeDocument/2006/relationships/hyperlink" Target="https://www.mouser.de/ProductDetail/Vishay-Dale/CRCW080510R0FKEAHP?qs=k2%2FDWSARqgG82EOEfyX0f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33" zoomScale="70" zoomScaleNormal="70" workbookViewId="0">
      <selection activeCell="C52" sqref="C52"/>
    </sheetView>
  </sheetViews>
  <sheetFormatPr defaultRowHeight="15" x14ac:dyDescent="0.25"/>
  <cols>
    <col min="1" max="1" width="62.42578125" bestFit="1" customWidth="1"/>
    <col min="2" max="2" width="32" bestFit="1" customWidth="1"/>
    <col min="3" max="3" width="69.28515625" customWidth="1"/>
    <col min="4" max="4" width="61.5703125" bestFit="1" customWidth="1"/>
    <col min="5" max="5" width="28.42578125" customWidth="1"/>
    <col min="6" max="6" width="21.85546875" customWidth="1"/>
    <col min="7" max="7" width="21.7109375" customWidth="1"/>
    <col min="8" max="8" width="16.42578125" bestFit="1" customWidth="1"/>
    <col min="9" max="9" width="19.28515625" customWidth="1"/>
    <col min="10" max="10" width="19.1406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133</v>
      </c>
      <c r="G1" t="s">
        <v>132</v>
      </c>
      <c r="H1" t="s">
        <v>151</v>
      </c>
      <c r="I1" t="s">
        <v>187</v>
      </c>
      <c r="M1" s="13" t="s">
        <v>188</v>
      </c>
      <c r="N1" s="14">
        <v>3</v>
      </c>
    </row>
    <row r="2" spans="1:14" x14ac:dyDescent="0.25">
      <c r="A2" s="8" t="s">
        <v>5</v>
      </c>
      <c r="B2" s="8" t="s">
        <v>6</v>
      </c>
      <c r="C2" s="8" t="s">
        <v>7</v>
      </c>
      <c r="D2" s="9" t="s">
        <v>136</v>
      </c>
      <c r="E2" s="8" t="s">
        <v>8</v>
      </c>
      <c r="F2" s="9" t="s">
        <v>136</v>
      </c>
      <c r="G2" s="9" t="s">
        <v>136</v>
      </c>
      <c r="H2" s="15">
        <v>0</v>
      </c>
      <c r="I2" s="15">
        <v>0</v>
      </c>
      <c r="N2">
        <f>N1</f>
        <v>3</v>
      </c>
    </row>
    <row r="3" spans="1:14" x14ac:dyDescent="0.25">
      <c r="A3" t="s">
        <v>9</v>
      </c>
      <c r="B3" t="s">
        <v>10</v>
      </c>
      <c r="C3" t="s">
        <v>11</v>
      </c>
      <c r="D3" t="s">
        <v>8</v>
      </c>
      <c r="E3" t="s">
        <v>8</v>
      </c>
      <c r="G3" t="s">
        <v>8</v>
      </c>
      <c r="H3" s="2">
        <v>2</v>
      </c>
      <c r="I3">
        <f>SolarCurveTracer_v1_BOM[[#This Row],[Qty/Board]]*N2</f>
        <v>6</v>
      </c>
      <c r="N3">
        <f t="shared" ref="N3:N61" si="0">N2</f>
        <v>3</v>
      </c>
    </row>
    <row r="4" spans="1:14" ht="30" x14ac:dyDescent="0.25">
      <c r="A4" s="10" t="s">
        <v>12</v>
      </c>
      <c r="B4" s="10" t="s">
        <v>208</v>
      </c>
      <c r="C4" s="10" t="s">
        <v>13</v>
      </c>
      <c r="D4" s="11" t="s">
        <v>209</v>
      </c>
      <c r="E4" s="10" t="s">
        <v>8</v>
      </c>
      <c r="F4" s="10" t="s">
        <v>8</v>
      </c>
      <c r="G4" s="10" t="s">
        <v>8</v>
      </c>
      <c r="H4" s="12">
        <v>2</v>
      </c>
      <c r="I4" s="10">
        <f>SolarCurveTracer_v1_BOM[[#This Row],[Qty/Board]]*N3</f>
        <v>6</v>
      </c>
      <c r="N4">
        <f t="shared" si="0"/>
        <v>3</v>
      </c>
    </row>
    <row r="5" spans="1:14" x14ac:dyDescent="0.25">
      <c r="A5" t="s">
        <v>156</v>
      </c>
      <c r="B5" t="s">
        <v>17</v>
      </c>
      <c r="C5" t="s">
        <v>13</v>
      </c>
      <c r="F5" t="s">
        <v>8</v>
      </c>
      <c r="G5" t="s">
        <v>8</v>
      </c>
      <c r="H5" s="2">
        <v>11</v>
      </c>
      <c r="I5">
        <f>SolarCurveTracer_v1_BOM[[#This Row],[Qty/Board]]*N4</f>
        <v>33</v>
      </c>
      <c r="N5">
        <f t="shared" si="0"/>
        <v>3</v>
      </c>
    </row>
    <row r="6" spans="1:14" x14ac:dyDescent="0.25">
      <c r="A6" t="s">
        <v>14</v>
      </c>
      <c r="B6" t="s">
        <v>10</v>
      </c>
      <c r="C6" t="s">
        <v>13</v>
      </c>
      <c r="E6" t="s">
        <v>8</v>
      </c>
      <c r="F6" t="s">
        <v>8</v>
      </c>
      <c r="G6" t="s">
        <v>8</v>
      </c>
      <c r="H6" s="2">
        <v>2</v>
      </c>
      <c r="I6">
        <f>SolarCurveTracer_v1_BOM[[#This Row],[Qty/Board]]*N5</f>
        <v>6</v>
      </c>
      <c r="N6">
        <f t="shared" si="0"/>
        <v>3</v>
      </c>
    </row>
    <row r="7" spans="1:14" x14ac:dyDescent="0.25">
      <c r="A7" t="s">
        <v>15</v>
      </c>
      <c r="B7" t="s">
        <v>16</v>
      </c>
      <c r="C7" t="s">
        <v>13</v>
      </c>
      <c r="D7" t="s">
        <v>8</v>
      </c>
      <c r="E7" t="s">
        <v>8</v>
      </c>
      <c r="F7" t="s">
        <v>8</v>
      </c>
      <c r="G7" t="s">
        <v>8</v>
      </c>
      <c r="H7" s="2">
        <v>1</v>
      </c>
      <c r="I7">
        <f>SolarCurveTracer_v1_BOM[[#This Row],[Qty/Board]]*N6</f>
        <v>3</v>
      </c>
      <c r="N7">
        <f t="shared" si="0"/>
        <v>3</v>
      </c>
    </row>
    <row r="8" spans="1:14" x14ac:dyDescent="0.25">
      <c r="A8" t="s">
        <v>18</v>
      </c>
      <c r="B8" t="s">
        <v>19</v>
      </c>
      <c r="C8" t="s">
        <v>11</v>
      </c>
      <c r="D8" t="s">
        <v>8</v>
      </c>
      <c r="E8" t="s">
        <v>8</v>
      </c>
      <c r="F8" t="s">
        <v>8</v>
      </c>
      <c r="G8" t="s">
        <v>8</v>
      </c>
      <c r="H8" s="2">
        <v>2</v>
      </c>
      <c r="I8">
        <f>SolarCurveTracer_v1_BOM[[#This Row],[Qty/Board]]*N7</f>
        <v>6</v>
      </c>
      <c r="N8">
        <f t="shared" si="0"/>
        <v>3</v>
      </c>
    </row>
    <row r="9" spans="1:14" x14ac:dyDescent="0.25">
      <c r="A9" t="s">
        <v>20</v>
      </c>
      <c r="B9" t="s">
        <v>17</v>
      </c>
      <c r="C9" t="s">
        <v>11</v>
      </c>
      <c r="D9" t="s">
        <v>8</v>
      </c>
      <c r="E9" t="s">
        <v>8</v>
      </c>
      <c r="F9" t="s">
        <v>8</v>
      </c>
      <c r="G9" t="s">
        <v>8</v>
      </c>
      <c r="H9" s="2">
        <v>4</v>
      </c>
      <c r="I9">
        <f>SolarCurveTracer_v1_BOM[[#This Row],[Qty/Board]]*N8</f>
        <v>12</v>
      </c>
      <c r="N9">
        <f t="shared" si="0"/>
        <v>3</v>
      </c>
    </row>
    <row r="10" spans="1:14" x14ac:dyDescent="0.25">
      <c r="A10" s="10" t="s">
        <v>21</v>
      </c>
      <c r="B10" s="10" t="s">
        <v>16</v>
      </c>
      <c r="C10" s="10" t="s">
        <v>11</v>
      </c>
      <c r="D10" s="10" t="s">
        <v>8</v>
      </c>
      <c r="E10" s="10" t="s">
        <v>8</v>
      </c>
      <c r="F10" s="10" t="s">
        <v>8</v>
      </c>
      <c r="G10" s="10" t="s">
        <v>8</v>
      </c>
      <c r="H10" s="12">
        <v>1</v>
      </c>
      <c r="I10" s="10">
        <f>SolarCurveTracer_v1_BOM[[#This Row],[Qty/Board]]*N9</f>
        <v>3</v>
      </c>
      <c r="N10">
        <f t="shared" si="0"/>
        <v>3</v>
      </c>
    </row>
    <row r="11" spans="1:14" x14ac:dyDescent="0.25">
      <c r="A11" t="s">
        <v>22</v>
      </c>
      <c r="B11" t="s">
        <v>23</v>
      </c>
      <c r="C11" t="s">
        <v>24</v>
      </c>
      <c r="E11" t="s">
        <v>23</v>
      </c>
      <c r="F11" s="1" t="s">
        <v>134</v>
      </c>
      <c r="G11" s="5" t="s">
        <v>155</v>
      </c>
      <c r="H11" s="2">
        <v>1</v>
      </c>
      <c r="I11">
        <f>SolarCurveTracer_v1_BOM[[#This Row],[Qty/Board]]*N10</f>
        <v>3</v>
      </c>
      <c r="N11">
        <f t="shared" si="0"/>
        <v>3</v>
      </c>
    </row>
    <row r="12" spans="1:14" x14ac:dyDescent="0.25">
      <c r="A12" s="10" t="s">
        <v>25</v>
      </c>
      <c r="B12" s="10" t="s">
        <v>26</v>
      </c>
      <c r="C12" s="10" t="s">
        <v>27</v>
      </c>
      <c r="D12" s="10" t="s">
        <v>8</v>
      </c>
      <c r="E12" s="10" t="s">
        <v>8</v>
      </c>
      <c r="F12" s="10" t="s">
        <v>8</v>
      </c>
      <c r="G12" s="10" t="s">
        <v>8</v>
      </c>
      <c r="H12" s="12">
        <v>3</v>
      </c>
      <c r="I12" s="10">
        <f>SolarCurveTracer_v1_BOM[[#This Row],[Qty/Board]]*N11</f>
        <v>9</v>
      </c>
      <c r="N12">
        <f t="shared" si="0"/>
        <v>3</v>
      </c>
    </row>
    <row r="13" spans="1:14" x14ac:dyDescent="0.25">
      <c r="A13" s="8" t="s">
        <v>28</v>
      </c>
      <c r="B13" s="8" t="s">
        <v>29</v>
      </c>
      <c r="C13" s="8" t="s">
        <v>30</v>
      </c>
      <c r="D13" s="9" t="s">
        <v>136</v>
      </c>
      <c r="E13" s="8" t="s">
        <v>8</v>
      </c>
      <c r="F13" s="9" t="s">
        <v>136</v>
      </c>
      <c r="G13" s="9" t="s">
        <v>136</v>
      </c>
      <c r="H13" s="15">
        <v>0</v>
      </c>
      <c r="I13" s="15">
        <v>0</v>
      </c>
      <c r="N13">
        <f t="shared" si="0"/>
        <v>3</v>
      </c>
    </row>
    <row r="14" spans="1:14" x14ac:dyDescent="0.25">
      <c r="A14" t="s">
        <v>31</v>
      </c>
      <c r="B14" t="s">
        <v>32</v>
      </c>
      <c r="C14" t="s">
        <v>33</v>
      </c>
      <c r="D14" t="s">
        <v>170</v>
      </c>
      <c r="E14" t="s">
        <v>32</v>
      </c>
      <c r="F14" s="1" t="s">
        <v>145</v>
      </c>
      <c r="G14" s="1" t="s">
        <v>146</v>
      </c>
      <c r="H14" s="2">
        <v>1</v>
      </c>
      <c r="I14">
        <f>SolarCurveTracer_v1_BOM[[#This Row],[Qty/Board]]*N13</f>
        <v>3</v>
      </c>
      <c r="N14">
        <f t="shared" si="0"/>
        <v>3</v>
      </c>
    </row>
    <row r="15" spans="1:14" x14ac:dyDescent="0.25">
      <c r="A15" t="s">
        <v>34</v>
      </c>
      <c r="B15" t="s">
        <v>35</v>
      </c>
      <c r="C15" t="s">
        <v>36</v>
      </c>
      <c r="D15" t="s">
        <v>8</v>
      </c>
      <c r="E15" t="s">
        <v>8</v>
      </c>
      <c r="F15" s="5" t="s">
        <v>169</v>
      </c>
      <c r="G15" s="5" t="s">
        <v>168</v>
      </c>
      <c r="H15" s="2">
        <v>1</v>
      </c>
      <c r="I15">
        <f>SolarCurveTracer_v1_BOM[[#This Row],[Qty/Board]]*N14</f>
        <v>3</v>
      </c>
      <c r="N15">
        <f t="shared" si="0"/>
        <v>3</v>
      </c>
    </row>
    <row r="16" spans="1:14" x14ac:dyDescent="0.25">
      <c r="A16" t="s">
        <v>37</v>
      </c>
      <c r="B16" t="s">
        <v>38</v>
      </c>
      <c r="C16" t="s">
        <v>39</v>
      </c>
      <c r="D16" t="s">
        <v>8</v>
      </c>
      <c r="E16" t="s">
        <v>40</v>
      </c>
      <c r="F16" s="1" t="s">
        <v>147</v>
      </c>
      <c r="G16" s="5" t="s">
        <v>148</v>
      </c>
      <c r="H16" s="2">
        <v>1</v>
      </c>
      <c r="I16">
        <f>SolarCurveTracer_v1_BOM[[#This Row],[Qty/Board]]*N15</f>
        <v>3</v>
      </c>
      <c r="N16">
        <f t="shared" si="0"/>
        <v>3</v>
      </c>
    </row>
    <row r="17" spans="1:14" x14ac:dyDescent="0.25">
      <c r="A17" t="s">
        <v>41</v>
      </c>
      <c r="B17" t="s">
        <v>42</v>
      </c>
      <c r="C17" t="s">
        <v>43</v>
      </c>
      <c r="E17" t="s">
        <v>44</v>
      </c>
      <c r="F17" s="5" t="s">
        <v>153</v>
      </c>
      <c r="G17" s="3" t="s">
        <v>152</v>
      </c>
      <c r="H17" s="2">
        <v>1</v>
      </c>
      <c r="I17">
        <f>SolarCurveTracer_v1_BOM[[#This Row],[Qty/Board]]*N16</f>
        <v>3</v>
      </c>
      <c r="N17">
        <f t="shared" si="0"/>
        <v>3</v>
      </c>
    </row>
    <row r="18" spans="1:14" x14ac:dyDescent="0.25">
      <c r="A18" t="s">
        <v>45</v>
      </c>
      <c r="B18" t="s">
        <v>46</v>
      </c>
      <c r="C18" t="s">
        <v>47</v>
      </c>
      <c r="D18" t="s">
        <v>8</v>
      </c>
      <c r="E18" t="s">
        <v>46</v>
      </c>
      <c r="F18" s="5" t="s">
        <v>154</v>
      </c>
      <c r="G18" s="5" t="s">
        <v>162</v>
      </c>
      <c r="H18" s="2">
        <v>1</v>
      </c>
      <c r="I18">
        <f>SolarCurveTracer_v1_BOM[[#This Row],[Qty/Board]]*N17</f>
        <v>3</v>
      </c>
      <c r="N18">
        <f t="shared" si="0"/>
        <v>3</v>
      </c>
    </row>
    <row r="19" spans="1:14" x14ac:dyDescent="0.25">
      <c r="A19" t="s">
        <v>48</v>
      </c>
      <c r="B19" t="s">
        <v>49</v>
      </c>
      <c r="C19" t="s">
        <v>50</v>
      </c>
      <c r="D19" t="s">
        <v>8</v>
      </c>
      <c r="E19" t="s">
        <v>49</v>
      </c>
      <c r="F19" s="5" t="s">
        <v>164</v>
      </c>
      <c r="G19" s="5" t="s">
        <v>163</v>
      </c>
      <c r="H19" s="2">
        <v>1</v>
      </c>
      <c r="I19">
        <f>SolarCurveTracer_v1_BOM[[#This Row],[Qty/Board]]*N18</f>
        <v>3</v>
      </c>
      <c r="N19">
        <f t="shared" si="0"/>
        <v>3</v>
      </c>
    </row>
    <row r="20" spans="1:14" x14ac:dyDescent="0.25">
      <c r="A20" t="s">
        <v>51</v>
      </c>
      <c r="B20" t="s">
        <v>52</v>
      </c>
      <c r="C20" t="s">
        <v>53</v>
      </c>
      <c r="D20" t="s">
        <v>8</v>
      </c>
      <c r="E20" t="s">
        <v>54</v>
      </c>
      <c r="F20" s="5" t="s">
        <v>165</v>
      </c>
      <c r="G20" s="5" t="s">
        <v>166</v>
      </c>
      <c r="H20" s="2">
        <v>1</v>
      </c>
      <c r="I20">
        <f>SolarCurveTracer_v1_BOM[[#This Row],[Qty/Board]]*N19</f>
        <v>3</v>
      </c>
      <c r="N20">
        <f t="shared" si="0"/>
        <v>3</v>
      </c>
    </row>
    <row r="21" spans="1:14" x14ac:dyDescent="0.25">
      <c r="A21" s="8" t="s">
        <v>137</v>
      </c>
      <c r="B21" s="8" t="s">
        <v>55</v>
      </c>
      <c r="C21" s="8" t="s">
        <v>56</v>
      </c>
      <c r="D21" s="9" t="s">
        <v>136</v>
      </c>
      <c r="E21" s="8" t="s">
        <v>8</v>
      </c>
      <c r="F21" s="9" t="s">
        <v>136</v>
      </c>
      <c r="G21" s="9" t="s">
        <v>136</v>
      </c>
      <c r="H21" s="15">
        <v>0</v>
      </c>
      <c r="I21" s="15">
        <v>0</v>
      </c>
      <c r="N21">
        <f t="shared" si="0"/>
        <v>3</v>
      </c>
    </row>
    <row r="22" spans="1:14" x14ac:dyDescent="0.25">
      <c r="A22" t="s">
        <v>138</v>
      </c>
      <c r="B22" s="6" t="s">
        <v>57</v>
      </c>
      <c r="C22" t="s">
        <v>58</v>
      </c>
      <c r="D22" t="s">
        <v>8</v>
      </c>
      <c r="E22" s="6" t="s">
        <v>57</v>
      </c>
      <c r="F22" s="5" t="s">
        <v>149</v>
      </c>
      <c r="G22" s="5" t="s">
        <v>167</v>
      </c>
      <c r="H22" s="2">
        <v>1</v>
      </c>
      <c r="I22">
        <f>SolarCurveTracer_v1_BOM[[#This Row],[Qty/Board]]*N21</f>
        <v>3</v>
      </c>
      <c r="N22">
        <f t="shared" si="0"/>
        <v>3</v>
      </c>
    </row>
    <row r="23" spans="1:14" x14ac:dyDescent="0.25">
      <c r="A23" s="8" t="s">
        <v>139</v>
      </c>
      <c r="B23" s="8" t="s">
        <v>59</v>
      </c>
      <c r="C23" s="8" t="s">
        <v>60</v>
      </c>
      <c r="D23" s="9" t="s">
        <v>150</v>
      </c>
      <c r="E23" s="8"/>
      <c r="F23" s="9" t="s">
        <v>136</v>
      </c>
      <c r="G23" s="9" t="s">
        <v>136</v>
      </c>
      <c r="H23" s="15">
        <v>0</v>
      </c>
      <c r="I23" s="15">
        <v>0</v>
      </c>
      <c r="N23">
        <f t="shared" si="0"/>
        <v>3</v>
      </c>
    </row>
    <row r="24" spans="1:14" x14ac:dyDescent="0.25">
      <c r="A24" s="8" t="s">
        <v>140</v>
      </c>
      <c r="B24" s="8" t="s">
        <v>61</v>
      </c>
      <c r="C24" s="8" t="s">
        <v>62</v>
      </c>
      <c r="D24" s="9" t="s">
        <v>136</v>
      </c>
      <c r="E24" s="8" t="s">
        <v>8</v>
      </c>
      <c r="F24" s="9" t="s">
        <v>136</v>
      </c>
      <c r="G24" s="9" t="s">
        <v>136</v>
      </c>
      <c r="H24" s="15">
        <v>0</v>
      </c>
      <c r="I24" s="15">
        <v>0</v>
      </c>
      <c r="N24">
        <f t="shared" si="0"/>
        <v>3</v>
      </c>
    </row>
    <row r="25" spans="1:14" x14ac:dyDescent="0.25">
      <c r="A25" t="s">
        <v>63</v>
      </c>
      <c r="B25" t="s">
        <v>64</v>
      </c>
      <c r="C25" t="s">
        <v>65</v>
      </c>
      <c r="D25" t="s">
        <v>8</v>
      </c>
      <c r="E25" t="s">
        <v>64</v>
      </c>
      <c r="F25" s="5" t="s">
        <v>160</v>
      </c>
      <c r="G25" s="5" t="s">
        <v>161</v>
      </c>
      <c r="H25" s="2">
        <v>1</v>
      </c>
      <c r="I25">
        <f>SolarCurveTracer_v1_BOM[[#This Row],[Qty/Board]]*N24</f>
        <v>3</v>
      </c>
      <c r="N25">
        <f t="shared" si="0"/>
        <v>3</v>
      </c>
    </row>
    <row r="26" spans="1:14" x14ac:dyDescent="0.25">
      <c r="A26" s="8" t="s">
        <v>66</v>
      </c>
      <c r="B26" s="8" t="s">
        <v>67</v>
      </c>
      <c r="C26" s="8" t="s">
        <v>68</v>
      </c>
      <c r="D26" s="9" t="s">
        <v>136</v>
      </c>
      <c r="E26" s="8" t="s">
        <v>8</v>
      </c>
      <c r="F26" s="9" t="s">
        <v>136</v>
      </c>
      <c r="G26" s="9" t="s">
        <v>136</v>
      </c>
      <c r="H26" s="15">
        <v>0</v>
      </c>
      <c r="I26" s="15">
        <v>0</v>
      </c>
      <c r="N26">
        <f t="shared" si="0"/>
        <v>3</v>
      </c>
    </row>
    <row r="27" spans="1:14" x14ac:dyDescent="0.25">
      <c r="A27" s="8" t="s">
        <v>69</v>
      </c>
      <c r="B27" s="8" t="s">
        <v>70</v>
      </c>
      <c r="C27" s="8" t="s">
        <v>71</v>
      </c>
      <c r="D27" s="9" t="s">
        <v>136</v>
      </c>
      <c r="E27" s="8" t="s">
        <v>8</v>
      </c>
      <c r="F27" s="9" t="s">
        <v>136</v>
      </c>
      <c r="G27" s="9" t="s">
        <v>136</v>
      </c>
      <c r="H27" s="15">
        <v>0</v>
      </c>
      <c r="I27" s="15">
        <v>0</v>
      </c>
      <c r="N27">
        <f t="shared" si="0"/>
        <v>3</v>
      </c>
    </row>
    <row r="28" spans="1:14" x14ac:dyDescent="0.25">
      <c r="A28" s="8" t="s">
        <v>72</v>
      </c>
      <c r="B28" s="8" t="s">
        <v>73</v>
      </c>
      <c r="C28" s="8" t="s">
        <v>74</v>
      </c>
      <c r="D28" s="9" t="s">
        <v>136</v>
      </c>
      <c r="E28" s="8" t="s">
        <v>8</v>
      </c>
      <c r="F28" s="9" t="s">
        <v>136</v>
      </c>
      <c r="G28" s="9" t="s">
        <v>136</v>
      </c>
      <c r="H28" s="15">
        <v>0</v>
      </c>
      <c r="I28" s="15">
        <v>0</v>
      </c>
      <c r="N28">
        <f t="shared" si="0"/>
        <v>3</v>
      </c>
    </row>
    <row r="29" spans="1:14" x14ac:dyDescent="0.25">
      <c r="A29" t="s">
        <v>75</v>
      </c>
      <c r="B29" t="s">
        <v>76</v>
      </c>
      <c r="C29" t="s">
        <v>77</v>
      </c>
      <c r="E29" t="s">
        <v>159</v>
      </c>
      <c r="F29" s="5" t="s">
        <v>158</v>
      </c>
      <c r="G29" s="5" t="s">
        <v>157</v>
      </c>
      <c r="H29" s="2">
        <v>1</v>
      </c>
      <c r="I29">
        <f>SolarCurveTracer_v1_BOM[[#This Row],[Qty/Board]]*N28</f>
        <v>3</v>
      </c>
      <c r="N29">
        <f t="shared" si="0"/>
        <v>3</v>
      </c>
    </row>
    <row r="30" spans="1:14" x14ac:dyDescent="0.25">
      <c r="A30" s="10" t="s">
        <v>78</v>
      </c>
      <c r="B30" s="10" t="s">
        <v>26</v>
      </c>
      <c r="C30" s="10" t="s">
        <v>79</v>
      </c>
      <c r="D30" s="10" t="s">
        <v>8</v>
      </c>
      <c r="E30" s="10" t="s">
        <v>8</v>
      </c>
      <c r="F30" s="10" t="s">
        <v>8</v>
      </c>
      <c r="G30" s="10" t="s">
        <v>8</v>
      </c>
      <c r="H30" s="12">
        <v>1</v>
      </c>
      <c r="I30" s="10">
        <f>SolarCurveTracer_v1_BOM[[#This Row],[Qty/Board]]*N29</f>
        <v>3</v>
      </c>
      <c r="N30">
        <f t="shared" si="0"/>
        <v>3</v>
      </c>
    </row>
    <row r="31" spans="1:14" x14ac:dyDescent="0.25">
      <c r="A31" t="s">
        <v>80</v>
      </c>
      <c r="B31" t="s">
        <v>81</v>
      </c>
      <c r="C31" t="s">
        <v>82</v>
      </c>
      <c r="D31" t="s">
        <v>8</v>
      </c>
      <c r="E31" t="s">
        <v>81</v>
      </c>
      <c r="F31" s="1" t="s">
        <v>135</v>
      </c>
      <c r="G31" s="1" t="s">
        <v>144</v>
      </c>
      <c r="H31" s="2">
        <v>9</v>
      </c>
      <c r="I31">
        <f>SolarCurveTracer_v1_BOM[[#This Row],[Qty/Board]]*N30</f>
        <v>27</v>
      </c>
      <c r="N31">
        <f t="shared" si="0"/>
        <v>3</v>
      </c>
    </row>
    <row r="32" spans="1:14" x14ac:dyDescent="0.25">
      <c r="A32" t="s">
        <v>181</v>
      </c>
      <c r="B32" t="s">
        <v>83</v>
      </c>
      <c r="C32" t="s">
        <v>84</v>
      </c>
      <c r="D32" t="s">
        <v>8</v>
      </c>
      <c r="E32" t="s">
        <v>8</v>
      </c>
      <c r="F32" t="s">
        <v>8</v>
      </c>
      <c r="G32" t="s">
        <v>8</v>
      </c>
      <c r="H32" s="2">
        <v>3</v>
      </c>
      <c r="I32">
        <f>SolarCurveTracer_v1_BOM[[#This Row],[Qty/Board]]*N31</f>
        <v>9</v>
      </c>
      <c r="N32">
        <f t="shared" si="0"/>
        <v>3</v>
      </c>
    </row>
    <row r="33" spans="1:14" x14ac:dyDescent="0.25">
      <c r="A33" t="s">
        <v>182</v>
      </c>
      <c r="B33" t="s">
        <v>85</v>
      </c>
      <c r="C33" t="s">
        <v>86</v>
      </c>
      <c r="D33" s="2" t="s">
        <v>185</v>
      </c>
      <c r="E33" t="s">
        <v>8</v>
      </c>
      <c r="F33" s="5" t="s">
        <v>206</v>
      </c>
      <c r="G33" t="s">
        <v>8</v>
      </c>
      <c r="H33" s="2">
        <v>1</v>
      </c>
      <c r="I33">
        <f>SolarCurveTracer_v1_BOM[[#This Row],[Qty/Board]]*N32</f>
        <v>3</v>
      </c>
      <c r="N33">
        <f t="shared" si="0"/>
        <v>3</v>
      </c>
    </row>
    <row r="34" spans="1:14" x14ac:dyDescent="0.25">
      <c r="A34" t="s">
        <v>87</v>
      </c>
      <c r="B34" t="s">
        <v>88</v>
      </c>
      <c r="C34" t="s">
        <v>86</v>
      </c>
      <c r="E34" t="s">
        <v>8</v>
      </c>
      <c r="F34" t="s">
        <v>8</v>
      </c>
      <c r="G34" t="s">
        <v>8</v>
      </c>
      <c r="H34" s="2">
        <v>1</v>
      </c>
      <c r="I34">
        <f>SolarCurveTracer_v1_BOM[[#This Row],[Qty/Board]]*N33</f>
        <v>3</v>
      </c>
      <c r="N34">
        <f t="shared" si="0"/>
        <v>3</v>
      </c>
    </row>
    <row r="35" spans="1:14" x14ac:dyDescent="0.25">
      <c r="A35" t="s">
        <v>178</v>
      </c>
      <c r="B35" t="s">
        <v>89</v>
      </c>
      <c r="C35" t="s">
        <v>84</v>
      </c>
      <c r="E35" t="s">
        <v>8</v>
      </c>
      <c r="F35" t="s">
        <v>8</v>
      </c>
      <c r="G35" t="s">
        <v>8</v>
      </c>
      <c r="H35" s="2">
        <v>19</v>
      </c>
      <c r="I35">
        <f>SolarCurveTracer_v1_BOM[[#This Row],[Qty/Board]]*N34</f>
        <v>57</v>
      </c>
      <c r="N35">
        <f t="shared" si="0"/>
        <v>3</v>
      </c>
    </row>
    <row r="36" spans="1:14" x14ac:dyDescent="0.25">
      <c r="A36" t="s">
        <v>179</v>
      </c>
      <c r="B36" t="s">
        <v>90</v>
      </c>
      <c r="C36" t="s">
        <v>84</v>
      </c>
      <c r="E36" t="s">
        <v>8</v>
      </c>
      <c r="F36" t="s">
        <v>8</v>
      </c>
      <c r="G36" t="s">
        <v>8</v>
      </c>
      <c r="H36" s="2">
        <v>25</v>
      </c>
      <c r="I36">
        <f>SolarCurveTracer_v1_BOM[[#This Row],[Qty/Board]]*N35</f>
        <v>75</v>
      </c>
      <c r="N36">
        <f t="shared" si="0"/>
        <v>3</v>
      </c>
    </row>
    <row r="37" spans="1:14" x14ac:dyDescent="0.25">
      <c r="A37" t="s">
        <v>91</v>
      </c>
      <c r="B37" t="s">
        <v>92</v>
      </c>
      <c r="C37" t="s">
        <v>86</v>
      </c>
      <c r="E37" t="s">
        <v>8</v>
      </c>
      <c r="F37" t="s">
        <v>8</v>
      </c>
      <c r="G37" t="s">
        <v>8</v>
      </c>
      <c r="H37" s="2">
        <v>2</v>
      </c>
      <c r="I37">
        <f>SolarCurveTracer_v1_BOM[[#This Row],[Qty/Board]]*N36</f>
        <v>6</v>
      </c>
      <c r="N37">
        <f t="shared" si="0"/>
        <v>3</v>
      </c>
    </row>
    <row r="38" spans="1:14" x14ac:dyDescent="0.25">
      <c r="A38" s="10" t="s">
        <v>93</v>
      </c>
      <c r="B38" s="10" t="s">
        <v>90</v>
      </c>
      <c r="C38" s="10" t="s">
        <v>86</v>
      </c>
      <c r="D38" s="10" t="s">
        <v>8</v>
      </c>
      <c r="E38" s="10" t="s">
        <v>8</v>
      </c>
      <c r="F38" s="10" t="s">
        <v>8</v>
      </c>
      <c r="G38" s="10" t="s">
        <v>8</v>
      </c>
      <c r="H38" s="12">
        <v>4</v>
      </c>
      <c r="I38" s="10">
        <f>SolarCurveTracer_v1_BOM[[#This Row],[Qty/Board]]*N37</f>
        <v>12</v>
      </c>
      <c r="N38">
        <f t="shared" si="0"/>
        <v>3</v>
      </c>
    </row>
    <row r="39" spans="1:14" x14ac:dyDescent="0.25">
      <c r="A39" t="s">
        <v>94</v>
      </c>
      <c r="B39" t="s">
        <v>89</v>
      </c>
      <c r="C39" t="s">
        <v>86</v>
      </c>
      <c r="D39" t="s">
        <v>8</v>
      </c>
      <c r="E39" t="s">
        <v>8</v>
      </c>
      <c r="F39" t="s">
        <v>8</v>
      </c>
      <c r="G39" t="s">
        <v>8</v>
      </c>
      <c r="H39" s="2">
        <v>1</v>
      </c>
      <c r="I39">
        <f>SolarCurveTracer_v1_BOM[[#This Row],[Qty/Board]]*N38</f>
        <v>3</v>
      </c>
      <c r="N39">
        <f t="shared" si="0"/>
        <v>3</v>
      </c>
    </row>
    <row r="40" spans="1:14" x14ac:dyDescent="0.25">
      <c r="A40" t="s">
        <v>95</v>
      </c>
      <c r="B40" t="s">
        <v>96</v>
      </c>
      <c r="C40" t="s">
        <v>84</v>
      </c>
      <c r="D40" t="s">
        <v>8</v>
      </c>
      <c r="E40" t="s">
        <v>8</v>
      </c>
      <c r="F40" t="s">
        <v>8</v>
      </c>
      <c r="G40" t="s">
        <v>8</v>
      </c>
      <c r="H40" s="2">
        <v>2</v>
      </c>
      <c r="I40">
        <f>SolarCurveTracer_v1_BOM[[#This Row],[Qty/Board]]*N39</f>
        <v>6</v>
      </c>
      <c r="N40">
        <f t="shared" si="0"/>
        <v>3</v>
      </c>
    </row>
    <row r="41" spans="1:14" x14ac:dyDescent="0.25">
      <c r="A41" t="s">
        <v>186</v>
      </c>
      <c r="B41" t="s">
        <v>88</v>
      </c>
      <c r="C41" t="s">
        <v>84</v>
      </c>
      <c r="D41" t="s">
        <v>8</v>
      </c>
      <c r="E41" t="s">
        <v>8</v>
      </c>
      <c r="F41" t="s">
        <v>8</v>
      </c>
      <c r="G41" t="s">
        <v>8</v>
      </c>
      <c r="H41" s="2">
        <v>4</v>
      </c>
      <c r="I41">
        <f>SolarCurveTracer_v1_BOM[[#This Row],[Qty/Board]]*N40</f>
        <v>12</v>
      </c>
      <c r="N41">
        <f t="shared" si="0"/>
        <v>3</v>
      </c>
    </row>
    <row r="42" spans="1:14" x14ac:dyDescent="0.25">
      <c r="A42" t="s">
        <v>97</v>
      </c>
      <c r="B42" t="s">
        <v>98</v>
      </c>
      <c r="C42" t="s">
        <v>84</v>
      </c>
      <c r="E42" t="s">
        <v>8</v>
      </c>
      <c r="F42" t="s">
        <v>8</v>
      </c>
      <c r="G42" t="s">
        <v>8</v>
      </c>
      <c r="H42" s="2">
        <v>1</v>
      </c>
      <c r="I42">
        <f>SolarCurveTracer_v1_BOM[[#This Row],[Qty/Board]]*N41</f>
        <v>3</v>
      </c>
      <c r="N42">
        <f t="shared" si="0"/>
        <v>3</v>
      </c>
    </row>
    <row r="43" spans="1:14" x14ac:dyDescent="0.25">
      <c r="A43" t="s">
        <v>99</v>
      </c>
      <c r="B43" t="s">
        <v>100</v>
      </c>
      <c r="C43" t="s">
        <v>86</v>
      </c>
      <c r="D43" t="s">
        <v>8</v>
      </c>
      <c r="E43" t="s">
        <v>8</v>
      </c>
      <c r="F43" t="s">
        <v>8</v>
      </c>
      <c r="G43" t="s">
        <v>8</v>
      </c>
      <c r="H43" s="2">
        <v>4</v>
      </c>
      <c r="I43">
        <f>SolarCurveTracer_v1_BOM[[#This Row],[Qty/Board]]*N42</f>
        <v>12</v>
      </c>
      <c r="N43">
        <f t="shared" si="0"/>
        <v>3</v>
      </c>
    </row>
    <row r="44" spans="1:14" x14ac:dyDescent="0.25">
      <c r="A44" t="s">
        <v>101</v>
      </c>
      <c r="B44" t="s">
        <v>102</v>
      </c>
      <c r="C44" t="s">
        <v>86</v>
      </c>
      <c r="E44" t="s">
        <v>8</v>
      </c>
      <c r="F44" t="s">
        <v>8</v>
      </c>
      <c r="G44" t="s">
        <v>8</v>
      </c>
      <c r="H44" s="2">
        <v>2</v>
      </c>
      <c r="I44">
        <f>SolarCurveTracer_v1_BOM[[#This Row],[Qty/Board]]*N43</f>
        <v>6</v>
      </c>
      <c r="N44">
        <f t="shared" si="0"/>
        <v>3</v>
      </c>
    </row>
    <row r="45" spans="1:14" x14ac:dyDescent="0.25">
      <c r="A45" t="s">
        <v>108</v>
      </c>
      <c r="B45" t="s">
        <v>109</v>
      </c>
      <c r="C45" t="s">
        <v>104</v>
      </c>
      <c r="D45" t="s">
        <v>171</v>
      </c>
      <c r="E45" t="s">
        <v>8</v>
      </c>
      <c r="F45" s="5" t="s">
        <v>202</v>
      </c>
      <c r="G45" t="s">
        <v>8</v>
      </c>
      <c r="H45" s="2">
        <v>1</v>
      </c>
      <c r="I45">
        <f>SolarCurveTracer_v1_BOM[[#This Row],[Qty/Board]]*N44</f>
        <v>3</v>
      </c>
      <c r="N45">
        <f t="shared" si="0"/>
        <v>3</v>
      </c>
    </row>
    <row r="46" spans="1:14" x14ac:dyDescent="0.25">
      <c r="A46" t="s">
        <v>110</v>
      </c>
      <c r="B46" t="s">
        <v>111</v>
      </c>
      <c r="C46" t="s">
        <v>104</v>
      </c>
      <c r="D46" t="s">
        <v>171</v>
      </c>
      <c r="E46" t="s">
        <v>8</v>
      </c>
      <c r="F46" s="5" t="s">
        <v>203</v>
      </c>
      <c r="G46" t="s">
        <v>8</v>
      </c>
      <c r="H46" s="2">
        <v>1</v>
      </c>
      <c r="I46">
        <f>SolarCurveTracer_v1_BOM[[#This Row],[Qty/Board]]*N45</f>
        <v>3</v>
      </c>
      <c r="N46">
        <f t="shared" si="0"/>
        <v>3</v>
      </c>
    </row>
    <row r="47" spans="1:14" x14ac:dyDescent="0.25">
      <c r="A47" t="s">
        <v>112</v>
      </c>
      <c r="B47" t="s">
        <v>113</v>
      </c>
      <c r="C47" t="s">
        <v>104</v>
      </c>
      <c r="D47" t="s">
        <v>171</v>
      </c>
      <c r="E47" t="s">
        <v>8</v>
      </c>
      <c r="F47" s="5" t="s">
        <v>204</v>
      </c>
      <c r="G47" t="s">
        <v>8</v>
      </c>
      <c r="H47" s="2">
        <v>1</v>
      </c>
      <c r="I47">
        <f>SolarCurveTracer_v1_BOM[[#This Row],[Qty/Board]]*N46</f>
        <v>3</v>
      </c>
      <c r="N47">
        <f t="shared" si="0"/>
        <v>3</v>
      </c>
    </row>
    <row r="48" spans="1:14" x14ac:dyDescent="0.25">
      <c r="A48" t="s">
        <v>114</v>
      </c>
      <c r="B48" t="s">
        <v>115</v>
      </c>
      <c r="C48" t="s">
        <v>104</v>
      </c>
      <c r="D48" t="s">
        <v>171</v>
      </c>
      <c r="F48" t="s">
        <v>205</v>
      </c>
      <c r="G48" t="s">
        <v>8</v>
      </c>
      <c r="H48" s="2">
        <v>1</v>
      </c>
      <c r="I48">
        <f>SolarCurveTracer_v1_BOM[[#This Row],[Qty/Board]]*N47</f>
        <v>3</v>
      </c>
      <c r="N48">
        <f t="shared" si="0"/>
        <v>3</v>
      </c>
    </row>
    <row r="49" spans="1:14" x14ac:dyDescent="0.25">
      <c r="A49" t="s">
        <v>116</v>
      </c>
      <c r="B49" t="s">
        <v>117</v>
      </c>
      <c r="C49" t="s">
        <v>104</v>
      </c>
      <c r="D49" t="s">
        <v>171</v>
      </c>
      <c r="E49" t="s">
        <v>8</v>
      </c>
      <c r="F49" s="5" t="s">
        <v>189</v>
      </c>
      <c r="G49" t="s">
        <v>8</v>
      </c>
      <c r="H49" s="2">
        <v>1</v>
      </c>
      <c r="I49">
        <f>SolarCurveTracer_v1_BOM[[#This Row],[Qty/Board]]*N48</f>
        <v>3</v>
      </c>
      <c r="N49">
        <f t="shared" si="0"/>
        <v>3</v>
      </c>
    </row>
    <row r="50" spans="1:14" x14ac:dyDescent="0.25">
      <c r="A50" t="s">
        <v>118</v>
      </c>
      <c r="B50" t="s">
        <v>119</v>
      </c>
      <c r="C50" t="s">
        <v>104</v>
      </c>
      <c r="D50" t="s">
        <v>171</v>
      </c>
      <c r="E50" t="s">
        <v>8</v>
      </c>
      <c r="F50" s="5" t="s">
        <v>190</v>
      </c>
      <c r="G50" t="s">
        <v>8</v>
      </c>
      <c r="H50" s="2">
        <v>1</v>
      </c>
      <c r="I50">
        <f>SolarCurveTracer_v1_BOM[[#This Row],[Qty/Board]]*N49</f>
        <v>3</v>
      </c>
      <c r="N50">
        <f t="shared" si="0"/>
        <v>3</v>
      </c>
    </row>
    <row r="51" spans="1:14" x14ac:dyDescent="0.25">
      <c r="A51" t="s">
        <v>120</v>
      </c>
      <c r="B51" t="s">
        <v>121</v>
      </c>
      <c r="C51" t="s">
        <v>104</v>
      </c>
      <c r="D51" t="s">
        <v>171</v>
      </c>
      <c r="E51" t="s">
        <v>8</v>
      </c>
      <c r="F51" s="5" t="s">
        <v>191</v>
      </c>
      <c r="G51" t="s">
        <v>8</v>
      </c>
      <c r="H51" s="2">
        <v>1</v>
      </c>
      <c r="I51">
        <f>SolarCurveTracer_v1_BOM[[#This Row],[Qty/Board]]*N50</f>
        <v>3</v>
      </c>
      <c r="N51">
        <f t="shared" si="0"/>
        <v>3</v>
      </c>
    </row>
    <row r="52" spans="1:14" x14ac:dyDescent="0.25">
      <c r="A52" t="s">
        <v>197</v>
      </c>
      <c r="B52" t="s">
        <v>105</v>
      </c>
      <c r="C52" t="s">
        <v>104</v>
      </c>
      <c r="D52" t="s">
        <v>171</v>
      </c>
      <c r="E52" t="s">
        <v>8</v>
      </c>
      <c r="F52" s="5" t="s">
        <v>192</v>
      </c>
      <c r="G52" t="s">
        <v>8</v>
      </c>
      <c r="H52" s="2">
        <v>2</v>
      </c>
      <c r="I52">
        <f>SolarCurveTracer_v1_BOM[[#This Row],[Qty/Board]]*N51</f>
        <v>6</v>
      </c>
      <c r="N52">
        <f t="shared" si="0"/>
        <v>3</v>
      </c>
    </row>
    <row r="53" spans="1:14" x14ac:dyDescent="0.25">
      <c r="A53" t="s">
        <v>198</v>
      </c>
      <c r="B53" t="s">
        <v>106</v>
      </c>
      <c r="C53" t="s">
        <v>104</v>
      </c>
      <c r="D53" t="s">
        <v>171</v>
      </c>
      <c r="E53" t="s">
        <v>8</v>
      </c>
      <c r="F53" s="5" t="s">
        <v>193</v>
      </c>
      <c r="G53" t="s">
        <v>8</v>
      </c>
      <c r="H53" s="2">
        <v>2</v>
      </c>
      <c r="I53">
        <f>SolarCurveTracer_v1_BOM[[#This Row],[Qty/Board]]*N52</f>
        <v>6</v>
      </c>
      <c r="N53">
        <f t="shared" si="0"/>
        <v>3</v>
      </c>
    </row>
    <row r="54" spans="1:14" x14ac:dyDescent="0.25">
      <c r="A54" t="s">
        <v>199</v>
      </c>
      <c r="B54" t="s">
        <v>103</v>
      </c>
      <c r="C54" t="s">
        <v>104</v>
      </c>
      <c r="D54" t="s">
        <v>171</v>
      </c>
      <c r="E54" t="s">
        <v>8</v>
      </c>
      <c r="F54" s="5" t="s">
        <v>194</v>
      </c>
      <c r="G54" t="s">
        <v>8</v>
      </c>
      <c r="H54" s="2">
        <v>2</v>
      </c>
      <c r="I54">
        <f>SolarCurveTracer_v1_BOM[[#This Row],[Qty/Board]]*N53</f>
        <v>6</v>
      </c>
      <c r="N54">
        <f t="shared" si="0"/>
        <v>3</v>
      </c>
    </row>
    <row r="55" spans="1:14" x14ac:dyDescent="0.25">
      <c r="A55" t="s">
        <v>200</v>
      </c>
      <c r="B55" t="s">
        <v>107</v>
      </c>
      <c r="C55" t="s">
        <v>104</v>
      </c>
      <c r="D55" t="s">
        <v>171</v>
      </c>
      <c r="E55" t="s">
        <v>8</v>
      </c>
      <c r="F55" s="5" t="s">
        <v>195</v>
      </c>
      <c r="G55" t="s">
        <v>8</v>
      </c>
      <c r="H55" s="2">
        <v>2</v>
      </c>
      <c r="I55">
        <f>SolarCurveTracer_v1_BOM[[#This Row],[Qty/Board]]*N54</f>
        <v>6</v>
      </c>
      <c r="N55">
        <f t="shared" si="0"/>
        <v>3</v>
      </c>
    </row>
    <row r="56" spans="1:14" x14ac:dyDescent="0.25">
      <c r="A56" t="s">
        <v>201</v>
      </c>
      <c r="B56" t="s">
        <v>122</v>
      </c>
      <c r="C56" t="s">
        <v>104</v>
      </c>
      <c r="D56" t="s">
        <v>171</v>
      </c>
      <c r="E56" t="s">
        <v>8</v>
      </c>
      <c r="F56" t="s">
        <v>196</v>
      </c>
      <c r="G56" t="s">
        <v>8</v>
      </c>
      <c r="H56" s="2">
        <v>2</v>
      </c>
      <c r="I56">
        <f>SolarCurveTracer_v1_BOM[[#This Row],[Qty/Board]]*N55</f>
        <v>6</v>
      </c>
      <c r="N56">
        <f t="shared" si="0"/>
        <v>3</v>
      </c>
    </row>
    <row r="57" spans="1:14" x14ac:dyDescent="0.25">
      <c r="A57" t="s">
        <v>210</v>
      </c>
      <c r="B57" t="s">
        <v>90</v>
      </c>
      <c r="C57" t="s">
        <v>104</v>
      </c>
      <c r="D57" t="s">
        <v>184</v>
      </c>
      <c r="E57" t="s">
        <v>8</v>
      </c>
      <c r="F57" t="s">
        <v>207</v>
      </c>
      <c r="G57" t="s">
        <v>8</v>
      </c>
      <c r="H57" s="2">
        <v>1</v>
      </c>
      <c r="I57">
        <f>SolarCurveTracer_v1_BOM[[#This Row],[Qty/Board]]*N56</f>
        <v>3</v>
      </c>
      <c r="N57">
        <f t="shared" si="0"/>
        <v>3</v>
      </c>
    </row>
    <row r="58" spans="1:14" x14ac:dyDescent="0.25">
      <c r="A58" t="s">
        <v>211</v>
      </c>
      <c r="B58" t="s">
        <v>212</v>
      </c>
      <c r="C58" t="s">
        <v>104</v>
      </c>
      <c r="D58" t="s">
        <v>180</v>
      </c>
      <c r="E58" t="s">
        <v>8</v>
      </c>
      <c r="F58" s="5" t="s">
        <v>183</v>
      </c>
      <c r="G58" t="s">
        <v>8</v>
      </c>
      <c r="H58" s="2">
        <v>3</v>
      </c>
      <c r="I58">
        <f>SolarCurveTracer_v1_BOM[[#This Row],[Qty/Board]]*N57</f>
        <v>9</v>
      </c>
      <c r="N58">
        <f t="shared" si="0"/>
        <v>3</v>
      </c>
    </row>
    <row r="59" spans="1:14" x14ac:dyDescent="0.25">
      <c r="A59" t="s">
        <v>123</v>
      </c>
      <c r="B59" t="s">
        <v>124</v>
      </c>
      <c r="C59" t="s">
        <v>125</v>
      </c>
      <c r="E59" t="s">
        <v>124</v>
      </c>
      <c r="F59" s="1" t="s">
        <v>142</v>
      </c>
      <c r="G59" s="1" t="s">
        <v>143</v>
      </c>
      <c r="H59" s="2">
        <v>5</v>
      </c>
      <c r="I59">
        <f>SolarCurveTracer_v1_BOM[[#This Row],[Qty/Board]]*N58</f>
        <v>15</v>
      </c>
      <c r="N59">
        <f t="shared" si="0"/>
        <v>3</v>
      </c>
    </row>
    <row r="60" spans="1:14" x14ac:dyDescent="0.25">
      <c r="A60" t="s">
        <v>126</v>
      </c>
      <c r="B60" t="s">
        <v>127</v>
      </c>
      <c r="C60" t="s">
        <v>128</v>
      </c>
      <c r="D60" s="7" t="s">
        <v>175</v>
      </c>
      <c r="E60" t="s">
        <v>172</v>
      </c>
      <c r="F60" s="5" t="s">
        <v>173</v>
      </c>
      <c r="G60" s="5" t="s">
        <v>174</v>
      </c>
      <c r="H60" s="2">
        <v>1</v>
      </c>
      <c r="I60">
        <f>SolarCurveTracer_v1_BOM[[#This Row],[Qty/Board]]*N59</f>
        <v>3</v>
      </c>
      <c r="N60">
        <f t="shared" si="0"/>
        <v>3</v>
      </c>
    </row>
    <row r="61" spans="1:14" x14ac:dyDescent="0.25">
      <c r="A61" t="s">
        <v>129</v>
      </c>
      <c r="B61" t="s">
        <v>130</v>
      </c>
      <c r="C61" t="s">
        <v>131</v>
      </c>
      <c r="D61" t="s">
        <v>8</v>
      </c>
      <c r="E61" t="s">
        <v>177</v>
      </c>
      <c r="F61" s="5" t="s">
        <v>176</v>
      </c>
      <c r="G61" s="3" t="s">
        <v>152</v>
      </c>
      <c r="H61" s="2">
        <v>1</v>
      </c>
      <c r="I61">
        <f>SolarCurveTracer_v1_BOM[[#This Row],[Qty/Board]]*N60</f>
        <v>3</v>
      </c>
      <c r="N61">
        <f t="shared" si="0"/>
        <v>3</v>
      </c>
    </row>
    <row r="62" spans="1:14" ht="48" customHeight="1" x14ac:dyDescent="0.25">
      <c r="G62" s="4" t="s">
        <v>141</v>
      </c>
      <c r="H62">
        <f>+SUM(SolarCurveTracer_v1_BOM[Qty/Board])</f>
        <v>146</v>
      </c>
      <c r="I62">
        <f>+SUM(SolarCurveTracer_v1_BOM[Qty/ X Board])</f>
        <v>438</v>
      </c>
    </row>
  </sheetData>
  <phoneticPr fontId="19" type="noConversion"/>
  <hyperlinks>
    <hyperlink ref="F31" r:id="rId1" xr:uid="{00000000-0004-0000-0000-000000000000}"/>
    <hyperlink ref="F11" r:id="rId2" xr:uid="{00000000-0004-0000-0000-000001000000}"/>
    <hyperlink ref="F59" r:id="rId3" xr:uid="{00000000-0004-0000-0000-000002000000}"/>
    <hyperlink ref="G59" r:id="rId4" xr:uid="{00000000-0004-0000-0000-000003000000}"/>
    <hyperlink ref="G31" r:id="rId5" xr:uid="{00000000-0004-0000-0000-000004000000}"/>
    <hyperlink ref="F14" r:id="rId6" xr:uid="{00000000-0004-0000-0000-000005000000}"/>
    <hyperlink ref="G14" r:id="rId7" xr:uid="{00000000-0004-0000-0000-000006000000}"/>
    <hyperlink ref="F16" r:id="rId8" xr:uid="{00000000-0004-0000-0000-000007000000}"/>
    <hyperlink ref="G16" r:id="rId9" xr:uid="{A950ECD1-4287-4687-A4C7-610ECE372584}"/>
    <hyperlink ref="G11" r:id="rId10" xr:uid="{8F09B291-D0FF-4A64-815B-43F998964436}"/>
    <hyperlink ref="F29" r:id="rId11" xr:uid="{24E16C08-645F-45EC-9FB2-DE9BB88D5F00}"/>
    <hyperlink ref="G29" r:id="rId12" xr:uid="{8C1D6905-6128-40BB-B241-7D1233A1BBAD}"/>
    <hyperlink ref="F22" r:id="rId13" xr:uid="{24E61DC6-2143-43F9-80EE-4903A1D8CD7B}"/>
    <hyperlink ref="F25" r:id="rId14" xr:uid="{BC6049C3-AC45-477D-9FE6-A99D7A2DE377}"/>
    <hyperlink ref="G25" r:id="rId15" xr:uid="{883EAB38-D952-427B-94AE-9BF0D70E9023}"/>
    <hyperlink ref="F17" r:id="rId16" xr:uid="{004968EF-8BE2-4C08-A0A6-4244DC0DCB25}"/>
    <hyperlink ref="F18" r:id="rId17" xr:uid="{3224AA33-58D2-4AA6-8C49-F876834ABCEA}"/>
    <hyperlink ref="G18" r:id="rId18" xr:uid="{5C801BE1-3862-48D7-B2ED-86301D473C93}"/>
    <hyperlink ref="G19" r:id="rId19" xr:uid="{489C66A0-E6DC-42C4-A457-C1FA2DC4DD5C}"/>
    <hyperlink ref="F19" r:id="rId20" xr:uid="{3C0888EF-787A-46E6-8B40-EB4EB7107FBF}"/>
    <hyperlink ref="F20" r:id="rId21" xr:uid="{35D49AB7-AFFD-4C32-B153-BAAAF0F200A1}"/>
    <hyperlink ref="G20" r:id="rId22" xr:uid="{A1E9DDC4-246C-4464-9BF0-756E47869F5C}"/>
    <hyperlink ref="G22" r:id="rId23" xr:uid="{937AEEB0-F63A-4B1F-95CA-6A0D126DC4F1}"/>
    <hyperlink ref="G15" r:id="rId24" xr:uid="{D9B08E1A-2A69-4BFB-BA18-07262BA02980}"/>
    <hyperlink ref="F15" r:id="rId25" xr:uid="{65DE0B87-276F-468D-88EE-F5E5899DE82A}"/>
    <hyperlink ref="F60" r:id="rId26" xr:uid="{443FFF3E-C95E-4CFB-941D-892F79A01F3C}"/>
    <hyperlink ref="G60" r:id="rId27" xr:uid="{CCED7245-2162-44D4-B2CA-BC09DC14E19D}"/>
    <hyperlink ref="F61" r:id="rId28" xr:uid="{2CF70109-B222-4AEF-B2B4-44B6D3D20AA5}"/>
    <hyperlink ref="F50" r:id="rId29" xr:uid="{F274E422-0520-4676-90E6-3FFF25445FFD}"/>
    <hyperlink ref="F53" r:id="rId30" xr:uid="{5BECEC8F-CC2E-41A9-8444-5F4A4CDE78E6}"/>
    <hyperlink ref="F55" r:id="rId31" xr:uid="{833E998E-8171-48B2-9E9A-9ED39F6858EA}"/>
    <hyperlink ref="F45" r:id="rId32" xr:uid="{BDA0BF20-5277-400B-A063-B012A90C3F63}"/>
    <hyperlink ref="F46" r:id="rId33" xr:uid="{11238DC7-8C18-4164-8C1A-A3A4E9966EA4}"/>
    <hyperlink ref="F47" r:id="rId34" xr:uid="{26D16904-955C-4C21-90D6-53085C3D0F66}"/>
    <hyperlink ref="F33" r:id="rId35" xr:uid="{4F21BFA4-726F-4D9F-905B-310853D126D4}"/>
    <hyperlink ref="F49" r:id="rId36" xr:uid="{04D9D000-C579-41D6-AF2B-731F1B925199}"/>
    <hyperlink ref="F51" r:id="rId37" xr:uid="{79DB7F00-3314-4C9E-AB5D-5723FD5DD37E}"/>
    <hyperlink ref="F52" r:id="rId38" xr:uid="{CB7A5F63-0BF0-46E6-AD4C-2453D01CD5CB}"/>
    <hyperlink ref="F54" r:id="rId39" xr:uid="{542F3193-72BE-4CAE-9566-C84F69FBC994}"/>
    <hyperlink ref="F58" r:id="rId40" xr:uid="{30C2DD76-C339-4B8A-BD82-556FF048E3E6}"/>
  </hyperlinks>
  <pageMargins left="0.7" right="0.7" top="0.75" bottom="0.75" header="0.3" footer="0.3"/>
  <tableParts count="1">
    <tablePart r:id="rId4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5FCD8D-D62C-40B5-B4BE-B722A86D72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SolarCurveTracer_v1_BOM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fandy</dc:creator>
  <cp:lastModifiedBy>jason fandy</cp:lastModifiedBy>
  <dcterms:created xsi:type="dcterms:W3CDTF">2024-04-09T15:22:54Z</dcterms:created>
  <dcterms:modified xsi:type="dcterms:W3CDTF">2024-05-16T19:46:11Z</dcterms:modified>
</cp:coreProperties>
</file>