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chool\TAMU\ECEN_454\lab_9\"/>
    </mc:Choice>
  </mc:AlternateContent>
  <xr:revisionPtr revIDLastSave="0" documentId="13_ncr:1_{E029F53B-A5E0-41B4-B19C-65D0541134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D16" i="1"/>
  <c r="D15" i="1"/>
  <c r="I11" i="1"/>
  <c r="I10" i="1"/>
  <c r="I9" i="1"/>
  <c r="I8" i="1"/>
  <c r="F11" i="1"/>
  <c r="B11" i="1"/>
  <c r="C11" i="1"/>
  <c r="D11" i="1"/>
  <c r="E11" i="1"/>
  <c r="F10" i="1"/>
  <c r="B10" i="1"/>
  <c r="C10" i="1"/>
  <c r="D10" i="1"/>
  <c r="E10" i="1"/>
  <c r="F9" i="1"/>
  <c r="B9" i="1"/>
  <c r="C9" i="1"/>
  <c r="D9" i="1"/>
  <c r="E9" i="1"/>
  <c r="F8" i="1"/>
  <c r="C8" i="1"/>
  <c r="D8" i="1"/>
  <c r="B8" i="1"/>
  <c r="E8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<sst xmlns="http://schemas.openxmlformats.org/spreadsheetml/2006/main" count="32" uniqueCount="11">
  <si>
    <t>Input (A/B/C)</t>
  </si>
  <si>
    <t>Sum&lt;3&gt; (ns)</t>
  </si>
  <si>
    <t>Sum&lt;2&gt; (ns)</t>
  </si>
  <si>
    <t>Sum&lt;1&gt; (ns)</t>
  </si>
  <si>
    <t>Sum&lt;0&gt; (ns)</t>
  </si>
  <si>
    <t>Carry (ns)</t>
  </si>
  <si>
    <t>0000/1111/1</t>
  </si>
  <si>
    <t>1010/0101/0</t>
  </si>
  <si>
    <t>1010/0101/1</t>
  </si>
  <si>
    <t>1100/1000/0</t>
  </si>
  <si>
    <t>Power Consumption (uW)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</si>
</sst>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Normal="100" workbookViewId="0">
      <selection activeCell="F16" sqref="F16"/>
    </sheetView>
  </sheetViews>
  <sheetFormatPr defaultRowHeight="15" x14ac:dyDescent="0.25"/>
  <cols>
    <col min="1" max="6" width="15.7109375" customWidth="1"/>
    <col min="8" max="9" width="25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10</v>
      </c>
    </row>
    <row r="2" spans="1:9" x14ac:dyDescent="0.25">
      <c r="A2" s="2" t="s">
        <v>6</v>
      </c>
      <c r="B2" s="2">
        <f>(4.047433-3.05)</f>
        <v>0.99743300000000001</v>
      </c>
      <c r="C2" s="2">
        <f>(3.850223-3.05)</f>
        <v>0.80022300000000035</v>
      </c>
      <c r="D2" s="2">
        <f>(3.653093-3.05)</f>
        <v>0.60309300000000032</v>
      </c>
      <c r="E2" s="2">
        <f>(3.466744-3.05)</f>
        <v>0.416744</v>
      </c>
      <c r="F2" s="2">
        <f>(4.051209-3.05)</f>
        <v>1.0012090000000002</v>
      </c>
      <c r="H2" s="2" t="s">
        <v>6</v>
      </c>
      <c r="I2" s="2">
        <v>18.329999999999998</v>
      </c>
    </row>
    <row r="3" spans="1:9" x14ac:dyDescent="0.25">
      <c r="A3" s="2" t="s">
        <v>7</v>
      </c>
      <c r="B3" s="2">
        <f>(4.041179-3.05)</f>
        <v>0.99117899999999981</v>
      </c>
      <c r="C3" s="2">
        <f>(3.836862-3.05)</f>
        <v>0.78686200000000017</v>
      </c>
      <c r="D3" s="2">
        <f>(3.63223-3.05)</f>
        <v>0.58223000000000003</v>
      </c>
      <c r="E3" s="2">
        <f>(3.43279-3.05)</f>
        <v>0.38278999999999996</v>
      </c>
      <c r="F3" s="2">
        <f>(4.07986-3.05)</f>
        <v>1.0298600000000002</v>
      </c>
      <c r="H3" s="2" t="s">
        <v>7</v>
      </c>
      <c r="I3" s="2">
        <v>39.56</v>
      </c>
    </row>
    <row r="4" spans="1:9" x14ac:dyDescent="0.25">
      <c r="A4" s="2" t="s">
        <v>8</v>
      </c>
      <c r="B4" s="2">
        <f>(4.047515-3.05)</f>
        <v>0.99751499999999993</v>
      </c>
      <c r="C4" s="2">
        <f>(3.850222-3.05)</f>
        <v>0.80022200000000021</v>
      </c>
      <c r="D4" s="2">
        <f>(3.653385-3.05)</f>
        <v>0.60338500000000028</v>
      </c>
      <c r="E4" s="2">
        <f>(3.466746-3.05)</f>
        <v>0.41674600000000028</v>
      </c>
      <c r="F4" s="2">
        <f>(4.051566-3.05)</f>
        <v>1.0015660000000004</v>
      </c>
      <c r="H4" s="2" t="s">
        <v>8</v>
      </c>
      <c r="I4" s="2">
        <v>18.87</v>
      </c>
    </row>
    <row r="5" spans="1:9" x14ac:dyDescent="0.25">
      <c r="A5" s="2" t="s">
        <v>9</v>
      </c>
      <c r="B5" s="2">
        <f>(3.869424-3.05)</f>
        <v>0.81942400000000015</v>
      </c>
      <c r="C5" s="2">
        <f>(3.615779-3.05)</f>
        <v>0.56577900000000003</v>
      </c>
      <c r="D5" s="2">
        <f>(3.659387-3.05)</f>
        <v>0.60938700000000035</v>
      </c>
      <c r="E5" s="2">
        <f>(3.49322-3.05)</f>
        <v>0.44322000000000017</v>
      </c>
      <c r="F5" s="2">
        <f>(3.47464-3.05)</f>
        <v>0.42464000000000013</v>
      </c>
      <c r="H5" s="2" t="s">
        <v>9</v>
      </c>
      <c r="I5" s="2">
        <v>17.52</v>
      </c>
    </row>
    <row r="7" spans="1:9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H7" s="1" t="s">
        <v>0</v>
      </c>
      <c r="I7" s="1" t="s">
        <v>10</v>
      </c>
    </row>
    <row r="8" spans="1:9" x14ac:dyDescent="0.25">
      <c r="A8" s="2" t="s">
        <v>6</v>
      </c>
      <c r="B8" s="2">
        <f>B2-0.365</f>
        <v>0.63243300000000002</v>
      </c>
      <c r="C8" s="2">
        <f>C2-0.2556</f>
        <v>0.5446230000000003</v>
      </c>
      <c r="D8" s="2">
        <f>D2-0.165</f>
        <v>0.43809300000000029</v>
      </c>
      <c r="E8" s="2">
        <f>E2-0.212</f>
        <v>0.20474400000000001</v>
      </c>
      <c r="F8" s="2">
        <f>F2+0.3</f>
        <v>1.3012090000000003</v>
      </c>
      <c r="H8" s="2" t="s">
        <v>6</v>
      </c>
      <c r="I8" s="2">
        <f>I2+19.006</f>
        <v>37.335999999999999</v>
      </c>
    </row>
    <row r="9" spans="1:9" x14ac:dyDescent="0.25">
      <c r="A9" s="2" t="s">
        <v>7</v>
      </c>
      <c r="B9" s="2">
        <f>B3-0.2112</f>
        <v>0.77997899999999976</v>
      </c>
      <c r="C9" s="2">
        <f>C3-0.1097</f>
        <v>0.67716200000000015</v>
      </c>
      <c r="D9" s="2">
        <f>D3-0.009872</f>
        <v>0.57235800000000003</v>
      </c>
      <c r="E9" s="2">
        <f>E3-0.0154</f>
        <v>0.36738999999999994</v>
      </c>
      <c r="F9" s="2">
        <f>F3-0.4218</f>
        <v>0.60806000000000027</v>
      </c>
      <c r="H9" s="2" t="s">
        <v>7</v>
      </c>
      <c r="I9" s="2">
        <f>I3+2.649</f>
        <v>42.209000000000003</v>
      </c>
    </row>
    <row r="10" spans="1:9" x14ac:dyDescent="0.25">
      <c r="A10" s="2" t="s">
        <v>8</v>
      </c>
      <c r="B10" s="2">
        <f>B4-0.00212</f>
        <v>0.99539499999999992</v>
      </c>
      <c r="C10" s="2">
        <f>C4+0.00162</f>
        <v>0.80184200000000017</v>
      </c>
      <c r="D10" s="2">
        <f>D4+0.0062</f>
        <v>0.60958500000000027</v>
      </c>
      <c r="E10" s="2">
        <f>E4+0.0021</f>
        <v>0.41884600000000027</v>
      </c>
      <c r="F10" s="2">
        <f>F4+0.10008756</f>
        <v>1.1016535600000004</v>
      </c>
      <c r="H10" s="2" t="s">
        <v>8</v>
      </c>
      <c r="I10" s="2">
        <f>I4+17.045</f>
        <v>35.915000000000006</v>
      </c>
    </row>
    <row r="11" spans="1:9" x14ac:dyDescent="0.25">
      <c r="A11" s="2" t="s">
        <v>9</v>
      </c>
      <c r="B11" s="2">
        <f>B5-0.2178</f>
        <v>0.60162400000000016</v>
      </c>
      <c r="C11" s="2">
        <f>C5-0.0187</f>
        <v>0.54707899999999998</v>
      </c>
      <c r="D11" s="2">
        <f>D5-0.001211124</f>
        <v>0.60817587600000034</v>
      </c>
      <c r="E11" s="2">
        <f>E5-0.00231</f>
        <v>0.44091000000000019</v>
      </c>
      <c r="F11" s="2">
        <f>F5+0.00872</f>
        <v>0.43336000000000013</v>
      </c>
      <c r="H11" s="2" t="s">
        <v>9</v>
      </c>
      <c r="I11" s="2">
        <f>I5+0.542</f>
        <v>18.062000000000001</v>
      </c>
    </row>
    <row r="15" spans="1:9" x14ac:dyDescent="0.25">
      <c r="D15">
        <f>((900*200)*8 + (300*200)*8 + (300*200)*8 + (1300*200)*8 + (1300*200)*8 + (1300*200)*8 + (1300*200)*8 + (900*200)*8 + (300*200)*8  + (300*200)*8 + (300*200)*8 + (300*200)*8)</f>
        <v>14080000</v>
      </c>
    </row>
    <row r="16" spans="1:9" x14ac:dyDescent="0.25">
      <c r="D16">
        <f>((650*200)*12 + (650*200)*12 + (300*200)*12 + (300*200)*12)</f>
        <v>4560000</v>
      </c>
      <c r="F16">
        <f>D15+D16</f>
        <v>18640000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Gilman</dc:creator>
  <cp:lastModifiedBy>Jason Gilman</cp:lastModifiedBy>
  <dcterms:created xsi:type="dcterms:W3CDTF">2015-06-05T18:17:20Z</dcterms:created>
  <dcterms:modified xsi:type="dcterms:W3CDTF">2020-11-11T23:04:02Z</dcterms:modified>
</cp:coreProperties>
</file>