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Form Responses 1" sheetId="2" r:id="rId4"/>
  </sheets>
  <definedNames/>
  <calcPr/>
</workbook>
</file>

<file path=xl/sharedStrings.xml><?xml version="1.0" encoding="utf-8"?>
<sst xmlns="http://schemas.openxmlformats.org/spreadsheetml/2006/main" count="588" uniqueCount="331">
  <si>
    <t>Timestamp</t>
  </si>
  <si>
    <t>Untitled Question</t>
  </si>
  <si>
    <t>Date of Image Set</t>
  </si>
  <si>
    <t>VS Searcher</t>
  </si>
  <si>
    <t xml:space="preserve">Potential Variables (list RA and Dec) </t>
  </si>
  <si>
    <t xml:space="preserve">In VSX? (if yes, stop!) </t>
  </si>
  <si>
    <t xml:space="preserve">In CSS?  (yes or no) </t>
  </si>
  <si>
    <t>link to CSS lightcurve</t>
  </si>
  <si>
    <t>preliminary period</t>
  </si>
  <si>
    <t xml:space="preserve">link to MPO lightcurve </t>
  </si>
  <si>
    <t>worth following up?</t>
  </si>
  <si>
    <t xml:space="preserve">Registered as a discovery at VSX? </t>
  </si>
  <si>
    <t>1/20/2015 Crocus</t>
  </si>
  <si>
    <t>Heather</t>
  </si>
  <si>
    <t>07:25:35.80 +21:45:17.4</t>
  </si>
  <si>
    <t>No</t>
  </si>
  <si>
    <t>yes</t>
  </si>
  <si>
    <t xml:space="preserve"> 11.4 hours</t>
  </si>
  <si>
    <t>07:25:52.59 +22:07:16.6</t>
  </si>
  <si>
    <t>no: stable with some outliers (2 sources?)</t>
  </si>
  <si>
    <t>07:24:33.11 +21:55:40.0</t>
  </si>
  <si>
    <t>1/21/2015 Crocus</t>
  </si>
  <si>
    <t>Comp stars were bad.</t>
  </si>
  <si>
    <t>2/05/2015 Olshania</t>
  </si>
  <si>
    <t>Rocco</t>
  </si>
  <si>
    <t>:(</t>
  </si>
  <si>
    <t>01/22/2015 Crocus</t>
  </si>
  <si>
    <t>Jason</t>
  </si>
  <si>
    <t>07:32:19.23 +21:12:10.0</t>
  </si>
  <si>
    <t>11/10/2014 Kandatai</t>
  </si>
  <si>
    <t>Ava</t>
  </si>
  <si>
    <t>01:07:41.05 +20:33:22.4</t>
  </si>
  <si>
    <t>Nah</t>
  </si>
  <si>
    <t>Yes, but flat curve</t>
  </si>
  <si>
    <t>Ava cont'd</t>
  </si>
  <si>
    <t>01:07:38.85 +20:34:24.0</t>
  </si>
  <si>
    <t>curve</t>
  </si>
  <si>
    <t>10/28/2014 Kandatai</t>
  </si>
  <si>
    <t>01:19:35.15 +21:45:40.0</t>
  </si>
  <si>
    <t>Nope</t>
  </si>
  <si>
    <t>01:18:32.76 +21:29:21.5</t>
  </si>
  <si>
    <t>01:18:36.41 +21:26:09.2</t>
  </si>
  <si>
    <t>01:17:45.47 +21:24:59.2</t>
  </si>
  <si>
    <t>01:18:20.76 +21:24:12.7</t>
  </si>
  <si>
    <t>01:18:24.14 +21:24:05.3</t>
  </si>
  <si>
    <t>01:19:29.62 +21:19:11.3</t>
  </si>
  <si>
    <t>2/06/15 Olshaniya</t>
  </si>
  <si>
    <t>Calvin</t>
  </si>
  <si>
    <t>07:37:40.77 +21:32:43.7</t>
  </si>
  <si>
    <t>Yes</t>
  </si>
  <si>
    <t>07 38 25.80 +21 33 00.0</t>
  </si>
  <si>
    <t>nez</t>
  </si>
  <si>
    <t>yes but curve is whack</t>
  </si>
  <si>
    <t>07:38:36.42 +21:22:23.2</t>
  </si>
  <si>
    <t>no</t>
  </si>
  <si>
    <t>07:38:37.99 +21:22:00.0</t>
  </si>
  <si>
    <t>07:38:13.31 +21:34:32.3</t>
  </si>
  <si>
    <t>There are three records of stars within 10' of the coordinates. 2 confirmed VS, one suspected</t>
  </si>
  <si>
    <t>02/10/15 Olshaniya</t>
  </si>
  <si>
    <t xml:space="preserve">Nothing </t>
  </si>
  <si>
    <t>10/20/2014 Kandatai</t>
  </si>
  <si>
    <t>Nothing</t>
  </si>
  <si>
    <t>1/10/2015 Crocus (short batch)</t>
  </si>
  <si>
    <t>07:32:51.31 +21:11:49.5</t>
  </si>
  <si>
    <t>07:34:13.10 +21:13:16.5</t>
  </si>
  <si>
    <t>maybe?</t>
  </si>
  <si>
    <t>yes, but bad curve</t>
  </si>
  <si>
    <t>07:32:51.99 +21:10:20.7</t>
  </si>
  <si>
    <t>07:32:56.13 +21:08:28.2</t>
  </si>
  <si>
    <t>Yes, but huge scatter</t>
  </si>
  <si>
    <t>07:32:53.13 +21:05:36.4</t>
  </si>
  <si>
    <t>07:34:02.23 +21:05:37.7</t>
  </si>
  <si>
    <t>07:32:53.04 +21:03:46.1</t>
  </si>
  <si>
    <t>07:32:41.15 +21:01:44.7</t>
  </si>
  <si>
    <t>yeah but nah</t>
  </si>
  <si>
    <t>07:33:17.66 +21:01:44.5</t>
  </si>
  <si>
    <t>yes, but flat curve</t>
  </si>
  <si>
    <t>07:33:58.23 +21:00:30.2</t>
  </si>
  <si>
    <t>yes, but scattered flat curve</t>
  </si>
  <si>
    <t>07:34:16.62 +20:51:23.0</t>
  </si>
  <si>
    <t>07:34:11.13 +20:48:47.7</t>
  </si>
  <si>
    <t>07:32:59.04 +20:46:01.8</t>
  </si>
  <si>
    <t>yes, but sort of scattered, sort of flat</t>
  </si>
  <si>
    <t>01/28/2015 Olshaniya</t>
  </si>
  <si>
    <t>Bad comp avgs (even if I change it to other stars)</t>
  </si>
  <si>
    <t>12/15-16/2014 Dicicco</t>
  </si>
  <si>
    <t>04:03:45.73 +25:50:46.9</t>
  </si>
  <si>
    <t>yes- but no</t>
  </si>
  <si>
    <t>04:03:53.23 +25:48:54.9</t>
  </si>
  <si>
    <t>yes, lots of scatter</t>
  </si>
  <si>
    <t>04:04:25.64 +25:43:13.7</t>
  </si>
  <si>
    <t>yes--maybe promising</t>
  </si>
  <si>
    <t>maybe</t>
  </si>
  <si>
    <t>04:04:12.48 +25:39:39.9</t>
  </si>
  <si>
    <t>yes--small fluctuations (maybe the start of scatter)</t>
  </si>
  <si>
    <t>04:03:58.70 +25:37:59.0</t>
  </si>
  <si>
    <t>yes, but flat and scattered</t>
  </si>
  <si>
    <t>04:03:31.32 +25:38:03.1</t>
  </si>
  <si>
    <t>yes, maybe something but maybe the start of scatter</t>
  </si>
  <si>
    <t>probably?</t>
  </si>
  <si>
    <t>04:04:22.95 +25:25:59.3</t>
  </si>
  <si>
    <t>not with a small radius</t>
  </si>
  <si>
    <t>yes, double object?</t>
  </si>
  <si>
    <t>01/25/2015 Crocus</t>
  </si>
  <si>
    <t>07:18:42.80 +22:24:13.1</t>
  </si>
  <si>
    <t>07:20:07.02 +22:22:05.8</t>
  </si>
  <si>
    <t>Yes, but scattered</t>
  </si>
  <si>
    <t>07:19:35.62 +22:18:25.8</t>
  </si>
  <si>
    <t>10/11/2014 Kandatai</t>
  </si>
  <si>
    <t>01:07:56.83 +20:42:26.7</t>
  </si>
  <si>
    <t>1/30/2014 Hipparchus</t>
  </si>
  <si>
    <t>didn't look through all of them, but decided to abandon</t>
  </si>
  <si>
    <t>11/18/2013 Pillnger</t>
  </si>
  <si>
    <t xml:space="preserve">Calvin </t>
  </si>
  <si>
    <t>2/11/2015 Olshaniya</t>
  </si>
  <si>
    <t>1/2 data points give consistent variation on all plots, so scrapped night</t>
  </si>
  <si>
    <t>2/10/2015 Olshaniya</t>
  </si>
  <si>
    <t>12/19/2014 Crocus first batch</t>
  </si>
  <si>
    <t>07:50:25.77 +19:06:30.8</t>
  </si>
  <si>
    <t>0.158 days</t>
  </si>
  <si>
    <t>In folder Crocus20141219_027</t>
  </si>
  <si>
    <t>probably not</t>
  </si>
  <si>
    <t>07:50:40.92 +19:02:45.8</t>
  </si>
  <si>
    <t>yes, but probably not variable</t>
  </si>
  <si>
    <t>07:50:47.57 +19:02:36.1</t>
  </si>
  <si>
    <t>07:50:12.65 +19:02:33.9</t>
  </si>
  <si>
    <t>yes, but most likely no</t>
  </si>
  <si>
    <t>07:49:11.44 +18:59:54.9</t>
  </si>
  <si>
    <t>yes, YES</t>
  </si>
  <si>
    <t>0.1409 days</t>
  </si>
  <si>
    <t>07:49:49.37 +18:58:28.4</t>
  </si>
  <si>
    <t>yes, but no</t>
  </si>
  <si>
    <t>07:50:56.74 +18:55:27.7</t>
  </si>
  <si>
    <t>07:50:43.49 +18:47:15.9</t>
  </si>
  <si>
    <t>07:49:26.86 +18:42:49.6</t>
  </si>
  <si>
    <t>yes, but only 4 data points</t>
  </si>
  <si>
    <t>11/11/2014 Kandatai</t>
  </si>
  <si>
    <t>Culver</t>
  </si>
  <si>
    <t>01:07:11.69 +20:41:44.3</t>
  </si>
  <si>
    <t>yes, flat curve</t>
  </si>
  <si>
    <t>01:07:38.72 +20:39:41.5</t>
  </si>
  <si>
    <t>yes, but scattered</t>
  </si>
  <si>
    <t>01:07:15.00 +20:37:45.3</t>
  </si>
  <si>
    <t>yes,periodic flare- not vs</t>
  </si>
  <si>
    <t>barely</t>
  </si>
  <si>
    <t>01:07:38.87 +20:34:24.0</t>
  </si>
  <si>
    <t>yes, too scattered</t>
  </si>
  <si>
    <t>01:07:41.08 +20:33:21.7</t>
  </si>
  <si>
    <t>yes, crazy lightcure</t>
  </si>
  <si>
    <t>01:07:56.89 +20:30:58.4</t>
  </si>
  <si>
    <t>01:07:56.49 +20:29:55.7</t>
  </si>
  <si>
    <t>Emily</t>
  </si>
  <si>
    <t>01:04:48.54 +20:25:16.3</t>
  </si>
  <si>
    <t>(did these during fall term, Ava told me to add them here)</t>
  </si>
  <si>
    <t>01:05:07.23 +20:06:10.3</t>
  </si>
  <si>
    <t xml:space="preserve">finish populating the </t>
  </si>
  <si>
    <t>01:05:57.14 +20:07:00.7</t>
  </si>
  <si>
    <t>yes, but lackluster</t>
  </si>
  <si>
    <t>the table</t>
  </si>
  <si>
    <t>01:05:02:07 +20:09:11.9</t>
  </si>
  <si>
    <t>please</t>
  </si>
  <si>
    <t>01:04:41.58 +20:18:11.5</t>
  </si>
  <si>
    <t>01:04:40.20 +20:20:12.6</t>
  </si>
  <si>
    <t>yes, but flat/scatter</t>
  </si>
  <si>
    <t>01:04:30.15 +20:21:47.4</t>
  </si>
  <si>
    <t>01:05:53.80 +20:14:45.8</t>
  </si>
  <si>
    <t>yes, but flat</t>
  </si>
  <si>
    <t>06:48:28.97 +11:04:20.5</t>
  </si>
  <si>
    <t>"This area is not covered by CSS data"</t>
  </si>
  <si>
    <t>06:48:29.66 +11:17:49.2</t>
  </si>
  <si>
    <t>06:48:30.80 +11:08:38.1</t>
  </si>
  <si>
    <t>4000 Hipparcus S-001</t>
  </si>
  <si>
    <t>BAD DATA</t>
  </si>
  <si>
    <t>11-16-2014 Kandatai</t>
  </si>
  <si>
    <t>01:04:36.56 +20:25:40.3</t>
  </si>
  <si>
    <t>yes, scattered</t>
  </si>
  <si>
    <t>01:04:49.95 +20:25:32.8</t>
  </si>
  <si>
    <t>01:05:19.45 +20:25:02.6</t>
  </si>
  <si>
    <t>yes, flat</t>
  </si>
  <si>
    <t>01:05:40.42 +20:24:48.6</t>
  </si>
  <si>
    <t>yes, could be good!</t>
  </si>
  <si>
    <t>01:05:52.20 +20:23:49.9</t>
  </si>
  <si>
    <t>yes, has potential</t>
  </si>
  <si>
    <t>01:05:01.65 +20:23:39.7</t>
  </si>
  <si>
    <t>yes,potenial</t>
  </si>
  <si>
    <t>01:05:47.43 +20:22:41.6</t>
  </si>
  <si>
    <t>yes, crazy light curve!!</t>
  </si>
  <si>
    <t>01:04:26.78 +20:23:16.2</t>
  </si>
  <si>
    <t>yes. flat</t>
  </si>
  <si>
    <t>01:04:30.18 +20:21:47.3</t>
  </si>
  <si>
    <t>yes, interesting curve</t>
  </si>
  <si>
    <t>01:05:18.55 +20:21:05.1</t>
  </si>
  <si>
    <t>01:05:15.17 +20:19:10.4</t>
  </si>
  <si>
    <t>01:04:24.17 +20:13:58.3</t>
  </si>
  <si>
    <t>01:05:27.29 +20:12:32.9</t>
  </si>
  <si>
    <t>01:05:45.45 +20:09:50.2</t>
  </si>
  <si>
    <t>yes, could be something</t>
  </si>
  <si>
    <t>01:05:02.04 +20:09:11.9</t>
  </si>
  <si>
    <t>yes, nada</t>
  </si>
  <si>
    <t>01:05:54.68 +20:06:42.2</t>
  </si>
  <si>
    <t>yes, maybeee something</t>
  </si>
  <si>
    <t>01:05:07.09 +20:06:10.8</t>
  </si>
  <si>
    <t>01:04:49.89 +20:01:58.9</t>
  </si>
  <si>
    <t>01:05:09.88 +19:58:13.8</t>
  </si>
  <si>
    <t xml:space="preserve">1/9/2015 crocus </t>
  </si>
  <si>
    <t>07:34:00.91 +21:06:27.4</t>
  </si>
  <si>
    <t>07:34:15.92 +21:02:02.0</t>
  </si>
  <si>
    <t>yes,nothin</t>
  </si>
  <si>
    <t>07:33:39.30 +21:00:08.5</t>
  </si>
  <si>
    <t>yes, definitely something</t>
  </si>
  <si>
    <t>07:34:04.94 +21:00:13.2</t>
  </si>
  <si>
    <t>yes, pretty darn flat</t>
  </si>
  <si>
    <t>07:33:56.69 +20:59:20.8</t>
  </si>
  <si>
    <t>yes, not much</t>
  </si>
  <si>
    <t> 07:34:51.60 +20:56:57.8</t>
  </si>
  <si>
    <t>yes, interesting</t>
  </si>
  <si>
    <t>please link to MPO plot</t>
  </si>
  <si>
    <t>07:34:14.46 +20:55:21.4</t>
  </si>
  <si>
    <t>yes,not much</t>
  </si>
  <si>
    <t> 07:33:37.62 +20:51:49.6</t>
  </si>
  <si>
    <t>07:33:46.08 +20:51:38.4</t>
  </si>
  <si>
    <t>yes, w/ some variation</t>
  </si>
  <si>
    <t>07:33:32.09 +20:51:10.6</t>
  </si>
  <si>
    <t xml:space="preserve">no </t>
  </si>
  <si>
    <t>http://nunuku.cacr.caltech.edu/cgi-bin/getcssconedb_id_phase.cgi?ID=1121039037807&amp;PLOT=plot</t>
  </si>
  <si>
    <t>**277</t>
  </si>
  <si>
    <t>07:33:43.21 +20:50:32.1</t>
  </si>
  <si>
    <t>yess</t>
  </si>
  <si>
    <t> 07:34:40.38 +20:51:02.9</t>
  </si>
  <si>
    <t>yes bad weird</t>
  </si>
  <si>
    <t> 07:34:42.72 +20:50:52.0</t>
  </si>
  <si>
    <t>07:33:43.13 +20:46:12.8</t>
  </si>
  <si>
    <t>yes not much</t>
  </si>
  <si>
    <t>01/17-18/2015 Crocus</t>
  </si>
  <si>
    <t>07:27:33.87 +21:52:37.4</t>
  </si>
  <si>
    <t>0.162 days</t>
  </si>
  <si>
    <t>why do the Canopus curves for these two look identical?</t>
  </si>
  <si>
    <t>Needs 1 more night</t>
  </si>
  <si>
    <t>07:27:08.02 +21:35:54.5</t>
  </si>
  <si>
    <t>0.2045 days</t>
  </si>
  <si>
    <t>2MASS 07270796+2135541</t>
  </si>
  <si>
    <t>01-02-2015 Crocus</t>
  </si>
  <si>
    <t>20141116 Kandatai</t>
  </si>
  <si>
    <t>0.223 days</t>
  </si>
  <si>
    <t>01:04:51.07 +20:08:22.4</t>
  </si>
  <si>
    <t>area is covered, but no object found</t>
  </si>
  <si>
    <t>probably not (maybe if it has really long period)</t>
  </si>
  <si>
    <t>01:05:02.07 +20:08:11.3</t>
  </si>
  <si>
    <t>20131026 Zhvanetskii</t>
  </si>
  <si>
    <t>no good comp stars</t>
  </si>
  <si>
    <t>20131118 16774</t>
  </si>
  <si>
    <t>did not calculate RA or DEC for anything</t>
  </si>
  <si>
    <t>6546KAYE20141205</t>
  </si>
  <si>
    <t>Calvin 14</t>
  </si>
  <si>
    <t>05:59:14.24 +27:17:26.2</t>
  </si>
  <si>
    <t>06:00:51.21 +27:16:14.0</t>
  </si>
  <si>
    <t>this area not covered by CSS</t>
  </si>
  <si>
    <t>05:59:21.94 +27:13:58.9</t>
  </si>
  <si>
    <t xml:space="preserve">this area not covered by </t>
  </si>
  <si>
    <t xml:space="preserve">06:00:12.78 +27:10:37.9 </t>
  </si>
  <si>
    <t>06:00:49.85 +27:09:50.3</t>
  </si>
  <si>
    <t>336!</t>
  </si>
  <si>
    <t>06:00:39.22 +27:07:23.5</t>
  </si>
  <si>
    <t>approx .3 days</t>
  </si>
  <si>
    <t>soon</t>
  </si>
  <si>
    <t>05:59:40.19 +27:04:25.5</t>
  </si>
  <si>
    <t>05:59:47.30 +27:03:09.1</t>
  </si>
  <si>
    <t>06:00:14.28 +27:00:56.0</t>
  </si>
  <si>
    <t>06:00:23.04 +26:57:36.9</t>
  </si>
  <si>
    <t>06:00:47.45 +26:52:10.0</t>
  </si>
  <si>
    <t>4880_20140927</t>
  </si>
  <si>
    <t>00:11:34.35 +20:52:33.7</t>
  </si>
  <si>
    <t>00:11:35.81 +20:48:27.0</t>
  </si>
  <si>
    <t>00:11:36.56 +20:52:54.5</t>
  </si>
  <si>
    <t>00:12:26.82 +20:56:05.2</t>
  </si>
  <si>
    <t>yes :( :( :(</t>
  </si>
  <si>
    <t>20141204_6546Kaye</t>
  </si>
  <si>
    <t>
06:00:39.26+27:07:23.3
</t>
  </si>
  <si>
    <t>https://drive.google.com/?utm_source=en&amp;utm_medium=button&amp;utm_campaign=web&amp;utm_content=gotodrive&amp;usp=gtd&amp;ltmpl=drive&amp;pli=1#folders/0B44FvvLeyjLKfmxwOG0wV252Q21PcUhlRlpPUC1nV1J5R0FkRU14SHB3VUE4WXFFaGR3cUk</t>
  </si>
  <si>
    <t>07:18:25.62+09:01:43.8</t>
  </si>
  <si>
    <t>00:18:1.7 +02:46:37.7</t>
  </si>
  <si>
    <t>07:05:33.27 +24:37:34.3</t>
  </si>
  <si>
    <t>HFM 20150320</t>
  </si>
  <si>
    <t>05:26:47.20 +21:57:41.9</t>
  </si>
  <si>
    <t>yes, but very few points</t>
  </si>
  <si>
    <t>05:25:46.65 +21:55:26.2</t>
  </si>
  <si>
    <t>double source</t>
  </si>
  <si>
    <t>05:25:32.78 +21:51:26.7</t>
  </si>
  <si>
    <t>yes...maybe worth?</t>
  </si>
  <si>
    <t>05:26:41.12 +21:51:41.8</t>
  </si>
  <si>
    <t>05:27:07.72 +21:51:36.2</t>
  </si>
  <si>
    <t>05:25:52.62 +21:34:55.5</t>
  </si>
  <si>
    <t>20130415 Koronis</t>
  </si>
  <si>
    <t>Samantha</t>
  </si>
  <si>
    <t>12:40:07.5 -06:00:50.9</t>
  </si>
  <si>
    <t>yes :(</t>
  </si>
  <si>
    <t>20140509 Aeternitas</t>
  </si>
  <si>
    <t>none</t>
  </si>
  <si>
    <t>20140510 Aeternitas</t>
  </si>
  <si>
    <t>14:02:11.56 -11:27:32.7</t>
  </si>
  <si>
    <t>yes, but not much variability</t>
  </si>
  <si>
    <t>14:02:10.49 -11:25:31.3</t>
  </si>
  <si>
    <t>20140602 Aeternitas</t>
  </si>
  <si>
    <t>20130424 Saskia</t>
  </si>
  <si>
    <t>20130530 Saskia</t>
  </si>
  <si>
    <t>14:59:24.53 -15:01:45.4</t>
  </si>
  <si>
    <t>20130523 Hansa</t>
  </si>
  <si>
    <t>20140609 Veritas</t>
  </si>
  <si>
    <t>20140625 Veritas</t>
  </si>
  <si>
    <t>16:55:02.51 -09:27:18.0</t>
  </si>
  <si>
    <t>yes, but star is very dim</t>
  </si>
  <si>
    <t>20130508 Tekmessa</t>
  </si>
  <si>
    <t>20140430 Crescentia</t>
  </si>
  <si>
    <t>---</t>
  </si>
  <si>
    <t>20140311 Lalage</t>
  </si>
  <si>
    <t>nope</t>
  </si>
  <si>
    <t>20140331 Newcombia</t>
  </si>
  <si>
    <t>no luck</t>
  </si>
  <si>
    <t>20120502 Neuvo</t>
  </si>
  <si>
    <t>13:49:50.63 +12:52:48.7</t>
  </si>
  <si>
    <t>20150313 Kurchenko</t>
  </si>
  <si>
    <t>14:22:55.48 +08:29:30.7</t>
  </si>
  <si>
    <t>yes, but lightcurve not very variable</t>
  </si>
  <si>
    <t>20150413 Kurchenko</t>
  </si>
  <si>
    <t>none ;_;</t>
  </si>
  <si>
    <t>20150413 Dickbeasley</t>
  </si>
  <si>
    <t>17:26:45.74 +11:21:46.3</t>
  </si>
  <si>
    <t>20150418 Hartbeesport</t>
  </si>
  <si>
    <t>12:48:31.60 +05:03:16.8</t>
  </si>
  <si>
    <t>12:47:49.10 +04:48:46.9</t>
  </si>
  <si>
    <t>12:48:18.42 +05:06:58.6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</si>
</sst>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/>
    <font>
      <sz val="9.0"/>
    </font>
    <font>
      <u/>
      <color rgb="FF0000FF"/>
    </font>
    <font>
      <sz val="10.0"/>
      <color rgb="FF222222"/>
    </font>
    <font>
      <sz val="10.0"/>
    </font>
    <font>
      <u/>
      <color rgb="FF0000FF"/>
    </font>
    <font>
      <color rgb="FFFF0000"/>
    </font>
    <font>
      <u/>
      <sz val="10.0"/>
      <color rgb="FF0000FF"/>
    </font>
    <font>
      <sz val="9.0"/>
      <color rgb="FF333366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2" numFmtId="0" xfId="0" applyAlignment="1" applyFill="1" applyFont="1">
      <alignment/>
    </xf>
    <xf borderId="0" fillId="0" fontId="3" numFmtId="0" xfId="0" applyAlignment="1" applyFont="1">
      <alignment/>
    </xf>
    <xf borderId="0" fillId="2" fontId="4" numFmtId="0" xfId="0" applyAlignment="1" applyFont="1">
      <alignment horizontal="left"/>
    </xf>
    <xf borderId="0" fillId="0" fontId="1" numFmtId="0" xfId="0" applyFont="1"/>
    <xf borderId="0" fillId="2" fontId="5" numFmtId="0" xfId="0" applyAlignment="1" applyFont="1">
      <alignment/>
    </xf>
    <xf borderId="0" fillId="0" fontId="1" numFmtId="0" xfId="0" applyAlignment="1" applyFont="1">
      <alignment/>
    </xf>
    <xf borderId="0" fillId="3" fontId="1" numFmtId="0" xfId="0" applyAlignment="1" applyFill="1" applyFont="1">
      <alignment/>
    </xf>
    <xf borderId="0" fillId="3" fontId="6" numFmtId="0" xfId="0" applyAlignment="1" applyFont="1">
      <alignment/>
    </xf>
    <xf borderId="0" fillId="3" fontId="1" numFmtId="0" xfId="0" applyFont="1"/>
    <xf borderId="0" fillId="0" fontId="1" numFmtId="0" xfId="0" applyAlignment="1" applyFont="1">
      <alignment wrapText="1"/>
    </xf>
    <xf borderId="0" fillId="2" fontId="5" numFmtId="0" xfId="0" applyAlignment="1" applyFont="1">
      <alignment horizontal="left" wrapText="1"/>
    </xf>
    <xf borderId="0" fillId="0" fontId="7" numFmtId="0" xfId="0" applyAlignment="1" applyFont="1">
      <alignment/>
    </xf>
    <xf borderId="0" fillId="0" fontId="8" numFmtId="0" xfId="0" applyAlignment="1" applyFont="1">
      <alignment horizontal="left"/>
    </xf>
    <xf borderId="0" fillId="0" fontId="1" numFmtId="0" xfId="0" applyAlignment="1" applyFont="1">
      <alignment/>
    </xf>
    <xf borderId="0" fillId="3" fontId="7" numFmtId="0" xfId="0" applyAlignment="1" applyFont="1">
      <alignment/>
    </xf>
    <xf borderId="0" fillId="2" fontId="9" numFmtId="0" xfId="0" applyAlignment="1" applyFont="1">
      <alignment/>
    </xf>
    <xf borderId="0" fillId="0" fontId="10" numFmtId="0" xfId="0" applyAlignment="1" applyFont="1">
      <alignment/>
    </xf>
    <xf borderId="0" fillId="2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drive/folders/0B44FvvLeyjLKemlFRlRqRWVXMXc/0B44FvvLeyjLKUF9zZXl6ZU11Y3c/0B44FvvLeyjLKfmxwOG0wV252Q21PcUhlRlpPUC1nV1J5R0FkRU14SHB3VUE4WXFFaGR3cUk" TargetMode="External"/><Relationship Id="rId20" Type="http://schemas.openxmlformats.org/officeDocument/2006/relationships/hyperlink" Target="http://nunuku.cacr.caltech.edu/cgi-bin/getcssconedb_release_img.cgi" TargetMode="External"/><Relationship Id="rId41" Type="http://schemas.openxmlformats.org/officeDocument/2006/relationships/drawing" Target="../drawings/worksheetdrawing2.xml"/><Relationship Id="rId22" Type="http://schemas.openxmlformats.org/officeDocument/2006/relationships/hyperlink" Target="http://nunuku.cacr.caltech.edu/cgi-bin/getcssconedb_id_phase.cgi?ID=2121099020125&amp;PLOT=plot" TargetMode="External"/><Relationship Id="rId21" Type="http://schemas.openxmlformats.org/officeDocument/2006/relationships/hyperlink" Target="http://nunuku.cacr.caltech.edu/cgi-bin/getcssconedb_id_phase.cgi?ID=1121039042451&amp;PLOT=plot" TargetMode="External"/><Relationship Id="rId24" Type="http://schemas.openxmlformats.org/officeDocument/2006/relationships/hyperlink" Target="http://nunuku.cacr.caltech.edu/cgi-bin/getcssconedb_id_phase.cgi?ID=1121039041117&amp;PLOT=plot" TargetMode="External"/><Relationship Id="rId23" Type="http://schemas.openxmlformats.org/officeDocument/2006/relationships/hyperlink" Target="http://nunuku.cacr.caltech.edu/cgi-bin/getcssconedb_id_phase.cgi?ID=2121099015651&amp;PLOT=plot" TargetMode="External"/><Relationship Id="rId1" Type="http://schemas.openxmlformats.org/officeDocument/2006/relationships/hyperlink" Target="http://nunuku.cacr.caltech.edu/cgi-bin/getcssconedb_id_phase.cgi?ID=2122096004047&amp;PLOT=plot" TargetMode="External"/><Relationship Id="rId2" Type="http://schemas.openxmlformats.org/officeDocument/2006/relationships/hyperlink" Target="https://docs.google.com/file/d/0Bxc-RUcumkZnN1lnYmh3MmRJSUk/edit" TargetMode="External"/><Relationship Id="rId3" Type="http://schemas.openxmlformats.org/officeDocument/2006/relationships/hyperlink" Target="http://nunuku.cacr.caltech.edu/cgi-bin/getcssconedb_id_phase.cgi?ID=1126020014597&amp;PLOT=plot" TargetMode="External"/><Relationship Id="rId4" Type="http://schemas.openxmlformats.org/officeDocument/2006/relationships/hyperlink" Target="http://nunuku.cacr.caltech.edu/cgi-bin/getcssconedb_id_phase.cgi?ID=2125052029686&amp;PLOT=plot" TargetMode="External"/><Relationship Id="rId9" Type="http://schemas.openxmlformats.org/officeDocument/2006/relationships/hyperlink" Target="https://docs.google.com/file/d/0B1MymSDfI5VVTThqeUpXaF9kS1E/edit" TargetMode="External"/><Relationship Id="rId26" Type="http://schemas.openxmlformats.org/officeDocument/2006/relationships/hyperlink" Target="http://nunuku.cacr.caltech.edu/cgi-bin/getcssconedb_release_img.cgi" TargetMode="External"/><Relationship Id="rId25" Type="http://schemas.openxmlformats.org/officeDocument/2006/relationships/hyperlink" Target="http://nunuku.cacr.caltech.edu/cgi-bin/getcssconedb_id_phase.cgi?ID=1121039039941&amp;PLOT=plot" TargetMode="External"/><Relationship Id="rId28" Type="http://schemas.openxmlformats.org/officeDocument/2006/relationships/hyperlink" Target="http://nunuku.cacr.caltech.edu/cgi-bin/getcssconedb_id_phase.cgi?ID=1121039037463&amp;PLOT=plot" TargetMode="External"/><Relationship Id="rId27" Type="http://schemas.openxmlformats.org/officeDocument/2006/relationships/hyperlink" Target="http://nunuku.cacr.caltech.edu/cgi-bin/getcssconedb_id_phase.cgi?ID=1121039037091&amp;PLOT=plot" TargetMode="External"/><Relationship Id="rId5" Type="http://schemas.openxmlformats.org/officeDocument/2006/relationships/hyperlink" Target="http://nunuku.cacr.caltech.edu/cgi-bin/getcssconedb_id_phase.cgi?ID=2125052024390&amp;PLOT=plot" TargetMode="External"/><Relationship Id="rId6" Type="http://schemas.openxmlformats.org/officeDocument/2006/relationships/hyperlink" Target="http://nunuku.cacr.caltech.edu/cgi-bin/getcssconedb_id_phase.cgi?ID=2125052023571&amp;PLOT=plot" TargetMode="External"/><Relationship Id="rId29" Type="http://schemas.openxmlformats.org/officeDocument/2006/relationships/hyperlink" Target="http://nunuku.cacr.caltech.edu/cgi-bin/getcssconedb_id_phase.cgi?ID=2122097008362&amp;PLOT=plot" TargetMode="External"/><Relationship Id="rId7" Type="http://schemas.openxmlformats.org/officeDocument/2006/relationships/hyperlink" Target="http://nunuku.cacr.caltech.edu/cgi-bin/getcssconedb_id_phase.cgi?ID=1118041069061&amp;PLOT=plot" TargetMode="External"/><Relationship Id="rId8" Type="http://schemas.openxmlformats.org/officeDocument/2006/relationships/hyperlink" Target="http://nunuku.cacr.caltech.edu/cgi-bin/getcssconedb_id_phase.cgi?ID=1118041065617&amp;PLOT=plot" TargetMode="External"/><Relationship Id="rId31" Type="http://schemas.openxmlformats.org/officeDocument/2006/relationships/hyperlink" Target="http://nunuku.cacr.caltech.edu/cgi-bin/getcssconedb_id_phase.cgi?ID=2121097040480&amp;PLOT=plot" TargetMode="External"/><Relationship Id="rId30" Type="http://schemas.openxmlformats.org/officeDocument/2006/relationships/hyperlink" Target="https://docs.google.com/file/d/0B1MymSDfI5VVazZNZXlLaG93b28/edit" TargetMode="External"/><Relationship Id="rId11" Type="http://schemas.openxmlformats.org/officeDocument/2006/relationships/hyperlink" Target="http://nunuku.cacr.caltech.edu/cgi-bin/getcssconedb_release_img.cgi" TargetMode="External"/><Relationship Id="rId33" Type="http://schemas.openxmlformats.org/officeDocument/2006/relationships/hyperlink" Target="http://nunuku.cacr.caltech.edu/cgi-bin/getcssconedb_id_phase.cgi?ID=1121006012838&amp;PLOT=plot" TargetMode="External"/><Relationship Id="rId10" Type="http://schemas.openxmlformats.org/officeDocument/2006/relationships/hyperlink" Target="http://nunuku.cacr.caltech.edu/cgi-bin/getcssconedb_release_img.cgi" TargetMode="External"/><Relationship Id="rId32" Type="http://schemas.openxmlformats.org/officeDocument/2006/relationships/hyperlink" Target="https://docs.google.com/file/d/0B1MymSDfI5VVdXhJQTRMeHVlVUU/edit" TargetMode="External"/><Relationship Id="rId13" Type="http://schemas.openxmlformats.org/officeDocument/2006/relationships/hyperlink" Target="http://nunuku.cacr.caltech.edu/cgi-bin/getcssconedb_id_phase.cgi?ID=1121006014261&amp;PLOT=plot" TargetMode="External"/><Relationship Id="rId35" Type="http://schemas.openxmlformats.org/officeDocument/2006/relationships/hyperlink" Target="https://docs.google.com/file/d/0B1MymSDfI5VVMmYyVHVkVDhvWTQ/edit" TargetMode="External"/><Relationship Id="rId12" Type="http://schemas.openxmlformats.org/officeDocument/2006/relationships/hyperlink" Target="http://nunuku.cacr.caltech.edu/cgi-bin/getcssconedb_id_phase.cgi?ID=1121006014571&amp;PLOT=plot" TargetMode="External"/><Relationship Id="rId34" Type="http://schemas.openxmlformats.org/officeDocument/2006/relationships/hyperlink" Target="https://docs.google.com/file/d/0B1MymSDfI5VVU0E1MzhKWXJraVE/edit" TargetMode="External"/><Relationship Id="rId15" Type="http://schemas.openxmlformats.org/officeDocument/2006/relationships/hyperlink" Target="http://nunuku.cacr.caltech.edu/cgi-bin/getcssconedb_release_img.cgi" TargetMode="External"/><Relationship Id="rId37" Type="http://schemas.openxmlformats.org/officeDocument/2006/relationships/hyperlink" Target="https://drive.google.com/?utm_source=en&amp;utm_medium=button&amp;utm_campaign=web&amp;utm_content=gotodrive&amp;usp=gtd&amp;ltmpl=drive&amp;pli=1" TargetMode="External"/><Relationship Id="rId14" Type="http://schemas.openxmlformats.org/officeDocument/2006/relationships/hyperlink" Target="http://nunuku.cacr.caltech.edu/cgi-bin/getcssconedb_id_phase.cgi?ID=1121006014190&amp;PLOT=plot" TargetMode="External"/><Relationship Id="rId36" Type="http://schemas.openxmlformats.org/officeDocument/2006/relationships/hyperlink" Target="https://docs.google.com/file/d/0B1MymSDfI5VVdXNUZkpUaUQ1bTg/edit" TargetMode="External"/><Relationship Id="rId17" Type="http://schemas.openxmlformats.org/officeDocument/2006/relationships/hyperlink" Target="http://nunuku.cacr.caltech.edu/cgi-bin/getcssconedb_id_phase.cgi?ID=1121006008930&amp;PLOT=plot" TargetMode="External"/><Relationship Id="rId39" Type="http://schemas.openxmlformats.org/officeDocument/2006/relationships/hyperlink" Target="http://nunuku.cacr.caltech.edu/cgi-bin/getcssconedb_id_phase.cgi?ID=1104069040092&amp;PLOT=plot" TargetMode="External"/><Relationship Id="rId16" Type="http://schemas.openxmlformats.org/officeDocument/2006/relationships/hyperlink" Target="http://nunuku.cacr.caltech.edu/cgi-bin/getcssconedb_id_phase.cgi?ID=1121006013501&amp;PLOT=plot" TargetMode="External"/><Relationship Id="rId38" Type="http://schemas.openxmlformats.org/officeDocument/2006/relationships/hyperlink" Target="http://nunuku.cacr.caltech.edu/cgi-bin/getcssconedb_id_phase.cgi?ID=1121028102231&amp;PLOT=plot" TargetMode="External"/><Relationship Id="rId19" Type="http://schemas.openxmlformats.org/officeDocument/2006/relationships/hyperlink" Target="http://nunuku.cacr.caltech.edu/cgi-bin/getcssconedb_id_phase.cgi?ID=1121006004790&amp;PLOT=plot" TargetMode="External"/><Relationship Id="rId18" Type="http://schemas.openxmlformats.org/officeDocument/2006/relationships/hyperlink" Target="http://nunuku.cacr.caltech.edu/cgi-bin/getcssconedb_id_phase.cgi?ID=1121006007879&amp;PLOT=plo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21.57"/>
  </cols>
  <sheetData>
    <row r="1">
      <c r="A1" t="s">
        <v>0</v>
      </c>
      <c r="B1" s="1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7.29"/>
    <col customWidth="1" min="3" max="3" width="31.43"/>
    <col customWidth="1" min="4" max="4" width="19.71"/>
    <col customWidth="1" min="5" max="5" width="24.29"/>
    <col customWidth="1" min="6" max="8" width="19.71"/>
    <col customWidth="1" min="9" max="9" width="20.57"/>
    <col customWidth="1" min="10" max="10" width="30.71"/>
  </cols>
  <sheetData>
    <row r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3">
      <c r="A3" s="1" t="s">
        <v>12</v>
      </c>
      <c r="B3" s="1" t="s">
        <v>13</v>
      </c>
      <c r="C3" s="2" t="s">
        <v>14</v>
      </c>
      <c r="D3" s="2" t="s">
        <v>15</v>
      </c>
      <c r="E3" s="1" t="s">
        <v>16</v>
      </c>
      <c r="F3" s="3" t="str">
        <f>HYPERLINK("http://nunuku.cacr.caltech.edu/cgi-bin/getcssconedb_id_phase.cgi?ID=2122096004047&amp;PLOT=plot","Curve")</f>
        <v>Curve</v>
      </c>
      <c r="G3" s="4" t="s">
        <v>17</v>
      </c>
      <c r="H3" s="3" t="str">
        <f>HYPERLINK("https://docs.google.com/file/d/0Bxc-RUcumkZnN1lnYmh3MmRJSUk/edit","Curve")</f>
        <v>Curve</v>
      </c>
      <c r="I3" s="1" t="s">
        <v>16</v>
      </c>
    </row>
    <row r="4">
      <c r="A4" s="1"/>
      <c r="B4" s="1" t="s">
        <v>13</v>
      </c>
      <c r="C4" s="2" t="s">
        <v>18</v>
      </c>
      <c r="D4" s="1" t="s">
        <v>15</v>
      </c>
      <c r="E4" s="1" t="s">
        <v>16</v>
      </c>
      <c r="F4" s="1"/>
      <c r="I4" s="1" t="s">
        <v>19</v>
      </c>
    </row>
    <row r="5">
      <c r="A5" s="1"/>
      <c r="B5" s="1" t="s">
        <v>13</v>
      </c>
      <c r="C5" s="2" t="s">
        <v>20</v>
      </c>
      <c r="D5" s="1" t="s">
        <v>15</v>
      </c>
      <c r="E5" s="1" t="s">
        <v>16</v>
      </c>
      <c r="F5" s="1"/>
      <c r="I5" s="1" t="s">
        <v>19</v>
      </c>
    </row>
    <row r="6">
      <c r="A6" s="1" t="s">
        <v>21</v>
      </c>
      <c r="B6" s="1" t="s">
        <v>13</v>
      </c>
      <c r="C6" s="2" t="s">
        <v>22</v>
      </c>
      <c r="D6" s="1"/>
      <c r="E6" s="1"/>
      <c r="F6" s="1"/>
      <c r="I6" s="1"/>
    </row>
    <row r="7">
      <c r="A7" s="1" t="s">
        <v>23</v>
      </c>
      <c r="B7" s="1" t="s">
        <v>24</v>
      </c>
      <c r="C7" s="1" t="s">
        <v>25</v>
      </c>
    </row>
    <row r="8">
      <c r="A8" s="1" t="s">
        <v>26</v>
      </c>
      <c r="B8" s="1" t="s">
        <v>27</v>
      </c>
      <c r="C8" s="1" t="s">
        <v>28</v>
      </c>
      <c r="D8" s="1" t="s">
        <v>15</v>
      </c>
      <c r="E8" s="1" t="s">
        <v>15</v>
      </c>
    </row>
    <row r="9">
      <c r="A9" s="1" t="s">
        <v>29</v>
      </c>
      <c r="B9" s="1" t="s">
        <v>30</v>
      </c>
      <c r="C9" s="1" t="s">
        <v>31</v>
      </c>
      <c r="D9" s="1" t="s">
        <v>32</v>
      </c>
      <c r="E9" s="1" t="s">
        <v>33</v>
      </c>
      <c r="H9" s="5"/>
    </row>
    <row r="10">
      <c r="B10" s="1" t="s">
        <v>34</v>
      </c>
      <c r="C10" s="6" t="s">
        <v>35</v>
      </c>
      <c r="D10" s="1" t="s">
        <v>32</v>
      </c>
      <c r="E10" s="1" t="s">
        <v>33</v>
      </c>
      <c r="F10" s="1" t="s">
        <v>36</v>
      </c>
      <c r="H10" s="5"/>
    </row>
    <row r="11">
      <c r="A11" s="1" t="s">
        <v>37</v>
      </c>
      <c r="B11" s="1" t="s">
        <v>30</v>
      </c>
      <c r="C11" s="1" t="s">
        <v>38</v>
      </c>
      <c r="D11" s="1" t="s">
        <v>39</v>
      </c>
      <c r="E11" s="1" t="s">
        <v>33</v>
      </c>
      <c r="H11" s="5"/>
    </row>
    <row r="12">
      <c r="B12" s="1" t="s">
        <v>34</v>
      </c>
      <c r="C12" s="1" t="s">
        <v>40</v>
      </c>
      <c r="D12" s="1" t="s">
        <v>39</v>
      </c>
      <c r="E12" s="1" t="s">
        <v>33</v>
      </c>
      <c r="H12" s="5"/>
    </row>
    <row r="13">
      <c r="B13" s="1" t="s">
        <v>34</v>
      </c>
      <c r="C13" s="1" t="s">
        <v>41</v>
      </c>
      <c r="D13" s="1" t="s">
        <v>39</v>
      </c>
      <c r="E13" s="1" t="s">
        <v>33</v>
      </c>
      <c r="H13" s="5"/>
    </row>
    <row r="14">
      <c r="B14" s="1" t="s">
        <v>34</v>
      </c>
      <c r="C14" s="1" t="s">
        <v>42</v>
      </c>
      <c r="D14" s="1" t="s">
        <v>39</v>
      </c>
      <c r="E14" s="1" t="s">
        <v>33</v>
      </c>
      <c r="H14" s="5"/>
    </row>
    <row r="15">
      <c r="B15" s="1" t="s">
        <v>34</v>
      </c>
      <c r="C15" s="1" t="s">
        <v>43</v>
      </c>
      <c r="D15" s="1" t="s">
        <v>39</v>
      </c>
      <c r="E15" s="1" t="s">
        <v>33</v>
      </c>
      <c r="H15" s="5"/>
    </row>
    <row r="16">
      <c r="B16" s="1" t="s">
        <v>34</v>
      </c>
      <c r="C16" s="1" t="s">
        <v>44</v>
      </c>
      <c r="D16" s="1" t="s">
        <v>39</v>
      </c>
      <c r="E16" s="1" t="s">
        <v>33</v>
      </c>
      <c r="H16" s="5"/>
    </row>
    <row r="17">
      <c r="B17" s="1" t="s">
        <v>34</v>
      </c>
      <c r="C17" s="1" t="s">
        <v>45</v>
      </c>
      <c r="D17" s="1" t="s">
        <v>39</v>
      </c>
      <c r="E17" s="1" t="s">
        <v>33</v>
      </c>
      <c r="H17" s="5"/>
    </row>
    <row r="18">
      <c r="A18" s="1" t="s">
        <v>46</v>
      </c>
      <c r="B18" s="1" t="s">
        <v>47</v>
      </c>
      <c r="C18" s="1" t="s">
        <v>48</v>
      </c>
      <c r="D18" s="1" t="s">
        <v>49</v>
      </c>
      <c r="E18" s="1" t="s">
        <v>16</v>
      </c>
    </row>
    <row r="19">
      <c r="B19" s="1" t="s">
        <v>47</v>
      </c>
      <c r="C19" s="1" t="s">
        <v>50</v>
      </c>
      <c r="D19" s="1" t="s">
        <v>51</v>
      </c>
      <c r="E19" s="1" t="s">
        <v>52</v>
      </c>
    </row>
    <row r="20">
      <c r="B20" s="1" t="s">
        <v>47</v>
      </c>
      <c r="C20" s="1" t="s">
        <v>53</v>
      </c>
      <c r="D20" s="1" t="s">
        <v>54</v>
      </c>
      <c r="E20" s="1" t="s">
        <v>16</v>
      </c>
    </row>
    <row r="21">
      <c r="B21" s="1" t="s">
        <v>47</v>
      </c>
      <c r="C21" s="1" t="s">
        <v>55</v>
      </c>
      <c r="D21" s="1" t="s">
        <v>54</v>
      </c>
      <c r="E21" s="1" t="s">
        <v>16</v>
      </c>
    </row>
    <row r="23">
      <c r="B23" s="1"/>
      <c r="C23" s="1"/>
      <c r="D23" s="1"/>
      <c r="E23" s="1"/>
    </row>
    <row r="24">
      <c r="B24" s="1"/>
      <c r="C24" s="1"/>
      <c r="D24" s="1"/>
    </row>
    <row r="25">
      <c r="B25" s="1" t="s">
        <v>47</v>
      </c>
      <c r="C25" s="1" t="s">
        <v>56</v>
      </c>
      <c r="D25" s="1" t="s">
        <v>57</v>
      </c>
    </row>
    <row r="26">
      <c r="A26" s="1" t="s">
        <v>58</v>
      </c>
      <c r="B26" s="1" t="s">
        <v>27</v>
      </c>
      <c r="C26" s="1" t="s">
        <v>59</v>
      </c>
    </row>
    <row r="27">
      <c r="A27" s="1" t="s">
        <v>60</v>
      </c>
      <c r="B27" s="1" t="s">
        <v>30</v>
      </c>
      <c r="C27" s="1" t="s">
        <v>61</v>
      </c>
    </row>
    <row r="28">
      <c r="A28" s="1" t="s">
        <v>62</v>
      </c>
      <c r="B28" s="1" t="s">
        <v>30</v>
      </c>
      <c r="C28" s="1" t="s">
        <v>63</v>
      </c>
      <c r="D28" s="1" t="s">
        <v>15</v>
      </c>
      <c r="E28" s="1" t="s">
        <v>33</v>
      </c>
      <c r="H28" s="7"/>
    </row>
    <row r="29">
      <c r="C29" s="1" t="s">
        <v>64</v>
      </c>
      <c r="D29" s="1" t="s">
        <v>65</v>
      </c>
      <c r="E29" s="1" t="s">
        <v>66</v>
      </c>
      <c r="H29" s="7"/>
    </row>
    <row r="30">
      <c r="C30" s="1" t="s">
        <v>67</v>
      </c>
      <c r="D30" s="1" t="s">
        <v>54</v>
      </c>
      <c r="E30" s="1" t="s">
        <v>33</v>
      </c>
      <c r="H30" s="7"/>
    </row>
    <row r="31">
      <c r="C31" s="1" t="s">
        <v>68</v>
      </c>
      <c r="D31" s="1" t="s">
        <v>54</v>
      </c>
      <c r="E31" s="1" t="s">
        <v>69</v>
      </c>
      <c r="H31" s="7"/>
    </row>
    <row r="32">
      <c r="C32" s="1" t="s">
        <v>70</v>
      </c>
      <c r="D32" s="1" t="s">
        <v>54</v>
      </c>
      <c r="E32" s="1" t="s">
        <v>33</v>
      </c>
      <c r="H32" s="7"/>
    </row>
    <row r="33">
      <c r="C33" s="1" t="s">
        <v>71</v>
      </c>
      <c r="D33" s="1" t="s">
        <v>54</v>
      </c>
      <c r="E33" s="1" t="s">
        <v>33</v>
      </c>
      <c r="H33" s="7"/>
    </row>
    <row r="34">
      <c r="C34" s="1" t="s">
        <v>72</v>
      </c>
      <c r="D34" s="1" t="s">
        <v>54</v>
      </c>
      <c r="E34" s="1" t="s">
        <v>33</v>
      </c>
      <c r="H34" s="7"/>
    </row>
    <row r="35">
      <c r="C35" s="1" t="s">
        <v>73</v>
      </c>
      <c r="D35" s="1" t="s">
        <v>65</v>
      </c>
      <c r="E35" s="1" t="s">
        <v>74</v>
      </c>
      <c r="H35" s="7"/>
    </row>
    <row r="36">
      <c r="C36" s="1" t="s">
        <v>75</v>
      </c>
      <c r="D36" s="1" t="s">
        <v>54</v>
      </c>
      <c r="E36" s="1" t="s">
        <v>76</v>
      </c>
      <c r="H36" s="7"/>
    </row>
    <row r="37">
      <c r="C37" s="1" t="s">
        <v>77</v>
      </c>
      <c r="D37" s="1" t="s">
        <v>54</v>
      </c>
      <c r="E37" s="1" t="s">
        <v>78</v>
      </c>
      <c r="H37" s="7"/>
    </row>
    <row r="38">
      <c r="C38" s="1" t="s">
        <v>79</v>
      </c>
      <c r="D38" s="1" t="s">
        <v>54</v>
      </c>
      <c r="E38" s="1" t="s">
        <v>76</v>
      </c>
      <c r="H38" s="7"/>
    </row>
    <row r="39">
      <c r="C39" s="1" t="s">
        <v>80</v>
      </c>
      <c r="D39" s="1" t="s">
        <v>54</v>
      </c>
      <c r="E39" s="1" t="s">
        <v>76</v>
      </c>
      <c r="H39" s="7"/>
    </row>
    <row r="40">
      <c r="C40" s="1" t="s">
        <v>81</v>
      </c>
      <c r="D40" s="1" t="s">
        <v>54</v>
      </c>
      <c r="E40" s="1" t="s">
        <v>82</v>
      </c>
      <c r="H40" s="7"/>
    </row>
    <row r="41">
      <c r="A41" s="1" t="s">
        <v>83</v>
      </c>
      <c r="B41" s="1" t="s">
        <v>30</v>
      </c>
      <c r="C41" s="1" t="s">
        <v>84</v>
      </c>
    </row>
    <row r="42">
      <c r="A42" s="1" t="s">
        <v>85</v>
      </c>
      <c r="B42" s="1" t="s">
        <v>30</v>
      </c>
      <c r="C42" s="1" t="s">
        <v>86</v>
      </c>
      <c r="D42" s="1" t="s">
        <v>54</v>
      </c>
      <c r="E42" s="1" t="s">
        <v>87</v>
      </c>
      <c r="F42" s="3" t="str">
        <f>HYPERLINK("http://nunuku.cacr.caltech.edu/cgi-bin/getcssconedb_id_phase.cgi?ID=1126020014597&amp;PLOT=plot","Curve")</f>
        <v>Curve</v>
      </c>
      <c r="H42" s="7"/>
    </row>
    <row r="43">
      <c r="C43" s="1" t="s">
        <v>88</v>
      </c>
      <c r="D43" s="1" t="s">
        <v>54</v>
      </c>
      <c r="E43" s="1" t="s">
        <v>89</v>
      </c>
      <c r="H43" s="7"/>
    </row>
    <row r="44">
      <c r="C44" s="1" t="s">
        <v>90</v>
      </c>
      <c r="D44" s="1" t="s">
        <v>54</v>
      </c>
      <c r="E44" s="1" t="s">
        <v>91</v>
      </c>
      <c r="F44" s="3" t="str">
        <f>HYPERLINK("http://nunuku.cacr.caltech.edu/cgi-bin/getcssconedb_id_phase.cgi?ID=2125052029686&amp;PLOT=plot","Curve")</f>
        <v>Curve</v>
      </c>
      <c r="H44" s="7"/>
      <c r="I44" s="1" t="s">
        <v>92</v>
      </c>
    </row>
    <row r="45">
      <c r="C45" s="1" t="s">
        <v>93</v>
      </c>
      <c r="D45" s="1" t="s">
        <v>54</v>
      </c>
      <c r="E45" s="1" t="s">
        <v>94</v>
      </c>
      <c r="F45" s="3" t="str">
        <f>HYPERLINK("http://nunuku.cacr.caltech.edu/cgi-bin/getcssconedb_id_phase.cgi?ID=2125052024390&amp;PLOT=plot","Curve")</f>
        <v>Curve</v>
      </c>
      <c r="H45" s="7"/>
    </row>
    <row r="46">
      <c r="C46" s="1" t="s">
        <v>95</v>
      </c>
      <c r="D46" s="1" t="s">
        <v>54</v>
      </c>
      <c r="E46" s="1" t="s">
        <v>96</v>
      </c>
      <c r="H46" s="7"/>
    </row>
    <row r="47">
      <c r="C47" s="1" t="s">
        <v>97</v>
      </c>
      <c r="D47" s="1" t="s">
        <v>92</v>
      </c>
      <c r="E47" s="1" t="s">
        <v>98</v>
      </c>
      <c r="F47" s="3" t="str">
        <f>HYPERLINK("http://nunuku.cacr.caltech.edu/cgi-bin/getcssconedb_id_phase.cgi?ID=2125052023571&amp;PLOT=plot","Curve")</f>
        <v>Curve</v>
      </c>
      <c r="H47" s="7"/>
      <c r="I47" s="1" t="s">
        <v>99</v>
      </c>
    </row>
    <row r="48">
      <c r="C48" s="1" t="s">
        <v>100</v>
      </c>
      <c r="D48" s="1" t="s">
        <v>101</v>
      </c>
      <c r="E48" s="1" t="s">
        <v>102</v>
      </c>
      <c r="H48" s="7"/>
    </row>
    <row r="49">
      <c r="A49" s="1" t="s">
        <v>103</v>
      </c>
      <c r="B49" s="1" t="s">
        <v>27</v>
      </c>
      <c r="C49" s="1" t="s">
        <v>104</v>
      </c>
      <c r="D49" s="1" t="s">
        <v>15</v>
      </c>
      <c r="E49" s="1" t="s">
        <v>49</v>
      </c>
    </row>
    <row r="50">
      <c r="C50" s="1" t="s">
        <v>105</v>
      </c>
      <c r="D50" s="1" t="s">
        <v>15</v>
      </c>
      <c r="E50" s="1" t="s">
        <v>106</v>
      </c>
    </row>
    <row r="51">
      <c r="C51" s="1" t="s">
        <v>107</v>
      </c>
      <c r="D51" s="1" t="s">
        <v>15</v>
      </c>
      <c r="E51" s="1" t="s">
        <v>106</v>
      </c>
    </row>
    <row r="52">
      <c r="A52" s="1" t="s">
        <v>108</v>
      </c>
      <c r="B52" s="1" t="s">
        <v>27</v>
      </c>
      <c r="C52" s="1" t="s">
        <v>109</v>
      </c>
      <c r="D52" s="1" t="s">
        <v>15</v>
      </c>
      <c r="E52" s="1" t="s">
        <v>15</v>
      </c>
    </row>
    <row r="53">
      <c r="A53" s="1" t="s">
        <v>110</v>
      </c>
      <c r="B53" s="1" t="s">
        <v>47</v>
      </c>
      <c r="C53" s="1" t="s">
        <v>111</v>
      </c>
    </row>
    <row r="54">
      <c r="A54" s="1" t="s">
        <v>112</v>
      </c>
      <c r="B54" s="1" t="s">
        <v>113</v>
      </c>
    </row>
    <row r="55">
      <c r="A55" s="1" t="s">
        <v>114</v>
      </c>
      <c r="B55" s="1" t="s">
        <v>30</v>
      </c>
      <c r="C55" s="1" t="s">
        <v>115</v>
      </c>
    </row>
    <row r="56">
      <c r="A56" s="1" t="s">
        <v>116</v>
      </c>
      <c r="B56" s="1" t="s">
        <v>30</v>
      </c>
      <c r="C56" s="1" t="s">
        <v>115</v>
      </c>
    </row>
    <row r="57">
      <c r="A57" s="1" t="s">
        <v>117</v>
      </c>
      <c r="B57" s="1" t="s">
        <v>30</v>
      </c>
      <c r="C57" s="1" t="s">
        <v>118</v>
      </c>
      <c r="D57" s="1" t="s">
        <v>54</v>
      </c>
      <c r="E57" s="1" t="s">
        <v>16</v>
      </c>
      <c r="F57" s="3" t="str">
        <f>HYPERLINK("http://nunuku.cacr.caltech.edu/cgi-bin/getcssconedb_id_phase.cgi?ID=1118041069061&amp;PLOT=plot","Curve (3)")</f>
        <v>Curve (3)</v>
      </c>
      <c r="G57" s="1" t="s">
        <v>119</v>
      </c>
      <c r="H57" s="1" t="s">
        <v>120</v>
      </c>
      <c r="I57" s="1" t="s">
        <v>121</v>
      </c>
    </row>
    <row r="58">
      <c r="A58" s="1"/>
      <c r="B58" s="1"/>
      <c r="C58" s="1" t="s">
        <v>122</v>
      </c>
      <c r="D58" s="1" t="s">
        <v>54</v>
      </c>
      <c r="E58" s="1" t="s">
        <v>123</v>
      </c>
    </row>
    <row r="59">
      <c r="A59" s="1"/>
      <c r="B59" s="1"/>
      <c r="C59" s="1" t="s">
        <v>124</v>
      </c>
      <c r="D59" s="1" t="s">
        <v>16</v>
      </c>
    </row>
    <row r="60">
      <c r="A60" s="1"/>
      <c r="B60" s="1"/>
      <c r="C60" s="1" t="s">
        <v>125</v>
      </c>
      <c r="D60" s="1" t="s">
        <v>54</v>
      </c>
      <c r="E60" s="1" t="s">
        <v>126</v>
      </c>
    </row>
    <row r="61">
      <c r="A61" s="8"/>
      <c r="B61" s="8"/>
      <c r="C61" s="8" t="s">
        <v>127</v>
      </c>
      <c r="D61" s="8" t="s">
        <v>54</v>
      </c>
      <c r="E61" s="8" t="s">
        <v>128</v>
      </c>
      <c r="F61" s="9" t="str">
        <f>HYPERLINK("http://nunuku.cacr.caltech.edu/cgi-bin/getcssconedb_id_phase.cgi?ID=1118041065617&amp;PLOT=plot","Curve")</f>
        <v>Curve</v>
      </c>
      <c r="G61" s="8" t="s">
        <v>129</v>
      </c>
      <c r="H61" s="9" t="str">
        <f>HYPERLINK("https://docs.google.com/file/d/0B1MymSDfI5VVTThqeUpXaF9kS1E/edit","Curve")</f>
        <v>Curve</v>
      </c>
      <c r="I61" s="8" t="s">
        <v>16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r="62">
      <c r="A62" s="1"/>
      <c r="B62" s="1"/>
      <c r="C62" s="1" t="s">
        <v>130</v>
      </c>
      <c r="D62" s="1" t="s">
        <v>54</v>
      </c>
      <c r="E62" s="1" t="s">
        <v>131</v>
      </c>
    </row>
    <row r="63">
      <c r="A63" s="1"/>
      <c r="B63" s="1"/>
      <c r="C63" s="1" t="s">
        <v>132</v>
      </c>
      <c r="D63" s="1" t="s">
        <v>54</v>
      </c>
      <c r="E63" s="1" t="s">
        <v>131</v>
      </c>
    </row>
    <row r="64">
      <c r="A64" s="1"/>
      <c r="B64" s="1"/>
      <c r="C64" s="1" t="s">
        <v>133</v>
      </c>
      <c r="D64" s="1" t="s">
        <v>54</v>
      </c>
      <c r="E64" s="1" t="s">
        <v>131</v>
      </c>
    </row>
    <row r="65">
      <c r="A65" s="1"/>
      <c r="B65" s="1"/>
      <c r="C65" s="1" t="s">
        <v>134</v>
      </c>
      <c r="D65" s="1" t="s">
        <v>54</v>
      </c>
      <c r="E65" s="1" t="s">
        <v>135</v>
      </c>
    </row>
    <row r="66">
      <c r="A66" s="1" t="s">
        <v>136</v>
      </c>
      <c r="B66" s="1" t="s">
        <v>137</v>
      </c>
      <c r="C66" s="1" t="s">
        <v>138</v>
      </c>
      <c r="D66" s="1" t="s">
        <v>54</v>
      </c>
      <c r="E66" s="1" t="s">
        <v>139</v>
      </c>
    </row>
    <row r="67">
      <c r="C67" s="1" t="s">
        <v>140</v>
      </c>
      <c r="D67" s="1" t="s">
        <v>54</v>
      </c>
      <c r="E67" s="1" t="s">
        <v>141</v>
      </c>
    </row>
    <row r="68">
      <c r="C68" s="1" t="s">
        <v>142</v>
      </c>
      <c r="D68" s="1" t="s">
        <v>54</v>
      </c>
      <c r="E68" s="1" t="s">
        <v>143</v>
      </c>
      <c r="F68" s="3" t="str">
        <f>HYPERLINK("http://nunuku.cacr.caltech.edu/cgi-bin/getcssconedb_release_img.cgi#simtable","Curve")</f>
        <v>Curve</v>
      </c>
      <c r="I68" s="1" t="s">
        <v>144</v>
      </c>
    </row>
    <row r="69">
      <c r="C69" s="1" t="s">
        <v>145</v>
      </c>
      <c r="D69" s="1" t="s">
        <v>54</v>
      </c>
      <c r="E69" s="1" t="s">
        <v>146</v>
      </c>
    </row>
    <row r="70">
      <c r="C70" s="1" t="s">
        <v>147</v>
      </c>
      <c r="D70" s="1" t="s">
        <v>54</v>
      </c>
      <c r="E70" s="1" t="s">
        <v>148</v>
      </c>
      <c r="F70" s="3" t="str">
        <f>HYPERLINK("http://nunuku.cacr.caltech.edu/cgi-bin/getcssconedb_release_img.cgi#simtable","Curve")</f>
        <v>Curve</v>
      </c>
      <c r="I70" s="1" t="s">
        <v>144</v>
      </c>
    </row>
    <row r="71">
      <c r="C71" s="1" t="s">
        <v>149</v>
      </c>
      <c r="D71" s="1" t="s">
        <v>54</v>
      </c>
      <c r="E71" s="1" t="s">
        <v>54</v>
      </c>
    </row>
    <row r="72">
      <c r="C72" s="1" t="s">
        <v>150</v>
      </c>
      <c r="D72" s="1" t="s">
        <v>54</v>
      </c>
      <c r="E72" s="1" t="s">
        <v>54</v>
      </c>
    </row>
    <row r="73">
      <c r="A73" s="1" t="s">
        <v>136</v>
      </c>
      <c r="B73" s="11" t="s">
        <v>151</v>
      </c>
      <c r="C73" s="1" t="s">
        <v>152</v>
      </c>
      <c r="D73" s="1" t="s">
        <v>54</v>
      </c>
      <c r="E73" s="1" t="s">
        <v>54</v>
      </c>
    </row>
    <row r="74">
      <c r="B74" s="12" t="s">
        <v>153</v>
      </c>
      <c r="C74" s="1" t="s">
        <v>154</v>
      </c>
      <c r="D74" s="1" t="s">
        <v>54</v>
      </c>
      <c r="E74" s="1" t="s">
        <v>54</v>
      </c>
    </row>
    <row r="75">
      <c r="B75" s="13" t="s">
        <v>155</v>
      </c>
      <c r="C75" s="1" t="s">
        <v>156</v>
      </c>
      <c r="D75" s="1" t="s">
        <v>54</v>
      </c>
      <c r="E75" s="1" t="s">
        <v>157</v>
      </c>
      <c r="F75" s="7"/>
    </row>
    <row r="76">
      <c r="B76" s="13" t="s">
        <v>158</v>
      </c>
      <c r="C76" s="1" t="s">
        <v>159</v>
      </c>
    </row>
    <row r="77">
      <c r="B77" s="13" t="s">
        <v>160</v>
      </c>
      <c r="C77" s="1" t="s">
        <v>161</v>
      </c>
    </row>
    <row r="78">
      <c r="C78" s="1" t="s">
        <v>162</v>
      </c>
      <c r="D78" s="1" t="s">
        <v>54</v>
      </c>
      <c r="E78" s="1" t="s">
        <v>163</v>
      </c>
    </row>
    <row r="79">
      <c r="C79" s="1" t="s">
        <v>164</v>
      </c>
      <c r="D79" s="1" t="s">
        <v>54</v>
      </c>
      <c r="E79" s="1"/>
    </row>
    <row r="80">
      <c r="C80" s="1" t="s">
        <v>165</v>
      </c>
      <c r="D80" s="1" t="s">
        <v>54</v>
      </c>
      <c r="E80" s="1" t="s">
        <v>166</v>
      </c>
    </row>
    <row r="81">
      <c r="A81" s="1" t="s">
        <v>112</v>
      </c>
      <c r="B81" s="1" t="s">
        <v>47</v>
      </c>
      <c r="C81" s="1" t="s">
        <v>167</v>
      </c>
      <c r="D81" s="1" t="s">
        <v>54</v>
      </c>
      <c r="E81" s="1" t="s">
        <v>168</v>
      </c>
    </row>
    <row r="82">
      <c r="B82" s="1" t="s">
        <v>47</v>
      </c>
      <c r="C82" s="1" t="s">
        <v>169</v>
      </c>
      <c r="E82" s="1" t="s">
        <v>168</v>
      </c>
    </row>
    <row r="83">
      <c r="B83" s="1" t="s">
        <v>47</v>
      </c>
      <c r="C83" s="1" t="s">
        <v>170</v>
      </c>
      <c r="E83" s="1" t="s">
        <v>168</v>
      </c>
    </row>
    <row r="84">
      <c r="B84" s="1" t="s">
        <v>47</v>
      </c>
      <c r="C84" s="1"/>
      <c r="E84" s="1" t="s">
        <v>168</v>
      </c>
    </row>
    <row r="85">
      <c r="B85" s="1" t="s">
        <v>47</v>
      </c>
      <c r="E85" s="1" t="s">
        <v>168</v>
      </c>
    </row>
    <row r="86">
      <c r="B86" s="1" t="s">
        <v>47</v>
      </c>
      <c r="E86" s="1" t="s">
        <v>168</v>
      </c>
    </row>
    <row r="87">
      <c r="B87" s="1" t="s">
        <v>47</v>
      </c>
      <c r="E87" s="1" t="s">
        <v>168</v>
      </c>
    </row>
    <row r="88">
      <c r="B88" s="1" t="s">
        <v>47</v>
      </c>
      <c r="E88" s="1" t="s">
        <v>168</v>
      </c>
    </row>
    <row r="89">
      <c r="B89" s="1" t="s">
        <v>47</v>
      </c>
      <c r="E89" s="1" t="s">
        <v>168</v>
      </c>
    </row>
    <row r="90">
      <c r="B90" s="1" t="s">
        <v>47</v>
      </c>
      <c r="E90" s="1" t="s">
        <v>168</v>
      </c>
    </row>
    <row r="91">
      <c r="A91" s="1" t="s">
        <v>171</v>
      </c>
      <c r="B91" s="1" t="s">
        <v>172</v>
      </c>
    </row>
    <row r="92">
      <c r="A92" s="1" t="s">
        <v>173</v>
      </c>
      <c r="B92" s="1" t="s">
        <v>137</v>
      </c>
      <c r="C92" s="1" t="s">
        <v>174</v>
      </c>
      <c r="D92" s="1" t="s">
        <v>54</v>
      </c>
      <c r="E92" s="1" t="s">
        <v>175</v>
      </c>
    </row>
    <row r="93">
      <c r="C93" s="1" t="s">
        <v>176</v>
      </c>
      <c r="D93" s="1" t="s">
        <v>54</v>
      </c>
      <c r="E93" s="1" t="s">
        <v>175</v>
      </c>
    </row>
    <row r="94">
      <c r="C94" s="1" t="s">
        <v>177</v>
      </c>
      <c r="D94" s="1" t="s">
        <v>54</v>
      </c>
      <c r="E94" s="1" t="s">
        <v>178</v>
      </c>
    </row>
    <row r="95">
      <c r="C95" s="1" t="s">
        <v>179</v>
      </c>
      <c r="D95" s="1" t="s">
        <v>54</v>
      </c>
      <c r="E95" s="1" t="s">
        <v>180</v>
      </c>
      <c r="F95" s="3" t="str">
        <f>HYPERLINK("http://nunuku.cacr.caltech.edu/cgi-bin/getcssconedb_id_phase.cgi?ID=1121006014571&amp;PLOT=plot","Curve")</f>
        <v>Curve</v>
      </c>
    </row>
    <row r="96">
      <c r="C96" s="1" t="s">
        <v>181</v>
      </c>
      <c r="D96" s="1" t="s">
        <v>54</v>
      </c>
      <c r="E96" s="1" t="s">
        <v>182</v>
      </c>
      <c r="F96" s="3" t="str">
        <f>HYPERLINK("http://nunuku.cacr.caltech.edu/cgi-bin/getcssconedb_id_phase.cgi?ID=1121006014261&amp;PLOT=plot","Curve")</f>
        <v>Curve</v>
      </c>
    </row>
    <row r="97">
      <c r="C97" s="1" t="s">
        <v>183</v>
      </c>
      <c r="D97" s="1" t="s">
        <v>54</v>
      </c>
      <c r="E97" s="1" t="s">
        <v>184</v>
      </c>
      <c r="F97" s="14" t="str">
        <f>HYPERLINK("http://nunuku.cacr.caltech.edu/cgi-bin/getcssconedb_id_phase.cgi?ID=1121006014190&amp;PLOT=plot","Curve")</f>
        <v>Curve</v>
      </c>
    </row>
    <row r="98">
      <c r="C98" s="1" t="s">
        <v>185</v>
      </c>
      <c r="D98" s="1" t="s">
        <v>54</v>
      </c>
      <c r="E98" s="1" t="s">
        <v>186</v>
      </c>
      <c r="F98" s="3" t="str">
        <f>HYPERLINK("http://nunuku.cacr.caltech.edu/cgi-bin/getcssconedb_release_img.cgi#simtable","Curve")</f>
        <v>Curve</v>
      </c>
    </row>
    <row r="99">
      <c r="C99" s="1" t="s">
        <v>187</v>
      </c>
      <c r="D99" s="1" t="s">
        <v>54</v>
      </c>
      <c r="E99" s="1" t="s">
        <v>188</v>
      </c>
    </row>
    <row r="100">
      <c r="C100" s="1" t="s">
        <v>189</v>
      </c>
      <c r="D100" s="1" t="s">
        <v>54</v>
      </c>
      <c r="E100" s="1" t="s">
        <v>190</v>
      </c>
      <c r="F100" s="3" t="str">
        <f>HYPERLINK("http://nunuku.cacr.caltech.edu/cgi-bin/getcssconedb_id_phase.cgi?ID=1121006013501&amp;PLOT=plot","Curve")</f>
        <v>Curve</v>
      </c>
    </row>
    <row r="101">
      <c r="C101" s="1" t="s">
        <v>191</v>
      </c>
      <c r="D101" s="1" t="s">
        <v>54</v>
      </c>
      <c r="E101" s="1" t="s">
        <v>178</v>
      </c>
    </row>
    <row r="102">
      <c r="C102" s="1" t="s">
        <v>192</v>
      </c>
      <c r="D102" s="1" t="s">
        <v>54</v>
      </c>
      <c r="E102" s="1" t="s">
        <v>178</v>
      </c>
    </row>
    <row r="103">
      <c r="C103" s="1" t="s">
        <v>193</v>
      </c>
      <c r="D103" s="1" t="s">
        <v>16</v>
      </c>
    </row>
    <row r="104">
      <c r="C104" s="1" t="s">
        <v>194</v>
      </c>
      <c r="D104" s="1" t="s">
        <v>54</v>
      </c>
      <c r="E104" s="1" t="s">
        <v>178</v>
      </c>
    </row>
    <row r="105">
      <c r="C105" s="1" t="s">
        <v>195</v>
      </c>
      <c r="D105" s="1" t="s">
        <v>54</v>
      </c>
      <c r="E105" s="1" t="s">
        <v>196</v>
      </c>
      <c r="F105" s="3" t="str">
        <f>HYPERLINK("http://nunuku.cacr.caltech.edu/cgi-bin/getcssconedb_id_phase.cgi?ID=1121006008930&amp;PLOT=plot","Curve")</f>
        <v>Curve</v>
      </c>
    </row>
    <row r="106">
      <c r="C106" s="1" t="s">
        <v>197</v>
      </c>
      <c r="D106" s="1" t="s">
        <v>54</v>
      </c>
      <c r="E106" s="1" t="s">
        <v>198</v>
      </c>
    </row>
    <row r="107">
      <c r="C107" s="1" t="s">
        <v>199</v>
      </c>
      <c r="D107" s="1" t="s">
        <v>54</v>
      </c>
      <c r="E107" s="1" t="s">
        <v>200</v>
      </c>
      <c r="F107" s="3" t="str">
        <f>HYPERLINK("http://nunuku.cacr.caltech.edu/cgi-bin/getcssconedb_id_phase.cgi?ID=1121006007879&amp;PLOT=plot","Curve")</f>
        <v>Curve</v>
      </c>
    </row>
    <row r="108">
      <c r="C108" s="1" t="s">
        <v>201</v>
      </c>
      <c r="D108" s="1" t="s">
        <v>54</v>
      </c>
      <c r="E108" s="1" t="s">
        <v>166</v>
      </c>
    </row>
    <row r="109">
      <c r="C109" s="1" t="s">
        <v>202</v>
      </c>
      <c r="D109" s="1" t="s">
        <v>54</v>
      </c>
      <c r="E109" s="1" t="s">
        <v>166</v>
      </c>
    </row>
    <row r="110">
      <c r="C110" s="1" t="s">
        <v>203</v>
      </c>
      <c r="D110" s="1" t="s">
        <v>54</v>
      </c>
      <c r="E110" s="1" t="s">
        <v>196</v>
      </c>
      <c r="F110" s="3" t="str">
        <f>HYPERLINK("http://nunuku.cacr.caltech.edu/cgi-bin/getcssconedb_id_phase.cgi?ID=1121006004790&amp;PLOT=plot","Curve")</f>
        <v>Curve</v>
      </c>
    </row>
    <row r="111">
      <c r="A111" s="1" t="s">
        <v>204</v>
      </c>
      <c r="B111" s="1" t="s">
        <v>47</v>
      </c>
      <c r="C111" s="1" t="s">
        <v>205</v>
      </c>
      <c r="D111" s="1" t="s">
        <v>16</v>
      </c>
    </row>
    <row r="112">
      <c r="B112" s="1">
        <v>116.0</v>
      </c>
      <c r="C112" s="1" t="s">
        <v>206</v>
      </c>
      <c r="D112" s="1" t="s">
        <v>54</v>
      </c>
      <c r="E112" s="1" t="s">
        <v>207</v>
      </c>
      <c r="F112" s="3" t="str">
        <f>HYPERLINK("http://nunuku.cacr.caltech.edu/cgi-bin/getcssconedb_release_img.cgi#simtable","curve")</f>
        <v>curve</v>
      </c>
    </row>
    <row r="113">
      <c r="B113" s="1">
        <v>135.0</v>
      </c>
      <c r="C113" s="1" t="s">
        <v>208</v>
      </c>
      <c r="D113" s="1" t="s">
        <v>54</v>
      </c>
      <c r="E113" s="1" t="s">
        <v>209</v>
      </c>
      <c r="F113" s="3" t="str">
        <f>HYPERLINK("http://nunuku.cacr.caltech.edu/cgi-bin/getcssconedb_id_phase.cgi?ID=1121039042451&amp;PLOT=plot","curve")</f>
        <v>curve</v>
      </c>
    </row>
    <row r="114">
      <c r="B114" s="1">
        <v>140.0</v>
      </c>
      <c r="C114" s="1" t="s">
        <v>210</v>
      </c>
      <c r="D114" s="1" t="s">
        <v>54</v>
      </c>
      <c r="E114" s="1" t="s">
        <v>211</v>
      </c>
      <c r="F114" s="3" t="str">
        <f>HYPERLINK("http://nunuku.cacr.caltech.edu/cgi-bin/getcssconedb_id_phase.cgi?ID=2121099020125&amp;PLOT=plot","curve")</f>
        <v>curve</v>
      </c>
    </row>
    <row r="115">
      <c r="B115" s="1">
        <v>152.0</v>
      </c>
      <c r="C115" s="1" t="s">
        <v>212</v>
      </c>
      <c r="D115" s="1" t="s">
        <v>54</v>
      </c>
      <c r="E115" s="1" t="s">
        <v>213</v>
      </c>
      <c r="F115" s="3" t="str">
        <f>HYPERLINK("http://nunuku.cacr.caltech.edu/cgi-bin/getcssconedb_id_phase.cgi?ID=2121099015651&amp;PLOT=plot","curve")</f>
        <v>curve</v>
      </c>
    </row>
    <row r="116">
      <c r="B116" s="1">
        <v>197.0</v>
      </c>
      <c r="C116" s="1" t="s">
        <v>214</v>
      </c>
      <c r="D116" s="1" t="s">
        <v>54</v>
      </c>
      <c r="E116" s="1" t="s">
        <v>215</v>
      </c>
      <c r="F116" s="3" t="str">
        <f>HYPERLINK("http://nunuku.cacr.caltech.edu/cgi-bin/getcssconedb_id_phase.cgi?ID=1121039041117&amp;PLOT=plot","curve")</f>
        <v>curve</v>
      </c>
      <c r="H116" s="13" t="s">
        <v>216</v>
      </c>
    </row>
    <row r="117">
      <c r="B117" s="1">
        <v>211.0</v>
      </c>
      <c r="C117" s="1" t="s">
        <v>217</v>
      </c>
      <c r="D117" s="1" t="s">
        <v>54</v>
      </c>
      <c r="E117" s="1" t="s">
        <v>218</v>
      </c>
      <c r="F117" s="3" t="str">
        <f>HYPERLINK("http://nunuku.cacr.caltech.edu/cgi-bin/getcssconedb_id_phase.cgi?ID=1121039039941&amp;PLOT=plot","curve")</f>
        <v>curve</v>
      </c>
    </row>
    <row r="118">
      <c r="B118" s="1">
        <v>251.0</v>
      </c>
      <c r="C118" s="1" t="s">
        <v>219</v>
      </c>
      <c r="D118" s="1" t="s">
        <v>54</v>
      </c>
      <c r="E118" s="1" t="s">
        <v>213</v>
      </c>
    </row>
    <row r="119">
      <c r="B119" s="1">
        <v>256.0</v>
      </c>
      <c r="C119" s="1" t="s">
        <v>220</v>
      </c>
      <c r="D119" s="1" t="s">
        <v>54</v>
      </c>
      <c r="E119" s="1" t="s">
        <v>221</v>
      </c>
      <c r="F119" s="3" t="str">
        <f>HYPERLINK("http://nunuku.cacr.caltech.edu/cgi-bin/getcssconedb_release_img.cgi#simtable","curve")</f>
        <v>curve</v>
      </c>
    </row>
    <row r="120">
      <c r="B120" s="1">
        <v>263.0</v>
      </c>
      <c r="C120" s="1" t="s">
        <v>222</v>
      </c>
      <c r="D120" s="1" t="s">
        <v>223</v>
      </c>
      <c r="E120" s="1" t="s">
        <v>16</v>
      </c>
      <c r="F120" s="15" t="s">
        <v>224</v>
      </c>
    </row>
    <row r="121">
      <c r="B121" s="1" t="s">
        <v>225</v>
      </c>
      <c r="C121" s="1" t="s">
        <v>226</v>
      </c>
      <c r="D121" s="1" t="s">
        <v>54</v>
      </c>
      <c r="E121" s="1" t="s">
        <v>227</v>
      </c>
      <c r="F121" s="3" t="str">
        <f>HYPERLINK("http://nunuku.cacr.caltech.edu/cgi-bin/getcssconedb_id_phase.cgi?ID=1121039037091&amp;PLOT=plot","curve")</f>
        <v>curve</v>
      </c>
    </row>
    <row r="122">
      <c r="B122" s="1">
        <v>284.0</v>
      </c>
      <c r="C122" s="1" t="s">
        <v>228</v>
      </c>
      <c r="E122" s="1" t="s">
        <v>229</v>
      </c>
      <c r="F122" s="15"/>
    </row>
    <row r="123">
      <c r="B123" s="1">
        <v>287.0</v>
      </c>
      <c r="C123" s="1" t="s">
        <v>230</v>
      </c>
      <c r="D123" s="1" t="s">
        <v>54</v>
      </c>
      <c r="E123" s="1" t="s">
        <v>16</v>
      </c>
      <c r="F123" s="3" t="str">
        <f>HYPERLINK("http://nunuku.cacr.caltech.edu/cgi-bin/getcssconedb_id_phase.cgi?ID=1121039037463&amp;PLOT=plot","curve")</f>
        <v>curve</v>
      </c>
    </row>
    <row r="124">
      <c r="B124" s="1">
        <v>349.0</v>
      </c>
      <c r="C124" s="1" t="s">
        <v>231</v>
      </c>
      <c r="D124" s="1" t="s">
        <v>54</v>
      </c>
      <c r="E124" s="1" t="s">
        <v>232</v>
      </c>
    </row>
    <row r="125">
      <c r="A125" s="8" t="s">
        <v>233</v>
      </c>
      <c r="B125" s="8" t="s">
        <v>30</v>
      </c>
      <c r="C125" s="8" t="s">
        <v>234</v>
      </c>
      <c r="D125" s="8" t="s">
        <v>54</v>
      </c>
      <c r="E125" s="8" t="s">
        <v>16</v>
      </c>
      <c r="F125" s="9" t="str">
        <f>HYPERLINK("http://nunuku.cacr.caltech.edu/cgi-bin/getcssconedb_id_phase.cgi?ID=2122097008362&amp;PLOT=plot","Curve")</f>
        <v>Curve</v>
      </c>
      <c r="G125" s="8" t="s">
        <v>235</v>
      </c>
      <c r="H125" s="9" t="str">
        <f>HYPERLINK("https://docs.google.com/file/d/0B1MymSDfI5VVazZNZXlLaG93b28/edit","Curve")</f>
        <v>Curve</v>
      </c>
      <c r="I125" s="8" t="s">
        <v>16</v>
      </c>
      <c r="J125" s="16" t="s">
        <v>236</v>
      </c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</row>
    <row r="126">
      <c r="A126" s="10"/>
      <c r="B126" s="8" t="s">
        <v>237</v>
      </c>
      <c r="C126" s="8" t="s">
        <v>238</v>
      </c>
      <c r="D126" s="8" t="s">
        <v>54</v>
      </c>
      <c r="E126" s="8" t="s">
        <v>16</v>
      </c>
      <c r="F126" s="9" t="str">
        <f>HYPERLINK("http://nunuku.cacr.caltech.edu/cgi-bin/getcssconedb_id_phase.cgi?ID=2121097040480&amp;PLOT=plot","Curve")</f>
        <v>Curve</v>
      </c>
      <c r="G126" s="8" t="s">
        <v>239</v>
      </c>
      <c r="H126" s="9" t="str">
        <f>HYPERLINK("https://docs.google.com/file/d/0B1MymSDfI5VVdXhJQTRMeHVlVUU/edit","Curve")</f>
        <v>Curve</v>
      </c>
      <c r="I126" s="8" t="s">
        <v>16</v>
      </c>
      <c r="J126" s="17" t="s">
        <v>240</v>
      </c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</row>
    <row r="127">
      <c r="A127" s="1" t="s">
        <v>241</v>
      </c>
      <c r="B127" s="1" t="s">
        <v>137</v>
      </c>
    </row>
    <row r="128">
      <c r="A128" s="8" t="s">
        <v>242</v>
      </c>
      <c r="B128" s="8" t="s">
        <v>151</v>
      </c>
      <c r="C128" s="8" t="s">
        <v>162</v>
      </c>
      <c r="D128" s="8" t="s">
        <v>54</v>
      </c>
      <c r="E128" s="8" t="s">
        <v>16</v>
      </c>
      <c r="F128" s="9" t="str">
        <f>HYPERLINK("http://nunuku.cacr.caltech.edu/cgi-bin/getcssconedb_id_phase.cgi?ID=1121006012838&amp;PLOT=plot","Curve")</f>
        <v>Curve</v>
      </c>
      <c r="G128" s="8" t="s">
        <v>243</v>
      </c>
      <c r="H128" s="9" t="str">
        <f>HYPERLINK("https://docs.google.com/file/d/0B1MymSDfI5VVU0E1MzhKWXJraVE/edit","Curve")</f>
        <v>Curve</v>
      </c>
      <c r="I128" s="8" t="s">
        <v>16</v>
      </c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</row>
    <row r="129">
      <c r="C129" s="1" t="s">
        <v>244</v>
      </c>
      <c r="D129" s="1" t="s">
        <v>54</v>
      </c>
      <c r="E129" s="1" t="s">
        <v>245</v>
      </c>
      <c r="H129" s="3" t="str">
        <f>HYPERLINK("https://docs.google.com/file/d/0B1MymSDfI5VVMmYyVHVkVDhvWTQ/edit","Curve")</f>
        <v>Curve</v>
      </c>
      <c r="I129" s="1" t="s">
        <v>246</v>
      </c>
    </row>
    <row r="130">
      <c r="A130" s="10"/>
      <c r="B130" s="10"/>
      <c r="C130" s="8" t="s">
        <v>247</v>
      </c>
      <c r="D130" s="8" t="s">
        <v>54</v>
      </c>
      <c r="E130" s="8" t="s">
        <v>245</v>
      </c>
      <c r="F130" s="10"/>
      <c r="G130" s="10"/>
      <c r="H130" s="9" t="str">
        <f>HYPERLINK("https://docs.google.com/file/d/0B1MymSDfI5VVdXNUZkpUaUQ1bTg/edit","Curve")</f>
        <v>Curve</v>
      </c>
      <c r="I130" s="8" t="s">
        <v>65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</row>
    <row r="136">
      <c r="A136" s="1" t="s">
        <v>248</v>
      </c>
      <c r="B136" s="1" t="s">
        <v>47</v>
      </c>
      <c r="C136" s="1" t="s">
        <v>249</v>
      </c>
    </row>
    <row r="137">
      <c r="A137" s="1" t="s">
        <v>250</v>
      </c>
      <c r="B137" s="1" t="s">
        <v>47</v>
      </c>
      <c r="C137" s="1" t="s">
        <v>251</v>
      </c>
    </row>
    <row r="138">
      <c r="A138" s="1" t="s">
        <v>252</v>
      </c>
      <c r="B138" s="1" t="s">
        <v>253</v>
      </c>
      <c r="C138" s="1" t="s">
        <v>254</v>
      </c>
      <c r="D138" s="1" t="s">
        <v>16</v>
      </c>
    </row>
    <row r="139">
      <c r="B139" s="1">
        <v>25.0</v>
      </c>
      <c r="C139" s="1" t="s">
        <v>255</v>
      </c>
      <c r="D139" s="1" t="s">
        <v>54</v>
      </c>
      <c r="E139" s="1" t="s">
        <v>256</v>
      </c>
    </row>
    <row r="140">
      <c r="B140" s="1">
        <v>120.0</v>
      </c>
      <c r="C140" s="1" t="s">
        <v>257</v>
      </c>
      <c r="E140" s="1" t="s">
        <v>258</v>
      </c>
    </row>
    <row r="141">
      <c r="B141" s="1">
        <v>224.0</v>
      </c>
      <c r="C141" s="1" t="s">
        <v>259</v>
      </c>
      <c r="E141" s="1" t="s">
        <v>258</v>
      </c>
    </row>
    <row r="142">
      <c r="B142" s="1">
        <v>241.0</v>
      </c>
      <c r="C142" s="1" t="s">
        <v>260</v>
      </c>
      <c r="E142" s="1" t="s">
        <v>258</v>
      </c>
    </row>
    <row r="143">
      <c r="A143" s="10"/>
      <c r="B143" s="8" t="s">
        <v>261</v>
      </c>
      <c r="C143" s="8" t="s">
        <v>262</v>
      </c>
      <c r="D143" s="10"/>
      <c r="E143" s="8" t="s">
        <v>258</v>
      </c>
      <c r="F143" s="10"/>
      <c r="G143" s="8" t="s">
        <v>263</v>
      </c>
      <c r="H143" s="8" t="s">
        <v>264</v>
      </c>
      <c r="I143" s="8" t="s">
        <v>16</v>
      </c>
      <c r="J143" s="10"/>
      <c r="K143" s="10"/>
      <c r="L143" s="10"/>
      <c r="M143" s="10"/>
      <c r="N143" s="10"/>
      <c r="O143" s="10"/>
    </row>
    <row r="144">
      <c r="B144" s="1">
        <v>465.0</v>
      </c>
      <c r="C144" s="1" t="s">
        <v>265</v>
      </c>
      <c r="E144" s="1" t="s">
        <v>258</v>
      </c>
    </row>
    <row r="145">
      <c r="B145" s="1">
        <v>504.0</v>
      </c>
      <c r="C145" s="1" t="s">
        <v>266</v>
      </c>
      <c r="E145" s="1" t="s">
        <v>258</v>
      </c>
    </row>
    <row r="146">
      <c r="B146" s="1">
        <v>570.0</v>
      </c>
      <c r="C146" s="1" t="s">
        <v>267</v>
      </c>
      <c r="E146" s="1" t="s">
        <v>258</v>
      </c>
    </row>
    <row r="147">
      <c r="B147" s="1">
        <v>682.0</v>
      </c>
      <c r="C147" s="1" t="s">
        <v>268</v>
      </c>
      <c r="E147" s="1" t="s">
        <v>258</v>
      </c>
    </row>
    <row r="148">
      <c r="B148" s="1">
        <v>857.0</v>
      </c>
      <c r="C148" s="1" t="s">
        <v>269</v>
      </c>
      <c r="E148" s="1" t="s">
        <v>258</v>
      </c>
    </row>
    <row r="149">
      <c r="A149" s="1" t="s">
        <v>270</v>
      </c>
      <c r="B149" s="1" t="s">
        <v>47</v>
      </c>
      <c r="C149" s="1" t="s">
        <v>271</v>
      </c>
      <c r="D149" s="1" t="s">
        <v>54</v>
      </c>
    </row>
    <row r="150">
      <c r="C150" s="1" t="s">
        <v>272</v>
      </c>
      <c r="D150" s="1" t="s">
        <v>54</v>
      </c>
    </row>
    <row r="151">
      <c r="C151" s="1" t="s">
        <v>273</v>
      </c>
    </row>
    <row r="152">
      <c r="C152" s="1" t="s">
        <v>274</v>
      </c>
      <c r="D152" s="1" t="s">
        <v>275</v>
      </c>
    </row>
    <row r="153">
      <c r="A153" s="1" t="s">
        <v>276</v>
      </c>
      <c r="B153" s="1" t="s">
        <v>24</v>
      </c>
      <c r="C153" s="1" t="s">
        <v>277</v>
      </c>
      <c r="D153" s="1" t="s">
        <v>54</v>
      </c>
      <c r="E153" s="1" t="s">
        <v>54</v>
      </c>
      <c r="F153" s="1" t="s">
        <v>54</v>
      </c>
      <c r="G153" s="1" t="s">
        <v>54</v>
      </c>
      <c r="H153" s="18" t="s">
        <v>278</v>
      </c>
      <c r="I153" s="1" t="s">
        <v>16</v>
      </c>
    </row>
    <row r="154">
      <c r="B154" s="1" t="s">
        <v>27</v>
      </c>
      <c r="C154" s="19" t="s">
        <v>279</v>
      </c>
    </row>
    <row r="155">
      <c r="C155" s="19" t="s">
        <v>280</v>
      </c>
    </row>
    <row r="156">
      <c r="C156" s="19" t="s">
        <v>281</v>
      </c>
      <c r="I156" s="1" t="s">
        <v>49</v>
      </c>
    </row>
    <row r="157">
      <c r="A157" s="1" t="s">
        <v>282</v>
      </c>
      <c r="B157" s="1" t="s">
        <v>30</v>
      </c>
      <c r="C157" s="1" t="s">
        <v>283</v>
      </c>
      <c r="D157" s="1" t="s">
        <v>54</v>
      </c>
      <c r="E157" s="1" t="s">
        <v>284</v>
      </c>
    </row>
    <row r="158">
      <c r="C158" s="1" t="s">
        <v>285</v>
      </c>
      <c r="D158" s="1" t="s">
        <v>54</v>
      </c>
      <c r="E158" s="1" t="s">
        <v>286</v>
      </c>
    </row>
    <row r="159">
      <c r="C159" s="1" t="s">
        <v>287</v>
      </c>
      <c r="D159" s="1" t="s">
        <v>54</v>
      </c>
      <c r="E159" s="1" t="s">
        <v>288</v>
      </c>
      <c r="F159" s="3" t="str">
        <f>HYPERLINK("http://nunuku.cacr.caltech.edu/cgi-bin/getcssconedb_id_phase.cgi?ID=1121028102231&amp;PLOT=plot","Curve (3)")</f>
        <v>Curve (3)</v>
      </c>
    </row>
    <row r="160">
      <c r="C160" s="1" t="s">
        <v>289</v>
      </c>
      <c r="D160" s="1" t="s">
        <v>54</v>
      </c>
      <c r="E160" s="1" t="s">
        <v>284</v>
      </c>
    </row>
    <row r="161">
      <c r="C161" s="1" t="s">
        <v>290</v>
      </c>
      <c r="D161" s="1" t="s">
        <v>54</v>
      </c>
      <c r="E161" s="1" t="s">
        <v>284</v>
      </c>
    </row>
    <row r="162">
      <c r="C162" s="1" t="s">
        <v>291</v>
      </c>
      <c r="D162" s="1" t="s">
        <v>54</v>
      </c>
      <c r="E162" s="1" t="s">
        <v>284</v>
      </c>
    </row>
    <row r="163">
      <c r="A163" s="1" t="s">
        <v>292</v>
      </c>
      <c r="B163" s="1" t="s">
        <v>293</v>
      </c>
      <c r="C163" s="1" t="s">
        <v>294</v>
      </c>
      <c r="D163" s="1" t="s">
        <v>295</v>
      </c>
    </row>
    <row r="164">
      <c r="A164" s="1" t="s">
        <v>296</v>
      </c>
      <c r="B164" s="1" t="s">
        <v>293</v>
      </c>
      <c r="C164" s="1" t="s">
        <v>297</v>
      </c>
    </row>
    <row r="165">
      <c r="A165" s="1" t="s">
        <v>298</v>
      </c>
      <c r="B165" s="1" t="s">
        <v>293</v>
      </c>
      <c r="C165" s="1" t="s">
        <v>299</v>
      </c>
      <c r="D165" s="1" t="s">
        <v>54</v>
      </c>
      <c r="E165" s="1" t="s">
        <v>300</v>
      </c>
    </row>
    <row r="166">
      <c r="C166" s="1" t="s">
        <v>301</v>
      </c>
      <c r="D166" s="1" t="s">
        <v>54</v>
      </c>
      <c r="E166" s="1" t="s">
        <v>300</v>
      </c>
    </row>
    <row r="167">
      <c r="A167" s="1" t="s">
        <v>302</v>
      </c>
      <c r="B167" s="1" t="s">
        <v>293</v>
      </c>
      <c r="C167" s="1" t="s">
        <v>297</v>
      </c>
    </row>
    <row r="168">
      <c r="A168" s="1" t="s">
        <v>303</v>
      </c>
      <c r="B168" s="1" t="s">
        <v>293</v>
      </c>
      <c r="C168" s="1" t="s">
        <v>297</v>
      </c>
    </row>
    <row r="169">
      <c r="A169" s="1" t="s">
        <v>304</v>
      </c>
      <c r="B169" s="1" t="s">
        <v>293</v>
      </c>
      <c r="C169" s="1" t="s">
        <v>305</v>
      </c>
      <c r="D169" s="1" t="s">
        <v>16</v>
      </c>
    </row>
    <row r="170">
      <c r="A170" s="1" t="s">
        <v>306</v>
      </c>
      <c r="B170" s="1" t="s">
        <v>293</v>
      </c>
      <c r="C170" s="1" t="s">
        <v>297</v>
      </c>
    </row>
    <row r="171">
      <c r="A171" s="1" t="s">
        <v>307</v>
      </c>
      <c r="B171" s="1" t="s">
        <v>293</v>
      </c>
      <c r="C171" s="1" t="s">
        <v>297</v>
      </c>
    </row>
    <row r="172">
      <c r="A172" s="1" t="s">
        <v>308</v>
      </c>
      <c r="B172" s="1" t="s">
        <v>293</v>
      </c>
      <c r="C172" s="1" t="s">
        <v>309</v>
      </c>
      <c r="D172" s="1" t="s">
        <v>54</v>
      </c>
      <c r="E172" s="1" t="s">
        <v>310</v>
      </c>
    </row>
    <row r="173">
      <c r="A173" s="1" t="s">
        <v>311</v>
      </c>
      <c r="C173" s="1" t="s">
        <v>54</v>
      </c>
    </row>
    <row r="174">
      <c r="A174" s="1" t="s">
        <v>312</v>
      </c>
      <c r="C174" s="1" t="s">
        <v>313</v>
      </c>
    </row>
    <row r="175">
      <c r="A175" s="1" t="s">
        <v>314</v>
      </c>
      <c r="C175" s="1" t="s">
        <v>315</v>
      </c>
    </row>
    <row r="176">
      <c r="A176" s="1" t="s">
        <v>316</v>
      </c>
      <c r="C176" s="1" t="s">
        <v>317</v>
      </c>
    </row>
    <row r="177">
      <c r="A177" s="1" t="s">
        <v>318</v>
      </c>
      <c r="C177" s="1" t="s">
        <v>319</v>
      </c>
      <c r="D177" s="1" t="s">
        <v>54</v>
      </c>
    </row>
    <row r="179">
      <c r="A179" s="1" t="s">
        <v>320</v>
      </c>
      <c r="C179" s="1" t="s">
        <v>321</v>
      </c>
      <c r="D179" s="1" t="s">
        <v>54</v>
      </c>
      <c r="E179" s="1" t="s">
        <v>322</v>
      </c>
    </row>
    <row r="180">
      <c r="A180" s="1" t="s">
        <v>323</v>
      </c>
      <c r="C180" s="1" t="s">
        <v>324</v>
      </c>
    </row>
    <row r="181">
      <c r="A181" s="1" t="s">
        <v>325</v>
      </c>
      <c r="C181" s="1" t="s">
        <v>326</v>
      </c>
      <c r="D181" s="1" t="s">
        <v>16</v>
      </c>
    </row>
    <row r="182">
      <c r="A182" s="1" t="s">
        <v>327</v>
      </c>
      <c r="C182" s="1" t="s">
        <v>328</v>
      </c>
      <c r="D182" s="1" t="s">
        <v>16</v>
      </c>
    </row>
    <row r="183">
      <c r="C183" s="1" t="s">
        <v>329</v>
      </c>
      <c r="D183" s="1" t="s">
        <v>54</v>
      </c>
      <c r="E183" s="1" t="s">
        <v>16</v>
      </c>
      <c r="F183" s="3" t="str">
        <f>HYPERLINK("http://nunuku.cacr.caltech.edu/cgi-bin/getcssconedb_id_phase.cgi?ID=1104069040092&amp;PLOT=plot","Curve")</f>
        <v>Curve</v>
      </c>
      <c r="H183" s="3" t="str">
        <f>HYPERLINK("https://drive.google.com/drive/folders/0B44FvvLeyjLKemlFRlRqRWVXMXc/0B44FvvLeyjLKUF9zZXl6ZU11Y3c/0B44FvvLeyjLKfmxwOG0wV252Q21PcUhlRlpPUC1nV1J5R0FkRU14SHB3VUE4WXFFaGR3cUk","Curve")</f>
        <v>Curve</v>
      </c>
    </row>
    <row r="184">
      <c r="C184" s="1" t="s">
        <v>330</v>
      </c>
      <c r="D184" s="1" t="s">
        <v>16</v>
      </c>
    </row>
  </sheetData>
  <hyperlinks>
    <hyperlink r:id="rId1" ref="F3"/>
    <hyperlink r:id="rId2" ref="H3"/>
    <hyperlink r:id="rId3" ref="F42"/>
    <hyperlink r:id="rId4" ref="F44"/>
    <hyperlink r:id="rId5" ref="F45"/>
    <hyperlink r:id="rId6" ref="F47"/>
    <hyperlink r:id="rId7" ref="F57"/>
    <hyperlink r:id="rId8" ref="F61"/>
    <hyperlink r:id="rId9" ref="H61"/>
    <hyperlink r:id="rId10" location="simtable" ref="F68"/>
    <hyperlink r:id="rId11" location="simtable" ref="F70"/>
    <hyperlink r:id="rId12" ref="F95"/>
    <hyperlink r:id="rId13" ref="F96"/>
    <hyperlink r:id="rId14" ref="F97"/>
    <hyperlink r:id="rId15" location="simtable" ref="F98"/>
    <hyperlink r:id="rId16" ref="F100"/>
    <hyperlink r:id="rId17" ref="F105"/>
    <hyperlink r:id="rId18" ref="F107"/>
    <hyperlink r:id="rId19" ref="F110"/>
    <hyperlink r:id="rId20" location="simtable" ref="F112"/>
    <hyperlink r:id="rId21" ref="F113"/>
    <hyperlink r:id="rId22" ref="F114"/>
    <hyperlink r:id="rId23" ref="F115"/>
    <hyperlink r:id="rId24" ref="F116"/>
    <hyperlink r:id="rId25" ref="F117"/>
    <hyperlink r:id="rId26" location="simtable" ref="F119"/>
    <hyperlink r:id="rId27" ref="F121"/>
    <hyperlink r:id="rId28" ref="F123"/>
    <hyperlink r:id="rId29" ref="F125"/>
    <hyperlink r:id="rId30" ref="H125"/>
    <hyperlink r:id="rId31" ref="F126"/>
    <hyperlink r:id="rId32" ref="H126"/>
    <hyperlink r:id="rId33" ref="F128"/>
    <hyperlink r:id="rId34" ref="H128"/>
    <hyperlink r:id="rId35" ref="H129"/>
    <hyperlink r:id="rId36" ref="H130"/>
    <hyperlink r:id="rId37" location="folders/0B44FvvLeyjLKfmxwOG0wV252Q21PcUhlRlpPUC1nV1J5R0FkRU14SHB3VUE4WXFFaGR3cUk" ref="H153"/>
    <hyperlink r:id="rId38" ref="F159"/>
    <hyperlink r:id="rId39" ref="F183"/>
    <hyperlink r:id="rId40" ref="H183"/>
  </hyperlinks>
  <drawing r:id="rId41"/>
</worksheet>
</file>