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gron Belgiu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<sst xmlns="http://schemas.openxmlformats.org/spreadsheetml/2006/main" count="91" uniqueCount="54">
  <si>
    <t xml:space="preserve">Activa</t>
  </si>
  <si>
    <t xml:space="preserve">Passiva</t>
  </si>
  <si>
    <t xml:space="preserve">resultatenrekening</t>
  </si>
  <si>
    <t xml:space="preserve">Afschrijvingen en waardeverminderingen op materiële vaste activa</t>
  </si>
  <si>
    <t xml:space="preserve">640/8</t>
  </si>
  <si>
    <t xml:space="preserve">Andere bedrijfskosten</t>
  </si>
  <si>
    <t xml:space="preserve">Vaste activa</t>
  </si>
  <si>
    <t xml:space="preserve">Eigen vermogen</t>
  </si>
  <si>
    <t xml:space="preserve">bedrijfsopbrengsten</t>
  </si>
  <si>
    <t xml:space="preserve">Andere bedrijfsopbrengsten</t>
  </si>
  <si>
    <t xml:space="preserve">22/27</t>
  </si>
  <si>
    <t xml:space="preserve">Materiële vaste activa</t>
  </si>
  <si>
    <t xml:space="preserve">Kapitaal</t>
  </si>
  <si>
    <t xml:space="preserve">Omzet</t>
  </si>
  <si>
    <t xml:space="preserve">67/77</t>
  </si>
  <si>
    <t xml:space="preserve">Belastingen op het resultaat</t>
  </si>
  <si>
    <t xml:space="preserve">Immateriële vaste activa</t>
  </si>
  <si>
    <t xml:space="preserve">Reserves</t>
  </si>
  <si>
    <t xml:space="preserve">Bezoldigingen, sociale lasten en pensioenen</t>
  </si>
  <si>
    <t xml:space="preserve">Financiële vaste activa</t>
  </si>
  <si>
    <t xml:space="preserve">Niet-recurrente bedrijfsopbrengsten</t>
  </si>
  <si>
    <t xml:space="preserve">Diensten en diverse goederen</t>
  </si>
  <si>
    <t xml:space="preserve">Schulden korte termijn</t>
  </si>
  <si>
    <t xml:space="preserve">Bedrijfskosten</t>
  </si>
  <si>
    <t xml:space="preserve">Handelsgoederen, grond-en hulpstoffen</t>
  </si>
  <si>
    <t xml:space="preserve">Vlotte</t>
  </si>
  <si>
    <t xml:space="preserve">Handelsschulden</t>
  </si>
  <si>
    <t xml:space="preserve">Voorraden en bestellingen in uitvoering</t>
  </si>
  <si>
    <t xml:space="preserve">Schulden mbt belastingen en bezoldigingen</t>
  </si>
  <si>
    <t xml:space="preserve">40/41</t>
  </si>
  <si>
    <t xml:space="preserve">Handelsvorderingen</t>
  </si>
  <si>
    <t xml:space="preserve">47/48</t>
  </si>
  <si>
    <t xml:space="preserve">Overige schulden op ten hoogste 1 jaar</t>
  </si>
  <si>
    <t xml:space="preserve">54/58</t>
  </si>
  <si>
    <t xml:space="preserve">Liquide middelen</t>
  </si>
  <si>
    <t xml:space="preserve">490/1</t>
  </si>
  <si>
    <t xml:space="preserve">Overlopende rekeningen</t>
  </si>
  <si>
    <t xml:space="preserve">Schulden lange termijn</t>
  </si>
  <si>
    <t xml:space="preserve">631/4</t>
  </si>
  <si>
    <t xml:space="preserve">Waardevermindering op voorraden</t>
  </si>
  <si>
    <t xml:space="preserve">635/8</t>
  </si>
  <si>
    <t xml:space="preserve">Voorzieningen voor risico's en kosten</t>
  </si>
  <si>
    <t xml:space="preserve">Totale</t>
  </si>
  <si>
    <t xml:space="preserve">Bedrijfsresultaat</t>
  </si>
  <si>
    <t xml:space="preserve">76B</t>
  </si>
  <si>
    <t xml:space="preserve">Niet-recurrente financiële opbrengsten</t>
  </si>
  <si>
    <t xml:space="preserve">Financiele opbrengsten</t>
  </si>
  <si>
    <t xml:space="preserve">Recurrente financiële opbrengsten</t>
  </si>
  <si>
    <t xml:space="preserve">Recurrente financiële kosten</t>
  </si>
  <si>
    <t xml:space="preserve">Financiele kosten</t>
  </si>
  <si>
    <t xml:space="preserve">Belastbaar resultaat</t>
  </si>
  <si>
    <t xml:space="preserve">Resultaat op het boekjaar</t>
  </si>
  <si>
    <t xml:space="preserve">In rekening gebrachte BTW aan de vennootschap (aftrekbaar)</t>
  </si>
  <si>
    <t xml:space="preserve">In rekening gebrachte BTW door de vennootschap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</si>
</sst>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9"/>
  <sheetViews>
    <sheetView showFormulas="false" showGridLines="true" showRowColHeaders="true" showZeros="true" rightToLeft="false" tabSelected="true" showOutlineSymbols="true" defaultGridColor="true" view="normal" topLeftCell="F1" colorId="64" zoomScale="140" zoomScaleNormal="140" zoomScalePageLayoutView="100" workbookViewId="0">
      <selection pane="topLeft" activeCell="M19" activeCellId="0" sqref="M19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6.58"/>
    <col collapsed="false" customWidth="true" hidden="false" outlineLevel="0" max="2" min="2" style="0" width="57.46"/>
    <col collapsed="false" customWidth="true" hidden="false" outlineLevel="0" max="3" min="3" style="1" width="14"/>
    <col collapsed="false" customWidth="true" hidden="false" outlineLevel="0" max="4" min="4" style="1" width="11.33"/>
    <col collapsed="false" customWidth="true" hidden="false" outlineLevel="0" max="7" min="7" style="0" width="23.75"/>
    <col collapsed="false" customWidth="true" hidden="false" outlineLevel="0" max="8" min="8" style="0" width="10.15"/>
    <col collapsed="false" customWidth="true" hidden="false" outlineLevel="0" max="9" min="9" style="0" width="11.53"/>
    <col collapsed="false" customWidth="true" hidden="false" outlineLevel="0" max="11" min="11" style="0" width="6.58"/>
    <col collapsed="false" customWidth="true" hidden="false" outlineLevel="0" max="12" min="12" style="0" width="34.4"/>
    <col collapsed="false" customWidth="true" hidden="false" outlineLevel="0" max="13" min="13" style="0" width="10.15"/>
    <col collapsed="false" customWidth="true" hidden="false" outlineLevel="0" max="14" min="14" style="0" width="10.06"/>
    <col collapsed="false" customWidth="true" hidden="false" outlineLevel="0" max="17" min="17" style="0" width="57.46"/>
    <col collapsed="false" customWidth="true" hidden="false" outlineLevel="0" max="18" min="18" style="0" width="11.15"/>
    <col collapsed="false" customWidth="true" hidden="false" outlineLevel="0" max="19" min="19" style="0" width="11.53"/>
  </cols>
  <sheetData>
    <row r="1" customFormat="false" ht="14.25" hidden="false" customHeight="false" outlineLevel="0" collapsed="false">
      <c r="C1" s="2" t="n">
        <v>2022</v>
      </c>
      <c r="D1" s="2" t="n">
        <v>2021</v>
      </c>
      <c r="G1" s="3" t="s">
        <v>0</v>
      </c>
      <c r="H1" s="0" t="n">
        <v>2022</v>
      </c>
      <c r="I1" s="0" t="n">
        <v>2021</v>
      </c>
      <c r="L1" s="3" t="s">
        <v>1</v>
      </c>
      <c r="M1" s="0" t="n">
        <v>2022</v>
      </c>
      <c r="N1" s="0" t="n">
        <v>2021</v>
      </c>
      <c r="Q1" s="3" t="s">
        <v>2</v>
      </c>
      <c r="R1" s="0" t="n">
        <v>2022</v>
      </c>
      <c r="S1" s="0" t="n">
        <v>2021</v>
      </c>
    </row>
    <row r="2" customFormat="false" ht="14.25" hidden="false" customHeight="false" outlineLevel="0" collapsed="false">
      <c r="A2" s="0" t="n">
        <v>630</v>
      </c>
      <c r="B2" s="0" t="s">
        <v>3</v>
      </c>
      <c r="C2" s="1" t="n">
        <v>398894</v>
      </c>
      <c r="D2" s="1" t="n">
        <v>427598</v>
      </c>
    </row>
    <row r="3" customFormat="false" ht="14.25" hidden="false" customHeight="false" outlineLevel="0" collapsed="false">
      <c r="A3" s="0" t="s">
        <v>4</v>
      </c>
      <c r="B3" s="0" t="s">
        <v>5</v>
      </c>
      <c r="C3" s="1" t="n">
        <v>44605</v>
      </c>
      <c r="D3" s="1" t="n">
        <v>40319</v>
      </c>
      <c r="G3" s="3" t="s">
        <v>6</v>
      </c>
      <c r="H3" s="0" t="n">
        <f aca="false">SUM(H4,H5,H6)</f>
        <v>2815437</v>
      </c>
      <c r="I3" s="0" t="n">
        <f aca="false">SUM(I4,I5,I6)</f>
        <v>2109514</v>
      </c>
      <c r="L3" s="3" t="s">
        <v>7</v>
      </c>
      <c r="M3" s="4" t="n">
        <f aca="false">SUM(M4,M5)</f>
        <v>4019439</v>
      </c>
      <c r="N3" s="4" t="n">
        <f aca="false">SUM(N4,N5)</f>
        <v>4164586</v>
      </c>
      <c r="Q3" s="3" t="s">
        <v>8</v>
      </c>
      <c r="R3" s="0" t="n">
        <f aca="false">SUM(R4,R5,R6)</f>
        <v>25573310</v>
      </c>
      <c r="S3" s="0" t="n">
        <f aca="false">SUM(S4,S5,S6)</f>
        <v>25837192</v>
      </c>
    </row>
    <row r="4" customFormat="false" ht="14.25" hidden="false" customHeight="false" outlineLevel="0" collapsed="false">
      <c r="A4" s="0" t="n">
        <v>71</v>
      </c>
      <c r="B4" s="0" t="s">
        <v>9</v>
      </c>
      <c r="C4" s="1" t="n">
        <f aca="false">1350460+644090</f>
        <v>1994550</v>
      </c>
      <c r="D4" s="1" t="n">
        <f aca="false">1607706+259111</f>
        <v>1866817</v>
      </c>
      <c r="F4" s="0" t="s">
        <v>10</v>
      </c>
      <c r="G4" s="0" t="s">
        <v>11</v>
      </c>
      <c r="H4" s="1" t="n">
        <v>2675315</v>
      </c>
      <c r="I4" s="1" t="n">
        <v>1976598</v>
      </c>
      <c r="K4" s="0" t="n">
        <v>10</v>
      </c>
      <c r="L4" s="4" t="s">
        <v>12</v>
      </c>
      <c r="M4" s="1" t="n">
        <v>300472</v>
      </c>
      <c r="N4" s="1" t="n">
        <v>300472</v>
      </c>
      <c r="P4" s="0" t="n">
        <v>70</v>
      </c>
      <c r="Q4" s="4" t="s">
        <v>13</v>
      </c>
      <c r="R4" s="1" t="n">
        <f aca="false">23578760</f>
        <v>23578760</v>
      </c>
      <c r="S4" s="1" t="n">
        <v>23970332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1" t="n">
        <v>5709</v>
      </c>
      <c r="D5" s="1" t="n">
        <v>247747</v>
      </c>
      <c r="F5" s="0" t="n">
        <v>21</v>
      </c>
      <c r="G5" s="0" t="s">
        <v>16</v>
      </c>
      <c r="H5" s="1" t="n">
        <v>136175</v>
      </c>
      <c r="I5" s="1" t="n">
        <v>128969</v>
      </c>
      <c r="K5" s="0" t="n">
        <v>13</v>
      </c>
      <c r="L5" s="4" t="s">
        <v>17</v>
      </c>
      <c r="M5" s="1" t="n">
        <v>3718967</v>
      </c>
      <c r="N5" s="1" t="n">
        <v>3864114</v>
      </c>
      <c r="P5" s="0" t="n">
        <v>71</v>
      </c>
      <c r="Q5" s="4" t="s">
        <v>9</v>
      </c>
      <c r="R5" s="1" t="n">
        <f aca="false">1350460+644090</f>
        <v>1994550</v>
      </c>
      <c r="S5" s="1" t="n">
        <f aca="false">1607706+259111</f>
        <v>1866817</v>
      </c>
    </row>
    <row r="6" customFormat="false" ht="14.25" hidden="false" customHeight="false" outlineLevel="0" collapsed="false">
      <c r="A6" s="0" t="n">
        <v>62</v>
      </c>
      <c r="B6" s="0" t="s">
        <v>18</v>
      </c>
      <c r="C6" s="1" t="n">
        <v>4481967</v>
      </c>
      <c r="D6" s="1" t="n">
        <v>4136561</v>
      </c>
      <c r="F6" s="0" t="n">
        <v>28</v>
      </c>
      <c r="G6" s="0" t="s">
        <v>19</v>
      </c>
      <c r="H6" s="1" t="n">
        <v>3947</v>
      </c>
      <c r="I6" s="1" t="n">
        <v>3947</v>
      </c>
      <c r="P6" s="0" t="n">
        <v>72</v>
      </c>
      <c r="Q6" s="4" t="s">
        <v>20</v>
      </c>
      <c r="R6" s="1" t="n">
        <v>0</v>
      </c>
      <c r="S6" s="1" t="n">
        <v>43</v>
      </c>
    </row>
    <row r="7" customFormat="false" ht="14.25" hidden="false" customHeight="false" outlineLevel="0" collapsed="false">
      <c r="A7" s="0" t="n">
        <v>61</v>
      </c>
      <c r="B7" s="0" t="s">
        <v>21</v>
      </c>
      <c r="C7" s="1" t="n">
        <v>7121936</v>
      </c>
      <c r="D7" s="1" t="n">
        <v>6093236</v>
      </c>
    </row>
    <row r="8" customFormat="false" ht="14.25" hidden="false" customHeight="false" outlineLevel="0" collapsed="false">
      <c r="A8" s="0" t="n">
        <v>28</v>
      </c>
      <c r="B8" s="0" t="s">
        <v>19</v>
      </c>
      <c r="C8" s="1" t="n">
        <v>3947</v>
      </c>
      <c r="D8" s="1" t="n">
        <v>3947</v>
      </c>
      <c r="L8" s="3" t="s">
        <v>22</v>
      </c>
      <c r="M8" s="4" t="n">
        <f aca="false">SUM(M9,M10,M11)</f>
        <v>6277131</v>
      </c>
      <c r="N8" s="4" t="n">
        <f aca="false">SUM(N9,N10,N11)</f>
        <v>7772568</v>
      </c>
      <c r="Q8" s="3" t="s">
        <v>23</v>
      </c>
      <c r="R8" s="0" t="n">
        <f aca="false">SUM(R9,R10,R11,R12,R13,R14,R15)</f>
        <v>25369227</v>
      </c>
      <c r="S8" s="0" t="n">
        <f aca="false">SUM(S9,S10,S11,S12,S13,S14,S15)</f>
        <v>24670704</v>
      </c>
    </row>
    <row r="9" customFormat="false" ht="14.25" hidden="false" customHeight="false" outlineLevel="0" collapsed="false">
      <c r="A9" s="0" t="n">
        <v>60</v>
      </c>
      <c r="B9" s="0" t="s">
        <v>24</v>
      </c>
      <c r="C9" s="1" t="n">
        <v>13017039</v>
      </c>
      <c r="D9" s="1" t="n">
        <v>13508055</v>
      </c>
      <c r="G9" s="3" t="s">
        <v>25</v>
      </c>
      <c r="H9" s="4" t="n">
        <f aca="false">SUM(H10,H11,H12,H13)</f>
        <v>7481132</v>
      </c>
      <c r="I9" s="4" t="n">
        <f aca="false">SUM(I10,I11,I12,I13)</f>
        <v>9827640</v>
      </c>
      <c r="K9" s="0" t="n">
        <v>44</v>
      </c>
      <c r="L9" s="4" t="s">
        <v>26</v>
      </c>
      <c r="M9" s="1" t="n">
        <v>4544359</v>
      </c>
      <c r="N9" s="1" t="n">
        <v>5569513</v>
      </c>
      <c r="P9" s="0" t="n">
        <v>60</v>
      </c>
      <c r="Q9" s="4" t="s">
        <v>24</v>
      </c>
      <c r="R9" s="1" t="n">
        <v>13017039</v>
      </c>
      <c r="S9" s="1" t="n">
        <v>13508055</v>
      </c>
    </row>
    <row r="10" customFormat="false" ht="14.25" hidden="false" customHeight="false" outlineLevel="0" collapsed="false">
      <c r="A10" s="0" t="n">
        <v>44</v>
      </c>
      <c r="B10" s="0" t="s">
        <v>26</v>
      </c>
      <c r="C10" s="1" t="n">
        <v>4544359</v>
      </c>
      <c r="D10" s="1" t="n">
        <v>5569513</v>
      </c>
      <c r="F10" s="0" t="n">
        <v>3</v>
      </c>
      <c r="G10" s="0" t="s">
        <v>27</v>
      </c>
      <c r="H10" s="1" t="n">
        <v>4618383</v>
      </c>
      <c r="I10" s="1" t="n">
        <v>4400394</v>
      </c>
      <c r="K10" s="0" t="n">
        <v>45</v>
      </c>
      <c r="L10" s="4" t="s">
        <v>28</v>
      </c>
      <c r="M10" s="1" t="n">
        <f aca="false">1730714+2058</f>
        <v>1732772</v>
      </c>
      <c r="N10" s="1" t="n">
        <f aca="false">2035862+2058</f>
        <v>2037920</v>
      </c>
      <c r="P10" s="0" t="n">
        <v>61</v>
      </c>
      <c r="Q10" s="4" t="s">
        <v>21</v>
      </c>
      <c r="R10" s="1" t="n">
        <v>7121936</v>
      </c>
      <c r="S10" s="1" t="n">
        <v>6093236</v>
      </c>
    </row>
    <row r="11" customFormat="false" ht="14.25" hidden="false" customHeight="false" outlineLevel="0" collapsed="false">
      <c r="A11" s="0" t="s">
        <v>29</v>
      </c>
      <c r="B11" s="0" t="s">
        <v>30</v>
      </c>
      <c r="C11" s="1" t="n">
        <f aca="false">671043</f>
        <v>671043</v>
      </c>
      <c r="D11" s="1" t="n">
        <v>480558</v>
      </c>
      <c r="F11" s="0" t="s">
        <v>29</v>
      </c>
      <c r="G11" s="0" t="s">
        <v>30</v>
      </c>
      <c r="H11" s="1" t="n">
        <f aca="false">671043</f>
        <v>671043</v>
      </c>
      <c r="I11" s="1" t="n">
        <v>480558</v>
      </c>
      <c r="K11" s="4" t="s">
        <v>31</v>
      </c>
      <c r="L11" s="4" t="s">
        <v>32</v>
      </c>
      <c r="M11" s="1" t="n">
        <v>0</v>
      </c>
      <c r="N11" s="1" t="n">
        <v>165135</v>
      </c>
      <c r="P11" s="0" t="n">
        <v>62</v>
      </c>
      <c r="Q11" s="4" t="s">
        <v>18</v>
      </c>
      <c r="R11" s="1" t="n">
        <v>4481967</v>
      </c>
      <c r="S11" s="1" t="n">
        <v>4136561</v>
      </c>
    </row>
    <row r="12" customFormat="false" ht="14.25" hidden="false" customHeight="false" outlineLevel="0" collapsed="false">
      <c r="A12" s="0" t="n">
        <v>21</v>
      </c>
      <c r="B12" s="0" t="s">
        <v>16</v>
      </c>
      <c r="C12" s="1" t="n">
        <v>136175</v>
      </c>
      <c r="D12" s="1" t="n">
        <v>128969</v>
      </c>
      <c r="F12" s="0" t="s">
        <v>33</v>
      </c>
      <c r="G12" s="0" t="s">
        <v>34</v>
      </c>
      <c r="H12" s="1" t="n">
        <v>2139872</v>
      </c>
      <c r="I12" s="1" t="n">
        <v>4889051</v>
      </c>
      <c r="P12" s="0" t="n">
        <v>630</v>
      </c>
      <c r="Q12" s="4" t="s">
        <v>3</v>
      </c>
      <c r="R12" s="1" t="n">
        <v>398894</v>
      </c>
      <c r="S12" s="1" t="n">
        <v>427598</v>
      </c>
    </row>
    <row r="13" customFormat="false" ht="14.25" hidden="false" customHeight="false" outlineLevel="0" collapsed="false">
      <c r="A13" s="0" t="n">
        <v>10</v>
      </c>
      <c r="B13" s="0" t="s">
        <v>12</v>
      </c>
      <c r="C13" s="1" t="n">
        <v>300472</v>
      </c>
      <c r="D13" s="1" t="n">
        <v>300472</v>
      </c>
      <c r="F13" s="0" t="s">
        <v>35</v>
      </c>
      <c r="G13" s="0" t="s">
        <v>36</v>
      </c>
      <c r="H13" s="1" t="n">
        <v>51834</v>
      </c>
      <c r="I13" s="1" t="n">
        <v>57637</v>
      </c>
      <c r="L13" s="3" t="s">
        <v>37</v>
      </c>
      <c r="M13" s="0" t="n">
        <v>0</v>
      </c>
      <c r="N13" s="0" t="n">
        <v>0</v>
      </c>
      <c r="P13" s="4" t="s">
        <v>38</v>
      </c>
      <c r="Q13" s="4" t="s">
        <v>39</v>
      </c>
      <c r="R13" s="1" t="n">
        <v>304786</v>
      </c>
      <c r="S13" s="1" t="n">
        <v>465188</v>
      </c>
    </row>
    <row r="14" customFormat="false" ht="14.25" hidden="false" customHeight="false" outlineLevel="0" collapsed="false">
      <c r="A14" s="0" t="s">
        <v>33</v>
      </c>
      <c r="B14" s="0" t="s">
        <v>34</v>
      </c>
      <c r="C14" s="1" t="n">
        <v>2139872</v>
      </c>
      <c r="D14" s="1" t="n">
        <v>4889051</v>
      </c>
      <c r="P14" s="0" t="s">
        <v>40</v>
      </c>
      <c r="Q14" s="0" t="s">
        <v>41</v>
      </c>
      <c r="R14" s="1" t="n">
        <v>0</v>
      </c>
      <c r="S14" s="1" t="n">
        <v>-253</v>
      </c>
    </row>
    <row r="15" customFormat="false" ht="14.25" hidden="false" customHeight="false" outlineLevel="0" collapsed="false">
      <c r="A15" s="0" t="s">
        <v>10</v>
      </c>
      <c r="B15" s="0" t="s">
        <v>11</v>
      </c>
      <c r="C15" s="1" t="n">
        <v>2675315</v>
      </c>
      <c r="D15" s="1" t="n">
        <v>1976598</v>
      </c>
      <c r="G15" s="3" t="s">
        <v>42</v>
      </c>
      <c r="H15" s="4" t="n">
        <f aca="false">SUM(H9,H3)</f>
        <v>10296569</v>
      </c>
      <c r="I15" s="4" t="n">
        <f aca="false">SUM(I9,I3)</f>
        <v>11937154</v>
      </c>
      <c r="L15" s="3" t="s">
        <v>42</v>
      </c>
      <c r="M15" s="4" t="n">
        <f aca="false">SUM(M8,M3,M13)</f>
        <v>10296570</v>
      </c>
      <c r="N15" s="4" t="n">
        <f aca="false">SUM(N8,N3,N13)</f>
        <v>11937154</v>
      </c>
      <c r="P15" s="4" t="s">
        <v>4</v>
      </c>
      <c r="Q15" s="4" t="s">
        <v>5</v>
      </c>
      <c r="R15" s="1" t="n">
        <v>44605</v>
      </c>
      <c r="S15" s="1" t="n">
        <v>40319</v>
      </c>
    </row>
    <row r="16" customFormat="false" ht="14.25" hidden="false" customHeight="false" outlineLevel="0" collapsed="false">
      <c r="A16" s="0" t="n">
        <v>72</v>
      </c>
      <c r="B16" s="0" t="s">
        <v>20</v>
      </c>
      <c r="C16" s="1" t="n">
        <v>0</v>
      </c>
      <c r="D16" s="1" t="n">
        <v>43</v>
      </c>
      <c r="Q16" s="5" t="s">
        <v>43</v>
      </c>
    </row>
    <row r="17" customFormat="false" ht="14.25" hidden="false" customHeight="false" outlineLevel="0" collapsed="false">
      <c r="A17" s="0" t="s">
        <v>44</v>
      </c>
      <c r="B17" s="0" t="s">
        <v>45</v>
      </c>
      <c r="C17" s="1" t="n">
        <v>6053</v>
      </c>
      <c r="D17" s="1" t="n">
        <v>22497</v>
      </c>
    </row>
    <row r="18" customFormat="false" ht="14.25" hidden="false" customHeight="false" outlineLevel="0" collapsed="false">
      <c r="A18" s="0" t="n">
        <v>70</v>
      </c>
      <c r="B18" s="0" t="s">
        <v>13</v>
      </c>
      <c r="C18" s="1" t="n">
        <f aca="false">23578760</f>
        <v>23578760</v>
      </c>
      <c r="D18" s="1" t="n">
        <v>23970332</v>
      </c>
      <c r="Q18" s="3" t="s">
        <v>46</v>
      </c>
    </row>
    <row r="19" customFormat="false" ht="14.25" hidden="false" customHeight="false" outlineLevel="0" collapsed="false">
      <c r="A19" s="0" t="s">
        <v>31</v>
      </c>
      <c r="B19" s="0" t="s">
        <v>32</v>
      </c>
      <c r="C19" s="1" t="n">
        <v>0</v>
      </c>
      <c r="D19" s="1" t="n">
        <v>165135</v>
      </c>
      <c r="P19" s="0" t="n">
        <v>75</v>
      </c>
      <c r="Q19" s="0" t="s">
        <v>47</v>
      </c>
      <c r="R19" s="1" t="n">
        <v>3907</v>
      </c>
      <c r="S19" s="1" t="n">
        <v>5199</v>
      </c>
    </row>
    <row r="20" customFormat="false" ht="14.25" hidden="false" customHeight="false" outlineLevel="0" collapsed="false">
      <c r="A20" s="0" t="s">
        <v>35</v>
      </c>
      <c r="B20" s="0" t="s">
        <v>36</v>
      </c>
      <c r="C20" s="1" t="n">
        <v>51834</v>
      </c>
      <c r="D20" s="1" t="n">
        <v>57637</v>
      </c>
      <c r="P20" s="0" t="s">
        <v>44</v>
      </c>
      <c r="Q20" s="0" t="s">
        <v>45</v>
      </c>
      <c r="R20" s="1" t="n">
        <v>6053</v>
      </c>
      <c r="S20" s="1" t="n">
        <v>22497</v>
      </c>
    </row>
    <row r="21" customFormat="false" ht="14.25" hidden="false" customHeight="false" outlineLevel="0" collapsed="false">
      <c r="A21" s="0" t="n">
        <v>65</v>
      </c>
      <c r="B21" s="0" t="s">
        <v>48</v>
      </c>
      <c r="C21" s="1" t="n">
        <v>353481</v>
      </c>
      <c r="D21" s="1" t="n">
        <v>373514</v>
      </c>
      <c r="Q21" s="3" t="s">
        <v>49</v>
      </c>
    </row>
    <row r="22" customFormat="false" ht="14.25" hidden="false" customHeight="false" outlineLevel="0" collapsed="false">
      <c r="A22" s="0" t="n">
        <v>75</v>
      </c>
      <c r="B22" s="0" t="s">
        <v>47</v>
      </c>
      <c r="C22" s="1" t="n">
        <v>3907</v>
      </c>
      <c r="D22" s="1" t="n">
        <v>5199</v>
      </c>
      <c r="E22" s="1"/>
      <c r="F22" s="1"/>
      <c r="P22" s="0" t="n">
        <v>65</v>
      </c>
      <c r="Q22" s="4" t="s">
        <v>48</v>
      </c>
      <c r="R22" s="1" t="n">
        <v>353481</v>
      </c>
      <c r="S22" s="1" t="n">
        <v>373514</v>
      </c>
    </row>
    <row r="23" customFormat="false" ht="14.25" hidden="false" customHeight="false" outlineLevel="0" collapsed="false">
      <c r="A23" s="0" t="n">
        <v>13</v>
      </c>
      <c r="B23" s="0" t="s">
        <v>17</v>
      </c>
      <c r="C23" s="1" t="n">
        <v>3718967</v>
      </c>
      <c r="D23" s="1" t="n">
        <v>3864114</v>
      </c>
      <c r="Q23" s="3" t="s">
        <v>50</v>
      </c>
    </row>
    <row r="24" customFormat="false" ht="14.25" hidden="false" customHeight="false" outlineLevel="0" collapsed="false">
      <c r="A24" s="0" t="n">
        <v>45</v>
      </c>
      <c r="B24" s="0" t="s">
        <v>28</v>
      </c>
      <c r="C24" s="1" t="n">
        <f aca="false">1730714+2058</f>
        <v>1732772</v>
      </c>
      <c r="D24" s="1" t="n">
        <f aca="false">2035862+2058</f>
        <v>2037920</v>
      </c>
    </row>
    <row r="25" customFormat="false" ht="14.25" hidden="false" customHeight="false" outlineLevel="0" collapsed="false">
      <c r="A25" s="0" t="n">
        <v>3</v>
      </c>
      <c r="B25" s="0" t="s">
        <v>27</v>
      </c>
      <c r="C25" s="1" t="n">
        <v>4618383</v>
      </c>
      <c r="D25" s="1" t="n">
        <v>4400394</v>
      </c>
      <c r="P25" s="0" t="s">
        <v>14</v>
      </c>
      <c r="Q25" s="0" t="s">
        <v>15</v>
      </c>
      <c r="R25" s="1" t="n">
        <v>5709</v>
      </c>
      <c r="S25" s="1" t="n">
        <v>247747</v>
      </c>
    </row>
    <row r="26" customFormat="false" ht="14.25" hidden="false" customHeight="false" outlineLevel="0" collapsed="false">
      <c r="A26" s="0" t="s">
        <v>40</v>
      </c>
      <c r="B26" s="0" t="s">
        <v>41</v>
      </c>
      <c r="C26" s="1" t="n">
        <v>0</v>
      </c>
      <c r="D26" s="1" t="n">
        <v>-253</v>
      </c>
      <c r="Q26" s="3" t="s">
        <v>51</v>
      </c>
    </row>
    <row r="27" customFormat="false" ht="14.25" hidden="false" customHeight="false" outlineLevel="0" collapsed="false">
      <c r="A27" s="0" t="s">
        <v>38</v>
      </c>
      <c r="B27" s="0" t="s">
        <v>39</v>
      </c>
      <c r="C27" s="1" t="n">
        <v>304786</v>
      </c>
      <c r="D27" s="1" t="n">
        <v>465188</v>
      </c>
    </row>
    <row r="28" customFormat="false" ht="14.25" hidden="false" customHeight="false" outlineLevel="0" collapsed="false">
      <c r="A28" s="0" t="n">
        <v>9145</v>
      </c>
      <c r="B28" s="0" t="s">
        <v>52</v>
      </c>
      <c r="C28" s="1" t="n">
        <v>4274123</v>
      </c>
      <c r="D28" s="1" t="n">
        <v>4221308</v>
      </c>
    </row>
    <row r="29" customFormat="false" ht="14.25" hidden="false" customHeight="false" outlineLevel="0" collapsed="false">
      <c r="A29" s="0" t="n">
        <v>9146</v>
      </c>
      <c r="B29" s="0" t="s">
        <v>53</v>
      </c>
      <c r="C29" s="1" t="n">
        <v>6972009</v>
      </c>
      <c r="D29" s="1" t="n">
        <v>6157611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LibreOffice/24.2.7.2$Linux_X86_64 LibreOffice_project/420$Build-2</Application>
  <AppVersion>15.0000</AppVersion>
  <Company>Odisee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2024-02-26T14:54:48Z</dcterms:created>
  <dc:creator>Alain Praet</dc:creator>
  <dc:description/>
  <dc:language>en-US</dc:language>
  <cp:lastModifiedBy/>
  <dcterms:modified xsi:type="dcterms:W3CDTF">2025-02-18T17:08:20Z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