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3263\Desktop\"/>
    </mc:Choice>
  </mc:AlternateContent>
  <xr:revisionPtr revIDLastSave="0" documentId="8_{50294A8E-44E7-45F6-B5DF-8FB8F6EE10E3}" xr6:coauthVersionLast="36" xr6:coauthVersionMax="36" xr10:uidLastSave="{00000000-0000-0000-0000-000000000000}"/>
  <bookViews>
    <workbookView xWindow="0" yWindow="0" windowWidth="23040" windowHeight="10116" xr2:uid="{7F52B9AB-9305-4787-A79B-616D1E3CDA32}"/>
  </bookViews>
  <sheets>
    <sheet name="Fagron Belgiu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3" i="1"/>
  <c r="D14" i="1"/>
  <c r="D8" i="1"/>
  <c r="D3" i="1"/>
  <c r="C3" i="1"/>
  <c r="N19" i="1"/>
  <c r="M19" i="1"/>
  <c r="N16" i="1"/>
  <c r="M16" i="1"/>
  <c r="N7" i="1"/>
  <c r="M7" i="1"/>
  <c r="I11" i="1" l="1"/>
  <c r="I9" i="1" s="1"/>
  <c r="I14" i="1" s="1"/>
  <c r="H11" i="1"/>
  <c r="H9" i="1" s="1"/>
  <c r="H14" i="1" s="1"/>
  <c r="C10" i="1"/>
  <c r="C8" i="1" s="1"/>
  <c r="C14" i="1" s="1"/>
  <c r="N5" i="1"/>
  <c r="N3" i="1" s="1"/>
  <c r="N15" i="1" s="1"/>
  <c r="N21" i="1" s="1"/>
  <c r="N23" i="1" s="1"/>
  <c r="M4" i="1"/>
  <c r="M5" i="1"/>
  <c r="M3" i="1" l="1"/>
  <c r="M15" i="1" s="1"/>
  <c r="M21" i="1" s="1"/>
  <c r="M23" i="1" s="1"/>
</calcChain>
</file>

<file path=xl/sharedStrings.xml><?xml version="1.0" encoding="utf-8"?>
<sst xmlns="http://schemas.openxmlformats.org/spreadsheetml/2006/main" count="63" uniqueCount="63">
  <si>
    <t>Omzet</t>
  </si>
  <si>
    <t>Diensten en diverse goederen</t>
  </si>
  <si>
    <t>Bezoldigingen, sociale lasten en pensioenen</t>
  </si>
  <si>
    <t>Andere bedrijfskosten</t>
  </si>
  <si>
    <t>640/8</t>
  </si>
  <si>
    <t>Recurrente financiële kosten</t>
  </si>
  <si>
    <t>67/77</t>
  </si>
  <si>
    <t>Belastingen op het resultaat</t>
  </si>
  <si>
    <t>Reserves</t>
  </si>
  <si>
    <t>Kapitaal</t>
  </si>
  <si>
    <t>47/48</t>
  </si>
  <si>
    <t>Handelsschulden</t>
  </si>
  <si>
    <t>Schulden mbt belastingen en bezoldigingen</t>
  </si>
  <si>
    <t>Overige schulden op ten hoogste 1 jaar</t>
  </si>
  <si>
    <t>Overlopende rekeningen</t>
  </si>
  <si>
    <t>22/27</t>
  </si>
  <si>
    <t>Andere bedrijfsopbrengsten</t>
  </si>
  <si>
    <t>Niet-recurrente bedrijfsopbrengsten</t>
  </si>
  <si>
    <t>Handelsgoederen, grond-en hulpstoffen</t>
  </si>
  <si>
    <t>Afschrijvingen en waardeverminderingen op materiële vaste activa</t>
  </si>
  <si>
    <t>631/4</t>
  </si>
  <si>
    <t>635/8</t>
  </si>
  <si>
    <t>Waardevermindering op voorraden</t>
  </si>
  <si>
    <t>Voorzieningen voor risico's en kosten</t>
  </si>
  <si>
    <t>Recurrente financiële opbrengsten</t>
  </si>
  <si>
    <t>76B</t>
  </si>
  <si>
    <t>Niet-recurrente financiële opbrengsten</t>
  </si>
  <si>
    <t>Immateriële vaste activa</t>
  </si>
  <si>
    <t>Materiële vaste activa</t>
  </si>
  <si>
    <t>Financiële vaste activa</t>
  </si>
  <si>
    <t>Voorraden en bestellingen in uitvoering</t>
  </si>
  <si>
    <t>Handelsvorderingen</t>
  </si>
  <si>
    <t>40/41</t>
  </si>
  <si>
    <t>Liquide middelen</t>
  </si>
  <si>
    <t>54/58</t>
  </si>
  <si>
    <t>490/1</t>
  </si>
  <si>
    <t>Activa</t>
  </si>
  <si>
    <t>Resultatenrekening</t>
  </si>
  <si>
    <t>Bedrijfsopbrengsten</t>
  </si>
  <si>
    <t>Vaste Activa</t>
  </si>
  <si>
    <t>Eigen Vermogen</t>
  </si>
  <si>
    <t>Bedrijfskosten</t>
  </si>
  <si>
    <t>Bedrijfsresultaat</t>
  </si>
  <si>
    <t>Financiële opbrengsten</t>
  </si>
  <si>
    <t>Financiële kosten</t>
  </si>
  <si>
    <t>Belastbaar resultaat</t>
  </si>
  <si>
    <t>Resultaat van het boekjaar</t>
  </si>
  <si>
    <t>Vlottende activa</t>
  </si>
  <si>
    <t>Totale Activa</t>
  </si>
  <si>
    <t>Passiva</t>
  </si>
  <si>
    <t>Schulden Korte Termijn</t>
  </si>
  <si>
    <t>Totale Passiva</t>
  </si>
  <si>
    <t>Schulden Lange Termijn</t>
  </si>
  <si>
    <t>42/48</t>
  </si>
  <si>
    <t>10/15</t>
  </si>
  <si>
    <t>10/49</t>
  </si>
  <si>
    <t>20/58</t>
  </si>
  <si>
    <t>29/58</t>
  </si>
  <si>
    <t>20/28</t>
  </si>
  <si>
    <t>75/76B</t>
  </si>
  <si>
    <t>65/65B</t>
  </si>
  <si>
    <t>70/76A</t>
  </si>
  <si>
    <t>60/66A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</si>
</sst>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0" borderId="0" xfId="0" applyFon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4581-B587-49A9-B202-61646C372315}">
  <dimension ref="A1:N23"/>
  <sheetViews>
    <sheetView tabSelected="1" zoomScale="140" zoomScaleNormal="140" workbookViewId="0"/>
  </sheetViews>
  <sheetFormatPr defaultRowHeight="14.4" x14ac:dyDescent="0.3"/>
  <cols>
    <col min="2" max="2" width="19.88671875" bestFit="1" customWidth="1"/>
    <col min="3" max="4" width="10.21875" bestFit="1" customWidth="1"/>
    <col min="7" max="7" width="38.21875" bestFit="1" customWidth="1"/>
    <col min="8" max="9" width="10.21875" bestFit="1" customWidth="1"/>
    <col min="12" max="12" width="36" customWidth="1"/>
    <col min="13" max="14" width="10.21875" bestFit="1" customWidth="1"/>
  </cols>
  <sheetData>
    <row r="1" spans="1:14" x14ac:dyDescent="0.3">
      <c r="B1" s="3" t="s">
        <v>36</v>
      </c>
      <c r="C1" s="2">
        <v>2022</v>
      </c>
      <c r="D1" s="2">
        <v>2021</v>
      </c>
      <c r="G1" s="3" t="s">
        <v>49</v>
      </c>
      <c r="H1" s="2">
        <v>2022</v>
      </c>
      <c r="I1" s="2">
        <v>2021</v>
      </c>
      <c r="L1" s="3" t="s">
        <v>37</v>
      </c>
      <c r="M1" s="2">
        <v>2022</v>
      </c>
      <c r="N1" s="2">
        <v>2021</v>
      </c>
    </row>
    <row r="3" spans="1:14" x14ac:dyDescent="0.3">
      <c r="A3" t="s">
        <v>58</v>
      </c>
      <c r="B3" s="3" t="s">
        <v>39</v>
      </c>
      <c r="C3" s="1">
        <f>SUM(C4:C6)</f>
        <v>2815437</v>
      </c>
      <c r="D3" s="1">
        <f>SUM(D4:D6)</f>
        <v>2109514</v>
      </c>
      <c r="F3" s="4" t="s">
        <v>54</v>
      </c>
      <c r="G3" s="3" t="s">
        <v>40</v>
      </c>
      <c r="H3" s="1">
        <f>SUM(H4:H5)</f>
        <v>4019439</v>
      </c>
      <c r="I3" s="1">
        <f>SUM(I4:I5)</f>
        <v>4164586</v>
      </c>
      <c r="K3" t="s">
        <v>61</v>
      </c>
      <c r="L3" s="3" t="s">
        <v>38</v>
      </c>
      <c r="M3" s="1">
        <f>SUM(M4:M6)</f>
        <v>25573310</v>
      </c>
      <c r="N3" s="1">
        <f>SUM(N4:N6)</f>
        <v>25837192</v>
      </c>
    </row>
    <row r="4" spans="1:14" x14ac:dyDescent="0.3">
      <c r="A4">
        <v>21</v>
      </c>
      <c r="B4" t="s">
        <v>27</v>
      </c>
      <c r="C4" s="1">
        <v>136175</v>
      </c>
      <c r="D4" s="1">
        <v>128969</v>
      </c>
      <c r="F4">
        <v>10</v>
      </c>
      <c r="G4" t="s">
        <v>9</v>
      </c>
      <c r="H4" s="1">
        <v>300472</v>
      </c>
      <c r="I4" s="1">
        <v>300472</v>
      </c>
      <c r="K4">
        <v>70</v>
      </c>
      <c r="L4" t="s">
        <v>0</v>
      </c>
      <c r="M4" s="1">
        <f>23578760</f>
        <v>23578760</v>
      </c>
      <c r="N4" s="1">
        <v>23970332</v>
      </c>
    </row>
    <row r="5" spans="1:14" x14ac:dyDescent="0.3">
      <c r="A5" t="s">
        <v>15</v>
      </c>
      <c r="B5" t="s">
        <v>28</v>
      </c>
      <c r="C5" s="1">
        <v>2675315</v>
      </c>
      <c r="D5" s="1">
        <v>1976598</v>
      </c>
      <c r="F5">
        <v>13</v>
      </c>
      <c r="G5" t="s">
        <v>8</v>
      </c>
      <c r="H5" s="1">
        <v>3718967</v>
      </c>
      <c r="I5" s="1">
        <v>3864114</v>
      </c>
      <c r="K5">
        <v>71</v>
      </c>
      <c r="L5" t="s">
        <v>16</v>
      </c>
      <c r="M5" s="1">
        <f>1350460+644090</f>
        <v>1994550</v>
      </c>
      <c r="N5" s="1">
        <f>1607706+259111</f>
        <v>1866817</v>
      </c>
    </row>
    <row r="6" spans="1:14" x14ac:dyDescent="0.3">
      <c r="A6">
        <v>28</v>
      </c>
      <c r="B6" t="s">
        <v>29</v>
      </c>
      <c r="C6" s="1">
        <v>3947</v>
      </c>
      <c r="D6" s="1">
        <v>3947</v>
      </c>
      <c r="K6">
        <v>72</v>
      </c>
      <c r="L6" t="s">
        <v>17</v>
      </c>
      <c r="M6" s="1">
        <v>0</v>
      </c>
      <c r="N6" s="1">
        <v>43</v>
      </c>
    </row>
    <row r="7" spans="1:14" x14ac:dyDescent="0.3">
      <c r="F7">
        <v>17</v>
      </c>
      <c r="G7" s="3" t="s">
        <v>52</v>
      </c>
      <c r="H7">
        <v>0</v>
      </c>
      <c r="I7">
        <v>0</v>
      </c>
      <c r="K7" t="s">
        <v>62</v>
      </c>
      <c r="L7" s="3" t="s">
        <v>41</v>
      </c>
      <c r="M7" s="1">
        <f>SUM(M8:M14)</f>
        <v>25369227</v>
      </c>
      <c r="N7" s="1">
        <f>SUM(N8:N14)</f>
        <v>24670704</v>
      </c>
    </row>
    <row r="8" spans="1:14" x14ac:dyDescent="0.3">
      <c r="A8" t="s">
        <v>57</v>
      </c>
      <c r="B8" s="3" t="s">
        <v>47</v>
      </c>
      <c r="C8" s="1">
        <f>SUM(C9:C12)</f>
        <v>7481132</v>
      </c>
      <c r="D8" s="1">
        <f>SUM(D9:D12)</f>
        <v>9827640</v>
      </c>
      <c r="K8">
        <v>60</v>
      </c>
      <c r="L8" t="s">
        <v>18</v>
      </c>
      <c r="M8" s="1">
        <v>13017039</v>
      </c>
      <c r="N8" s="1">
        <v>13508055</v>
      </c>
    </row>
    <row r="9" spans="1:14" x14ac:dyDescent="0.3">
      <c r="A9">
        <v>3</v>
      </c>
      <c r="B9" t="s">
        <v>30</v>
      </c>
      <c r="C9" s="1">
        <v>4618383</v>
      </c>
      <c r="D9" s="1">
        <v>4400394</v>
      </c>
      <c r="F9" t="s">
        <v>53</v>
      </c>
      <c r="G9" s="3" t="s">
        <v>50</v>
      </c>
      <c r="H9" s="1">
        <f>SUM(H10:H12)</f>
        <v>6277131</v>
      </c>
      <c r="I9" s="1">
        <f>SUM(I10:I12)</f>
        <v>7772568</v>
      </c>
      <c r="K9">
        <v>61</v>
      </c>
      <c r="L9" t="s">
        <v>1</v>
      </c>
      <c r="M9" s="1">
        <v>7121936</v>
      </c>
      <c r="N9" s="1">
        <v>6093236</v>
      </c>
    </row>
    <row r="10" spans="1:14" x14ac:dyDescent="0.3">
      <c r="A10" t="s">
        <v>32</v>
      </c>
      <c r="B10" t="s">
        <v>31</v>
      </c>
      <c r="C10" s="1">
        <f>671043</f>
        <v>671043</v>
      </c>
      <c r="D10" s="1">
        <v>480558</v>
      </c>
      <c r="F10">
        <v>44</v>
      </c>
      <c r="G10" t="s">
        <v>11</v>
      </c>
      <c r="H10" s="1">
        <v>4544359</v>
      </c>
      <c r="I10" s="1">
        <v>5569513</v>
      </c>
      <c r="K10">
        <v>62</v>
      </c>
      <c r="L10" t="s">
        <v>2</v>
      </c>
      <c r="M10" s="1">
        <v>4481967</v>
      </c>
      <c r="N10" s="1">
        <v>4136561</v>
      </c>
    </row>
    <row r="11" spans="1:14" x14ac:dyDescent="0.3">
      <c r="A11" t="s">
        <v>34</v>
      </c>
      <c r="B11" t="s">
        <v>33</v>
      </c>
      <c r="C11" s="1">
        <v>2139872</v>
      </c>
      <c r="D11" s="1">
        <v>4889051</v>
      </c>
      <c r="F11">
        <v>45</v>
      </c>
      <c r="G11" t="s">
        <v>12</v>
      </c>
      <c r="H11" s="1">
        <f>1730714+2058</f>
        <v>1732772</v>
      </c>
      <c r="I11" s="1">
        <f>2035862+2058</f>
        <v>2037920</v>
      </c>
      <c r="K11">
        <v>630</v>
      </c>
      <c r="L11" t="s">
        <v>19</v>
      </c>
      <c r="M11" s="1">
        <v>398894</v>
      </c>
      <c r="N11" s="1">
        <v>427598</v>
      </c>
    </row>
    <row r="12" spans="1:14" x14ac:dyDescent="0.3">
      <c r="A12" t="s">
        <v>35</v>
      </c>
      <c r="B12" t="s">
        <v>14</v>
      </c>
      <c r="C12" s="1">
        <v>51834</v>
      </c>
      <c r="D12" s="1">
        <v>57637</v>
      </c>
      <c r="F12" t="s">
        <v>10</v>
      </c>
      <c r="G12" t="s">
        <v>13</v>
      </c>
      <c r="H12" s="1">
        <v>0</v>
      </c>
      <c r="I12" s="1">
        <v>165135</v>
      </c>
      <c r="K12" t="s">
        <v>20</v>
      </c>
      <c r="L12" t="s">
        <v>22</v>
      </c>
      <c r="M12" s="1">
        <v>304786</v>
      </c>
      <c r="N12" s="1">
        <v>465188</v>
      </c>
    </row>
    <row r="13" spans="1:14" x14ac:dyDescent="0.3">
      <c r="K13" t="s">
        <v>21</v>
      </c>
      <c r="L13" t="s">
        <v>23</v>
      </c>
      <c r="M13" s="1">
        <v>0</v>
      </c>
      <c r="N13" s="1">
        <v>-253</v>
      </c>
    </row>
    <row r="14" spans="1:14" x14ac:dyDescent="0.3">
      <c r="A14" s="5" t="s">
        <v>56</v>
      </c>
      <c r="B14" t="s">
        <v>48</v>
      </c>
      <c r="C14" s="1">
        <f>C3+C8</f>
        <v>10296569</v>
      </c>
      <c r="D14" s="1">
        <f>D3+D8</f>
        <v>11937154</v>
      </c>
      <c r="F14" s="4" t="s">
        <v>55</v>
      </c>
      <c r="G14" t="s">
        <v>51</v>
      </c>
      <c r="H14" s="1">
        <f>H3+H7+H9</f>
        <v>10296570</v>
      </c>
      <c r="I14" s="1">
        <f>I3+I7+I9</f>
        <v>11937154</v>
      </c>
      <c r="K14" t="s">
        <v>4</v>
      </c>
      <c r="L14" t="s">
        <v>3</v>
      </c>
      <c r="M14" s="1">
        <v>44605</v>
      </c>
      <c r="N14" s="1">
        <v>40319</v>
      </c>
    </row>
    <row r="15" spans="1:14" x14ac:dyDescent="0.3">
      <c r="K15">
        <v>9901</v>
      </c>
      <c r="L15" s="3" t="s">
        <v>42</v>
      </c>
      <c r="M15" s="1">
        <f>M3-M7</f>
        <v>204083</v>
      </c>
      <c r="N15" s="1">
        <f>N3-N7</f>
        <v>1166488</v>
      </c>
    </row>
    <row r="16" spans="1:14" x14ac:dyDescent="0.3">
      <c r="K16" t="s">
        <v>59</v>
      </c>
      <c r="L16" s="3" t="s">
        <v>43</v>
      </c>
      <c r="M16" s="1">
        <f>SUM(M17:M18)</f>
        <v>9960</v>
      </c>
      <c r="N16" s="1">
        <f>SUM(N17:N18)</f>
        <v>27696</v>
      </c>
    </row>
    <row r="17" spans="11:14" x14ac:dyDescent="0.3">
      <c r="K17">
        <v>75</v>
      </c>
      <c r="L17" t="s">
        <v>24</v>
      </c>
      <c r="M17" s="1">
        <v>3907</v>
      </c>
      <c r="N17" s="1">
        <v>5199</v>
      </c>
    </row>
    <row r="18" spans="11:14" x14ac:dyDescent="0.3">
      <c r="K18" t="s">
        <v>25</v>
      </c>
      <c r="L18" t="s">
        <v>26</v>
      </c>
      <c r="M18" s="1">
        <v>6053</v>
      </c>
      <c r="N18" s="1">
        <v>22497</v>
      </c>
    </row>
    <row r="19" spans="11:14" x14ac:dyDescent="0.3">
      <c r="K19" t="s">
        <v>60</v>
      </c>
      <c r="L19" s="3" t="s">
        <v>44</v>
      </c>
      <c r="M19" s="1">
        <f>M20</f>
        <v>353481</v>
      </c>
      <c r="N19" s="1">
        <f>N20</f>
        <v>373514</v>
      </c>
    </row>
    <row r="20" spans="11:14" x14ac:dyDescent="0.3">
      <c r="K20">
        <v>65</v>
      </c>
      <c r="L20" t="s">
        <v>5</v>
      </c>
      <c r="M20" s="1">
        <v>353481</v>
      </c>
      <c r="N20" s="1">
        <v>373514</v>
      </c>
    </row>
    <row r="21" spans="11:14" x14ac:dyDescent="0.3">
      <c r="K21">
        <v>9903</v>
      </c>
      <c r="L21" s="3" t="s">
        <v>45</v>
      </c>
      <c r="M21" s="1">
        <f>M15+M16-M19</f>
        <v>-139438</v>
      </c>
      <c r="N21" s="1">
        <f>N15+N16-N19</f>
        <v>820670</v>
      </c>
    </row>
    <row r="22" spans="11:14" x14ac:dyDescent="0.3">
      <c r="K22" t="s">
        <v>6</v>
      </c>
      <c r="L22" t="s">
        <v>7</v>
      </c>
      <c r="M22" s="1">
        <v>5709</v>
      </c>
      <c r="N22" s="1">
        <v>247747</v>
      </c>
    </row>
    <row r="23" spans="11:14" x14ac:dyDescent="0.3">
      <c r="K23">
        <v>9904</v>
      </c>
      <c r="L23" s="3" t="s">
        <v>46</v>
      </c>
      <c r="M23" s="1">
        <f>M21-M22</f>
        <v>-145147</v>
      </c>
      <c r="N23" s="1">
        <f>N21-N22</f>
        <v>572923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Fagron Belgium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Praet</dc:creator>
  <cp:lastModifiedBy>Alain Praet</cp:lastModifiedBy>
  <dcterms:created xsi:type="dcterms:W3CDTF">2024-02-26T14:54:48Z</dcterms:created>
  <dcterms:modified xsi:type="dcterms:W3CDTF">2025-02-25T09:39:35Z</dcterms:modified>
</cp:coreProperties>
</file>