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iraxsarco-my.sharepoint.com/personal/jason_may_wmftg_com/Documents/"/>
    </mc:Choice>
  </mc:AlternateContent>
  <xr:revisionPtr revIDLastSave="0" documentId="8_{01554E11-2C1A-4B2C-911C-08B8716CEDC0}" xr6:coauthVersionLast="47" xr6:coauthVersionMax="47" xr10:uidLastSave="{00000000-0000-0000-0000-000000000000}"/>
  <bookViews>
    <workbookView xWindow="-120" yWindow="-120" windowWidth="29040" windowHeight="15840" xr2:uid="{4FE5062D-476F-420E-B2B2-B99EDCE26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D68" i="1"/>
  <c r="I61" i="1"/>
  <c r="D61" i="1"/>
  <c r="I54" i="1"/>
  <c r="D54" i="1"/>
  <c r="I46" i="1"/>
  <c r="D46" i="1"/>
  <c r="D45" i="1"/>
  <c r="D44" i="1" s="1"/>
  <c r="D41" i="1"/>
  <c r="I39" i="1"/>
  <c r="D39" i="1"/>
  <c r="I32" i="1"/>
  <c r="D32" i="1"/>
  <c r="D30" i="1"/>
  <c r="D52" i="1" s="1"/>
  <c r="D28" i="1"/>
  <c r="D26" i="1"/>
  <c r="I24" i="1"/>
  <c r="D24" i="1"/>
  <c r="I23" i="1"/>
  <c r="I22" i="1" s="1"/>
  <c r="D23" i="1"/>
  <c r="D67" i="1" s="1"/>
  <c r="D22" i="1"/>
  <c r="D20" i="1"/>
  <c r="D19" i="1"/>
  <c r="D18" i="1"/>
  <c r="I17" i="1"/>
  <c r="D17" i="1"/>
  <c r="D16" i="1"/>
  <c r="D15" i="1" s="1"/>
  <c r="D12" i="1"/>
  <c r="I10" i="1"/>
  <c r="D10" i="1"/>
  <c r="D74" i="1" l="1"/>
  <c r="D48" i="1"/>
  <c r="D51" i="1"/>
  <c r="D47" i="1"/>
  <c r="D50" i="1"/>
  <c r="D49" i="1"/>
  <c r="D65" i="1"/>
  <c r="D64" i="1"/>
  <c r="D63" i="1"/>
  <c r="I45" i="1"/>
  <c r="D66" i="1"/>
  <c r="D62" i="1"/>
  <c r="I20" i="1"/>
  <c r="D13" i="1"/>
  <c r="D21" i="1"/>
  <c r="D25" i="1"/>
  <c r="D29" i="1"/>
  <c r="D38" i="1"/>
  <c r="D42" i="1"/>
  <c r="I19" i="1"/>
  <c r="I21" i="1"/>
  <c r="I67" i="1"/>
  <c r="D14" i="1"/>
  <c r="D43" i="1"/>
  <c r="I18" i="1"/>
  <c r="D11" i="1"/>
  <c r="D27" i="1"/>
  <c r="D40" i="1"/>
  <c r="I44" i="1" l="1"/>
  <c r="I43" i="1"/>
  <c r="I42" i="1"/>
  <c r="I41" i="1"/>
  <c r="I40" i="1"/>
  <c r="D73" i="1"/>
  <c r="D69" i="1"/>
  <c r="I30" i="1"/>
  <c r="D72" i="1"/>
  <c r="D71" i="1"/>
  <c r="D70" i="1"/>
  <c r="D36" i="1"/>
  <c r="D60" i="1"/>
  <c r="D35" i="1"/>
  <c r="D34" i="1"/>
  <c r="D37" i="1"/>
  <c r="D33" i="1"/>
  <c r="I64" i="1"/>
  <c r="I63" i="1"/>
  <c r="I66" i="1"/>
  <c r="I62" i="1"/>
  <c r="I65" i="1"/>
  <c r="I27" i="1" l="1"/>
  <c r="I26" i="1"/>
  <c r="I29" i="1"/>
  <c r="I25" i="1"/>
  <c r="I28" i="1"/>
  <c r="I52" i="1"/>
  <c r="D57" i="1"/>
  <c r="D56" i="1"/>
  <c r="D59" i="1"/>
  <c r="D55" i="1"/>
  <c r="I16" i="1"/>
  <c r="D58" i="1"/>
  <c r="I74" i="1" l="1"/>
  <c r="I51" i="1"/>
  <c r="I47" i="1"/>
  <c r="I50" i="1"/>
  <c r="I49" i="1"/>
  <c r="I48" i="1"/>
  <c r="I14" i="1"/>
  <c r="I38" i="1"/>
  <c r="I13" i="1"/>
  <c r="I11" i="1"/>
  <c r="I15" i="1"/>
  <c r="I12" i="1"/>
  <c r="I73" i="1" l="1"/>
  <c r="I72" i="1"/>
  <c r="I71" i="1"/>
  <c r="I70" i="1"/>
  <c r="I69" i="1"/>
  <c r="I60" i="1"/>
  <c r="I35" i="1"/>
  <c r="I34" i="1"/>
  <c r="I37" i="1"/>
  <c r="I33" i="1"/>
  <c r="I36" i="1"/>
  <c r="I57" i="1" l="1"/>
  <c r="I56" i="1"/>
  <c r="I59" i="1"/>
  <c r="I55" i="1"/>
  <c r="I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tc={57133F77-8C6F-42E4-923E-0170AE6D5DF8}</author>
    <author>tc={7E54C82D-ED27-45FC-8923-E4E81982269F}</author>
  </authors>
  <commentList>
    <comment ref="I52" authorId="0" shapeId="0" xr:uid="{57133F77-8C6F-42E4-923E-0170AE6D5DF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Strick form pull ups, full extension and no rushing.</t>
      </text>
    </comment>
    <comment ref="D74" authorId="1" shapeId="0" xr:uid="{7E54C82D-ED27-45FC-8923-E4E81982269F}">
      <text>
        <t>[Threaded comment]
Your version of Excel allows you to read this threaded comment; however, any edits to it will get removed if the file is opened in a newer version of Excel. Learn more: https://go.microsoft.com/fwlink/?linkid=870924
Comment:
    Strick form pull ups, full extension and no rushing.</t>
      </text>
    </comment>
  </commentList>
</comments>
</file>

<file path=xl/sharedStrings.xml><?xml version="1.0" encoding="utf-8"?>
<sst xmlns="http://schemas.openxmlformats.org/spreadsheetml/2006/main" count="144" uniqueCount="45">
  <si>
    <t>Increment</t>
  </si>
  <si>
    <t>Squat 1RM</t>
  </si>
  <si>
    <t>Press 1RM</t>
  </si>
  <si>
    <t>Deadlift 1RM</t>
  </si>
  <si>
    <t>Bench Press 1RM</t>
  </si>
  <si>
    <t>Chin-Up</t>
  </si>
  <si>
    <t>WEEK 1</t>
  </si>
  <si>
    <t>WEEK 2</t>
  </si>
  <si>
    <t>Monday:</t>
  </si>
  <si>
    <t>Sets</t>
  </si>
  <si>
    <t>Reps</t>
  </si>
  <si>
    <t>Squat Warm-Up Set 1 (5 reps)</t>
  </si>
  <si>
    <t>Squat Warm-Up Set 2 (3 reps)</t>
  </si>
  <si>
    <t>Squat Warm-Up Set 3 (Single)</t>
  </si>
  <si>
    <t>Squat Warm-Up Set 4 (Single)</t>
  </si>
  <si>
    <t>Squat Warm-Up Set 5 (Single)</t>
  </si>
  <si>
    <t>Squat Last Warm-Up Set (Single) ~5-10% Below</t>
  </si>
  <si>
    <t>Squat Working Sets</t>
  </si>
  <si>
    <t>Squat</t>
  </si>
  <si>
    <t>Bench Press Warm-Up Set 1 (5 reps)</t>
  </si>
  <si>
    <t>Press Warm-Up Set 1 (5 reps)</t>
  </si>
  <si>
    <t>Bench Press Warm-Up Set 2 (3 reps)</t>
  </si>
  <si>
    <t>Press Warm-Up Set 2 (3 reps)</t>
  </si>
  <si>
    <t>Bench Press Warm-Up Set 3 (Single)</t>
  </si>
  <si>
    <t>Press Warm-Up Set 3 (Single)</t>
  </si>
  <si>
    <t>Bench Press Warm-Up Set 4 (Single)</t>
  </si>
  <si>
    <t>Press Warm-Up Set 4 (Single)</t>
  </si>
  <si>
    <t>Bench Press Warm-Up Set 5 (Single)</t>
  </si>
  <si>
    <t>Press Warm-Up Set 5 (Single)</t>
  </si>
  <si>
    <t>Bench Press Last Warm-Up Set (Single) ~5-10% Below</t>
  </si>
  <si>
    <t>Press Last Warm-Up Set (Single) ~5-10% Below</t>
  </si>
  <si>
    <t>Bench Press Working Sets</t>
  </si>
  <si>
    <t>Press Working Sets</t>
  </si>
  <si>
    <t>Deadlift Warm-Up Set 1 (5 reps)</t>
  </si>
  <si>
    <t>Deadlift Warm-Up Set 2 (3 reps)</t>
  </si>
  <si>
    <t>Deadlift Warm-Up Set 3 (Single)</t>
  </si>
  <si>
    <t>Deadlift Warm-Up Set 4 (Single)</t>
  </si>
  <si>
    <t>Deadlift Warm-Up Set 5 (Single)</t>
  </si>
  <si>
    <t>Deadlift Last Warm-Up Set (Single) ~5-10% Below</t>
  </si>
  <si>
    <t>Deadlift Working Sets</t>
  </si>
  <si>
    <t>Deadlift</t>
  </si>
  <si>
    <t>Wednesday:</t>
  </si>
  <si>
    <t>Bench Press</t>
  </si>
  <si>
    <t>Friday: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</si>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</sst>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May (WMFTS UK)" id="{C5712E5B-5880-4BDE-810A-AA1388AD5648}" userId="S::Jason.May@wmftg.com::1c72126c-865c-4d02-aa49-578a209a66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2" dT="2024-10-07T07:26:08.72" personId="{C5712E5B-5880-4BDE-810A-AA1388AD5648}" id="{57133F77-8C6F-42E4-923E-0170AE6D5DF8}">
    <text>Strick form pull ups, full extension and no rushing.</text>
  </threadedComment>
  <threadedComment ref="D74" dT="2024-10-07T07:26:08.72" personId="{C5712E5B-5880-4BDE-810A-AA1388AD5648}" id="{7E54C82D-ED27-45FC-8923-E4E81982269F}">
    <text>Strick form pull ups, full extension and no rushing.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C7F0-09BA-40A1-9947-22591AF63520}">
  <dimension ref="A1:I74"/>
  <sheetViews>
    <sheetView tabSelected="1" workbookViewId="0">
      <selection activeCell="B10" sqref="B10"/>
    </sheetView>
  </sheetViews>
  <sheetFormatPr defaultRowHeight="15" x14ac:dyDescent="0.25"/>
  <cols>
    <col min="1" max="1" width="48.42578125" bestFit="1" customWidth="1"/>
    <col min="2" max="2" width="4.7109375" bestFit="1" customWidth="1"/>
    <col min="3" max="3" width="12.7109375" bestFit="1" customWidth="1"/>
    <col min="4" max="4" width="6.5703125" bestFit="1" customWidth="1"/>
    <col min="5" max="5" width="3.85546875" customWidth="1"/>
    <col min="6" max="6" width="37" customWidth="1"/>
    <col min="7" max="7" width="4.7109375" bestFit="1" customWidth="1"/>
    <col min="8" max="8" width="12.7109375" bestFit="1" customWidth="1"/>
    <col min="9" max="9" width="6.5703125" bestFit="1" customWidth="1"/>
  </cols>
  <sheetData>
    <row r="1" spans="1:9" x14ac:dyDescent="0.25">
      <c r="F1" t="s">
        <v>0</v>
      </c>
    </row>
    <row r="2" spans="1:9" x14ac:dyDescent="0.25">
      <c r="A2" t="s">
        <v>1</v>
      </c>
      <c r="B2" s="1"/>
      <c r="C2" s="1"/>
      <c r="D2" s="2">
        <v>91</v>
      </c>
      <c r="F2">
        <v>1</v>
      </c>
    </row>
    <row r="3" spans="1:9" x14ac:dyDescent="0.25">
      <c r="A3" t="s">
        <v>2</v>
      </c>
      <c r="B3" s="1"/>
      <c r="C3" s="1"/>
      <c r="D3" s="2">
        <v>40</v>
      </c>
      <c r="F3">
        <v>1</v>
      </c>
    </row>
    <row r="4" spans="1:9" x14ac:dyDescent="0.25">
      <c r="A4" t="s">
        <v>3</v>
      </c>
      <c r="B4" s="1"/>
      <c r="C4" s="1"/>
      <c r="D4" s="2">
        <v>110</v>
      </c>
      <c r="F4">
        <v>2.5</v>
      </c>
    </row>
    <row r="5" spans="1:9" x14ac:dyDescent="0.25">
      <c r="A5" t="s">
        <v>4</v>
      </c>
      <c r="B5" s="1"/>
      <c r="C5" s="1"/>
      <c r="D5" s="2">
        <v>70</v>
      </c>
      <c r="F5">
        <v>2.5</v>
      </c>
    </row>
    <row r="6" spans="1:9" x14ac:dyDescent="0.25">
      <c r="A6" t="s">
        <v>5</v>
      </c>
      <c r="B6" s="1"/>
      <c r="C6" s="1"/>
      <c r="D6" s="2">
        <v>0</v>
      </c>
    </row>
    <row r="7" spans="1:9" x14ac:dyDescent="0.25">
      <c r="A7" s="3"/>
      <c r="B7" s="4"/>
      <c r="C7" s="4"/>
      <c r="D7" s="5"/>
      <c r="E7" s="3"/>
      <c r="F7" s="3"/>
      <c r="G7" s="4"/>
      <c r="H7" s="4"/>
      <c r="I7" s="5"/>
    </row>
    <row r="8" spans="1:9" x14ac:dyDescent="0.25">
      <c r="A8" s="6" t="s">
        <v>6</v>
      </c>
      <c r="B8" s="7"/>
      <c r="C8" s="7"/>
      <c r="D8" s="8"/>
      <c r="E8" s="9"/>
      <c r="F8" s="6" t="s">
        <v>7</v>
      </c>
      <c r="G8" s="7"/>
      <c r="H8" s="7"/>
      <c r="I8" s="8"/>
    </row>
    <row r="9" spans="1:9" x14ac:dyDescent="0.25">
      <c r="A9" s="10" t="s">
        <v>8</v>
      </c>
      <c r="B9" s="11" t="s">
        <v>9</v>
      </c>
      <c r="C9" s="11" t="s">
        <v>10</v>
      </c>
      <c r="D9" s="12"/>
      <c r="E9" s="3"/>
      <c r="F9" s="10" t="s">
        <v>8</v>
      </c>
      <c r="G9" s="11" t="s">
        <v>9</v>
      </c>
      <c r="H9" s="11" t="s">
        <v>10</v>
      </c>
      <c r="I9" s="12"/>
    </row>
    <row r="10" spans="1:9" x14ac:dyDescent="0.25">
      <c r="A10" t="s">
        <v>11</v>
      </c>
      <c r="B10" s="1">
        <v>1</v>
      </c>
      <c r="C10" s="1">
        <v>5</v>
      </c>
      <c r="D10" s="13">
        <f>MROUND(20,2.5)</f>
        <v>20</v>
      </c>
      <c r="E10" s="3"/>
      <c r="F10" t="s">
        <v>11</v>
      </c>
      <c r="G10" s="1">
        <v>1</v>
      </c>
      <c r="H10" s="1">
        <v>5</v>
      </c>
      <c r="I10" s="13">
        <f>MROUND(20,2.5)</f>
        <v>20</v>
      </c>
    </row>
    <row r="11" spans="1:9" x14ac:dyDescent="0.25">
      <c r="A11" t="s">
        <v>12</v>
      </c>
      <c r="B11" s="1">
        <v>1</v>
      </c>
      <c r="C11" s="1">
        <v>3</v>
      </c>
      <c r="D11" s="13">
        <f>MROUND((D16-20)/3 + 20,2.5)</f>
        <v>42.5</v>
      </c>
      <c r="E11" s="3"/>
      <c r="F11" t="s">
        <v>12</v>
      </c>
      <c r="G11" s="1">
        <v>1</v>
      </c>
      <c r="H11" s="1">
        <v>3</v>
      </c>
      <c r="I11" s="13">
        <f>MROUND((I16-20)/3 + 20,2.5)</f>
        <v>45</v>
      </c>
    </row>
    <row r="12" spans="1:9" x14ac:dyDescent="0.25">
      <c r="A12" t="s">
        <v>13</v>
      </c>
      <c r="B12" s="1">
        <v>1</v>
      </c>
      <c r="C12" s="1">
        <v>1</v>
      </c>
      <c r="D12" s="13">
        <f>MROUND((D16-20)*2/3 + 20,2.5)</f>
        <v>67.5</v>
      </c>
      <c r="E12" s="3"/>
      <c r="F12" t="s">
        <v>13</v>
      </c>
      <c r="G12" s="1">
        <v>1</v>
      </c>
      <c r="H12" s="1">
        <v>1</v>
      </c>
      <c r="I12" s="13">
        <f>MROUND((I16-20)*2/3 + 20,2.5)</f>
        <v>70</v>
      </c>
    </row>
    <row r="13" spans="1:9" x14ac:dyDescent="0.25">
      <c r="A13" t="s">
        <v>14</v>
      </c>
      <c r="B13" s="1">
        <v>1</v>
      </c>
      <c r="C13" s="1">
        <v>1</v>
      </c>
      <c r="D13" s="13">
        <f>MROUND((D16-20)*3/4 + 20,2.5)</f>
        <v>72.5</v>
      </c>
      <c r="E13" s="3"/>
      <c r="F13" t="s">
        <v>14</v>
      </c>
      <c r="G13" s="1">
        <v>1</v>
      </c>
      <c r="H13" s="1">
        <v>1</v>
      </c>
      <c r="I13" s="13">
        <f>MROUND((I16-20)*3/4 + 20,2.5)</f>
        <v>75</v>
      </c>
    </row>
    <row r="14" spans="1:9" x14ac:dyDescent="0.25">
      <c r="A14" t="s">
        <v>15</v>
      </c>
      <c r="B14" s="1">
        <v>1</v>
      </c>
      <c r="C14" s="1">
        <v>1</v>
      </c>
      <c r="D14" s="13">
        <f>MROUND((D16-20)*4/5 + 20,2.5)</f>
        <v>77.5</v>
      </c>
      <c r="E14" s="3"/>
      <c r="F14" t="s">
        <v>15</v>
      </c>
      <c r="G14" s="1">
        <v>1</v>
      </c>
      <c r="H14" s="1">
        <v>1</v>
      </c>
      <c r="I14" s="13">
        <f>MROUND((I16-20)*4/5 + 20,2.5)</f>
        <v>80</v>
      </c>
    </row>
    <row r="15" spans="1:9" x14ac:dyDescent="0.25">
      <c r="A15" t="s">
        <v>16</v>
      </c>
      <c r="B15" s="1">
        <v>1</v>
      </c>
      <c r="C15" s="1">
        <v>1</v>
      </c>
      <c r="D15" s="13">
        <f>MROUND(D16*0.9,2.5)</f>
        <v>82.5</v>
      </c>
      <c r="E15" s="3"/>
      <c r="F15" t="s">
        <v>16</v>
      </c>
      <c r="G15" s="1">
        <v>1</v>
      </c>
      <c r="H15" s="1">
        <v>1</v>
      </c>
      <c r="I15" s="13">
        <f>MROUND(I16*0.9,2.5)</f>
        <v>85</v>
      </c>
    </row>
    <row r="16" spans="1:9" x14ac:dyDescent="0.25">
      <c r="A16" t="s">
        <v>17</v>
      </c>
      <c r="B16" s="1">
        <v>3</v>
      </c>
      <c r="C16" s="1">
        <v>5</v>
      </c>
      <c r="D16" s="13">
        <f>$D$2</f>
        <v>91</v>
      </c>
      <c r="F16" t="s">
        <v>18</v>
      </c>
      <c r="G16" s="1">
        <v>3</v>
      </c>
      <c r="H16" s="1">
        <v>5</v>
      </c>
      <c r="I16" s="13">
        <f>D60+$F$2</f>
        <v>94</v>
      </c>
    </row>
    <row r="17" spans="1:9" x14ac:dyDescent="0.25">
      <c r="A17" t="s">
        <v>19</v>
      </c>
      <c r="B17" s="1">
        <v>1</v>
      </c>
      <c r="C17" s="1">
        <v>5</v>
      </c>
      <c r="D17" s="13">
        <f>MROUND(20,2.5)</f>
        <v>20</v>
      </c>
      <c r="F17" t="s">
        <v>20</v>
      </c>
      <c r="G17" s="1">
        <v>1</v>
      </c>
      <c r="H17" s="1">
        <v>5</v>
      </c>
      <c r="I17" s="13">
        <f>MROUND(20,2.5)</f>
        <v>20</v>
      </c>
    </row>
    <row r="18" spans="1:9" x14ac:dyDescent="0.25">
      <c r="A18" t="s">
        <v>21</v>
      </c>
      <c r="B18" s="1">
        <v>1</v>
      </c>
      <c r="C18" s="1">
        <v>3</v>
      </c>
      <c r="D18" s="13">
        <f>MROUND((D23-20)/3 + 20,2.5)</f>
        <v>37.5</v>
      </c>
      <c r="F18" t="s">
        <v>22</v>
      </c>
      <c r="G18" s="1">
        <v>1</v>
      </c>
      <c r="H18" s="1">
        <v>3</v>
      </c>
      <c r="I18" s="13">
        <f>MROUND((I23-20)/3 + 20,2.5)</f>
        <v>27.5</v>
      </c>
    </row>
    <row r="19" spans="1:9" x14ac:dyDescent="0.25">
      <c r="A19" t="s">
        <v>23</v>
      </c>
      <c r="B19" s="1">
        <v>1</v>
      </c>
      <c r="C19" s="1">
        <v>1</v>
      </c>
      <c r="D19" s="13">
        <f>MROUND((D23-20)*2/3 + 20,2.5)</f>
        <v>52.5</v>
      </c>
      <c r="F19" t="s">
        <v>24</v>
      </c>
      <c r="G19" s="1">
        <v>1</v>
      </c>
      <c r="H19" s="1">
        <v>1</v>
      </c>
      <c r="I19" s="13">
        <f>MROUND((I23-20)*2/3 + 20,2.5)</f>
        <v>35</v>
      </c>
    </row>
    <row r="20" spans="1:9" x14ac:dyDescent="0.25">
      <c r="A20" t="s">
        <v>25</v>
      </c>
      <c r="B20" s="1">
        <v>1</v>
      </c>
      <c r="C20" s="1">
        <v>1</v>
      </c>
      <c r="D20" s="13">
        <f>MROUND((D23-20)*3/4 + 20,2.5)</f>
        <v>57.5</v>
      </c>
      <c r="F20" t="s">
        <v>26</v>
      </c>
      <c r="G20" s="1">
        <v>1</v>
      </c>
      <c r="H20" s="1">
        <v>1</v>
      </c>
      <c r="I20" s="13">
        <f>MROUND((I23-20)*3/4 + 20,2.5)</f>
        <v>37.5</v>
      </c>
    </row>
    <row r="21" spans="1:9" x14ac:dyDescent="0.25">
      <c r="A21" t="s">
        <v>27</v>
      </c>
      <c r="B21" s="1">
        <v>1</v>
      </c>
      <c r="C21" s="1">
        <v>1</v>
      </c>
      <c r="D21" s="13">
        <f>MROUND((D23-20)*4/5 + 20,2.5)</f>
        <v>60</v>
      </c>
      <c r="F21" t="s">
        <v>28</v>
      </c>
      <c r="G21" s="1">
        <v>1</v>
      </c>
      <c r="H21" s="1">
        <v>1</v>
      </c>
      <c r="I21" s="13">
        <f>MROUND((I23-20)*4/5 + 20,2.5)</f>
        <v>37.5</v>
      </c>
    </row>
    <row r="22" spans="1:9" x14ac:dyDescent="0.25">
      <c r="A22" t="s">
        <v>29</v>
      </c>
      <c r="B22" s="1">
        <v>1</v>
      </c>
      <c r="C22" s="1">
        <v>1</v>
      </c>
      <c r="D22" s="13">
        <f>MROUND(D23*0.9,2.5)</f>
        <v>62.5</v>
      </c>
      <c r="F22" t="s">
        <v>30</v>
      </c>
      <c r="G22" s="1">
        <v>1</v>
      </c>
      <c r="H22" s="1">
        <v>1</v>
      </c>
      <c r="I22" s="13">
        <f>MROUND(I23*0.9,2.5)</f>
        <v>37.5</v>
      </c>
    </row>
    <row r="23" spans="1:9" x14ac:dyDescent="0.25">
      <c r="A23" t="s">
        <v>31</v>
      </c>
      <c r="B23" s="1">
        <v>3</v>
      </c>
      <c r="C23" s="1">
        <v>5</v>
      </c>
      <c r="D23" s="13">
        <f>$D$5</f>
        <v>70</v>
      </c>
      <c r="F23" t="s">
        <v>32</v>
      </c>
      <c r="G23" s="1">
        <v>3</v>
      </c>
      <c r="H23" s="1">
        <v>5</v>
      </c>
      <c r="I23" s="13">
        <f>D45+$F$3</f>
        <v>42</v>
      </c>
    </row>
    <row r="24" spans="1:9" x14ac:dyDescent="0.25">
      <c r="A24" t="s">
        <v>33</v>
      </c>
      <c r="B24" s="1">
        <v>1</v>
      </c>
      <c r="C24" s="1">
        <v>5</v>
      </c>
      <c r="D24" s="13">
        <f>MROUND(60,5)</f>
        <v>60</v>
      </c>
      <c r="F24" t="s">
        <v>33</v>
      </c>
      <c r="G24" s="1">
        <v>1</v>
      </c>
      <c r="H24" s="1">
        <v>5</v>
      </c>
      <c r="I24" s="13">
        <f>MROUND(60,5)</f>
        <v>60</v>
      </c>
    </row>
    <row r="25" spans="1:9" x14ac:dyDescent="0.25">
      <c r="A25" t="s">
        <v>34</v>
      </c>
      <c r="B25" s="1">
        <v>1</v>
      </c>
      <c r="C25" s="1">
        <v>3</v>
      </c>
      <c r="D25" s="13">
        <f>MROUND((D30-60)/3 + 60,5)</f>
        <v>75</v>
      </c>
      <c r="F25" t="s">
        <v>34</v>
      </c>
      <c r="G25" s="1">
        <v>1</v>
      </c>
      <c r="H25" s="1">
        <v>3</v>
      </c>
      <c r="I25" s="13">
        <f>MROUND((I30-60)/3 + 60,5)</f>
        <v>80</v>
      </c>
    </row>
    <row r="26" spans="1:9" x14ac:dyDescent="0.25">
      <c r="A26" t="s">
        <v>35</v>
      </c>
      <c r="B26" s="1">
        <v>1</v>
      </c>
      <c r="C26" s="1">
        <v>1</v>
      </c>
      <c r="D26" s="13">
        <f>MROUND((D30-60)*2/3 + 60,5)</f>
        <v>95</v>
      </c>
      <c r="F26" t="s">
        <v>35</v>
      </c>
      <c r="G26" s="1">
        <v>1</v>
      </c>
      <c r="H26" s="1">
        <v>1</v>
      </c>
      <c r="I26" s="13">
        <f>MROUND((I30-60)*2/3 + 60,5)</f>
        <v>100</v>
      </c>
    </row>
    <row r="27" spans="1:9" x14ac:dyDescent="0.25">
      <c r="A27" t="s">
        <v>36</v>
      </c>
      <c r="B27" s="1">
        <v>1</v>
      </c>
      <c r="C27" s="1">
        <v>1</v>
      </c>
      <c r="D27" s="13">
        <f>MROUND((D30-60)*3/4 + 60,5)</f>
        <v>100</v>
      </c>
      <c r="F27" t="s">
        <v>36</v>
      </c>
      <c r="G27" s="1">
        <v>1</v>
      </c>
      <c r="H27" s="1">
        <v>1</v>
      </c>
      <c r="I27" s="13">
        <f>MROUND((I30-60)*3/4 + 60,5)</f>
        <v>105</v>
      </c>
    </row>
    <row r="28" spans="1:9" x14ac:dyDescent="0.25">
      <c r="A28" t="s">
        <v>37</v>
      </c>
      <c r="B28" s="1">
        <v>1</v>
      </c>
      <c r="C28" s="1">
        <v>1</v>
      </c>
      <c r="D28" s="13">
        <f>MROUND((D30-60)*4/5 + 60,5)</f>
        <v>100</v>
      </c>
      <c r="F28" t="s">
        <v>37</v>
      </c>
      <c r="G28" s="1">
        <v>1</v>
      </c>
      <c r="H28" s="1">
        <v>1</v>
      </c>
      <c r="I28" s="13">
        <f>MROUND((I30-60)*4/5 + 60,5)</f>
        <v>105</v>
      </c>
    </row>
    <row r="29" spans="1:9" x14ac:dyDescent="0.25">
      <c r="A29" t="s">
        <v>38</v>
      </c>
      <c r="B29" s="1">
        <v>1</v>
      </c>
      <c r="C29" s="1">
        <v>1</v>
      </c>
      <c r="D29" s="13">
        <f>MROUND(D30*0.9,2.5)</f>
        <v>100</v>
      </c>
      <c r="F29" t="s">
        <v>38</v>
      </c>
      <c r="G29" s="1">
        <v>1</v>
      </c>
      <c r="H29" s="1">
        <v>1</v>
      </c>
      <c r="I29" s="13">
        <f>MROUND(I30*0.9,2.5)</f>
        <v>105</v>
      </c>
    </row>
    <row r="30" spans="1:9" x14ac:dyDescent="0.25">
      <c r="A30" t="s">
        <v>39</v>
      </c>
      <c r="B30" s="1">
        <v>1</v>
      </c>
      <c r="C30" s="1">
        <v>5</v>
      </c>
      <c r="D30" s="13">
        <f>$D$4</f>
        <v>110</v>
      </c>
      <c r="F30" t="s">
        <v>40</v>
      </c>
      <c r="G30" s="1">
        <v>1</v>
      </c>
      <c r="H30" s="1">
        <v>5</v>
      </c>
      <c r="I30" s="13">
        <f>D74+$F$4</f>
        <v>117.5</v>
      </c>
    </row>
    <row r="31" spans="1:9" x14ac:dyDescent="0.25">
      <c r="A31" s="14" t="s">
        <v>41</v>
      </c>
      <c r="B31" s="15"/>
      <c r="C31" s="15"/>
      <c r="D31" s="15"/>
      <c r="E31" s="3"/>
      <c r="F31" s="14" t="s">
        <v>41</v>
      </c>
      <c r="G31" s="15"/>
      <c r="H31" s="15"/>
      <c r="I31" s="15"/>
    </row>
    <row r="32" spans="1:9" x14ac:dyDescent="0.25">
      <c r="A32" t="s">
        <v>11</v>
      </c>
      <c r="B32" s="1">
        <v>1</v>
      </c>
      <c r="C32" s="1">
        <v>5</v>
      </c>
      <c r="D32" s="13">
        <f>MROUND(20,2.5)</f>
        <v>20</v>
      </c>
      <c r="E32" s="3"/>
      <c r="F32" t="s">
        <v>11</v>
      </c>
      <c r="G32" s="1">
        <v>1</v>
      </c>
      <c r="H32" s="1">
        <v>5</v>
      </c>
      <c r="I32" s="13">
        <f>MROUND(20,2.5)</f>
        <v>20</v>
      </c>
    </row>
    <row r="33" spans="1:9" x14ac:dyDescent="0.25">
      <c r="A33" t="s">
        <v>12</v>
      </c>
      <c r="B33" s="1">
        <v>1</v>
      </c>
      <c r="C33" s="1">
        <v>3</v>
      </c>
      <c r="D33" s="13">
        <f>MROUND((D38-20)/3 + 20,2.5)</f>
        <v>45</v>
      </c>
      <c r="E33" s="3"/>
      <c r="F33" t="s">
        <v>12</v>
      </c>
      <c r="G33" s="1">
        <v>1</v>
      </c>
      <c r="H33" s="1">
        <v>3</v>
      </c>
      <c r="I33" s="13">
        <f>MROUND((I38-20)/3 + 20,2.5)</f>
        <v>45</v>
      </c>
    </row>
    <row r="34" spans="1:9" x14ac:dyDescent="0.25">
      <c r="A34" t="s">
        <v>13</v>
      </c>
      <c r="B34" s="1">
        <v>1</v>
      </c>
      <c r="C34" s="1">
        <v>1</v>
      </c>
      <c r="D34" s="13">
        <f>MROUND((D38-20)*2/3 + 20,2.5)</f>
        <v>67.5</v>
      </c>
      <c r="E34" s="3"/>
      <c r="F34" t="s">
        <v>13</v>
      </c>
      <c r="G34" s="1">
        <v>1</v>
      </c>
      <c r="H34" s="1">
        <v>1</v>
      </c>
      <c r="I34" s="13">
        <f>MROUND((I38-20)*2/3 + 20,2.5)</f>
        <v>70</v>
      </c>
    </row>
    <row r="35" spans="1:9" x14ac:dyDescent="0.25">
      <c r="A35" t="s">
        <v>14</v>
      </c>
      <c r="B35" s="1">
        <v>1</v>
      </c>
      <c r="C35" s="1">
        <v>1</v>
      </c>
      <c r="D35" s="13">
        <f>MROUND((D38-20)*3/4 + 20,2.5)</f>
        <v>75</v>
      </c>
      <c r="E35" s="3"/>
      <c r="F35" t="s">
        <v>14</v>
      </c>
      <c r="G35" s="1">
        <v>1</v>
      </c>
      <c r="H35" s="1">
        <v>1</v>
      </c>
      <c r="I35" s="13">
        <f>MROUND((I38-20)*3/4 + 20,2.5)</f>
        <v>77.5</v>
      </c>
    </row>
    <row r="36" spans="1:9" x14ac:dyDescent="0.25">
      <c r="A36" t="s">
        <v>15</v>
      </c>
      <c r="B36" s="1">
        <v>1</v>
      </c>
      <c r="C36" s="1">
        <v>1</v>
      </c>
      <c r="D36" s="13">
        <f>MROUND((D38-20)*4/5 + 20,2.5)</f>
        <v>77.5</v>
      </c>
      <c r="E36" s="3"/>
      <c r="F36" t="s">
        <v>15</v>
      </c>
      <c r="G36" s="1">
        <v>1</v>
      </c>
      <c r="H36" s="1">
        <v>1</v>
      </c>
      <c r="I36" s="13">
        <f>MROUND((I38-20)*4/5 + 20,2.5)</f>
        <v>80</v>
      </c>
    </row>
    <row r="37" spans="1:9" x14ac:dyDescent="0.25">
      <c r="A37" t="s">
        <v>16</v>
      </c>
      <c r="B37" s="1">
        <v>1</v>
      </c>
      <c r="C37" s="1">
        <v>1</v>
      </c>
      <c r="D37" s="13">
        <f>MROUND(D38*0.9,2.5)</f>
        <v>82.5</v>
      </c>
      <c r="E37" s="3"/>
      <c r="F37" t="s">
        <v>16</v>
      </c>
      <c r="G37" s="1">
        <v>1</v>
      </c>
      <c r="H37" s="1">
        <v>1</v>
      </c>
      <c r="I37" s="13">
        <f>MROUND(I38*0.9,2.5)</f>
        <v>85</v>
      </c>
    </row>
    <row r="38" spans="1:9" x14ac:dyDescent="0.25">
      <c r="A38" t="s">
        <v>18</v>
      </c>
      <c r="B38" s="1">
        <v>3</v>
      </c>
      <c r="C38" s="1">
        <v>5</v>
      </c>
      <c r="D38" s="13">
        <f>D16+$F$2</f>
        <v>92</v>
      </c>
      <c r="F38" t="s">
        <v>18</v>
      </c>
      <c r="G38" s="1">
        <v>3</v>
      </c>
      <c r="H38" s="1">
        <v>5</v>
      </c>
      <c r="I38" s="13">
        <f>I16+$F$2</f>
        <v>95</v>
      </c>
    </row>
    <row r="39" spans="1:9" x14ac:dyDescent="0.25">
      <c r="A39" t="s">
        <v>20</v>
      </c>
      <c r="B39" s="1">
        <v>1</v>
      </c>
      <c r="C39" s="1">
        <v>5</v>
      </c>
      <c r="D39" s="13">
        <f>MROUND(20,2.5)</f>
        <v>20</v>
      </c>
      <c r="F39" t="s">
        <v>19</v>
      </c>
      <c r="G39" s="1">
        <v>1</v>
      </c>
      <c r="H39" s="1">
        <v>5</v>
      </c>
      <c r="I39" s="13">
        <f>MROUND(20,2.5)</f>
        <v>20</v>
      </c>
    </row>
    <row r="40" spans="1:9" x14ac:dyDescent="0.25">
      <c r="A40" t="s">
        <v>22</v>
      </c>
      <c r="B40" s="1">
        <v>1</v>
      </c>
      <c r="C40" s="1">
        <v>3</v>
      </c>
      <c r="D40" s="13">
        <f>MROUND((D45-20)/3 + 20,2.5)</f>
        <v>27.5</v>
      </c>
      <c r="F40" t="s">
        <v>21</v>
      </c>
      <c r="G40" s="1">
        <v>1</v>
      </c>
      <c r="H40" s="1">
        <v>3</v>
      </c>
      <c r="I40" s="13">
        <f>MROUND((I45-20)/3 + 20,2.5)</f>
        <v>37.5</v>
      </c>
    </row>
    <row r="41" spans="1:9" x14ac:dyDescent="0.25">
      <c r="A41" t="s">
        <v>24</v>
      </c>
      <c r="B41" s="1">
        <v>1</v>
      </c>
      <c r="C41" s="1">
        <v>1</v>
      </c>
      <c r="D41" s="13">
        <f>MROUND((D45-20)*2/3 + 20,2.5)</f>
        <v>35</v>
      </c>
      <c r="F41" t="s">
        <v>23</v>
      </c>
      <c r="G41" s="1">
        <v>1</v>
      </c>
      <c r="H41" s="1">
        <v>1</v>
      </c>
      <c r="I41" s="13">
        <f>MROUND((I45-20)*2/3 + 20,2.5)</f>
        <v>57.5</v>
      </c>
    </row>
    <row r="42" spans="1:9" x14ac:dyDescent="0.25">
      <c r="A42" t="s">
        <v>26</v>
      </c>
      <c r="B42" s="1">
        <v>1</v>
      </c>
      <c r="C42" s="1">
        <v>1</v>
      </c>
      <c r="D42" s="13">
        <f>MROUND((D45-20)*3/4 + 20,2.5)</f>
        <v>35</v>
      </c>
      <c r="F42" t="s">
        <v>25</v>
      </c>
      <c r="G42" s="1">
        <v>1</v>
      </c>
      <c r="H42" s="1">
        <v>1</v>
      </c>
      <c r="I42" s="13">
        <f>MROUND((I45-20)*3/4 + 20,2.5)</f>
        <v>62.5</v>
      </c>
    </row>
    <row r="43" spans="1:9" x14ac:dyDescent="0.25">
      <c r="A43" t="s">
        <v>28</v>
      </c>
      <c r="B43" s="1">
        <v>1</v>
      </c>
      <c r="C43" s="1">
        <v>1</v>
      </c>
      <c r="D43" s="13">
        <f>MROUND((D45-20)*4/5 + 20,2.5)</f>
        <v>37.5</v>
      </c>
      <c r="F43" t="s">
        <v>27</v>
      </c>
      <c r="G43" s="1">
        <v>1</v>
      </c>
      <c r="H43" s="1">
        <v>1</v>
      </c>
      <c r="I43" s="13">
        <f>MROUND((I45-20)*4/5 + 20,2.5)</f>
        <v>65</v>
      </c>
    </row>
    <row r="44" spans="1:9" x14ac:dyDescent="0.25">
      <c r="A44" t="s">
        <v>30</v>
      </c>
      <c r="B44" s="1">
        <v>1</v>
      </c>
      <c r="C44" s="1">
        <v>1</v>
      </c>
      <c r="D44" s="13">
        <f>MROUND(D45*0.9,2.5)</f>
        <v>37.5</v>
      </c>
      <c r="F44" t="s">
        <v>29</v>
      </c>
      <c r="G44" s="1">
        <v>1</v>
      </c>
      <c r="H44" s="1">
        <v>1</v>
      </c>
      <c r="I44" s="13">
        <f>MROUND(I45*0.9,2.5)</f>
        <v>67.5</v>
      </c>
    </row>
    <row r="45" spans="1:9" x14ac:dyDescent="0.25">
      <c r="A45" t="s">
        <v>32</v>
      </c>
      <c r="B45" s="1">
        <v>3</v>
      </c>
      <c r="C45" s="1">
        <v>5</v>
      </c>
      <c r="D45" s="13">
        <f>D3+$F$3</f>
        <v>41</v>
      </c>
      <c r="F45" t="s">
        <v>42</v>
      </c>
      <c r="G45" s="1">
        <v>3</v>
      </c>
      <c r="H45" s="1">
        <v>5</v>
      </c>
      <c r="I45" s="13">
        <f>D67+$F$5</f>
        <v>75</v>
      </c>
    </row>
    <row r="46" spans="1:9" x14ac:dyDescent="0.25">
      <c r="A46" t="s">
        <v>33</v>
      </c>
      <c r="B46" s="1">
        <v>1</v>
      </c>
      <c r="C46" s="1">
        <v>5</v>
      </c>
      <c r="D46" s="13">
        <f>MROUND(60,5)</f>
        <v>60</v>
      </c>
      <c r="F46" t="s">
        <v>33</v>
      </c>
      <c r="G46" s="1">
        <v>1</v>
      </c>
      <c r="H46" s="1">
        <v>5</v>
      </c>
      <c r="I46" s="13">
        <f>MROUND(60,5)</f>
        <v>60</v>
      </c>
    </row>
    <row r="47" spans="1:9" x14ac:dyDescent="0.25">
      <c r="A47" t="s">
        <v>34</v>
      </c>
      <c r="B47" s="1">
        <v>1</v>
      </c>
      <c r="C47" s="1">
        <v>3</v>
      </c>
      <c r="D47" s="13">
        <f>MROUND((D52-60)/3 + 60,5)</f>
        <v>80</v>
      </c>
      <c r="F47" t="s">
        <v>34</v>
      </c>
      <c r="G47" s="1">
        <v>1</v>
      </c>
      <c r="H47" s="1">
        <v>3</v>
      </c>
      <c r="I47" s="13">
        <f>MROUND((I52-60)/3 + 60,5)</f>
        <v>80</v>
      </c>
    </row>
    <row r="48" spans="1:9" x14ac:dyDescent="0.25">
      <c r="A48" t="s">
        <v>35</v>
      </c>
      <c r="B48" s="1">
        <v>1</v>
      </c>
      <c r="C48" s="1">
        <v>1</v>
      </c>
      <c r="D48" s="13">
        <f>MROUND((D52-60)*2/3 + 60,5)</f>
        <v>95</v>
      </c>
      <c r="F48" t="s">
        <v>35</v>
      </c>
      <c r="G48" s="1">
        <v>1</v>
      </c>
      <c r="H48" s="1">
        <v>1</v>
      </c>
      <c r="I48" s="13">
        <f>MROUND((I52-60)*2/3 + 60,5)</f>
        <v>100</v>
      </c>
    </row>
    <row r="49" spans="1:9" x14ac:dyDescent="0.25">
      <c r="A49" t="s">
        <v>36</v>
      </c>
      <c r="B49" s="1">
        <v>1</v>
      </c>
      <c r="C49" s="1">
        <v>1</v>
      </c>
      <c r="D49" s="13">
        <f>MROUND((D52-60)*3/4 + 60,5)</f>
        <v>100</v>
      </c>
      <c r="F49" t="s">
        <v>36</v>
      </c>
      <c r="G49" s="1">
        <v>1</v>
      </c>
      <c r="H49" s="1">
        <v>1</v>
      </c>
      <c r="I49" s="13">
        <f>MROUND((I52-60)*3/4 + 60,5)</f>
        <v>105</v>
      </c>
    </row>
    <row r="50" spans="1:9" x14ac:dyDescent="0.25">
      <c r="A50" t="s">
        <v>37</v>
      </c>
      <c r="B50" s="1">
        <v>1</v>
      </c>
      <c r="C50" s="1">
        <v>1</v>
      </c>
      <c r="D50" s="13">
        <f>MROUND((D52-60)*4/5 + 60,5)</f>
        <v>100</v>
      </c>
      <c r="F50" t="s">
        <v>37</v>
      </c>
      <c r="G50" s="1">
        <v>1</v>
      </c>
      <c r="H50" s="1">
        <v>1</v>
      </c>
      <c r="I50" s="13">
        <f>MROUND((I52-60)*4/5 + 60,5)</f>
        <v>110</v>
      </c>
    </row>
    <row r="51" spans="1:9" x14ac:dyDescent="0.25">
      <c r="A51" t="s">
        <v>38</v>
      </c>
      <c r="B51" s="1">
        <v>1</v>
      </c>
      <c r="C51" s="1">
        <v>1</v>
      </c>
      <c r="D51" s="13">
        <f>MROUND(D52*0.9,2.5)</f>
        <v>102.5</v>
      </c>
      <c r="F51" t="s">
        <v>38</v>
      </c>
      <c r="G51" s="1">
        <v>1</v>
      </c>
      <c r="H51" s="1">
        <v>1</v>
      </c>
      <c r="I51" s="13">
        <f>MROUND(I52*0.9,2.5)</f>
        <v>107.5</v>
      </c>
    </row>
    <row r="52" spans="1:9" x14ac:dyDescent="0.25">
      <c r="A52" t="s">
        <v>40</v>
      </c>
      <c r="B52" s="1">
        <v>1</v>
      </c>
      <c r="C52" s="1">
        <v>5</v>
      </c>
      <c r="D52" s="13">
        <f>D30+$F$4</f>
        <v>112.5</v>
      </c>
      <c r="F52" t="s">
        <v>40</v>
      </c>
      <c r="G52" s="1">
        <v>1</v>
      </c>
      <c r="H52" s="1">
        <v>5</v>
      </c>
      <c r="I52" s="13">
        <f>I30+$F$4</f>
        <v>120</v>
      </c>
    </row>
    <row r="53" spans="1:9" x14ac:dyDescent="0.25">
      <c r="A53" s="16" t="s">
        <v>43</v>
      </c>
      <c r="B53" s="17"/>
      <c r="C53" s="17"/>
      <c r="D53" s="17"/>
      <c r="E53" s="3"/>
      <c r="F53" s="16" t="s">
        <v>43</v>
      </c>
      <c r="G53" s="17"/>
      <c r="H53" s="17"/>
      <c r="I53" s="17"/>
    </row>
    <row r="54" spans="1:9" x14ac:dyDescent="0.25">
      <c r="A54" t="s">
        <v>11</v>
      </c>
      <c r="B54" s="1">
        <v>1</v>
      </c>
      <c r="C54" s="1">
        <v>5</v>
      </c>
      <c r="D54" s="13">
        <f>MROUND(20,2.5)</f>
        <v>20</v>
      </c>
      <c r="E54" s="3"/>
      <c r="F54" t="s">
        <v>11</v>
      </c>
      <c r="G54" s="1">
        <v>1</v>
      </c>
      <c r="H54" s="1">
        <v>5</v>
      </c>
      <c r="I54" s="13">
        <f>MROUND(20,2.5)</f>
        <v>20</v>
      </c>
    </row>
    <row r="55" spans="1:9" x14ac:dyDescent="0.25">
      <c r="A55" t="s">
        <v>12</v>
      </c>
      <c r="B55" s="1">
        <v>1</v>
      </c>
      <c r="C55" s="1">
        <v>3</v>
      </c>
      <c r="D55" s="13">
        <f>MROUND((D60-20)/3 + 20,2.5)</f>
        <v>45</v>
      </c>
      <c r="E55" s="3"/>
      <c r="F55" t="s">
        <v>12</v>
      </c>
      <c r="G55" s="1">
        <v>1</v>
      </c>
      <c r="H55" s="1">
        <v>3</v>
      </c>
      <c r="I55" s="13">
        <f>MROUND((I60-20)/3 + 20,2.5)</f>
        <v>45</v>
      </c>
    </row>
    <row r="56" spans="1:9" x14ac:dyDescent="0.25">
      <c r="A56" t="s">
        <v>13</v>
      </c>
      <c r="B56" s="1">
        <v>1</v>
      </c>
      <c r="C56" s="1">
        <v>1</v>
      </c>
      <c r="D56" s="13">
        <f>MROUND((D60-20)*2/3 + 20,2.5)</f>
        <v>67.5</v>
      </c>
      <c r="E56" s="3"/>
      <c r="F56" t="s">
        <v>13</v>
      </c>
      <c r="G56" s="1">
        <v>1</v>
      </c>
      <c r="H56" s="1">
        <v>1</v>
      </c>
      <c r="I56" s="13">
        <f>MROUND((I60-20)*2/3 + 20,2.5)</f>
        <v>70</v>
      </c>
    </row>
    <row r="57" spans="1:9" x14ac:dyDescent="0.25">
      <c r="A57" t="s">
        <v>14</v>
      </c>
      <c r="B57" s="1">
        <v>1</v>
      </c>
      <c r="C57" s="1">
        <v>1</v>
      </c>
      <c r="D57" s="13">
        <f>MROUND((D60-20)*3/4 + 20,2.5)</f>
        <v>75</v>
      </c>
      <c r="E57" s="3"/>
      <c r="F57" t="s">
        <v>14</v>
      </c>
      <c r="G57" s="1">
        <v>1</v>
      </c>
      <c r="H57" s="1">
        <v>1</v>
      </c>
      <c r="I57" s="13">
        <f>MROUND((I60-20)*3/4 + 20,2.5)</f>
        <v>77.5</v>
      </c>
    </row>
    <row r="58" spans="1:9" x14ac:dyDescent="0.25">
      <c r="A58" t="s">
        <v>15</v>
      </c>
      <c r="B58" s="1">
        <v>1</v>
      </c>
      <c r="C58" s="1">
        <v>1</v>
      </c>
      <c r="D58" s="13">
        <f>MROUND((D60-20)*4/5 + 20,2.5)</f>
        <v>77.5</v>
      </c>
      <c r="E58" s="3"/>
      <c r="F58" t="s">
        <v>15</v>
      </c>
      <c r="G58" s="1">
        <v>1</v>
      </c>
      <c r="H58" s="1">
        <v>1</v>
      </c>
      <c r="I58" s="13">
        <f>MROUND((I60-20)*4/5 + 20,2.5)</f>
        <v>80</v>
      </c>
    </row>
    <row r="59" spans="1:9" x14ac:dyDescent="0.25">
      <c r="A59" t="s">
        <v>16</v>
      </c>
      <c r="B59" s="1">
        <v>1</v>
      </c>
      <c r="C59" s="1">
        <v>1</v>
      </c>
      <c r="D59" s="13">
        <f>MROUND(D60*0.9,2.5)</f>
        <v>82.5</v>
      </c>
      <c r="E59" s="3"/>
      <c r="F59" t="s">
        <v>16</v>
      </c>
      <c r="G59" s="1">
        <v>1</v>
      </c>
      <c r="H59" s="1">
        <v>1</v>
      </c>
      <c r="I59" s="13">
        <f>MROUND(I60*0.9,2.5)</f>
        <v>87.5</v>
      </c>
    </row>
    <row r="60" spans="1:9" x14ac:dyDescent="0.25">
      <c r="A60" t="s">
        <v>18</v>
      </c>
      <c r="B60" s="1">
        <v>3</v>
      </c>
      <c r="C60" s="1">
        <v>5</v>
      </c>
      <c r="D60" s="13">
        <f>D38+$F$2</f>
        <v>93</v>
      </c>
      <c r="F60" t="s">
        <v>18</v>
      </c>
      <c r="G60" s="1">
        <v>3</v>
      </c>
      <c r="H60" s="1">
        <v>5</v>
      </c>
      <c r="I60" s="13">
        <f>I38+$F$2</f>
        <v>96</v>
      </c>
    </row>
    <row r="61" spans="1:9" x14ac:dyDescent="0.25">
      <c r="A61" t="s">
        <v>19</v>
      </c>
      <c r="B61" s="1">
        <v>1</v>
      </c>
      <c r="C61" s="1">
        <v>5</v>
      </c>
      <c r="D61" s="13">
        <f>MROUND(20,2.5)</f>
        <v>20</v>
      </c>
      <c r="F61" t="s">
        <v>20</v>
      </c>
      <c r="G61" s="1">
        <v>1</v>
      </c>
      <c r="H61" s="1">
        <v>5</v>
      </c>
      <c r="I61" s="13">
        <f>MROUND(20,2.5)</f>
        <v>20</v>
      </c>
    </row>
    <row r="62" spans="1:9" x14ac:dyDescent="0.25">
      <c r="A62" t="s">
        <v>21</v>
      </c>
      <c r="B62" s="1">
        <v>1</v>
      </c>
      <c r="C62" s="1">
        <v>3</v>
      </c>
      <c r="D62" s="13">
        <f>MROUND((D67-20)/3 + 20,2.5)</f>
        <v>37.5</v>
      </c>
      <c r="F62" t="s">
        <v>22</v>
      </c>
      <c r="G62" s="1">
        <v>1</v>
      </c>
      <c r="H62" s="1">
        <v>3</v>
      </c>
      <c r="I62" s="13">
        <f>MROUND((I67-20)/3 + 20,2.5)</f>
        <v>27.5</v>
      </c>
    </row>
    <row r="63" spans="1:9" x14ac:dyDescent="0.25">
      <c r="A63" t="s">
        <v>23</v>
      </c>
      <c r="B63" s="1">
        <v>1</v>
      </c>
      <c r="C63" s="1">
        <v>1</v>
      </c>
      <c r="D63" s="13">
        <f>MROUND((D67-20)*2/3 + 20,2.5)</f>
        <v>55</v>
      </c>
      <c r="F63" t="s">
        <v>24</v>
      </c>
      <c r="G63" s="1">
        <v>1</v>
      </c>
      <c r="H63" s="1">
        <v>1</v>
      </c>
      <c r="I63" s="13">
        <f>MROUND((I67-20)*2/3 + 20,2.5)</f>
        <v>35</v>
      </c>
    </row>
    <row r="64" spans="1:9" x14ac:dyDescent="0.25">
      <c r="A64" t="s">
        <v>25</v>
      </c>
      <c r="B64" s="1">
        <v>1</v>
      </c>
      <c r="C64" s="1">
        <v>1</v>
      </c>
      <c r="D64" s="13">
        <f>MROUND((D67-20)*3/4 + 20,2.5)</f>
        <v>60</v>
      </c>
      <c r="F64" t="s">
        <v>26</v>
      </c>
      <c r="G64" s="1">
        <v>1</v>
      </c>
      <c r="H64" s="1">
        <v>1</v>
      </c>
      <c r="I64" s="13">
        <f>MROUND((I67-20)*3/4 + 20,2.5)</f>
        <v>37.5</v>
      </c>
    </row>
    <row r="65" spans="1:9" x14ac:dyDescent="0.25">
      <c r="A65" t="s">
        <v>27</v>
      </c>
      <c r="B65" s="1">
        <v>1</v>
      </c>
      <c r="C65" s="1">
        <v>1</v>
      </c>
      <c r="D65" s="13">
        <f>MROUND((D67-20)*4/5 + 20,2.5)</f>
        <v>62.5</v>
      </c>
      <c r="F65" t="s">
        <v>28</v>
      </c>
      <c r="G65" s="1">
        <v>1</v>
      </c>
      <c r="H65" s="1">
        <v>1</v>
      </c>
      <c r="I65" s="13">
        <f>MROUND((I67-20)*4/5 + 20,2.5)</f>
        <v>37.5</v>
      </c>
    </row>
    <row r="66" spans="1:9" x14ac:dyDescent="0.25">
      <c r="A66" t="s">
        <v>29</v>
      </c>
      <c r="B66" s="1">
        <v>1</v>
      </c>
      <c r="C66" s="1">
        <v>1</v>
      </c>
      <c r="D66" s="13">
        <f>MROUND(D67*0.9,2.5)</f>
        <v>65</v>
      </c>
      <c r="F66" t="s">
        <v>30</v>
      </c>
      <c r="G66" s="1">
        <v>1</v>
      </c>
      <c r="H66" s="1">
        <v>1</v>
      </c>
      <c r="I66" s="13">
        <f>MROUND(I67*0.9,2.5)</f>
        <v>37.5</v>
      </c>
    </row>
    <row r="67" spans="1:9" x14ac:dyDescent="0.25">
      <c r="A67" t="s">
        <v>42</v>
      </c>
      <c r="B67" s="1">
        <v>3</v>
      </c>
      <c r="C67" s="1">
        <v>5</v>
      </c>
      <c r="D67" s="13">
        <f>D23+$F$5</f>
        <v>72.5</v>
      </c>
      <c r="F67" t="s">
        <v>44</v>
      </c>
      <c r="G67" s="1">
        <v>3</v>
      </c>
      <c r="H67" s="1">
        <v>5</v>
      </c>
      <c r="I67" s="13">
        <f>I23+$F$3</f>
        <v>43</v>
      </c>
    </row>
    <row r="68" spans="1:9" x14ac:dyDescent="0.25">
      <c r="A68" t="s">
        <v>33</v>
      </c>
      <c r="B68" s="1">
        <v>1</v>
      </c>
      <c r="C68" s="1">
        <v>5</v>
      </c>
      <c r="D68" s="13">
        <f>MROUND(60,5)</f>
        <v>60</v>
      </c>
      <c r="F68" t="s">
        <v>33</v>
      </c>
      <c r="G68" s="1">
        <v>1</v>
      </c>
      <c r="H68" s="1">
        <v>5</v>
      </c>
      <c r="I68" s="13">
        <f>MROUND(60,5)</f>
        <v>60</v>
      </c>
    </row>
    <row r="69" spans="1:9" x14ac:dyDescent="0.25">
      <c r="A69" t="s">
        <v>34</v>
      </c>
      <c r="B69" s="1">
        <v>1</v>
      </c>
      <c r="C69" s="1">
        <v>3</v>
      </c>
      <c r="D69" s="13">
        <f>MROUND((D74-60)/3 + 60,5)</f>
        <v>80</v>
      </c>
      <c r="F69" t="s">
        <v>34</v>
      </c>
      <c r="G69" s="1">
        <v>1</v>
      </c>
      <c r="H69" s="1">
        <v>3</v>
      </c>
      <c r="I69" s="13">
        <f>MROUND((I74-60)/3 + 60,5)</f>
        <v>80</v>
      </c>
    </row>
    <row r="70" spans="1:9" x14ac:dyDescent="0.25">
      <c r="A70" t="s">
        <v>35</v>
      </c>
      <c r="B70" s="1">
        <v>1</v>
      </c>
      <c r="C70" s="1">
        <v>1</v>
      </c>
      <c r="D70" s="13">
        <f>MROUND((D74-60)*2/3 + 60,5)</f>
        <v>95</v>
      </c>
      <c r="F70" t="s">
        <v>35</v>
      </c>
      <c r="G70" s="1">
        <v>1</v>
      </c>
      <c r="H70" s="1">
        <v>1</v>
      </c>
      <c r="I70" s="13">
        <f>MROUND((I74-60)*2/3 + 60,5)</f>
        <v>100</v>
      </c>
    </row>
    <row r="71" spans="1:9" x14ac:dyDescent="0.25">
      <c r="A71" t="s">
        <v>36</v>
      </c>
      <c r="B71" s="1">
        <v>1</v>
      </c>
      <c r="C71" s="1">
        <v>1</v>
      </c>
      <c r="D71" s="13">
        <f>MROUND((D74-60)*3/4 + 60,5)</f>
        <v>100</v>
      </c>
      <c r="F71" t="s">
        <v>36</v>
      </c>
      <c r="G71" s="1">
        <v>1</v>
      </c>
      <c r="H71" s="1">
        <v>1</v>
      </c>
      <c r="I71" s="13">
        <f>MROUND((I74-60)*3/4 + 60,5)</f>
        <v>105</v>
      </c>
    </row>
    <row r="72" spans="1:9" x14ac:dyDescent="0.25">
      <c r="A72" t="s">
        <v>37</v>
      </c>
      <c r="B72" s="1">
        <v>1</v>
      </c>
      <c r="C72" s="1">
        <v>1</v>
      </c>
      <c r="D72" s="13">
        <f>MROUND((D74-60)*4/5 + 60,5)</f>
        <v>105</v>
      </c>
      <c r="F72" t="s">
        <v>37</v>
      </c>
      <c r="G72" s="1">
        <v>1</v>
      </c>
      <c r="H72" s="1">
        <v>1</v>
      </c>
      <c r="I72" s="13">
        <f>MROUND((I74-60)*4/5 + 60,5)</f>
        <v>110</v>
      </c>
    </row>
    <row r="73" spans="1:9" x14ac:dyDescent="0.25">
      <c r="A73" t="s">
        <v>38</v>
      </c>
      <c r="B73" s="1">
        <v>1</v>
      </c>
      <c r="C73" s="1">
        <v>1</v>
      </c>
      <c r="D73" s="13">
        <f>MROUND(D74*0.9,2.5)</f>
        <v>102.5</v>
      </c>
      <c r="F73" t="s">
        <v>38</v>
      </c>
      <c r="G73" s="1">
        <v>1</v>
      </c>
      <c r="H73" s="1">
        <v>1</v>
      </c>
      <c r="I73" s="13">
        <f>MROUND(I74*0.9,2.5)</f>
        <v>110</v>
      </c>
    </row>
    <row r="74" spans="1:9" x14ac:dyDescent="0.25">
      <c r="A74" t="s">
        <v>40</v>
      </c>
      <c r="B74" s="1">
        <v>1</v>
      </c>
      <c r="C74" s="1">
        <v>5</v>
      </c>
      <c r="D74" s="13">
        <f>D52+$F$4</f>
        <v>115</v>
      </c>
      <c r="F74" t="s">
        <v>40</v>
      </c>
      <c r="G74" s="1">
        <v>1</v>
      </c>
      <c r="H74" s="1">
        <v>5</v>
      </c>
      <c r="I74" s="13">
        <f>I52+$F$4</f>
        <v>122.5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May (WMFTS UK)</dc:creator>
  <cp:lastModifiedBy>Jason May (WMFTS UK)</cp:lastModifiedBy>
  <dcterms:created xsi:type="dcterms:W3CDTF">2025-06-03T09:29:05Z</dcterms:created>
  <dcterms:modified xsi:type="dcterms:W3CDTF">2025-06-03T09:31:07Z</dcterms:modified>
</cp:coreProperties>
</file>