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bookViews>
    <workbookView xWindow="0" yWindow="0" windowWidth="28800" windowHeight="12300" activeTab="3"/>
  </bookViews>
  <sheets>
    <sheet name="Problem 1" sheetId="1" r:id="rId1"/>
    <sheet name="Problem 2" sheetId="2" r:id="rId2"/>
    <sheet name="Problem 3" sheetId="3" r:id="rId3"/>
    <sheet name="Problem 4" sheetId="4" r:id="rId4"/>
  </sheets>
  <definedNames>
    <definedName name="solver_adj" localSheetId="0" hidden="1">'Problem 1'!$C$4:$C$6</definedName>
    <definedName name="solver_adj" localSheetId="1" hidden="1">'Problem 2'!$D$5:$D$8</definedName>
    <definedName name="solver_adj" localSheetId="2" hidden="1">'Problem 3'!$C$5:$C$10</definedName>
    <definedName name="solver_adj" localSheetId="3" hidden="1">'Problem 4'!$D$6:$G$7</definedName>
    <definedName name="solver_adj_ob" localSheetId="0" hidden="1">1</definedName>
    <definedName name="solver_adj_ob" localSheetId="1" hidden="1">1</definedName>
    <definedName name="solver_adj_ob" localSheetId="2" hidden="1">1</definedName>
    <definedName name="solver_adj_ob" localSheetId="3" hidden="1">1</definedName>
    <definedName name="solver_cha" localSheetId="0" hidden="1">0</definedName>
    <definedName name="solver_cha" localSheetId="1" hidden="1">0</definedName>
    <definedName name="solver_cha" localSheetId="2" hidden="1">0</definedName>
    <definedName name="solver_cha" localSheetId="3" hidden="1">0</definedName>
    <definedName name="solver_chc1" localSheetId="0" hidden="1">0</definedName>
    <definedName name="solver_chc1" localSheetId="1" hidden="1">0</definedName>
    <definedName name="solver_chc1" localSheetId="2" hidden="1">0</definedName>
    <definedName name="solver_chc1" localSheetId="3" hidden="1">0</definedName>
    <definedName name="solver_chc2" localSheetId="0" hidden="1">0</definedName>
    <definedName name="solver_chc2" localSheetId="1" hidden="1">0</definedName>
    <definedName name="solver_chc2" localSheetId="2" hidden="1">0</definedName>
    <definedName name="solver_chc2" localSheetId="3" hidden="1">0</definedName>
    <definedName name="solver_chc3" localSheetId="0" hidden="1">0</definedName>
    <definedName name="solver_chc3" localSheetId="1" hidden="1">0</definedName>
    <definedName name="solver_chc3" localSheetId="2" hidden="1">0</definedName>
    <definedName name="solver_chc3" localSheetId="3" hidden="1">0</definedName>
    <definedName name="solver_chc4" localSheetId="3" hidden="1">0</definedName>
    <definedName name="solver_chc5" localSheetId="3" hidden="1">0</definedName>
    <definedName name="solver_chc6" localSheetId="3" hidden="1">0</definedName>
    <definedName name="solver_chc7" localSheetId="3" hidden="1">0</definedName>
    <definedName name="solver_chc8" localSheetId="3" hidden="1">0</definedName>
    <definedName name="solver_chn" localSheetId="0" hidden="1">4</definedName>
    <definedName name="solver_chn" localSheetId="1" hidden="1">4</definedName>
    <definedName name="solver_chn" localSheetId="2" hidden="1">4</definedName>
    <definedName name="solver_chn" localSheetId="3" hidden="1">4</definedName>
    <definedName name="solver_chp1" localSheetId="0" hidden="1">0</definedName>
    <definedName name="solver_chp1" localSheetId="1" hidden="1">0</definedName>
    <definedName name="solver_chp1" localSheetId="2" hidden="1">0</definedName>
    <definedName name="solver_chp1" localSheetId="3" hidden="1">0</definedName>
    <definedName name="solver_chp2" localSheetId="0" hidden="1">0</definedName>
    <definedName name="solver_chp2" localSheetId="1" hidden="1">0</definedName>
    <definedName name="solver_chp2" localSheetId="2" hidden="1">0</definedName>
    <definedName name="solver_chp2" localSheetId="3" hidden="1">0</definedName>
    <definedName name="solver_chp3" localSheetId="0" hidden="1">0</definedName>
    <definedName name="solver_chp3" localSheetId="1" hidden="1">0</definedName>
    <definedName name="solver_chp3" localSheetId="2" hidden="1">0</definedName>
    <definedName name="solver_chp3" localSheetId="3" hidden="1">0</definedName>
    <definedName name="solver_chp4" localSheetId="3" hidden="1">0</definedName>
    <definedName name="solver_chp5" localSheetId="3" hidden="1">0</definedName>
    <definedName name="solver_chp6" localSheetId="3" hidden="1">0</definedName>
    <definedName name="solver_chp7" localSheetId="3" hidden="1">0</definedName>
    <definedName name="solver_chp8" localSheetId="3" hidden="1">0</definedName>
    <definedName name="solver_cht" localSheetId="0" hidden="1">0</definedName>
    <definedName name="solver_cht" localSheetId="1" hidden="1">0</definedName>
    <definedName name="solver_cht" localSheetId="2" hidden="1">0</definedName>
    <definedName name="solver_cht" localSheetId="3" hidden="1">0</definedName>
    <definedName name="solver_cir1" localSheetId="0" hidden="1">1</definedName>
    <definedName name="solver_cir1" localSheetId="1" hidden="1">1</definedName>
    <definedName name="solver_cir1" localSheetId="2" hidden="1">1</definedName>
    <definedName name="solver_cir1" localSheetId="3" hidden="1">1</definedName>
    <definedName name="solver_cir2" localSheetId="0" hidden="1">1</definedName>
    <definedName name="solver_cir2" localSheetId="1" hidden="1">1</definedName>
    <definedName name="solver_cir2" localSheetId="2" hidden="1">1</definedName>
    <definedName name="solver_cir2" localSheetId="3" hidden="1">1</definedName>
    <definedName name="solver_cir3" localSheetId="0" hidden="1">1</definedName>
    <definedName name="solver_cir3" localSheetId="1" hidden="1">1</definedName>
    <definedName name="solver_cir3" localSheetId="2" hidden="1">1</definedName>
    <definedName name="solver_cir3" localSheetId="3" hidden="1">1</definedName>
    <definedName name="solver_cir4" localSheetId="3" hidden="1">1</definedName>
    <definedName name="solver_cir5" localSheetId="3" hidden="1">1</definedName>
    <definedName name="solver_cir6" localSheetId="3" hidden="1">1</definedName>
    <definedName name="solver_cir7" localSheetId="3" hidden="1">1</definedName>
    <definedName name="solver_cir8" localSheetId="3" hidden="1">1</definedName>
    <definedName name="solver_con" localSheetId="0" hidden="1">" "</definedName>
    <definedName name="solver_con" localSheetId="1" hidden="1">" "</definedName>
    <definedName name="solver_con" localSheetId="2" hidden="1">" "</definedName>
    <definedName name="solver_con" localSheetId="3" hidden="1">" "</definedName>
    <definedName name="solver_con1" localSheetId="0" hidden="1">" "</definedName>
    <definedName name="solver_con1" localSheetId="1" hidden="1">" "</definedName>
    <definedName name="solver_con1" localSheetId="2" hidden="1">" "</definedName>
    <definedName name="solver_con1" localSheetId="3" hidden="1">" "</definedName>
    <definedName name="solver_con2" localSheetId="0" hidden="1">" "</definedName>
    <definedName name="solver_con2" localSheetId="1" hidden="1">" "</definedName>
    <definedName name="solver_con2" localSheetId="2" hidden="1">" "</definedName>
    <definedName name="solver_con2" localSheetId="3" hidden="1">" "</definedName>
    <definedName name="solver_con3" localSheetId="0" hidden="1">" "</definedName>
    <definedName name="solver_con3" localSheetId="1" hidden="1">" "</definedName>
    <definedName name="solver_con3" localSheetId="2" hidden="1">" "</definedName>
    <definedName name="solver_con3" localSheetId="3" hidden="1">" "</definedName>
    <definedName name="solver_con4" localSheetId="3" hidden="1">" "</definedName>
    <definedName name="solver_con5" localSheetId="3" hidden="1">" "</definedName>
    <definedName name="solver_con6" localSheetId="3" hidden="1">" "</definedName>
    <definedName name="solver_con7" localSheetId="3" hidden="1">" "</definedName>
    <definedName name="solver_con8" localSheetId="3" hidden="1">" "</definedName>
    <definedName name="solver_dia" localSheetId="0" hidden="1">5</definedName>
    <definedName name="solver_dia" localSheetId="1" hidden="1">5</definedName>
    <definedName name="solver_dia" localSheetId="2" hidden="1">5</definedName>
    <definedName name="solver_dia" localSheetId="3" hidden="1">5</definedName>
    <definedName name="solver_iao" localSheetId="0" hidden="1">0</definedName>
    <definedName name="solver_iao" localSheetId="1" hidden="1">0</definedName>
    <definedName name="solver_iao" localSheetId="2" hidden="1">0</definedName>
    <definedName name="solver_iao" localSheetId="3" hidden="1">0</definedName>
    <definedName name="solver_int" localSheetId="0" hidden="1">0</definedName>
    <definedName name="solver_int" localSheetId="1" hidden="1">0</definedName>
    <definedName name="solver_int" localSheetId="2" hidden="1">0</definedName>
    <definedName name="solver_int" localSheetId="3" hidden="1">0</definedName>
    <definedName name="solver_irs" localSheetId="0" hidden="1">0</definedName>
    <definedName name="solver_irs" localSheetId="1" hidden="1">0</definedName>
    <definedName name="solver_irs" localSheetId="2" hidden="1">0</definedName>
    <definedName name="solver_irs" localSheetId="3" hidden="1">0</definedName>
    <definedName name="solver_ism" localSheetId="0" hidden="1">0</definedName>
    <definedName name="solver_ism" localSheetId="1" hidden="1">0</definedName>
    <definedName name="solver_ism" localSheetId="2" hidden="1">0</definedName>
    <definedName name="solver_ism" localSheetId="3" hidden="1">0</definedName>
    <definedName name="solver_lhs_ob1" localSheetId="0" hidden="1">0</definedName>
    <definedName name="solver_lhs_ob1" localSheetId="1" hidden="1">0</definedName>
    <definedName name="solver_lhs_ob1" localSheetId="2" hidden="1">0</definedName>
    <definedName name="solver_lhs_ob1" localSheetId="3" hidden="1">0</definedName>
    <definedName name="solver_lhs_ob2" localSheetId="0" hidden="1">0</definedName>
    <definedName name="solver_lhs_ob2" localSheetId="1" hidden="1">0</definedName>
    <definedName name="solver_lhs_ob2" localSheetId="2" hidden="1">0</definedName>
    <definedName name="solver_lhs_ob2" localSheetId="3" hidden="1">0</definedName>
    <definedName name="solver_lhs_ob3" localSheetId="0" hidden="1">0</definedName>
    <definedName name="solver_lhs_ob3" localSheetId="1" hidden="1">0</definedName>
    <definedName name="solver_lhs_ob3" localSheetId="2" hidden="1">0</definedName>
    <definedName name="solver_lhs_ob3" localSheetId="3" hidden="1">0</definedName>
    <definedName name="solver_lhs_ob4" localSheetId="3" hidden="1">0</definedName>
    <definedName name="solver_lhs_ob5" localSheetId="3" hidden="1">0</definedName>
    <definedName name="solver_lhs_ob6" localSheetId="3" hidden="1">0</definedName>
    <definedName name="solver_lhs_ob7" localSheetId="3" hidden="1">0</definedName>
    <definedName name="solver_lhs_ob8" localSheetId="3" hidden="1">0</definedName>
    <definedName name="solver_lhs1" localSheetId="0" hidden="1">'Problem 1'!$B$12:$B$14</definedName>
    <definedName name="solver_lhs1" localSheetId="1" hidden="1">'Problem 2'!$B$14:$B$19</definedName>
    <definedName name="solver_lhs1" localSheetId="2" hidden="1">'Problem 3'!$B$15:$B$20</definedName>
    <definedName name="solver_lhs1" localSheetId="3" hidden="1">'Problem 4'!$D$10:$G$10</definedName>
    <definedName name="solver_lhs2" localSheetId="0" hidden="1">'Problem 1'!$B$15:$B$17</definedName>
    <definedName name="solver_lhs2" localSheetId="1" hidden="1">'Problem 2'!$B$20:$B$25</definedName>
    <definedName name="solver_lhs2" localSheetId="2" hidden="1">'Problem 3'!$C$5:$C$10</definedName>
    <definedName name="solver_lhs2" localSheetId="3" hidden="1">'Problem 4'!$D$10:$G$10</definedName>
    <definedName name="solver_lhs3" localSheetId="0" hidden="1">'Problem 1'!$C$4:$C$6</definedName>
    <definedName name="solver_lhs3" localSheetId="1" hidden="1">'Problem 2'!$D$5:$D$8</definedName>
    <definedName name="solver_lhs3" localSheetId="2" hidden="1">'Problem 3'!$C$5:$C$10</definedName>
    <definedName name="solver_lhs3" localSheetId="3" hidden="1">'Problem 4'!$D$10:$G$10</definedName>
    <definedName name="solver_lhs4" localSheetId="3" hidden="1">'Problem 4'!$D$21:$G$21</definedName>
    <definedName name="solver_lhs5" localSheetId="3" hidden="1">'Problem 4'!$D$21:$G$21</definedName>
    <definedName name="solver_lhs6" localSheetId="3" hidden="1">'Problem 4'!$D$6:$G$7</definedName>
    <definedName name="solver_lhs7" localSheetId="3" hidden="1">'Problem 4'!$D$6:$G$7</definedName>
    <definedName name="solver_lhs8" localSheetId="3" hidden="1">'Problem 4'!$D$8:$G$9</definedName>
    <definedName name="solver_mda" localSheetId="0" hidden="1">4</definedName>
    <definedName name="solver_mda" localSheetId="1" hidden="1">4</definedName>
    <definedName name="solver_mda" localSheetId="2" hidden="1">4</definedName>
    <definedName name="solver_mda" localSheetId="3" hidden="1">4</definedName>
    <definedName name="solver_mod" localSheetId="0" hidden="1">3</definedName>
    <definedName name="solver_mod" localSheetId="1" hidden="1">3</definedName>
    <definedName name="solver_mod" localSheetId="2" hidden="1">3</definedName>
    <definedName name="solver_mod" localSheetId="3" hidden="1">3</definedName>
    <definedName name="solver_ntr" localSheetId="0" hidden="1">0</definedName>
    <definedName name="solver_ntr" localSheetId="1" hidden="1">0</definedName>
    <definedName name="solver_ntr" localSheetId="2" hidden="1">0</definedName>
    <definedName name="solver_ntr" localSheetId="3" hidden="1">0</definedName>
    <definedName name="solver_ntri" hidden="1">1000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num" localSheetId="3" hidden="1">8</definedName>
    <definedName name="solver_obc" localSheetId="0" hidden="1">0</definedName>
    <definedName name="solver_obc" localSheetId="1" hidden="1">0</definedName>
    <definedName name="solver_obc" localSheetId="2" hidden="1">0</definedName>
    <definedName name="solver_obc" localSheetId="3" hidden="1">0</definedName>
    <definedName name="solver_obp" localSheetId="0" hidden="1">0</definedName>
    <definedName name="solver_obp" localSheetId="1" hidden="1">0</definedName>
    <definedName name="solver_obp" localSheetId="2" hidden="1">0</definedName>
    <definedName name="solver_obp" localSheetId="3" hidden="1">0</definedName>
    <definedName name="solver_opt" localSheetId="0" hidden="1">'Problem 1'!$C$8</definedName>
    <definedName name="solver_opt" localSheetId="1" hidden="1">'Problem 2'!$D$10</definedName>
    <definedName name="solver_opt" localSheetId="2" hidden="1">'Problem 3'!$C$12</definedName>
    <definedName name="solver_opt" localSheetId="3" hidden="1">'Problem 4'!$H$18</definedName>
    <definedName name="solver_opt_ob" localSheetId="0" hidden="1">1</definedName>
    <definedName name="solver_opt_ob" localSheetId="1" hidden="1">1</definedName>
    <definedName name="solver_opt_ob" localSheetId="2" hidden="1">1</definedName>
    <definedName name="solver_opt_ob" localSheetId="3" hidden="1">1</definedName>
    <definedName name="solver_psi" localSheetId="0" hidden="1">0</definedName>
    <definedName name="solver_psi" localSheetId="1" hidden="1">0</definedName>
    <definedName name="solver_psi" localSheetId="2" hidden="1">0</definedName>
    <definedName name="solver_psi" localSheetId="3" hidden="1">0</definedName>
    <definedName name="solver_rdp" localSheetId="0" hidden="1">0</definedName>
    <definedName name="solver_rdp" localSheetId="1" hidden="1">0</definedName>
    <definedName name="solver_rdp" localSheetId="2" hidden="1">0</definedName>
    <definedName name="solver_rdp" localSheetId="3" hidden="1">0</definedName>
    <definedName name="solver_reco1" localSheetId="0" hidden="1">0</definedName>
    <definedName name="solver_reco1" localSheetId="1" hidden="1">0</definedName>
    <definedName name="solver_reco1" localSheetId="2" hidden="1">0</definedName>
    <definedName name="solver_reco1" localSheetId="3" hidden="1">0</definedName>
    <definedName name="solver_reco2" localSheetId="0" hidden="1">0</definedName>
    <definedName name="solver_reco2" localSheetId="1" hidden="1">0</definedName>
    <definedName name="solver_reco2" localSheetId="2" hidden="1">0</definedName>
    <definedName name="solver_reco2" localSheetId="3" hidden="1">0</definedName>
    <definedName name="solver_reco3" localSheetId="0" hidden="1">0</definedName>
    <definedName name="solver_reco3" localSheetId="1" hidden="1">0</definedName>
    <definedName name="solver_reco3" localSheetId="2" hidden="1">0</definedName>
    <definedName name="solver_reco3" localSheetId="3" hidden="1">0</definedName>
    <definedName name="solver_reco4" localSheetId="3" hidden="1">0</definedName>
    <definedName name="solver_reco5" localSheetId="3" hidden="1">0</definedName>
    <definedName name="solver_reco6" localSheetId="3" hidden="1">0</definedName>
    <definedName name="solver_reco7" localSheetId="3" hidden="1">0</definedName>
    <definedName name="solver_reco8" localSheetId="3" hidden="1">0</definedName>
    <definedName name="solver_rel1" localSheetId="0" hidden="1">1</definedName>
    <definedName name="solver_rel1" localSheetId="1" hidden="1">1</definedName>
    <definedName name="solver_rel1" localSheetId="2" hidden="1">3</definedName>
    <definedName name="solver_rel1" localSheetId="3" hidden="1">3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3" hidden="1">1</definedName>
    <definedName name="solver_rel3" localSheetId="0" hidden="1">4</definedName>
    <definedName name="solver_rel3" localSheetId="1" hidden="1">4</definedName>
    <definedName name="solver_rel3" localSheetId="2" hidden="1">4</definedName>
    <definedName name="solver_rel3" localSheetId="3" hidden="1">3</definedName>
    <definedName name="solver_rel4" localSheetId="3" hidden="1">1</definedName>
    <definedName name="solver_rel5" localSheetId="3" hidden="1">3</definedName>
    <definedName name="solver_rel6" localSheetId="3" hidden="1">4</definedName>
    <definedName name="solver_rel7" localSheetId="3" hidden="1">3</definedName>
    <definedName name="solver_rel8" localSheetId="3" hidden="1">3</definedName>
    <definedName name="solver_rhs1" localSheetId="0" hidden="1">'Problem 1'!$D$12:$D$14</definedName>
    <definedName name="solver_rhs1" localSheetId="1" hidden="1">'Problem 2'!$D$14:$D$19</definedName>
    <definedName name="solver_rhs1" localSheetId="2" hidden="1">'Problem 3'!$D$15:$D$20</definedName>
    <definedName name="solver_rhs1" localSheetId="3" hidden="1">'Problem 4'!$D$11:$G$11</definedName>
    <definedName name="solver_rhs2" localSheetId="0" hidden="1">'Problem 1'!$D$15:$D$17</definedName>
    <definedName name="solver_rhs2" localSheetId="1" hidden="1">'Problem 2'!$D$20:$D$25</definedName>
    <definedName name="solver_rhs2" localSheetId="2" hidden="1">0</definedName>
    <definedName name="solver_rhs2" localSheetId="3" hidden="1">'Problem 4'!$D$13:$G$13</definedName>
    <definedName name="solver_rhs3" localSheetId="3" hidden="1">'Problem 4'!$D$12:$G$12</definedName>
    <definedName name="solver_rhs4" localSheetId="3" hidden="1">'Problem 4'!$D$23:$G$23</definedName>
    <definedName name="solver_rhs5" localSheetId="3" hidden="1">'Problem 4'!$D$22:$G$22</definedName>
    <definedName name="solver_rhs7" localSheetId="3" hidden="1">0</definedName>
    <definedName name="solver_rhs8" localSheetId="3" hidden="1">0</definedName>
    <definedName name="solver_rlx" localSheetId="0" hidden="1">0</definedName>
    <definedName name="solver_rlx" localSheetId="1" hidden="1">0</definedName>
    <definedName name="solver_rlx" localSheetId="2" hidden="1">0</definedName>
    <definedName name="solver_rlx" localSheetId="3" hidden="1">0</definedName>
    <definedName name="solver_rsmp" hidden="1">2</definedName>
    <definedName name="solver_rtr" localSheetId="0" hidden="1">0</definedName>
    <definedName name="solver_rtr" localSheetId="1" hidden="1">0</definedName>
    <definedName name="solver_rtr" localSheetId="2" hidden="1">0</definedName>
    <definedName name="solver_rtr" localSheetId="3" hidden="1">0</definedName>
    <definedName name="solver_rxc1" localSheetId="0" hidden="1">1</definedName>
    <definedName name="solver_rxc1" localSheetId="1" hidden="1">1</definedName>
    <definedName name="solver_rxc1" localSheetId="2" hidden="1">1</definedName>
    <definedName name="solver_rxc1" localSheetId="3" hidden="1">1</definedName>
    <definedName name="solver_rxc2" localSheetId="0" hidden="1">1</definedName>
    <definedName name="solver_rxc2" localSheetId="1" hidden="1">1</definedName>
    <definedName name="solver_rxc2" localSheetId="2" hidden="1">1</definedName>
    <definedName name="solver_rxc2" localSheetId="3" hidden="1">1</definedName>
    <definedName name="solver_rxc3" localSheetId="0" hidden="1">1</definedName>
    <definedName name="solver_rxc3" localSheetId="1" hidden="1">1</definedName>
    <definedName name="solver_rxc3" localSheetId="2" hidden="1">1</definedName>
    <definedName name="solver_rxc3" localSheetId="3" hidden="1">1</definedName>
    <definedName name="solver_rxc4" localSheetId="3" hidden="1">1</definedName>
    <definedName name="solver_rxc5" localSheetId="3" hidden="1">1</definedName>
    <definedName name="solver_rxc6" localSheetId="3" hidden="1">1</definedName>
    <definedName name="solver_rxc7" localSheetId="3" hidden="1">1</definedName>
    <definedName name="solver_rxc8" localSheetId="3" hidden="1">1</definedName>
    <definedName name="solver_rxv" localSheetId="0" hidden="1">1</definedName>
    <definedName name="solver_rxv" localSheetId="1" hidden="1">1</definedName>
    <definedName name="solver_rxv" localSheetId="2" hidden="1">1</definedName>
    <definedName name="solver_rxv" localSheetId="3" hidden="1">1</definedName>
    <definedName name="solver_seed" hidden="1">0</definedName>
    <definedName name="solver_sel" localSheetId="0" hidden="1">1</definedName>
    <definedName name="solver_sel" localSheetId="1" hidden="1">1</definedName>
    <definedName name="solver_sel" localSheetId="2" hidden="1">1</definedName>
    <definedName name="solver_sel" localSheetId="3" hidden="1">1</definedName>
    <definedName name="solver_slv" localSheetId="0" hidden="1">0</definedName>
    <definedName name="solver_slv" localSheetId="1" hidden="1">0</definedName>
    <definedName name="solver_slv" localSheetId="2" hidden="1">0</definedName>
    <definedName name="solver_slv" localSheetId="3" hidden="1">0</definedName>
    <definedName name="solver_slvu" localSheetId="0" hidden="1">0</definedName>
    <definedName name="solver_slvu" localSheetId="1" hidden="1">0</definedName>
    <definedName name="solver_slvu" localSheetId="2" hidden="1">0</definedName>
    <definedName name="solver_slvu" localSheetId="3" hidden="1">0</definedName>
    <definedName name="solver_spid" localSheetId="0" hidden="1">" "</definedName>
    <definedName name="solver_spid" localSheetId="1" hidden="1">" "</definedName>
    <definedName name="solver_spid" localSheetId="2" hidden="1">" "</definedName>
    <definedName name="solver_spid" localSheetId="3" hidden="1">" "</definedName>
    <definedName name="solver_srvr" localSheetId="0" hidden="1">" "</definedName>
    <definedName name="solver_srvr" localSheetId="1" hidden="1">" "</definedName>
    <definedName name="solver_srvr" localSheetId="2" hidden="1">" "</definedName>
    <definedName name="solver_srvr" localSheetId="3" hidden="1">" "</definedName>
    <definedName name="solver_typ" localSheetId="0" hidden="1">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umod" localSheetId="0" hidden="1">1</definedName>
    <definedName name="solver_umod" localSheetId="1" hidden="1">1</definedName>
    <definedName name="solver_umod" localSheetId="2" hidden="1">1</definedName>
    <definedName name="solver_umod" localSheetId="3" hidden="1">1</definedName>
    <definedName name="solver_urs" localSheetId="0" hidden="1">0</definedName>
    <definedName name="solver_urs" localSheetId="1" hidden="1">0</definedName>
    <definedName name="solver_urs" localSheetId="2" hidden="1">0</definedName>
    <definedName name="solver_urs" localSheetId="3" hidden="1">0</definedName>
    <definedName name="solver_userid" localSheetId="0" hidden="1">" "</definedName>
    <definedName name="solver_userid" localSheetId="1" hidden="1">" "</definedName>
    <definedName name="solver_userid" localSheetId="2" hidden="1">" "</definedName>
    <definedName name="solver_userid" localSheetId="3" hidden="1">" "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r" localSheetId="0" hidden="1">" "</definedName>
    <definedName name="solver_var" localSheetId="1" hidden="1">" "</definedName>
    <definedName name="solver_var" localSheetId="2" hidden="1">" "</definedName>
    <definedName name="solver_var" localSheetId="3" hidden="1">" "</definedName>
    <definedName name="solver_ver" localSheetId="0" hidden="1">17</definedName>
    <definedName name="solver_ver" localSheetId="1" hidden="1">17</definedName>
    <definedName name="solver_ver" localSheetId="2" hidden="1">17</definedName>
    <definedName name="solver_ver" localSheetId="3" hidden="1">17</definedName>
    <definedName name="solver_vir" localSheetId="0" hidden="1">1</definedName>
    <definedName name="solver_vir" localSheetId="1" hidden="1">1</definedName>
    <definedName name="solver_vir" localSheetId="2" hidden="1">1</definedName>
    <definedName name="solver_vir" localSheetId="3" hidden="1">1</definedName>
    <definedName name="solver_vol" localSheetId="0" hidden="1">0</definedName>
    <definedName name="solver_vol" localSheetId="1" hidden="1">0</definedName>
    <definedName name="solver_vol" localSheetId="2" hidden="1">0</definedName>
    <definedName name="solver_vol" localSheetId="3" hidden="1">0</definedName>
    <definedName name="solver_vst" localSheetId="0" hidden="1">0</definedName>
    <definedName name="solver_vst" localSheetId="1" hidden="1">0</definedName>
    <definedName name="solver_vst" localSheetId="2" hidden="1">0</definedName>
    <definedName name="solver_vst" localSheetId="3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4" l="1"/>
  <c r="F19" i="4"/>
  <c r="G19" i="4"/>
  <c r="E20" i="4"/>
  <c r="E21" i="4" s="1"/>
  <c r="F20" i="4"/>
  <c r="G20" i="4"/>
  <c r="D20" i="4"/>
  <c r="D19" i="4"/>
  <c r="H17" i="4"/>
  <c r="E15" i="4"/>
  <c r="F15" i="4"/>
  <c r="G15" i="4" s="1"/>
  <c r="F14" i="4"/>
  <c r="G14" i="4"/>
  <c r="E14" i="4"/>
  <c r="D9" i="4"/>
  <c r="E9" i="4" s="1"/>
  <c r="F9" i="4" s="1"/>
  <c r="G9" i="4" s="1"/>
  <c r="D8" i="4"/>
  <c r="E8" i="4" s="1"/>
  <c r="F8" i="4" s="1"/>
  <c r="G8" i="4" s="1"/>
  <c r="B17" i="3"/>
  <c r="B18" i="3"/>
  <c r="B19" i="3"/>
  <c r="B20" i="3"/>
  <c r="B16" i="3"/>
  <c r="B15" i="3"/>
  <c r="C12" i="3"/>
  <c r="B19" i="2"/>
  <c r="B18" i="2"/>
  <c r="B17" i="2"/>
  <c r="B16" i="2"/>
  <c r="B15" i="2"/>
  <c r="B14" i="2"/>
  <c r="B21" i="2"/>
  <c r="B20" i="2"/>
  <c r="B23" i="2"/>
  <c r="B24" i="2"/>
  <c r="B25" i="2"/>
  <c r="B22" i="2"/>
  <c r="D10" i="2"/>
  <c r="B16" i="1"/>
  <c r="B17" i="1"/>
  <c r="B15" i="1"/>
  <c r="B14" i="1"/>
  <c r="B13" i="1"/>
  <c r="B12" i="1"/>
  <c r="J6" i="1"/>
  <c r="I6" i="1"/>
  <c r="I5" i="1"/>
  <c r="J5" i="1" s="1"/>
  <c r="I4" i="1"/>
  <c r="J4" i="1" s="1"/>
  <c r="G21" i="4" l="1"/>
  <c r="D21" i="4"/>
  <c r="F21" i="4"/>
  <c r="G10" i="4"/>
  <c r="D10" i="4"/>
  <c r="E10" i="4"/>
  <c r="F10" i="4"/>
  <c r="C8" i="1"/>
  <c r="H16" i="4" l="1"/>
  <c r="H18" i="4" s="1"/>
</calcChain>
</file>

<file path=xl/sharedStrings.xml><?xml version="1.0" encoding="utf-8"?>
<sst xmlns="http://schemas.openxmlformats.org/spreadsheetml/2006/main" count="100" uniqueCount="70">
  <si>
    <t>Product A</t>
  </si>
  <si>
    <t>Product B</t>
  </si>
  <si>
    <t>Product C</t>
  </si>
  <si>
    <t>DECISION VARIABLES</t>
  </si>
  <si>
    <t>Weekly Production</t>
  </si>
  <si>
    <t>MAXIMIZE</t>
  </si>
  <si>
    <t>Profit per unit</t>
  </si>
  <si>
    <t>Material 1</t>
  </si>
  <si>
    <t>Material 2</t>
  </si>
  <si>
    <t>Labor</t>
  </si>
  <si>
    <t>Selling Price</t>
  </si>
  <si>
    <t>Total cost</t>
  </si>
  <si>
    <t>Material 1 cost</t>
  </si>
  <si>
    <t>Material 2 cost</t>
  </si>
  <si>
    <t>Labor cost</t>
  </si>
  <si>
    <t>Constraints</t>
  </si>
  <si>
    <t>&lt;=</t>
  </si>
  <si>
    <t>&gt;=</t>
  </si>
  <si>
    <t>Decision Variables</t>
  </si>
  <si>
    <t>Football, morning</t>
  </si>
  <si>
    <t>Baseball, morning</t>
  </si>
  <si>
    <t>Football, evening</t>
  </si>
  <si>
    <t>Baseball, evening</t>
  </si>
  <si>
    <t>Minimize cost</t>
  </si>
  <si>
    <t>Production cost</t>
  </si>
  <si>
    <t>Units</t>
  </si>
  <si>
    <t>Resource</t>
  </si>
  <si>
    <t>Football</t>
  </si>
  <si>
    <t>Baseball</t>
  </si>
  <si>
    <t>Leather</t>
  </si>
  <si>
    <t>Inner Plastic</t>
  </si>
  <si>
    <t>Total demand</t>
  </si>
  <si>
    <t xml:space="preserve">&lt;= </t>
  </si>
  <si>
    <t xml:space="preserve">&gt;= </t>
  </si>
  <si>
    <t>Shift</t>
  </si>
  <si>
    <t>Midnight - 4am</t>
  </si>
  <si>
    <t>4am-8am</t>
  </si>
  <si>
    <t>8am-noon</t>
  </si>
  <si>
    <t>noon-4pm</t>
  </si>
  <si>
    <t>4pm-8pm</t>
  </si>
  <si>
    <t>8pm -midnight</t>
  </si>
  <si>
    <t>Decision variables</t>
  </si>
  <si>
    <t>No. of fire fighters joining at beginning of the shift</t>
  </si>
  <si>
    <t>MINIMIZE</t>
  </si>
  <si>
    <t>Requirement</t>
  </si>
  <si>
    <t>Non-negativity and integer constraints</t>
  </si>
  <si>
    <t>Sep</t>
  </si>
  <si>
    <t>Oct</t>
  </si>
  <si>
    <t>Nov</t>
  </si>
  <si>
    <t>Dec</t>
  </si>
  <si>
    <t>Rotary Pump</t>
  </si>
  <si>
    <t>Heavy Duty (H)</t>
  </si>
  <si>
    <t>Standard (S)</t>
  </si>
  <si>
    <t>Production Decision (S)</t>
  </si>
  <si>
    <t>Production Decision (H)</t>
  </si>
  <si>
    <t>Inventory (S)</t>
  </si>
  <si>
    <t>Inventory (H)</t>
  </si>
  <si>
    <t>Total Inventory</t>
  </si>
  <si>
    <t>Minimum Inventory (S)</t>
  </si>
  <si>
    <t>Minimum Inventory (H)</t>
  </si>
  <si>
    <t>Maximum Inventory</t>
  </si>
  <si>
    <t>Production cost per unit (S)</t>
  </si>
  <si>
    <t>Production cost per unit (H)</t>
  </si>
  <si>
    <t>Total production cost</t>
  </si>
  <si>
    <t>Total inventory cost</t>
  </si>
  <si>
    <t>Labor hours (S)</t>
  </si>
  <si>
    <t>Labor hours(H)</t>
  </si>
  <si>
    <t>Total Labor Hours</t>
  </si>
  <si>
    <t>Minimum Labor Hours</t>
  </si>
  <si>
    <t>Maximum Labor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</si>
</sst>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workbookViewId="0">
      <selection activeCell="K21" sqref="K21"/>
    </sheetView>
  </sheetViews>
  <sheetFormatPr defaultRowHeight="15" x14ac:dyDescent="0.25"/>
  <cols>
    <col min="3" max="3" width="18.140625" bestFit="1" customWidth="1"/>
    <col min="4" max="4" width="18.140625" customWidth="1"/>
    <col min="5" max="5" width="13.5703125" bestFit="1" customWidth="1"/>
    <col min="6" max="6" width="9.85546875" bestFit="1" customWidth="1"/>
    <col min="8" max="8" width="11.85546875" bestFit="1" customWidth="1"/>
    <col min="10" max="10" width="13.5703125" bestFit="1" customWidth="1"/>
  </cols>
  <sheetData>
    <row r="2" spans="2:14" x14ac:dyDescent="0.25">
      <c r="B2" t="s">
        <v>3</v>
      </c>
      <c r="L2" t="s">
        <v>12</v>
      </c>
      <c r="M2" t="s">
        <v>13</v>
      </c>
      <c r="N2" t="s">
        <v>14</v>
      </c>
    </row>
    <row r="3" spans="2:14" x14ac:dyDescent="0.25">
      <c r="C3" t="s">
        <v>4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6</v>
      </c>
      <c r="L3">
        <v>7</v>
      </c>
      <c r="M3">
        <v>5</v>
      </c>
      <c r="N3">
        <v>15</v>
      </c>
    </row>
    <row r="4" spans="2:14" x14ac:dyDescent="0.25">
      <c r="B4" t="s">
        <v>0</v>
      </c>
      <c r="C4" s="1">
        <v>0</v>
      </c>
      <c r="D4" s="2"/>
      <c r="E4">
        <v>3</v>
      </c>
      <c r="F4">
        <v>2</v>
      </c>
      <c r="G4">
        <v>4</v>
      </c>
      <c r="H4">
        <v>101</v>
      </c>
      <c r="I4">
        <f>SUMPRODUCT(E4:G4,L3:N3)</f>
        <v>91</v>
      </c>
      <c r="J4">
        <f>H4-I4</f>
        <v>10</v>
      </c>
    </row>
    <row r="5" spans="2:14" x14ac:dyDescent="0.25">
      <c r="B5" t="s">
        <v>1</v>
      </c>
      <c r="C5" s="1">
        <v>82</v>
      </c>
      <c r="D5" s="2"/>
      <c r="E5">
        <v>1</v>
      </c>
      <c r="F5">
        <v>4</v>
      </c>
      <c r="G5">
        <v>2</v>
      </c>
      <c r="H5">
        <v>67</v>
      </c>
      <c r="I5">
        <f>SUMPRODUCT(E5:G5,L3:N3)</f>
        <v>57</v>
      </c>
      <c r="J5">
        <f t="shared" ref="J5:J6" si="0">H5-I5</f>
        <v>10</v>
      </c>
    </row>
    <row r="6" spans="2:14" x14ac:dyDescent="0.25">
      <c r="B6" t="s">
        <v>2</v>
      </c>
      <c r="C6" s="1">
        <v>10</v>
      </c>
      <c r="D6" s="2"/>
      <c r="E6">
        <v>5</v>
      </c>
      <c r="F6">
        <v>0</v>
      </c>
      <c r="G6">
        <v>3.5</v>
      </c>
      <c r="H6">
        <v>97.5</v>
      </c>
      <c r="I6">
        <f>SUMPRODUCT(E6:G6,L3:N3)</f>
        <v>87.5</v>
      </c>
      <c r="J6">
        <f t="shared" si="0"/>
        <v>10</v>
      </c>
    </row>
    <row r="7" spans="2:14" x14ac:dyDescent="0.25">
      <c r="D7" s="2"/>
    </row>
    <row r="8" spans="2:14" x14ac:dyDescent="0.25">
      <c r="B8" t="s">
        <v>5</v>
      </c>
      <c r="C8" s="3">
        <f>SUMPRODUCT(J4:J6,C4:C6)</f>
        <v>920</v>
      </c>
      <c r="D8" s="2"/>
    </row>
    <row r="10" spans="2:14" x14ac:dyDescent="0.25">
      <c r="B10" t="s">
        <v>15</v>
      </c>
    </row>
    <row r="12" spans="2:14" x14ac:dyDescent="0.25">
      <c r="B12">
        <f>SUMPRODUCT(E4:E6,C4:C6)</f>
        <v>132</v>
      </c>
      <c r="C12" t="s">
        <v>16</v>
      </c>
      <c r="D12">
        <v>300</v>
      </c>
    </row>
    <row r="13" spans="2:14" x14ac:dyDescent="0.25">
      <c r="B13">
        <f>SUMPRODUCT(F4:F6,C4:C6)</f>
        <v>328</v>
      </c>
      <c r="C13" t="s">
        <v>16</v>
      </c>
      <c r="D13">
        <v>400</v>
      </c>
    </row>
    <row r="14" spans="2:14" x14ac:dyDescent="0.25">
      <c r="B14">
        <f>SUMPRODUCT(G4:G6,C4:C6)</f>
        <v>199</v>
      </c>
      <c r="C14" t="s">
        <v>16</v>
      </c>
      <c r="D14">
        <v>200</v>
      </c>
    </row>
    <row r="15" spans="2:14" x14ac:dyDescent="0.25">
      <c r="B15">
        <f>C4</f>
        <v>0</v>
      </c>
      <c r="C15" t="s">
        <v>17</v>
      </c>
      <c r="D15">
        <v>0</v>
      </c>
    </row>
    <row r="16" spans="2:14" x14ac:dyDescent="0.25">
      <c r="B16">
        <f t="shared" ref="B16:B17" si="1">C5</f>
        <v>82</v>
      </c>
      <c r="C16" t="s">
        <v>17</v>
      </c>
      <c r="D16">
        <v>0</v>
      </c>
    </row>
    <row r="17" spans="2:4" x14ac:dyDescent="0.25">
      <c r="B17">
        <f t="shared" si="1"/>
        <v>10</v>
      </c>
      <c r="C17" t="s">
        <v>17</v>
      </c>
      <c r="D17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5"/>
  <sheetViews>
    <sheetView workbookViewId="0">
      <selection activeCell="F31" sqref="F31"/>
    </sheetView>
  </sheetViews>
  <sheetFormatPr defaultRowHeight="15" x14ac:dyDescent="0.25"/>
  <sheetData>
    <row r="3" spans="2:11" x14ac:dyDescent="0.25">
      <c r="B3" t="s">
        <v>18</v>
      </c>
    </row>
    <row r="4" spans="2:11" x14ac:dyDescent="0.25">
      <c r="D4" t="s">
        <v>25</v>
      </c>
      <c r="F4" t="s">
        <v>24</v>
      </c>
      <c r="I4" t="s">
        <v>26</v>
      </c>
      <c r="J4" t="s">
        <v>27</v>
      </c>
      <c r="K4" t="s">
        <v>28</v>
      </c>
    </row>
    <row r="5" spans="2:11" x14ac:dyDescent="0.25">
      <c r="B5" t="s">
        <v>19</v>
      </c>
      <c r="D5" s="1">
        <v>805</v>
      </c>
      <c r="F5">
        <v>20</v>
      </c>
      <c r="I5" t="s">
        <v>9</v>
      </c>
      <c r="J5">
        <v>0.75</v>
      </c>
      <c r="K5">
        <v>2</v>
      </c>
    </row>
    <row r="6" spans="2:11" x14ac:dyDescent="0.25">
      <c r="B6" t="s">
        <v>20</v>
      </c>
      <c r="D6" s="1">
        <v>624</v>
      </c>
      <c r="F6">
        <v>20</v>
      </c>
      <c r="I6" t="s">
        <v>29</v>
      </c>
      <c r="J6">
        <v>7</v>
      </c>
      <c r="K6">
        <v>15</v>
      </c>
    </row>
    <row r="7" spans="2:11" x14ac:dyDescent="0.25">
      <c r="B7" t="s">
        <v>21</v>
      </c>
      <c r="D7" s="1">
        <v>695</v>
      </c>
      <c r="F7">
        <v>25</v>
      </c>
      <c r="I7" t="s">
        <v>30</v>
      </c>
      <c r="J7">
        <v>0.5</v>
      </c>
      <c r="K7">
        <v>2</v>
      </c>
    </row>
    <row r="8" spans="2:11" x14ac:dyDescent="0.25">
      <c r="B8" t="s">
        <v>22</v>
      </c>
      <c r="D8" s="1">
        <v>576</v>
      </c>
      <c r="F8">
        <v>25</v>
      </c>
      <c r="I8" t="s">
        <v>31</v>
      </c>
      <c r="J8">
        <v>1500</v>
      </c>
      <c r="K8">
        <v>1200</v>
      </c>
    </row>
    <row r="10" spans="2:11" x14ac:dyDescent="0.25">
      <c r="B10" t="s">
        <v>23</v>
      </c>
      <c r="D10" s="3">
        <f>SUMPRODUCT(F5:F8,D5:D8)</f>
        <v>60355</v>
      </c>
    </row>
    <row r="12" spans="2:11" x14ac:dyDescent="0.25">
      <c r="B12" t="s">
        <v>15</v>
      </c>
    </row>
    <row r="14" spans="2:11" x14ac:dyDescent="0.25">
      <c r="B14">
        <f>J5*D5+K5*D6</f>
        <v>1851.75</v>
      </c>
      <c r="C14" t="s">
        <v>32</v>
      </c>
      <c r="D14">
        <v>5000</v>
      </c>
    </row>
    <row r="15" spans="2:11" x14ac:dyDescent="0.25">
      <c r="B15">
        <f>J5*D7+K5*D8</f>
        <v>1673.25</v>
      </c>
      <c r="C15" t="s">
        <v>32</v>
      </c>
      <c r="D15">
        <v>2000</v>
      </c>
    </row>
    <row r="16" spans="2:11" x14ac:dyDescent="0.25">
      <c r="B16">
        <f>J6*D5+K6*D6</f>
        <v>14995</v>
      </c>
      <c r="C16" t="s">
        <v>32</v>
      </c>
      <c r="D16">
        <v>15000</v>
      </c>
    </row>
    <row r="17" spans="2:4" x14ac:dyDescent="0.25">
      <c r="B17">
        <f>J6*D7+K6*D8</f>
        <v>13505</v>
      </c>
      <c r="C17" t="s">
        <v>32</v>
      </c>
      <c r="D17">
        <v>14000</v>
      </c>
    </row>
    <row r="18" spans="2:4" x14ac:dyDescent="0.25">
      <c r="B18">
        <f>J7*D5+K7*D6</f>
        <v>1650.5</v>
      </c>
      <c r="C18" t="s">
        <v>32</v>
      </c>
      <c r="D18">
        <v>2000</v>
      </c>
    </row>
    <row r="19" spans="2:4" x14ac:dyDescent="0.25">
      <c r="B19">
        <f>J7*D7+K7*D8</f>
        <v>1499.5</v>
      </c>
      <c r="C19" t="s">
        <v>32</v>
      </c>
      <c r="D19">
        <v>1500</v>
      </c>
    </row>
    <row r="20" spans="2:4" x14ac:dyDescent="0.25">
      <c r="B20">
        <f>D5+D7</f>
        <v>1500</v>
      </c>
      <c r="C20" t="s">
        <v>33</v>
      </c>
      <c r="D20">
        <v>1500</v>
      </c>
    </row>
    <row r="21" spans="2:4" x14ac:dyDescent="0.25">
      <c r="B21">
        <f>D6+D8</f>
        <v>1200</v>
      </c>
      <c r="C21" t="s">
        <v>33</v>
      </c>
      <c r="D21">
        <v>1200</v>
      </c>
    </row>
    <row r="22" spans="2:4" x14ac:dyDescent="0.25">
      <c r="B22">
        <f>D5</f>
        <v>805</v>
      </c>
      <c r="C22" t="s">
        <v>33</v>
      </c>
      <c r="D22">
        <v>0</v>
      </c>
    </row>
    <row r="23" spans="2:4" x14ac:dyDescent="0.25">
      <c r="B23">
        <f t="shared" ref="B23:B25" si="0">D6</f>
        <v>624</v>
      </c>
      <c r="C23" t="s">
        <v>33</v>
      </c>
      <c r="D23">
        <v>0</v>
      </c>
    </row>
    <row r="24" spans="2:4" x14ac:dyDescent="0.25">
      <c r="B24">
        <f t="shared" si="0"/>
        <v>695</v>
      </c>
      <c r="C24" t="s">
        <v>33</v>
      </c>
      <c r="D24">
        <v>0</v>
      </c>
    </row>
    <row r="25" spans="2:4" x14ac:dyDescent="0.25">
      <c r="B25">
        <f t="shared" si="0"/>
        <v>576</v>
      </c>
      <c r="C25" t="s">
        <v>33</v>
      </c>
      <c r="D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>
      <selection activeCell="L18" sqref="L18"/>
    </sheetView>
  </sheetViews>
  <sheetFormatPr defaultRowHeight="15" x14ac:dyDescent="0.25"/>
  <cols>
    <col min="2" max="2" width="14.42578125" bestFit="1" customWidth="1"/>
    <col min="3" max="3" width="46.7109375" bestFit="1" customWidth="1"/>
  </cols>
  <sheetData>
    <row r="2" spans="2:5" x14ac:dyDescent="0.25">
      <c r="B2" t="s">
        <v>41</v>
      </c>
    </row>
    <row r="4" spans="2:5" x14ac:dyDescent="0.25">
      <c r="B4" t="s">
        <v>34</v>
      </c>
      <c r="C4" t="s">
        <v>42</v>
      </c>
      <c r="E4" t="s">
        <v>44</v>
      </c>
    </row>
    <row r="5" spans="2:5" x14ac:dyDescent="0.25">
      <c r="B5" t="s">
        <v>35</v>
      </c>
      <c r="C5" s="1">
        <v>0</v>
      </c>
      <c r="E5">
        <v>5</v>
      </c>
    </row>
    <row r="6" spans="2:5" x14ac:dyDescent="0.25">
      <c r="B6" t="s">
        <v>36</v>
      </c>
      <c r="C6" s="1">
        <v>6</v>
      </c>
      <c r="E6">
        <v>6</v>
      </c>
    </row>
    <row r="7" spans="2:5" x14ac:dyDescent="0.25">
      <c r="B7" t="s">
        <v>37</v>
      </c>
      <c r="C7" s="1">
        <v>4</v>
      </c>
      <c r="E7">
        <v>10</v>
      </c>
    </row>
    <row r="8" spans="2:5" x14ac:dyDescent="0.25">
      <c r="B8" t="s">
        <v>38</v>
      </c>
      <c r="C8" s="1">
        <v>8</v>
      </c>
      <c r="E8">
        <v>12</v>
      </c>
    </row>
    <row r="9" spans="2:5" x14ac:dyDescent="0.25">
      <c r="B9" t="s">
        <v>39</v>
      </c>
      <c r="C9" s="1">
        <v>0</v>
      </c>
      <c r="E9">
        <v>8</v>
      </c>
    </row>
    <row r="10" spans="2:5" x14ac:dyDescent="0.25">
      <c r="B10" t="s">
        <v>40</v>
      </c>
      <c r="C10" s="1">
        <v>5</v>
      </c>
      <c r="E10">
        <v>5</v>
      </c>
    </row>
    <row r="12" spans="2:5" x14ac:dyDescent="0.25">
      <c r="B12" t="s">
        <v>43</v>
      </c>
      <c r="C12" s="3">
        <f>SUM(C5:C10)</f>
        <v>23</v>
      </c>
    </row>
    <row r="14" spans="2:5" x14ac:dyDescent="0.25">
      <c r="B14" t="s">
        <v>15</v>
      </c>
    </row>
    <row r="15" spans="2:5" x14ac:dyDescent="0.25">
      <c r="B15">
        <f>C10+C5</f>
        <v>5</v>
      </c>
      <c r="C15" t="s">
        <v>17</v>
      </c>
      <c r="D15">
        <v>5</v>
      </c>
    </row>
    <row r="16" spans="2:5" x14ac:dyDescent="0.25">
      <c r="B16">
        <f>C5+C6</f>
        <v>6</v>
      </c>
      <c r="C16" t="s">
        <v>17</v>
      </c>
      <c r="D16">
        <v>6</v>
      </c>
    </row>
    <row r="17" spans="2:4" x14ac:dyDescent="0.25">
      <c r="B17">
        <f t="shared" ref="B17:B20" si="0">C6+C7</f>
        <v>10</v>
      </c>
      <c r="C17" t="s">
        <v>17</v>
      </c>
      <c r="D17">
        <v>10</v>
      </c>
    </row>
    <row r="18" spans="2:4" x14ac:dyDescent="0.25">
      <c r="B18">
        <f t="shared" si="0"/>
        <v>12</v>
      </c>
      <c r="C18" t="s">
        <v>17</v>
      </c>
      <c r="D18">
        <v>12</v>
      </c>
    </row>
    <row r="19" spans="2:4" x14ac:dyDescent="0.25">
      <c r="B19">
        <f t="shared" si="0"/>
        <v>8</v>
      </c>
      <c r="C19" t="s">
        <v>17</v>
      </c>
      <c r="D19">
        <v>8</v>
      </c>
    </row>
    <row r="20" spans="2:4" x14ac:dyDescent="0.25">
      <c r="B20">
        <f t="shared" si="0"/>
        <v>5</v>
      </c>
      <c r="C20" t="s">
        <v>17</v>
      </c>
      <c r="D20">
        <v>5</v>
      </c>
    </row>
    <row r="22" spans="2:4" x14ac:dyDescent="0.25">
      <c r="B22" t="s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3"/>
  <sheetViews>
    <sheetView tabSelected="1" workbookViewId="0">
      <selection activeCell="K33" sqref="K33"/>
    </sheetView>
  </sheetViews>
  <sheetFormatPr defaultRowHeight="15" x14ac:dyDescent="0.25"/>
  <cols>
    <col min="2" max="2" width="38.85546875" customWidth="1"/>
    <col min="3" max="3" width="6.28515625" customWidth="1"/>
  </cols>
  <sheetData>
    <row r="3" spans="2:8" x14ac:dyDescent="0.25">
      <c r="B3" t="s">
        <v>50</v>
      </c>
      <c r="D3" t="s">
        <v>46</v>
      </c>
      <c r="E3" t="s">
        <v>47</v>
      </c>
      <c r="F3" t="s">
        <v>48</v>
      </c>
      <c r="G3" t="s">
        <v>49</v>
      </c>
    </row>
    <row r="4" spans="2:8" x14ac:dyDescent="0.25">
      <c r="B4" t="s">
        <v>52</v>
      </c>
      <c r="D4">
        <v>650</v>
      </c>
      <c r="E4">
        <v>875</v>
      </c>
      <c r="F4">
        <v>790</v>
      </c>
      <c r="G4">
        <v>1100</v>
      </c>
    </row>
    <row r="5" spans="2:8" x14ac:dyDescent="0.25">
      <c r="B5" t="s">
        <v>51</v>
      </c>
      <c r="D5">
        <v>900</v>
      </c>
      <c r="E5">
        <v>350</v>
      </c>
      <c r="F5">
        <v>1200</v>
      </c>
      <c r="G5">
        <v>1300</v>
      </c>
    </row>
    <row r="6" spans="2:8" x14ac:dyDescent="0.25">
      <c r="B6" t="s">
        <v>53</v>
      </c>
      <c r="D6" s="1">
        <v>653</v>
      </c>
      <c r="E6" s="1">
        <v>876</v>
      </c>
      <c r="F6" s="1">
        <v>794</v>
      </c>
      <c r="G6" s="1">
        <v>1098</v>
      </c>
    </row>
    <row r="7" spans="2:8" x14ac:dyDescent="0.25">
      <c r="B7" t="s">
        <v>54</v>
      </c>
      <c r="D7" s="1">
        <v>1358</v>
      </c>
      <c r="E7" s="1">
        <v>1165</v>
      </c>
      <c r="F7" s="1">
        <v>1236</v>
      </c>
      <c r="G7" s="1">
        <v>973</v>
      </c>
    </row>
    <row r="8" spans="2:8" x14ac:dyDescent="0.25">
      <c r="B8" t="s">
        <v>55</v>
      </c>
      <c r="C8">
        <v>0</v>
      </c>
      <c r="D8">
        <f>D6+C8-D4</f>
        <v>3</v>
      </c>
      <c r="E8">
        <f t="shared" ref="E8:G9" si="0">E6+D8-E4</f>
        <v>4</v>
      </c>
      <c r="F8">
        <f t="shared" si="0"/>
        <v>8</v>
      </c>
      <c r="G8">
        <f t="shared" si="0"/>
        <v>6</v>
      </c>
    </row>
    <row r="9" spans="2:8" x14ac:dyDescent="0.25">
      <c r="B9" t="s">
        <v>56</v>
      </c>
      <c r="C9">
        <v>0</v>
      </c>
      <c r="D9">
        <f>D7+C9-D5</f>
        <v>458</v>
      </c>
      <c r="E9">
        <f t="shared" si="0"/>
        <v>1273</v>
      </c>
      <c r="F9">
        <f t="shared" si="0"/>
        <v>1309</v>
      </c>
      <c r="G9">
        <f t="shared" si="0"/>
        <v>982</v>
      </c>
    </row>
    <row r="10" spans="2:8" x14ac:dyDescent="0.25">
      <c r="B10" t="s">
        <v>57</v>
      </c>
      <c r="D10">
        <f>D8+D9</f>
        <v>461</v>
      </c>
      <c r="E10">
        <f t="shared" ref="E10:G10" si="1">E8+E9</f>
        <v>1277</v>
      </c>
      <c r="F10">
        <f t="shared" si="1"/>
        <v>1317</v>
      </c>
      <c r="G10">
        <f t="shared" si="1"/>
        <v>988</v>
      </c>
    </row>
    <row r="11" spans="2:8" x14ac:dyDescent="0.25">
      <c r="B11" t="s">
        <v>58</v>
      </c>
      <c r="C11" t="s">
        <v>17</v>
      </c>
      <c r="D11">
        <v>0</v>
      </c>
      <c r="E11">
        <v>0</v>
      </c>
      <c r="F11">
        <v>0</v>
      </c>
      <c r="G11">
        <v>800</v>
      </c>
    </row>
    <row r="12" spans="2:8" x14ac:dyDescent="0.25">
      <c r="B12" t="s">
        <v>59</v>
      </c>
      <c r="C12" t="s">
        <v>17</v>
      </c>
      <c r="D12">
        <v>0</v>
      </c>
      <c r="E12">
        <v>0</v>
      </c>
      <c r="F12">
        <v>0</v>
      </c>
      <c r="G12">
        <v>850</v>
      </c>
    </row>
    <row r="13" spans="2:8" x14ac:dyDescent="0.25">
      <c r="B13" t="s">
        <v>60</v>
      </c>
      <c r="C13" t="s">
        <v>16</v>
      </c>
      <c r="D13">
        <v>1800</v>
      </c>
      <c r="E13">
        <v>1800</v>
      </c>
      <c r="F13">
        <v>1800</v>
      </c>
      <c r="G13">
        <v>1800</v>
      </c>
    </row>
    <row r="14" spans="2:8" x14ac:dyDescent="0.25">
      <c r="B14" t="s">
        <v>61</v>
      </c>
      <c r="D14">
        <v>125</v>
      </c>
      <c r="E14">
        <f>D14*1.05</f>
        <v>131.25</v>
      </c>
      <c r="F14">
        <f t="shared" ref="F14:G15" si="2">E14*1.05</f>
        <v>137.8125</v>
      </c>
      <c r="G14">
        <f t="shared" si="2"/>
        <v>144.703125</v>
      </c>
    </row>
    <row r="15" spans="2:8" x14ac:dyDescent="0.25">
      <c r="B15" t="s">
        <v>62</v>
      </c>
      <c r="D15">
        <v>135</v>
      </c>
      <c r="E15">
        <f>D15*1.05</f>
        <v>141.75</v>
      </c>
      <c r="F15">
        <f t="shared" si="2"/>
        <v>148.83750000000001</v>
      </c>
      <c r="G15">
        <f t="shared" si="2"/>
        <v>156.27937500000002</v>
      </c>
    </row>
    <row r="16" spans="2:8" x14ac:dyDescent="0.25">
      <c r="B16" t="s">
        <v>64</v>
      </c>
      <c r="H16">
        <f>SUM(D10:G10)*5</f>
        <v>20215</v>
      </c>
    </row>
    <row r="17" spans="2:9" x14ac:dyDescent="0.25">
      <c r="B17" t="s">
        <v>63</v>
      </c>
      <c r="H17">
        <f>SUMPRODUCT(D14:G14,D6:G6)+SUMPRODUCT(D15:G15,D7:G7)</f>
        <v>1149398.8881250001</v>
      </c>
    </row>
    <row r="18" spans="2:9" x14ac:dyDescent="0.25">
      <c r="B18" t="s">
        <v>11</v>
      </c>
      <c r="H18" s="3">
        <f>H17+H16</f>
        <v>1169613.8881250001</v>
      </c>
      <c r="I18" t="s">
        <v>43</v>
      </c>
    </row>
    <row r="19" spans="2:9" x14ac:dyDescent="0.25">
      <c r="B19" t="s">
        <v>65</v>
      </c>
      <c r="D19">
        <f>0.45*D6</f>
        <v>293.85000000000002</v>
      </c>
      <c r="E19">
        <f t="shared" ref="E19:G19" si="3">0.45*E6</f>
        <v>394.2</v>
      </c>
      <c r="F19">
        <f t="shared" si="3"/>
        <v>357.3</v>
      </c>
      <c r="G19">
        <f t="shared" si="3"/>
        <v>494.1</v>
      </c>
    </row>
    <row r="20" spans="2:9" x14ac:dyDescent="0.25">
      <c r="B20" t="s">
        <v>66</v>
      </c>
      <c r="D20">
        <f>0.52*D7</f>
        <v>706.16</v>
      </c>
      <c r="E20">
        <f t="shared" ref="E20:G20" si="4">0.52*E7</f>
        <v>605.80000000000007</v>
      </c>
      <c r="F20">
        <f t="shared" si="4"/>
        <v>642.72</v>
      </c>
      <c r="G20">
        <f t="shared" si="4"/>
        <v>505.96000000000004</v>
      </c>
    </row>
    <row r="21" spans="2:9" x14ac:dyDescent="0.25">
      <c r="B21" t="s">
        <v>67</v>
      </c>
      <c r="D21">
        <f>D19+D20</f>
        <v>1000.01</v>
      </c>
      <c r="E21">
        <f t="shared" ref="E21:G21" si="5">E19+E20</f>
        <v>1000</v>
      </c>
      <c r="F21">
        <f t="shared" si="5"/>
        <v>1000.02</v>
      </c>
      <c r="G21">
        <f t="shared" si="5"/>
        <v>1000.0600000000001</v>
      </c>
    </row>
    <row r="22" spans="2:9" x14ac:dyDescent="0.25">
      <c r="B22" t="s">
        <v>68</v>
      </c>
      <c r="C22" t="s">
        <v>17</v>
      </c>
      <c r="D22">
        <v>1000</v>
      </c>
      <c r="E22">
        <v>1000</v>
      </c>
      <c r="F22">
        <v>1000</v>
      </c>
      <c r="G22">
        <v>1000</v>
      </c>
    </row>
    <row r="23" spans="2:9" x14ac:dyDescent="0.25">
      <c r="B23" t="s">
        <v>69</v>
      </c>
      <c r="C23" t="s">
        <v>16</v>
      </c>
      <c r="D23">
        <v>1200</v>
      </c>
      <c r="E23">
        <v>1200</v>
      </c>
      <c r="F23">
        <v>1200</v>
      </c>
      <c r="G2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2018-10-16T23:18:53Z</dcterms:created>
  <dcterms:modified xsi:type="dcterms:W3CDTF">2018-10-17T04:21:56Z</dcterms:modified>
</cp:coreProperties>
</file>