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st\BUAD5092B1BO_class_files\Assignments\M6\"/>
    </mc:Choice>
  </mc:AlternateContent>
  <xr:revisionPtr revIDLastSave="0" documentId="13_ncr:1_{62A20E12-C8F1-437E-9003-07552CA5A552}" xr6:coauthVersionLast="47" xr6:coauthVersionMax="47" xr10:uidLastSave="{00000000-0000-0000-0000-000000000000}"/>
  <bookViews>
    <workbookView xWindow="-28920" yWindow="1440" windowWidth="29040" windowHeight="15840" xr2:uid="{6555CFCD-45AF-4B77-9879-29141122DA59}"/>
  </bookViews>
  <sheets>
    <sheet name="Excel Prototype" sheetId="1" r:id="rId1"/>
  </sheets>
  <definedNames>
    <definedName name="Investment_weights">'Excel Prototype'!$B$15:$D$15</definedName>
    <definedName name="Mean_Portfolio_return">'Excel Prototype'!$B$23</definedName>
    <definedName name="Portfolio_stdev">'Excel Prototype'!$B$26</definedName>
    <definedName name="Portfolio_variance">'Excel Prototype'!$B$25</definedName>
    <definedName name="Required_mean_return">'Excel Prototype'!$D$23</definedName>
    <definedName name="solver_adj" localSheetId="0" hidden="1">'Excel Prototype'!$B$15:$D$15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'Excel Prototype'!$B$23</definedName>
    <definedName name="solver_lhs2" localSheetId="0" hidden="1">'Excel Prototype'!$B$19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'Excel Prototype'!$B$25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Required_mean_return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otal_weights">'Excel Prototype'!$B$19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 a="1"/>
  <c r="B25" i="1" s="1"/>
  <c r="B26" i="1" s="1"/>
  <c r="I11" i="1"/>
  <c r="H11" i="1"/>
  <c r="G11" i="1"/>
  <c r="I10" i="1"/>
  <c r="H10" i="1"/>
  <c r="G10" i="1"/>
  <c r="I9" i="1"/>
  <c r="H9" i="1"/>
  <c r="G9" i="1"/>
  <c r="B23" i="1"/>
  <c r="B19" i="1"/>
</calcChain>
</file>

<file path=xl/sharedStrings.xml><?xml version="1.0" encoding="utf-8"?>
<sst xmlns="http://schemas.openxmlformats.org/spreadsheetml/2006/main" count="49" uniqueCount="34">
  <si>
    <t>Stock 1</t>
  </si>
  <si>
    <t>Stock 2</t>
  </si>
  <si>
    <t>Stock 3</t>
  </si>
  <si>
    <t>Mean Return</t>
  </si>
  <si>
    <t>StDev of return</t>
  </si>
  <si>
    <t>Correlations</t>
  </si>
  <si>
    <t>Stock input data</t>
  </si>
  <si>
    <t>Portfolio selection model</t>
  </si>
  <si>
    <t>Investment decisions</t>
  </si>
  <si>
    <t>Investment weights</t>
  </si>
  <si>
    <t>Constraint on investing everything</t>
  </si>
  <si>
    <t>=</t>
  </si>
  <si>
    <t>Required value</t>
  </si>
  <si>
    <t>Total weights</t>
  </si>
  <si>
    <t>Constraint on expected portfolio return</t>
  </si>
  <si>
    <t>Mean portfolio return</t>
  </si>
  <si>
    <t>&gt;=</t>
  </si>
  <si>
    <t>Required mean return</t>
  </si>
  <si>
    <t>Portfolio variance</t>
  </si>
  <si>
    <t>Portfolio stdev</t>
  </si>
  <si>
    <t>B15:D15</t>
  </si>
  <si>
    <t>B23</t>
  </si>
  <si>
    <t>Portfolio_stdev</t>
  </si>
  <si>
    <t>B26</t>
  </si>
  <si>
    <t>Portfolio_variance</t>
  </si>
  <si>
    <t>B25</t>
  </si>
  <si>
    <t>Required_mean_return</t>
  </si>
  <si>
    <t>D23</t>
  </si>
  <si>
    <t>Total_weights</t>
  </si>
  <si>
    <t>B19</t>
  </si>
  <si>
    <t>Covariances</t>
  </si>
  <si>
    <t>Range Names</t>
  </si>
  <si>
    <t>Investment_weights</t>
  </si>
  <si>
    <t>Mean_Portfolio_return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</si>
</sst>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center"/>
    </xf>
    <xf numFmtId="2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164" fontId="3" fillId="3" borderId="0" xfId="1" applyNumberFormat="1" applyFont="1" applyFill="1" applyBorder="1"/>
  </cellXfs>
  <cellStyles count="2">
    <cellStyle name="Normal" xfId="0" builtinId="0"/>
    <cellStyle name="Normal 2" xfId="1" xr:uid="{A3195686-494A-464D-9395-1492412401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045C-FC05-4253-893E-FDD58FAEB26B}">
  <dimension ref="A1:I34"/>
  <sheetViews>
    <sheetView tabSelected="1" zoomScaleNormal="100" workbookViewId="0">
      <selection activeCell="B25" sqref="B25"/>
    </sheetView>
  </sheetViews>
  <sheetFormatPr defaultRowHeight="15" x14ac:dyDescent="0.25"/>
  <cols>
    <col min="1" max="1" width="20.140625" customWidth="1"/>
    <col min="2" max="4" width="17.28515625" style="2" customWidth="1"/>
    <col min="5" max="5" width="6.5703125" customWidth="1"/>
    <col min="6" max="6" width="39.28515625" customWidth="1"/>
  </cols>
  <sheetData>
    <row r="1" spans="1:9" x14ac:dyDescent="0.25">
      <c r="A1" s="1" t="s">
        <v>7</v>
      </c>
    </row>
    <row r="3" spans="1:9" x14ac:dyDescent="0.25">
      <c r="A3" s="1" t="s">
        <v>6</v>
      </c>
    </row>
    <row r="4" spans="1:9" x14ac:dyDescent="0.25">
      <c r="B4" s="2" t="s">
        <v>0</v>
      </c>
      <c r="C4" s="2" t="s">
        <v>1</v>
      </c>
      <c r="D4" s="2" t="s">
        <v>2</v>
      </c>
    </row>
    <row r="5" spans="1:9" x14ac:dyDescent="0.25">
      <c r="A5" t="s">
        <v>3</v>
      </c>
      <c r="B5" s="8">
        <v>0.14000000000000001</v>
      </c>
      <c r="C5" s="8">
        <v>0.11</v>
      </c>
      <c r="D5" s="8">
        <v>0.1</v>
      </c>
    </row>
    <row r="6" spans="1:9" x14ac:dyDescent="0.25">
      <c r="A6" t="s">
        <v>4</v>
      </c>
      <c r="B6" s="8">
        <v>0.2</v>
      </c>
      <c r="C6" s="8">
        <v>0.15</v>
      </c>
      <c r="D6" s="8">
        <v>0.08</v>
      </c>
    </row>
    <row r="8" spans="1:9" x14ac:dyDescent="0.25">
      <c r="A8" t="s">
        <v>5</v>
      </c>
      <c r="B8" s="2" t="s">
        <v>0</v>
      </c>
      <c r="C8" s="2" t="s">
        <v>1</v>
      </c>
      <c r="D8" s="2" t="s">
        <v>2</v>
      </c>
      <c r="F8" t="s">
        <v>30</v>
      </c>
      <c r="G8" s="2" t="s">
        <v>0</v>
      </c>
      <c r="H8" s="2" t="s">
        <v>1</v>
      </c>
      <c r="I8" s="2" t="s">
        <v>2</v>
      </c>
    </row>
    <row r="9" spans="1:9" x14ac:dyDescent="0.25">
      <c r="A9" t="s">
        <v>0</v>
      </c>
      <c r="B9" s="8">
        <v>1</v>
      </c>
      <c r="C9" s="8">
        <v>0.6</v>
      </c>
      <c r="D9" s="8">
        <v>0.4</v>
      </c>
      <c r="F9" t="s">
        <v>0</v>
      </c>
      <c r="G9" s="2">
        <f>HLOOKUP($F9,$B$4:$D$6,3)*B9*HLOOKUP(G$8,$B$4:$D$6,3)</f>
        <v>4.0000000000000008E-2</v>
      </c>
      <c r="H9" s="2">
        <f t="shared" ref="H9:H11" si="0">HLOOKUP($F9,$B$4:$D$6,3)*C9*HLOOKUP(H$8,$B$4:$D$6,3)</f>
        <v>1.7999999999999999E-2</v>
      </c>
      <c r="I9" s="2">
        <f t="shared" ref="I9:I11" si="1">HLOOKUP($F9,$B$4:$D$6,3)*D9*HLOOKUP(I$8,$B$4:$D$6,3)</f>
        <v>6.4000000000000012E-3</v>
      </c>
    </row>
    <row r="10" spans="1:9" x14ac:dyDescent="0.25">
      <c r="A10" t="s">
        <v>1</v>
      </c>
      <c r="B10" s="8">
        <v>0.6</v>
      </c>
      <c r="C10" s="8">
        <v>1</v>
      </c>
      <c r="D10" s="8">
        <v>0.7</v>
      </c>
      <c r="F10" t="s">
        <v>1</v>
      </c>
      <c r="G10" s="2">
        <f t="shared" ref="G10:G11" si="2">HLOOKUP($F10,$B$4:$D$6,3)*B10*HLOOKUP(G$8,$B$4:$D$6,3)</f>
        <v>1.7999999999999999E-2</v>
      </c>
      <c r="H10" s="2">
        <f t="shared" si="0"/>
        <v>2.2499999999999999E-2</v>
      </c>
      <c r="I10" s="2">
        <f t="shared" si="1"/>
        <v>8.3999999999999995E-3</v>
      </c>
    </row>
    <row r="11" spans="1:9" x14ac:dyDescent="0.25">
      <c r="A11" t="s">
        <v>2</v>
      </c>
      <c r="B11" s="8">
        <v>0.4</v>
      </c>
      <c r="C11" s="8">
        <v>0.7</v>
      </c>
      <c r="D11" s="8">
        <v>1</v>
      </c>
      <c r="F11" t="s">
        <v>2</v>
      </c>
      <c r="G11" s="2">
        <f t="shared" si="2"/>
        <v>6.4000000000000003E-3</v>
      </c>
      <c r="H11" s="2">
        <f t="shared" si="0"/>
        <v>8.3999999999999995E-3</v>
      </c>
      <c r="I11" s="2">
        <f t="shared" si="1"/>
        <v>6.4000000000000003E-3</v>
      </c>
    </row>
    <row r="13" spans="1:9" x14ac:dyDescent="0.25">
      <c r="A13" s="1" t="s">
        <v>8</v>
      </c>
    </row>
    <row r="14" spans="1:9" x14ac:dyDescent="0.25">
      <c r="B14" s="2" t="s">
        <v>0</v>
      </c>
      <c r="C14" s="2" t="s">
        <v>1</v>
      </c>
      <c r="D14" s="2" t="s">
        <v>2</v>
      </c>
    </row>
    <row r="15" spans="1:9" x14ac:dyDescent="0.25">
      <c r="A15" t="s">
        <v>9</v>
      </c>
      <c r="B15" s="9">
        <v>0.5000000453360901</v>
      </c>
      <c r="C15" s="9">
        <v>0</v>
      </c>
      <c r="D15" s="9">
        <v>0.49999995466390967</v>
      </c>
    </row>
    <row r="17" spans="1:4" x14ac:dyDescent="0.25">
      <c r="A17" s="1" t="s">
        <v>10</v>
      </c>
    </row>
    <row r="18" spans="1:4" x14ac:dyDescent="0.25">
      <c r="B18" s="2" t="s">
        <v>13</v>
      </c>
      <c r="D18" s="2" t="s">
        <v>12</v>
      </c>
    </row>
    <row r="19" spans="1:4" x14ac:dyDescent="0.25">
      <c r="B19" s="5">
        <f>SUM(B15:D15)</f>
        <v>0.99999999999999978</v>
      </c>
      <c r="C19" s="4" t="s">
        <v>11</v>
      </c>
      <c r="D19" s="2">
        <v>1</v>
      </c>
    </row>
    <row r="21" spans="1:4" x14ac:dyDescent="0.25">
      <c r="A21" s="1" t="s">
        <v>14</v>
      </c>
    </row>
    <row r="22" spans="1:4" x14ac:dyDescent="0.25">
      <c r="B22" s="2" t="s">
        <v>15</v>
      </c>
      <c r="D22" s="2" t="s">
        <v>17</v>
      </c>
    </row>
    <row r="23" spans="1:4" x14ac:dyDescent="0.25">
      <c r="B23" s="3">
        <f>SUMPRODUCT(B5:D5,B15:D15)</f>
        <v>0.1200000018134436</v>
      </c>
      <c r="C23" s="4" t="s">
        <v>16</v>
      </c>
      <c r="D23" s="7">
        <v>0.12</v>
      </c>
    </row>
    <row r="25" spans="1:4" x14ac:dyDescent="0.25">
      <c r="A25" s="1" t="s">
        <v>18</v>
      </c>
      <c r="B25" s="6">
        <f t="array" ref="B25">MMULT(B15:D15,MMULT(G9:I11,TRANSPOSE(B15:D15)))</f>
        <v>1.4800001523292696E-2</v>
      </c>
    </row>
    <row r="26" spans="1:4" x14ac:dyDescent="0.25">
      <c r="A26" t="s">
        <v>19</v>
      </c>
      <c r="B26" s="2">
        <f>SQRT(B25)</f>
        <v>0.12165525686665865</v>
      </c>
    </row>
    <row r="28" spans="1:4" x14ac:dyDescent="0.25">
      <c r="A28" s="1" t="s">
        <v>31</v>
      </c>
    </row>
    <row r="29" spans="1:4" x14ac:dyDescent="0.25">
      <c r="A29" t="s">
        <v>32</v>
      </c>
      <c r="B29" s="2" t="s">
        <v>20</v>
      </c>
    </row>
    <row r="30" spans="1:4" x14ac:dyDescent="0.25">
      <c r="A30" t="s">
        <v>33</v>
      </c>
      <c r="B30" s="2" t="s">
        <v>21</v>
      </c>
    </row>
    <row r="31" spans="1:4" x14ac:dyDescent="0.25">
      <c r="A31" t="s">
        <v>22</v>
      </c>
      <c r="B31" s="2" t="s">
        <v>23</v>
      </c>
    </row>
    <row r="32" spans="1:4" x14ac:dyDescent="0.25">
      <c r="A32" t="s">
        <v>24</v>
      </c>
      <c r="B32" s="2" t="s">
        <v>25</v>
      </c>
    </row>
    <row r="33" spans="1:2" x14ac:dyDescent="0.25">
      <c r="A33" t="s">
        <v>26</v>
      </c>
      <c r="B33" s="2" t="s">
        <v>27</v>
      </c>
    </row>
    <row r="34" spans="1:2" x14ac:dyDescent="0.25">
      <c r="A34" t="s">
        <v>28</v>
      </c>
      <c r="B3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Excel Prototype</vt:lpstr>
      <vt:lpstr>Investment_weights</vt:lpstr>
      <vt:lpstr>Mean_Portfolio_return</vt:lpstr>
      <vt:lpstr>Portfolio_stdev</vt:lpstr>
      <vt:lpstr>Portfolio_variance</vt:lpstr>
      <vt:lpstr>Required_mean_return</vt:lpstr>
      <vt:lpstr>Total_weights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Street</dc:creator>
  <cp:lastModifiedBy>Jason Street</cp:lastModifiedBy>
  <dcterms:created xsi:type="dcterms:W3CDTF">2024-08-08T16:55:50Z</dcterms:created>
  <dcterms:modified xsi:type="dcterms:W3CDTF">2024-08-08T18:49:36Z</dcterms:modified>
</cp:coreProperties>
</file>