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Wu\Desktop\EH Database\Event Horizon 1.9.1 build 1394 (database testing)\Mods\Event-Horizon-ES-mod\"/>
    </mc:Choice>
  </mc:AlternateContent>
  <xr:revisionPtr revIDLastSave="0" documentId="13_ncr:1_{3B9E5583-478B-4842-8386-6FEF4169B0A2}" xr6:coauthVersionLast="47" xr6:coauthVersionMax="47" xr10:uidLastSave="{00000000-0000-0000-0000-000000000000}"/>
  <bookViews>
    <workbookView xWindow="-120" yWindow="-120" windowWidth="20730" windowHeight="11760" xr2:uid="{67DBE6CA-64D5-4C55-9ABA-59F80FECF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D5" i="1"/>
  <c r="D4" i="1"/>
  <c r="D3" i="1"/>
  <c r="D2" i="1"/>
  <c r="C2" i="1"/>
  <c r="D14" i="1"/>
  <c r="E14" i="1"/>
  <c r="C14" i="1"/>
  <c r="C9" i="1"/>
  <c r="C8" i="1"/>
  <c r="C7" i="1"/>
  <c r="C6" i="1"/>
  <c r="C4" i="1"/>
  <c r="C5" i="1"/>
  <c r="C3" i="1"/>
</calcChain>
</file>

<file path=xl/sharedStrings.xml><?xml version="1.0" encoding="utf-8"?>
<sst xmlns="http://schemas.openxmlformats.org/spreadsheetml/2006/main" count="26" uniqueCount="25">
  <si>
    <t>Source</t>
  </si>
  <si>
    <t>In-Game</t>
  </si>
  <si>
    <t>In-Mod</t>
  </si>
  <si>
    <t>Armor Regen</t>
  </si>
  <si>
    <t>Energy</t>
  </si>
  <si>
    <t>Energy Regen</t>
  </si>
  <si>
    <t>Shield</t>
  </si>
  <si>
    <t>Shield Regen</t>
  </si>
  <si>
    <t>Engine Power</t>
  </si>
  <si>
    <t>Turning Power</t>
  </si>
  <si>
    <t>Ion Thrust</t>
  </si>
  <si>
    <t>Ion Turn</t>
  </si>
  <si>
    <t>Size</t>
  </si>
  <si>
    <t>Damage (Shield + Hull)</t>
  </si>
  <si>
    <t>Projectiles</t>
  </si>
  <si>
    <t>Missiles + Torpedoes</t>
  </si>
  <si>
    <t>Lasers</t>
  </si>
  <si>
    <t>Notes</t>
  </si>
  <si>
    <t>x2 boost for syscores</t>
  </si>
  <si>
    <t>Heat (sum)</t>
  </si>
  <si>
    <t>/250 for normal modules, /500 for some active coolers</t>
  </si>
  <si>
    <t>Per Unit of Outfit Space</t>
  </si>
  <si>
    <t>Energy Cost (per shot)</t>
  </si>
  <si>
    <t>Divide superweapons by 100</t>
  </si>
  <si>
    <t>Divide ions by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</si>
</sst>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F3EA-211C-4B44-95A2-4E20E8C2A341}">
  <dimension ref="A1:G15"/>
  <sheetViews>
    <sheetView tabSelected="1" workbookViewId="0">
      <selection activeCell="F16" sqref="F16"/>
    </sheetView>
  </sheetViews>
  <sheetFormatPr defaultRowHeight="15" x14ac:dyDescent="0.25"/>
  <cols>
    <col min="1" max="1" width="22.28515625" customWidth="1"/>
    <col min="3" max="3" width="14.28515625" customWidth="1"/>
    <col min="4" max="4" width="21.28515625" customWidth="1"/>
    <col min="5" max="5" width="16.7109375" customWidth="1"/>
    <col min="6" max="6" width="19.28515625" customWidth="1"/>
    <col min="7" max="7" width="9.85546875" customWidth="1"/>
  </cols>
  <sheetData>
    <row r="1" spans="1:7" x14ac:dyDescent="0.25">
      <c r="B1" t="s">
        <v>0</v>
      </c>
      <c r="C1" t="s">
        <v>1</v>
      </c>
      <c r="D1" t="s">
        <v>21</v>
      </c>
      <c r="E1" t="s">
        <v>2</v>
      </c>
      <c r="F1" t="s">
        <v>17</v>
      </c>
    </row>
    <row r="2" spans="1:7" x14ac:dyDescent="0.25">
      <c r="A2" t="s">
        <v>19</v>
      </c>
      <c r="B2">
        <v>0</v>
      </c>
      <c r="C2" t="str">
        <f>IMPRODUCT(60, B2)</f>
        <v>0</v>
      </c>
      <c r="D2" t="str">
        <f>IMDIV(C2, B10)</f>
        <v>0</v>
      </c>
      <c r="F2" t="s">
        <v>20</v>
      </c>
    </row>
    <row r="3" spans="1:7" x14ac:dyDescent="0.25">
      <c r="A3" t="s">
        <v>3</v>
      </c>
      <c r="B3">
        <v>0</v>
      </c>
      <c r="C3" t="str">
        <f>IMPRODUCT(60,B3)</f>
        <v>0</v>
      </c>
      <c r="D3" t="str">
        <f>IMDIV(C3, B10)</f>
        <v>0</v>
      </c>
    </row>
    <row r="4" spans="1:7" x14ac:dyDescent="0.25">
      <c r="A4" t="s">
        <v>4</v>
      </c>
      <c r="B4">
        <v>0</v>
      </c>
      <c r="C4" t="str">
        <f>IMPRODUCT(B4, 60)</f>
        <v>0</v>
      </c>
      <c r="D4" t="str">
        <f>IMDIV(C4/B10,10)</f>
        <v>0</v>
      </c>
      <c r="F4" t="s">
        <v>18</v>
      </c>
    </row>
    <row r="5" spans="1:7" x14ac:dyDescent="0.25">
      <c r="A5" t="s">
        <v>5</v>
      </c>
      <c r="B5">
        <v>0</v>
      </c>
      <c r="C5" t="str">
        <f>IMPRODUCT(B5, 60)</f>
        <v>0</v>
      </c>
      <c r="D5" t="str">
        <f>IMDIV(C5, B10)</f>
        <v>0</v>
      </c>
    </row>
    <row r="6" spans="1:7" x14ac:dyDescent="0.25">
      <c r="A6" t="s">
        <v>6</v>
      </c>
      <c r="B6">
        <v>0</v>
      </c>
      <c r="C6" t="str">
        <f>IMPRODUCT(B6, 60)</f>
        <v>0</v>
      </c>
    </row>
    <row r="7" spans="1:7" x14ac:dyDescent="0.25">
      <c r="A7" t="s">
        <v>7</v>
      </c>
      <c r="B7">
        <v>0</v>
      </c>
      <c r="C7" t="str">
        <f>IMPRODUCT(B7, 60)</f>
        <v>0</v>
      </c>
      <c r="D7" t="str">
        <f>IMDIV(C7, B10)</f>
        <v>0</v>
      </c>
    </row>
    <row r="8" spans="1:7" x14ac:dyDescent="0.25">
      <c r="A8" t="s">
        <v>8</v>
      </c>
      <c r="B8">
        <v>0</v>
      </c>
      <c r="C8" t="str">
        <f>IMPRODUCT(B8, 60)</f>
        <v>0</v>
      </c>
    </row>
    <row r="9" spans="1:7" x14ac:dyDescent="0.25">
      <c r="A9" t="s">
        <v>9</v>
      </c>
      <c r="B9">
        <v>0</v>
      </c>
      <c r="C9" t="str">
        <f>IMPRODUCT(B9, 3600)</f>
        <v>0</v>
      </c>
    </row>
    <row r="10" spans="1:7" x14ac:dyDescent="0.25">
      <c r="A10" t="s">
        <v>12</v>
      </c>
      <c r="B10">
        <v>1</v>
      </c>
    </row>
    <row r="11" spans="1:7" x14ac:dyDescent="0.25">
      <c r="G11" t="s">
        <v>10</v>
      </c>
    </row>
    <row r="12" spans="1:7" x14ac:dyDescent="0.25">
      <c r="G12" t="s">
        <v>11</v>
      </c>
    </row>
    <row r="13" spans="1:7" x14ac:dyDescent="0.25">
      <c r="B13" t="s">
        <v>0</v>
      </c>
      <c r="C13" t="s">
        <v>14</v>
      </c>
      <c r="D13" t="s">
        <v>15</v>
      </c>
      <c r="E13" t="s">
        <v>16</v>
      </c>
    </row>
    <row r="14" spans="1:7" x14ac:dyDescent="0.25">
      <c r="A14" t="s">
        <v>13</v>
      </c>
      <c r="B14">
        <v>0</v>
      </c>
      <c r="C14" t="str">
        <f>IMPRODUCT(B14,1/10)</f>
        <v>0</v>
      </c>
      <c r="D14" t="str">
        <f>IMPRODUCT(B14,1/20)</f>
        <v>0</v>
      </c>
      <c r="E14" t="str">
        <f>IMPRODUCT(B14,1/15)</f>
        <v>0</v>
      </c>
      <c r="F14" t="s">
        <v>23</v>
      </c>
    </row>
    <row r="15" spans="1:7" x14ac:dyDescent="0.25">
      <c r="A15" t="s">
        <v>22</v>
      </c>
      <c r="B15">
        <v>0</v>
      </c>
      <c r="F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Wu</dc:creator>
  <cp:lastModifiedBy>Jason Wu</cp:lastModifiedBy>
  <dcterms:created xsi:type="dcterms:W3CDTF">2022-12-27T21:59:49Z</dcterms:created>
  <dcterms:modified xsi:type="dcterms:W3CDTF">2022-12-27T22:37:25Z</dcterms:modified>
</cp:coreProperties>
</file>