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on/Desktop/Sem_2_units/FIT1013/Week/Week_3 /Tute 3/"/>
    </mc:Choice>
  </mc:AlternateContent>
  <xr:revisionPtr revIDLastSave="0" documentId="13_ncr:1_{7513DCBE-4B58-8D40-B633-29270B9804A9}" xr6:coauthVersionLast="45" xr6:coauthVersionMax="45" xr10:uidLastSave="{00000000-0000-0000-0000-000000000000}"/>
  <bookViews>
    <workbookView xWindow="0" yWindow="460" windowWidth="25600" windowHeight="15540" activeTab="1" xr2:uid="{00000000-000D-0000-FFFF-FFFF00000000}"/>
  </bookViews>
  <sheets>
    <sheet name="postage" sheetId="1" r:id="rId1"/>
    <sheet name="class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7" l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3" i="7"/>
  <c r="I3" i="7"/>
  <c r="B27" i="1"/>
  <c r="C27" i="1"/>
  <c r="D27" i="1"/>
  <c r="C28" i="1"/>
  <c r="D28" i="1"/>
  <c r="C29" i="1"/>
  <c r="D29" i="1"/>
  <c r="B28" i="1"/>
  <c r="B29" i="1"/>
  <c r="B13" i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H20" i="1" l="1"/>
  <c r="H21" i="1"/>
  <c r="H22" i="1"/>
  <c r="H19" i="1"/>
  <c r="F21" i="1"/>
  <c r="F20" i="1"/>
  <c r="F22" i="1"/>
  <c r="F19" i="1"/>
  <c r="D20" i="1"/>
  <c r="D21" i="1"/>
  <c r="D22" i="1"/>
  <c r="D19" i="1"/>
  <c r="B20" i="1"/>
  <c r="B21" i="1"/>
  <c r="B22" i="1"/>
  <c r="B19" i="1"/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3" i="7"/>
  <c r="C21" i="7"/>
  <c r="D14" i="1"/>
  <c r="D15" i="1"/>
  <c r="D13" i="1"/>
  <c r="C14" i="1"/>
  <c r="C15" i="1"/>
  <c r="C13" i="1"/>
  <c r="B14" i="1"/>
  <c r="B15" i="1"/>
  <c r="I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3" i="7"/>
</calcChain>
</file>

<file path=xl/sharedStrings.xml><?xml version="1.0" encoding="utf-8"?>
<sst xmlns="http://schemas.openxmlformats.org/spreadsheetml/2006/main" count="74" uniqueCount="51">
  <si>
    <t>WEIGHT</t>
  </si>
  <si>
    <t>MAIL</t>
  </si>
  <si>
    <t>COURIER</t>
  </si>
  <si>
    <t>TRUCK</t>
  </si>
  <si>
    <t>BEST</t>
  </si>
  <si>
    <t>MODE</t>
  </si>
  <si>
    <t>Mail</t>
  </si>
  <si>
    <t>Courier</t>
  </si>
  <si>
    <t>Truck</t>
  </si>
  <si>
    <t>NA</t>
  </si>
  <si>
    <t>COST</t>
  </si>
  <si>
    <t>Price Table:</t>
  </si>
  <si>
    <t>Customer queries: vlookup</t>
  </si>
  <si>
    <t>Match function to find relative position of term</t>
  </si>
  <si>
    <t>Term</t>
  </si>
  <si>
    <t>Relative position</t>
  </si>
  <si>
    <t>Customer queries: vlookup &amp; match</t>
  </si>
  <si>
    <t>Name</t>
  </si>
  <si>
    <t>Number of Absentees:</t>
  </si>
  <si>
    <t>SEA</t>
  </si>
  <si>
    <t>ISNA</t>
  </si>
  <si>
    <t>IF()</t>
  </si>
  <si>
    <t>Final</t>
  </si>
  <si>
    <t>TEST RESULTS:</t>
  </si>
  <si>
    <t>CLASSLIST</t>
  </si>
  <si>
    <t>ID</t>
  </si>
  <si>
    <t>Name:</t>
  </si>
  <si>
    <t>Tutorial Number</t>
  </si>
  <si>
    <t>Test Mark</t>
  </si>
  <si>
    <t>Test Attendance</t>
  </si>
  <si>
    <t>Henry Wu</t>
  </si>
  <si>
    <t>Simon Smith</t>
  </si>
  <si>
    <t>Robin Short</t>
  </si>
  <si>
    <t>Raymond Lee</t>
  </si>
  <si>
    <t>Sylvia Leang</t>
  </si>
  <si>
    <t>Julia Khan</t>
  </si>
  <si>
    <t>James Short</t>
  </si>
  <si>
    <t>Kevin Allen</t>
  </si>
  <si>
    <t>Tim Roberts</t>
  </si>
  <si>
    <t>James Hird</t>
  </si>
  <si>
    <t>Francis McCourt</t>
  </si>
  <si>
    <t>Angela Davis</t>
  </si>
  <si>
    <t>Jill Adams</t>
  </si>
  <si>
    <t>Roger Thomas</t>
  </si>
  <si>
    <t>Adrian Koh</t>
  </si>
  <si>
    <t>Andrea Goldsmith</t>
  </si>
  <si>
    <t>Brenda Behan</t>
  </si>
  <si>
    <t>Belinda Bevis</t>
  </si>
  <si>
    <t>tutorial average:</t>
  </si>
  <si>
    <t>Max Hopper</t>
  </si>
  <si>
    <t>Martin Donohue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</si>
</sst>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wrapText="1"/>
    </xf>
    <xf numFmtId="0" fontId="0" fillId="2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3" borderId="0" xfId="0" applyFill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4" fillId="4" borderId="1" xfId="0" applyFont="1" applyFill="1" applyBorder="1" applyAlignment="1">
      <alignment horizontal="left"/>
    </xf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5" fillId="4" borderId="2" xfId="0" applyFont="1" applyFill="1" applyBorder="1" applyAlignment="1">
      <alignment horizontal="left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/>
    </xf>
    <xf numFmtId="0" fontId="5" fillId="4" borderId="3" xfId="0" applyFont="1" applyFill="1" applyBorder="1" applyAlignment="1">
      <alignment horizontal="left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zoomScale="125" workbookViewId="0">
      <selection activeCell="B28" sqref="B28"/>
    </sheetView>
  </sheetViews>
  <sheetFormatPr baseColWidth="10" defaultColWidth="8.83203125" defaultRowHeight="13" x14ac:dyDescent="0.15"/>
  <cols>
    <col min="1" max="1" width="12" bestFit="1" customWidth="1"/>
    <col min="6" max="6" width="12.5" customWidth="1"/>
    <col min="8" max="8" width="15.5" customWidth="1"/>
  </cols>
  <sheetData>
    <row r="1" spans="1:6" x14ac:dyDescent="0.15">
      <c r="A1" s="8" t="s">
        <v>11</v>
      </c>
      <c r="E1" s="2" t="s">
        <v>4</v>
      </c>
      <c r="F1" s="2" t="s">
        <v>4</v>
      </c>
    </row>
    <row r="2" spans="1:6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10</v>
      </c>
      <c r="F2" s="2" t="s">
        <v>5</v>
      </c>
    </row>
    <row r="3" spans="1:6" x14ac:dyDescent="0.15">
      <c r="A3" s="2">
        <v>0</v>
      </c>
      <c r="B3" s="4">
        <v>3</v>
      </c>
      <c r="C3" s="4">
        <v>9.25</v>
      </c>
      <c r="D3" s="4">
        <v>6.5</v>
      </c>
      <c r="E3" s="4">
        <v>3</v>
      </c>
      <c r="F3" s="3" t="s">
        <v>6</v>
      </c>
    </row>
    <row r="4" spans="1:6" x14ac:dyDescent="0.15">
      <c r="A4" s="2">
        <v>2</v>
      </c>
      <c r="B4" s="4">
        <v>3.5</v>
      </c>
      <c r="C4" s="4">
        <v>9.25</v>
      </c>
      <c r="D4" s="4">
        <v>6.5</v>
      </c>
      <c r="E4" s="4">
        <v>3.5</v>
      </c>
      <c r="F4" s="3" t="s">
        <v>6</v>
      </c>
    </row>
    <row r="5" spans="1:6" x14ac:dyDescent="0.15">
      <c r="A5" s="2">
        <v>7</v>
      </c>
      <c r="B5" s="4">
        <v>5.25</v>
      </c>
      <c r="C5" s="4">
        <v>9.25</v>
      </c>
      <c r="D5" s="4">
        <v>10</v>
      </c>
      <c r="E5" s="4">
        <v>5.25</v>
      </c>
      <c r="F5" s="3" t="s">
        <v>6</v>
      </c>
    </row>
    <row r="6" spans="1:6" x14ac:dyDescent="0.15">
      <c r="A6" s="2">
        <v>20</v>
      </c>
      <c r="B6" s="4">
        <v>10</v>
      </c>
      <c r="C6" s="4">
        <v>9.25</v>
      </c>
      <c r="D6" s="4">
        <v>12</v>
      </c>
      <c r="E6" s="4">
        <v>9.25</v>
      </c>
      <c r="F6" s="3" t="s">
        <v>7</v>
      </c>
    </row>
    <row r="7" spans="1:6" x14ac:dyDescent="0.15">
      <c r="A7" s="2">
        <v>45</v>
      </c>
      <c r="B7" s="4">
        <v>16</v>
      </c>
      <c r="C7" s="4" t="s">
        <v>9</v>
      </c>
      <c r="D7" s="4">
        <v>14</v>
      </c>
      <c r="E7" s="4">
        <v>14</v>
      </c>
      <c r="F7" s="3" t="s">
        <v>8</v>
      </c>
    </row>
    <row r="8" spans="1:6" x14ac:dyDescent="0.15">
      <c r="A8" s="2">
        <v>100</v>
      </c>
      <c r="B8" s="4">
        <v>35</v>
      </c>
      <c r="C8" s="4" t="s">
        <v>9</v>
      </c>
      <c r="D8" s="4">
        <v>15.5</v>
      </c>
      <c r="E8" s="4">
        <v>15.5</v>
      </c>
      <c r="F8" s="3" t="s">
        <v>8</v>
      </c>
    </row>
    <row r="10" spans="1:6" x14ac:dyDescent="0.15">
      <c r="A10" s="8" t="s">
        <v>12</v>
      </c>
    </row>
    <row r="11" spans="1:6" x14ac:dyDescent="0.15">
      <c r="A11" s="2"/>
      <c r="C11" s="2" t="s">
        <v>4</v>
      </c>
      <c r="D11" s="2" t="s">
        <v>4</v>
      </c>
    </row>
    <row r="12" spans="1:6" x14ac:dyDescent="0.15">
      <c r="A12" s="2" t="s">
        <v>0</v>
      </c>
      <c r="B12" s="2" t="s">
        <v>2</v>
      </c>
      <c r="C12" s="5" t="s">
        <v>10</v>
      </c>
      <c r="D12" s="2" t="s">
        <v>5</v>
      </c>
    </row>
    <row r="13" spans="1:6" x14ac:dyDescent="0.15">
      <c r="A13" s="3">
        <v>13.7</v>
      </c>
      <c r="B13" s="12">
        <f>VLOOKUP(A13,$A$2:$C$8,3,TRUE)</f>
        <v>9.25</v>
      </c>
      <c r="C13" s="12">
        <f>VLOOKUP(A13,$A$3:$E$8,5,TRUE)</f>
        <v>5.25</v>
      </c>
      <c r="D13" s="12" t="str">
        <f>VLOOKUP(A13,$A$3:$F$8,6,TRUE)</f>
        <v>Mail</v>
      </c>
    </row>
    <row r="14" spans="1:6" x14ac:dyDescent="0.15">
      <c r="A14" s="3">
        <v>1.6</v>
      </c>
      <c r="B14" s="12">
        <f t="shared" ref="B14:B15" si="0">VLOOKUP(A14,$A$2:$C$8,3,TRUE)</f>
        <v>9.25</v>
      </c>
      <c r="C14" s="12">
        <f t="shared" ref="C14:C15" si="1">VLOOKUP(A14,$A$3:$E$8,5,TRUE)</f>
        <v>3</v>
      </c>
      <c r="D14" s="12" t="str">
        <f t="shared" ref="D14:D15" si="2">VLOOKUP(A14,$A$3:$F$8,6,TRUE)</f>
        <v>Mail</v>
      </c>
    </row>
    <row r="15" spans="1:6" x14ac:dyDescent="0.15">
      <c r="A15" s="3">
        <v>185</v>
      </c>
      <c r="B15" s="12" t="str">
        <f t="shared" si="0"/>
        <v>NA</v>
      </c>
      <c r="C15" s="12">
        <f t="shared" si="1"/>
        <v>15.5</v>
      </c>
      <c r="D15" s="12" t="str">
        <f t="shared" si="2"/>
        <v>Truck</v>
      </c>
    </row>
    <row r="17" spans="1:8" x14ac:dyDescent="0.15">
      <c r="A17" s="8" t="s">
        <v>13</v>
      </c>
    </row>
    <row r="18" spans="1:8" ht="28" x14ac:dyDescent="0.15">
      <c r="A18" s="9" t="s">
        <v>14</v>
      </c>
      <c r="B18" s="10" t="s">
        <v>15</v>
      </c>
      <c r="D18" s="2" t="s">
        <v>20</v>
      </c>
      <c r="E18" s="3"/>
      <c r="F18" s="2" t="s">
        <v>21</v>
      </c>
      <c r="H18" s="2" t="s">
        <v>22</v>
      </c>
    </row>
    <row r="19" spans="1:8" x14ac:dyDescent="0.15">
      <c r="A19" s="6" t="s">
        <v>2</v>
      </c>
      <c r="B19" s="12">
        <f>MATCH(A19,$A$2:$F$2,0)</f>
        <v>3</v>
      </c>
      <c r="D19" s="13" t="b">
        <f>ISNA(B19)</f>
        <v>0</v>
      </c>
      <c r="F19" s="13" t="str">
        <f>IF(D19=FALSE,"FOUND")</f>
        <v>FOUND</v>
      </c>
      <c r="H19" s="12">
        <f>IF(ISNA(MATCH(A19,$A$2:$F$2,0))=FALSE,MATCH(A19,$A$2:$F$2,0),"NOT FOUND")</f>
        <v>3</v>
      </c>
    </row>
    <row r="20" spans="1:8" x14ac:dyDescent="0.15">
      <c r="A20" s="7" t="s">
        <v>10</v>
      </c>
      <c r="B20" s="12">
        <f t="shared" ref="B20:B22" si="3">MATCH(A20,$A$2:$F$2,0)</f>
        <v>5</v>
      </c>
      <c r="D20" s="13" t="b">
        <f t="shared" ref="D20:D22" si="4">ISNA(B20)</f>
        <v>0</v>
      </c>
      <c r="F20" s="13" t="str">
        <f t="shared" ref="F20:F22" si="5">IF(D20=FALSE,"FOUND")</f>
        <v>FOUND</v>
      </c>
      <c r="H20" s="12">
        <f t="shared" ref="H20:H22" si="6">IF(ISNA(MATCH(A20,$A$2:$F$2,0))=FALSE,MATCH(A20,$A$2:$F$2,0),"NOT FOUND")</f>
        <v>5</v>
      </c>
    </row>
    <row r="21" spans="1:8" x14ac:dyDescent="0.15">
      <c r="A21" s="7" t="s">
        <v>19</v>
      </c>
      <c r="B21" s="12" t="e">
        <f t="shared" si="3"/>
        <v>#N/A</v>
      </c>
      <c r="D21" s="13" t="b">
        <f t="shared" si="4"/>
        <v>1</v>
      </c>
      <c r="F21" s="13" t="str">
        <f>IF(D21=FALSE,"FOUND","NOT FOUND")</f>
        <v>NOT FOUND</v>
      </c>
      <c r="H21" s="12" t="str">
        <f t="shared" si="6"/>
        <v>NOT FOUND</v>
      </c>
    </row>
    <row r="22" spans="1:8" x14ac:dyDescent="0.15">
      <c r="A22" s="6" t="s">
        <v>5</v>
      </c>
      <c r="B22" s="12">
        <f t="shared" si="3"/>
        <v>6</v>
      </c>
      <c r="D22" s="13" t="b">
        <f t="shared" si="4"/>
        <v>0</v>
      </c>
      <c r="F22" s="13" t="str">
        <f t="shared" si="5"/>
        <v>FOUND</v>
      </c>
      <c r="H22" s="12">
        <f t="shared" si="6"/>
        <v>6</v>
      </c>
    </row>
    <row r="24" spans="1:8" x14ac:dyDescent="0.15">
      <c r="A24" s="8" t="s">
        <v>16</v>
      </c>
    </row>
    <row r="25" spans="1:8" x14ac:dyDescent="0.15">
      <c r="A25" s="2"/>
      <c r="C25" s="2" t="s">
        <v>4</v>
      </c>
      <c r="D25" s="2" t="s">
        <v>4</v>
      </c>
    </row>
    <row r="26" spans="1:8" x14ac:dyDescent="0.15">
      <c r="A26" s="2" t="s">
        <v>0</v>
      </c>
      <c r="B26" s="2" t="s">
        <v>2</v>
      </c>
      <c r="C26" s="5" t="s">
        <v>10</v>
      </c>
      <c r="D26" s="2" t="s">
        <v>5</v>
      </c>
    </row>
    <row r="27" spans="1:8" x14ac:dyDescent="0.15">
      <c r="A27" s="3">
        <v>13.7</v>
      </c>
      <c r="B27" s="12">
        <f>VLOOKUP($A27,$A$2:$F$8,MATCH(B$26,$A$2:$F$2,0),TRUE)</f>
        <v>9.25</v>
      </c>
      <c r="C27" s="12">
        <f t="shared" ref="C27:D27" si="7">VLOOKUP($A27,$A$2:$F$8,MATCH(C$26,$A$2:$F$2,0),TRUE)</f>
        <v>5.25</v>
      </c>
      <c r="D27" s="12" t="str">
        <f t="shared" si="7"/>
        <v>Mail</v>
      </c>
    </row>
    <row r="28" spans="1:8" x14ac:dyDescent="0.15">
      <c r="A28" s="3">
        <v>1.6</v>
      </c>
      <c r="B28" s="12">
        <f t="shared" ref="B28:D29" si="8">VLOOKUP($A28,$A$2:$F$8,MATCH(B$26,$A$2:$F$2,0),TRUE)</f>
        <v>9.25</v>
      </c>
      <c r="C28" s="12">
        <f t="shared" si="8"/>
        <v>3</v>
      </c>
      <c r="D28" s="12" t="str">
        <f t="shared" si="8"/>
        <v>Mail</v>
      </c>
    </row>
    <row r="29" spans="1:8" x14ac:dyDescent="0.15">
      <c r="A29" s="3">
        <v>185</v>
      </c>
      <c r="B29" s="12" t="str">
        <f t="shared" si="8"/>
        <v>NA</v>
      </c>
      <c r="C29" s="12">
        <f t="shared" si="8"/>
        <v>15.5</v>
      </c>
      <c r="D29" s="12" t="str">
        <f t="shared" si="8"/>
        <v>Truck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tabSelected="1" zoomScale="138" workbookViewId="0">
      <selection activeCell="G17" sqref="G17"/>
    </sheetView>
  </sheetViews>
  <sheetFormatPr baseColWidth="10" defaultColWidth="8.83203125" defaultRowHeight="13" x14ac:dyDescent="0.15"/>
  <cols>
    <col min="1" max="1" width="6.33203125" customWidth="1"/>
    <col min="2" max="2" width="18.83203125" customWidth="1"/>
    <col min="3" max="3" width="9.6640625" customWidth="1"/>
    <col min="4" max="4" width="6.5" customWidth="1"/>
    <col min="5" max="5" width="10.33203125" customWidth="1"/>
    <col min="6" max="6" width="8.33203125" customWidth="1"/>
    <col min="7" max="7" width="16.33203125" customWidth="1"/>
    <col min="8" max="8" width="10.5" customWidth="1"/>
    <col min="9" max="9" width="11.33203125" customWidth="1"/>
  </cols>
  <sheetData>
    <row r="1" spans="1:10" ht="14" thickBot="1" x14ac:dyDescent="0.2">
      <c r="A1" s="1" t="s">
        <v>23</v>
      </c>
      <c r="F1" s="14" t="s">
        <v>24</v>
      </c>
      <c r="G1" s="14"/>
      <c r="H1" s="14"/>
    </row>
    <row r="2" spans="1:10" ht="29" thickBot="1" x14ac:dyDescent="0.2">
      <c r="A2" s="15" t="s">
        <v>25</v>
      </c>
      <c r="B2" s="15" t="s">
        <v>26</v>
      </c>
      <c r="C2" s="16" t="s">
        <v>27</v>
      </c>
      <c r="D2" s="16" t="s">
        <v>28</v>
      </c>
      <c r="F2" s="17" t="s">
        <v>25</v>
      </c>
      <c r="G2" s="18" t="s">
        <v>17</v>
      </c>
      <c r="H2" s="19" t="s">
        <v>27</v>
      </c>
      <c r="I2" s="20" t="s">
        <v>29</v>
      </c>
    </row>
    <row r="3" spans="1:10" x14ac:dyDescent="0.15">
      <c r="A3" s="21">
        <v>3315</v>
      </c>
      <c r="B3" s="22" t="str">
        <f>VLOOKUP(A3,$F$3:$G$22,2,FALSE)</f>
        <v>Adrian Koh</v>
      </c>
      <c r="C3" s="21">
        <f>VLOOKUP(A3,$F$3:$H$22,3,FALSE)</f>
        <v>2</v>
      </c>
      <c r="D3" s="21">
        <v>55</v>
      </c>
      <c r="F3" s="23">
        <v>3301</v>
      </c>
      <c r="G3" s="24" t="s">
        <v>30</v>
      </c>
      <c r="H3" s="25">
        <v>1</v>
      </c>
      <c r="I3" s="37" t="str">
        <f>IF(ISNA(MATCH(F3,$A$3:$A$17,0)),"Absent","Present")</f>
        <v>Present</v>
      </c>
      <c r="J3" t="str">
        <f>IF(ISNA(VLOOKUP(F3,$A$3:$A$17,1,FALSE)),"Absent","Present")</f>
        <v>Present</v>
      </c>
    </row>
    <row r="4" spans="1:10" x14ac:dyDescent="0.15">
      <c r="A4" s="21">
        <v>3312</v>
      </c>
      <c r="B4" s="22" t="str">
        <f t="shared" ref="B4:B17" si="0">VLOOKUP(A4,$F$3:$G$22,2,FALSE)</f>
        <v>Angela Davis</v>
      </c>
      <c r="C4" s="21">
        <f t="shared" ref="C4:C17" si="1">VLOOKUP(A4,$F$3:$H$22,3,FALSE)</f>
        <v>1</v>
      </c>
      <c r="D4" s="21">
        <v>68</v>
      </c>
      <c r="F4" s="26">
        <v>3305</v>
      </c>
      <c r="G4" s="27" t="s">
        <v>31</v>
      </c>
      <c r="H4" s="28">
        <v>3</v>
      </c>
      <c r="I4" s="37" t="str">
        <f t="shared" ref="I4:I22" si="2">IF(ISNA(MATCH(F4,$A$3:$A$17,0)),"Absent","Present")</f>
        <v>Present</v>
      </c>
      <c r="J4" t="str">
        <f t="shared" ref="J4:J22" si="3">IF(ISNA(VLOOKUP(F4,$A$3:$A$17,1,FALSE)),"Absent","Present")</f>
        <v>Present</v>
      </c>
    </row>
    <row r="5" spans="1:10" x14ac:dyDescent="0.15">
      <c r="A5" s="21">
        <v>3307</v>
      </c>
      <c r="B5" s="22" t="str">
        <f t="shared" si="0"/>
        <v>Kevin Allen</v>
      </c>
      <c r="C5" s="21">
        <f t="shared" si="1"/>
        <v>3</v>
      </c>
      <c r="D5" s="21">
        <v>43</v>
      </c>
      <c r="F5" s="26">
        <v>3303</v>
      </c>
      <c r="G5" s="27" t="s">
        <v>32</v>
      </c>
      <c r="H5" s="28">
        <v>2</v>
      </c>
      <c r="I5" s="37" t="str">
        <f t="shared" si="2"/>
        <v>Present</v>
      </c>
      <c r="J5" t="str">
        <f t="shared" si="3"/>
        <v>Present</v>
      </c>
    </row>
    <row r="6" spans="1:10" x14ac:dyDescent="0.15">
      <c r="A6" s="21">
        <v>3311</v>
      </c>
      <c r="B6" s="22" t="str">
        <f t="shared" si="0"/>
        <v>Francis McCourt</v>
      </c>
      <c r="C6" s="21">
        <f t="shared" si="1"/>
        <v>2</v>
      </c>
      <c r="D6" s="21">
        <v>90</v>
      </c>
      <c r="F6" s="26">
        <v>3302</v>
      </c>
      <c r="G6" s="27" t="s">
        <v>33</v>
      </c>
      <c r="H6" s="28">
        <v>3</v>
      </c>
      <c r="I6" s="37" t="str">
        <f t="shared" si="2"/>
        <v>Present</v>
      </c>
      <c r="J6" t="str">
        <f t="shared" si="3"/>
        <v>Present</v>
      </c>
    </row>
    <row r="7" spans="1:10" x14ac:dyDescent="0.15">
      <c r="A7" s="21">
        <v>3317</v>
      </c>
      <c r="B7" s="22" t="str">
        <f t="shared" si="0"/>
        <v>Max Hopper</v>
      </c>
      <c r="C7" s="21">
        <f t="shared" si="1"/>
        <v>3</v>
      </c>
      <c r="D7" s="21">
        <v>65</v>
      </c>
      <c r="F7" s="26">
        <v>3304</v>
      </c>
      <c r="G7" s="27" t="s">
        <v>34</v>
      </c>
      <c r="H7" s="28">
        <v>2</v>
      </c>
      <c r="I7" s="37" t="str">
        <f t="shared" si="2"/>
        <v>Present</v>
      </c>
      <c r="J7" t="str">
        <f t="shared" si="3"/>
        <v>Present</v>
      </c>
    </row>
    <row r="8" spans="1:10" x14ac:dyDescent="0.15">
      <c r="A8" s="21">
        <v>3306</v>
      </c>
      <c r="B8" s="22" t="str">
        <f t="shared" si="0"/>
        <v>Julia Khan</v>
      </c>
      <c r="C8" s="21">
        <f t="shared" si="1"/>
        <v>2</v>
      </c>
      <c r="D8" s="21">
        <v>66</v>
      </c>
      <c r="F8" s="26">
        <v>3306</v>
      </c>
      <c r="G8" s="27" t="s">
        <v>35</v>
      </c>
      <c r="H8" s="28">
        <v>2</v>
      </c>
      <c r="I8" s="37" t="str">
        <f t="shared" si="2"/>
        <v>Present</v>
      </c>
      <c r="J8" t="str">
        <f t="shared" si="3"/>
        <v>Present</v>
      </c>
    </row>
    <row r="9" spans="1:10" x14ac:dyDescent="0.15">
      <c r="A9" s="21">
        <v>3304</v>
      </c>
      <c r="B9" s="22" t="str">
        <f t="shared" si="0"/>
        <v>Sylvia Leang</v>
      </c>
      <c r="C9" s="21">
        <f t="shared" si="1"/>
        <v>2</v>
      </c>
      <c r="D9" s="21">
        <v>39</v>
      </c>
      <c r="F9" s="26">
        <v>3308</v>
      </c>
      <c r="G9" s="27" t="s">
        <v>36</v>
      </c>
      <c r="H9" s="28">
        <v>1</v>
      </c>
      <c r="I9" s="37" t="str">
        <f t="shared" si="2"/>
        <v>Absent</v>
      </c>
      <c r="J9" t="str">
        <f t="shared" si="3"/>
        <v>Absent</v>
      </c>
    </row>
    <row r="10" spans="1:10" x14ac:dyDescent="0.15">
      <c r="A10" s="21">
        <v>3320</v>
      </c>
      <c r="B10" s="22" t="str">
        <f t="shared" si="0"/>
        <v>Brenda Behan</v>
      </c>
      <c r="C10" s="21">
        <f t="shared" si="1"/>
        <v>3</v>
      </c>
      <c r="D10" s="21">
        <v>51</v>
      </c>
      <c r="F10" s="26">
        <v>3307</v>
      </c>
      <c r="G10" s="27" t="s">
        <v>37</v>
      </c>
      <c r="H10" s="28">
        <v>3</v>
      </c>
      <c r="I10" s="37" t="str">
        <f t="shared" si="2"/>
        <v>Present</v>
      </c>
      <c r="J10" t="str">
        <f t="shared" si="3"/>
        <v>Present</v>
      </c>
    </row>
    <row r="11" spans="1:10" x14ac:dyDescent="0.15">
      <c r="A11" s="21">
        <v>3319</v>
      </c>
      <c r="B11" s="22" t="str">
        <f t="shared" si="0"/>
        <v>Martin Donohue</v>
      </c>
      <c r="C11" s="21">
        <f t="shared" si="1"/>
        <v>2</v>
      </c>
      <c r="D11" s="21">
        <v>64</v>
      </c>
      <c r="F11" s="26">
        <v>3310</v>
      </c>
      <c r="G11" s="27" t="s">
        <v>38</v>
      </c>
      <c r="H11" s="28">
        <v>3</v>
      </c>
      <c r="I11" s="37" t="str">
        <f t="shared" si="2"/>
        <v>Absent</v>
      </c>
      <c r="J11" t="str">
        <f t="shared" si="3"/>
        <v>Absent</v>
      </c>
    </row>
    <row r="12" spans="1:10" x14ac:dyDescent="0.15">
      <c r="A12" s="21">
        <v>3318</v>
      </c>
      <c r="B12" s="22" t="str">
        <f t="shared" si="0"/>
        <v>Belinda Bevis</v>
      </c>
      <c r="C12" s="21">
        <f t="shared" si="1"/>
        <v>1</v>
      </c>
      <c r="D12" s="21">
        <v>87</v>
      </c>
      <c r="F12" s="26">
        <v>3309</v>
      </c>
      <c r="G12" s="27" t="s">
        <v>39</v>
      </c>
      <c r="H12" s="28">
        <v>1</v>
      </c>
      <c r="I12" s="37" t="str">
        <f t="shared" si="2"/>
        <v>Absent</v>
      </c>
      <c r="J12" t="str">
        <f t="shared" si="3"/>
        <v>Absent</v>
      </c>
    </row>
    <row r="13" spans="1:10" x14ac:dyDescent="0.15">
      <c r="A13" s="21">
        <v>3313</v>
      </c>
      <c r="B13" s="22" t="str">
        <f t="shared" si="0"/>
        <v>Andrea Goldsmith</v>
      </c>
      <c r="C13" s="21">
        <f t="shared" si="1"/>
        <v>2</v>
      </c>
      <c r="D13" s="21">
        <v>95</v>
      </c>
      <c r="F13" s="26">
        <v>3311</v>
      </c>
      <c r="G13" s="27" t="s">
        <v>40</v>
      </c>
      <c r="H13" s="28">
        <v>2</v>
      </c>
      <c r="I13" s="37" t="str">
        <f t="shared" si="2"/>
        <v>Present</v>
      </c>
      <c r="J13" t="str">
        <f t="shared" si="3"/>
        <v>Present</v>
      </c>
    </row>
    <row r="14" spans="1:10" x14ac:dyDescent="0.15">
      <c r="A14" s="21">
        <v>3302</v>
      </c>
      <c r="B14" s="22" t="str">
        <f t="shared" si="0"/>
        <v>Raymond Lee</v>
      </c>
      <c r="C14" s="21">
        <f t="shared" si="1"/>
        <v>3</v>
      </c>
      <c r="D14" s="21">
        <v>73</v>
      </c>
      <c r="F14" s="26">
        <v>3312</v>
      </c>
      <c r="G14" s="27" t="s">
        <v>41</v>
      </c>
      <c r="H14" s="28">
        <v>1</v>
      </c>
      <c r="I14" s="37" t="str">
        <f t="shared" si="2"/>
        <v>Present</v>
      </c>
      <c r="J14" t="str">
        <f t="shared" si="3"/>
        <v>Present</v>
      </c>
    </row>
    <row r="15" spans="1:10" x14ac:dyDescent="0.15">
      <c r="A15" s="21">
        <v>3303</v>
      </c>
      <c r="B15" s="22" t="str">
        <f t="shared" si="0"/>
        <v>Robin Short</v>
      </c>
      <c r="C15" s="21">
        <f t="shared" si="1"/>
        <v>2</v>
      </c>
      <c r="D15" s="21">
        <v>75</v>
      </c>
      <c r="F15" s="26">
        <v>3316</v>
      </c>
      <c r="G15" s="27" t="s">
        <v>42</v>
      </c>
      <c r="H15" s="28">
        <v>2</v>
      </c>
      <c r="I15" s="37" t="str">
        <f t="shared" si="2"/>
        <v>Absent</v>
      </c>
      <c r="J15" t="str">
        <f t="shared" si="3"/>
        <v>Absent</v>
      </c>
    </row>
    <row r="16" spans="1:10" x14ac:dyDescent="0.15">
      <c r="A16" s="21">
        <v>3301</v>
      </c>
      <c r="B16" s="22" t="str">
        <f t="shared" si="0"/>
        <v>Henry Wu</v>
      </c>
      <c r="C16" s="21">
        <f t="shared" si="1"/>
        <v>1</v>
      </c>
      <c r="D16" s="21">
        <v>44</v>
      </c>
      <c r="F16" s="26">
        <v>3314</v>
      </c>
      <c r="G16" s="27" t="s">
        <v>43</v>
      </c>
      <c r="H16" s="28">
        <v>3</v>
      </c>
      <c r="I16" s="37" t="str">
        <f t="shared" si="2"/>
        <v>Absent</v>
      </c>
      <c r="J16" t="str">
        <f t="shared" si="3"/>
        <v>Absent</v>
      </c>
    </row>
    <row r="17" spans="1:10" ht="14" thickBot="1" x14ac:dyDescent="0.2">
      <c r="A17" s="29">
        <v>3305</v>
      </c>
      <c r="B17" s="22" t="str">
        <f t="shared" si="0"/>
        <v>Simon Smith</v>
      </c>
      <c r="C17" s="21">
        <f t="shared" si="1"/>
        <v>3</v>
      </c>
      <c r="D17" s="29">
        <v>35</v>
      </c>
      <c r="F17" s="26">
        <v>3315</v>
      </c>
      <c r="G17" s="27" t="s">
        <v>44</v>
      </c>
      <c r="H17" s="28">
        <v>2</v>
      </c>
      <c r="I17" s="37" t="str">
        <f t="shared" si="2"/>
        <v>Present</v>
      </c>
      <c r="J17" t="str">
        <f t="shared" si="3"/>
        <v>Present</v>
      </c>
    </row>
    <row r="18" spans="1:10" ht="14" thickBot="1" x14ac:dyDescent="0.2">
      <c r="F18" s="26">
        <v>3313</v>
      </c>
      <c r="G18" s="27" t="s">
        <v>45</v>
      </c>
      <c r="H18" s="28">
        <v>2</v>
      </c>
      <c r="I18" s="37" t="str">
        <f t="shared" si="2"/>
        <v>Present</v>
      </c>
      <c r="J18" t="str">
        <f t="shared" si="3"/>
        <v>Present</v>
      </c>
    </row>
    <row r="19" spans="1:10" ht="15" thickBot="1" x14ac:dyDescent="0.2">
      <c r="B19" s="30" t="s">
        <v>27</v>
      </c>
      <c r="F19" s="26">
        <v>3320</v>
      </c>
      <c r="G19" s="27" t="s">
        <v>46</v>
      </c>
      <c r="H19" s="28">
        <v>3</v>
      </c>
      <c r="I19" s="37" t="str">
        <f t="shared" si="2"/>
        <v>Present</v>
      </c>
      <c r="J19" t="str">
        <f t="shared" si="3"/>
        <v>Present</v>
      </c>
    </row>
    <row r="20" spans="1:10" ht="14" thickBot="1" x14ac:dyDescent="0.2">
      <c r="B20" s="31">
        <v>1</v>
      </c>
      <c r="F20" s="26">
        <v>3318</v>
      </c>
      <c r="G20" s="27" t="s">
        <v>47</v>
      </c>
      <c r="H20" s="28">
        <v>1</v>
      </c>
      <c r="I20" s="37" t="str">
        <f t="shared" si="2"/>
        <v>Present</v>
      </c>
      <c r="J20" t="str">
        <f t="shared" si="3"/>
        <v>Present</v>
      </c>
    </row>
    <row r="21" spans="1:10" ht="14" x14ac:dyDescent="0.15">
      <c r="B21" s="11" t="s">
        <v>48</v>
      </c>
      <c r="C21">
        <f>DAVERAGE($A$2:$D$17,D2,B19:B20)</f>
        <v>66.333333333333329</v>
      </c>
      <c r="F21" s="26">
        <v>3317</v>
      </c>
      <c r="G21" s="27" t="s">
        <v>49</v>
      </c>
      <c r="H21" s="28">
        <v>3</v>
      </c>
      <c r="I21" s="37" t="str">
        <f t="shared" si="2"/>
        <v>Present</v>
      </c>
      <c r="J21" t="str">
        <f t="shared" si="3"/>
        <v>Present</v>
      </c>
    </row>
    <row r="22" spans="1:10" ht="14" thickBot="1" x14ac:dyDescent="0.2">
      <c r="B22" s="3"/>
      <c r="F22" s="32">
        <v>3319</v>
      </c>
      <c r="G22" s="33" t="s">
        <v>50</v>
      </c>
      <c r="H22" s="34">
        <v>2</v>
      </c>
      <c r="I22" s="37" t="str">
        <f t="shared" si="2"/>
        <v>Present</v>
      </c>
      <c r="J22" t="str">
        <f t="shared" si="3"/>
        <v>Present</v>
      </c>
    </row>
    <row r="23" spans="1:10" ht="28" x14ac:dyDescent="0.15">
      <c r="G23" s="35"/>
      <c r="H23" s="36" t="s">
        <v>18</v>
      </c>
      <c r="I23" s="3">
        <f>COUNTIF(I3:I22,"="&amp;"Absent")</f>
        <v>5</v>
      </c>
    </row>
  </sheetData>
  <phoneticPr fontId="6" type="noConversion"/>
  <conditionalFormatting sqref="I3:I22">
    <cfRule type="containsText" dxfId="1" priority="2" operator="containsText" text="Present">
      <formula>NOT(ISERROR(SEARCH("Present",I3)))</formula>
    </cfRule>
    <cfRule type="cellIs" dxfId="0" priority="1" operator="equal">
      <formula>"Absent"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postage</vt:lpstr>
      <vt:lpstr>class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2002-08-12T05:18:19Z</dcterms:created>
  <dcterms:modified xsi:type="dcterms:W3CDTF">2020-08-20T00:57:00Z</dcterms:modified>
</cp:coreProperties>
</file>