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33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C38" i="1" l="1"/>
  <c r="B38" i="1"/>
  <c r="C35" i="1"/>
  <c r="B35" i="1"/>
  <c r="C32" i="1"/>
  <c r="B32" i="1"/>
  <c r="C29" i="1"/>
  <c r="B29" i="1"/>
  <c r="C13" i="1"/>
  <c r="C41" i="1"/>
  <c r="B41" i="1"/>
  <c r="C11" i="1" l="1"/>
  <c r="B11" i="1"/>
</calcChain>
</file>

<file path=xl/sharedStrings.xml><?xml version="1.0" encoding="utf-8"?>
<sst xmlns="http://schemas.openxmlformats.org/spreadsheetml/2006/main" count="52" uniqueCount="52">
  <si>
    <t>Time</t>
  </si>
  <si>
    <t>Number of Vehicles (South-East)</t>
  </si>
  <si>
    <t>Number of Vehicles (North-West)</t>
  </si>
  <si>
    <t>4:00 - 4:15 PM</t>
  </si>
  <si>
    <t>4:15 - 4:30 PM</t>
  </si>
  <si>
    <t>4:30 - 4:45 PM</t>
  </si>
  <si>
    <t>4:45 - 5:00 PM</t>
  </si>
  <si>
    <t>5:00 - 5:15 PM</t>
  </si>
  <si>
    <t>5:15 - 5:30 PM</t>
  </si>
  <si>
    <t>5:30 - 5:45 PM</t>
  </si>
  <si>
    <t>5:45 - 6:00 PM</t>
  </si>
  <si>
    <t>8:00 - 8:15 AM</t>
  </si>
  <si>
    <t>8:15 - 8:30 AM</t>
  </si>
  <si>
    <t>8:30 - 8:45 AM</t>
  </si>
  <si>
    <t>8:45 - 9:00 AM</t>
  </si>
  <si>
    <t>9:00 - 9:15 AM</t>
  </si>
  <si>
    <t>9:15 - 9:30 AM</t>
  </si>
  <si>
    <t>9:30 - 9:45 AM</t>
  </si>
  <si>
    <t>9:45 - 10:00 AM</t>
  </si>
  <si>
    <t>10:00 - 10:15 AM</t>
  </si>
  <si>
    <t>10:15 - 10:30 AM</t>
  </si>
  <si>
    <t>10:30 - 10:45 AM</t>
  </si>
  <si>
    <t>10:45 - 11:00 AM</t>
  </si>
  <si>
    <t>11:00 - 11:15 AM</t>
  </si>
  <si>
    <t>11:15 - 11:30 AM</t>
  </si>
  <si>
    <t>11:30 - 11:45 AM</t>
  </si>
  <si>
    <t>11:45 - 12:00</t>
  </si>
  <si>
    <t>12:15 - 12:30 PM</t>
  </si>
  <si>
    <t>12:30 - 12:45 PM</t>
  </si>
  <si>
    <t>12:00 - 12:15 PM</t>
  </si>
  <si>
    <t>12:45 - 1:00 PM</t>
  </si>
  <si>
    <t>1:00 - 1:15 PM</t>
  </si>
  <si>
    <t>1:15 - 1:30 PM</t>
  </si>
  <si>
    <t>1:30 - 1:45 PM</t>
  </si>
  <si>
    <t>1:45 - 2:00 PM</t>
  </si>
  <si>
    <t>2:00 - 2:15 PM</t>
  </si>
  <si>
    <t>2:15 - 2:30 PM</t>
  </si>
  <si>
    <t>2:30 - 2:45 PM</t>
  </si>
  <si>
    <t>2:45 - 3:00 PM</t>
  </si>
  <si>
    <t>3:00 - 3:15 PM</t>
  </si>
  <si>
    <t>3:15 - 3:30 PM</t>
  </si>
  <si>
    <t>3:30 - 3:45 PM</t>
  </si>
  <si>
    <t>3:45 - 4:00 PM</t>
  </si>
  <si>
    <t>6:00 - 6:15 PM</t>
  </si>
  <si>
    <t>6:15 - 6:30 PM</t>
  </si>
  <si>
    <t>6:30 - 6:45 PM</t>
  </si>
  <si>
    <t>6:45 - 7:00 PM</t>
  </si>
  <si>
    <t>7:00 - 7:15 PM</t>
  </si>
  <si>
    <t>7:15 - 7:30 PM</t>
  </si>
  <si>
    <t>7:30 - 7:45 PM</t>
  </si>
  <si>
    <t>7:45 - 8:00 PM</t>
  </si>
  <si>
    <t>Traffic Project, Willamette Boulevard, Friday, 3/21/14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</si>
</sst>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pane ySplit="1200" topLeftCell="A2" activePane="bottomLeft"/>
      <selection activeCell="B14" sqref="B14"/>
      <selection pane="bottomLeft" activeCell="C13" sqref="C13"/>
    </sheetView>
  </sheetViews>
  <sheetFormatPr defaultRowHeight="15" x14ac:dyDescent="0.25"/>
  <cols>
    <col min="1" max="1" width="16.28515625" customWidth="1"/>
    <col min="2" max="2" width="30.28515625" customWidth="1"/>
    <col min="3" max="3" width="31.5703125" customWidth="1"/>
  </cols>
  <sheetData>
    <row r="1" spans="1:3" x14ac:dyDescent="0.25">
      <c r="A1" t="s">
        <v>51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t="s">
        <v>11</v>
      </c>
      <c r="B4">
        <v>-1</v>
      </c>
      <c r="C4">
        <v>-1</v>
      </c>
    </row>
    <row r="5" spans="1:3" x14ac:dyDescent="0.25">
      <c r="A5" t="s">
        <v>12</v>
      </c>
      <c r="B5">
        <v>-1</v>
      </c>
      <c r="C5">
        <v>-1</v>
      </c>
    </row>
    <row r="6" spans="1:3" x14ac:dyDescent="0.25">
      <c r="A6" t="s">
        <v>13</v>
      </c>
      <c r="B6">
        <v>-1</v>
      </c>
      <c r="C6">
        <v>-1</v>
      </c>
    </row>
    <row r="7" spans="1:3" x14ac:dyDescent="0.25">
      <c r="A7" t="s">
        <v>14</v>
      </c>
      <c r="B7">
        <v>125</v>
      </c>
      <c r="C7">
        <v>129</v>
      </c>
    </row>
    <row r="8" spans="1:3" x14ac:dyDescent="0.25">
      <c r="A8" t="s">
        <v>15</v>
      </c>
      <c r="B8">
        <v>-1</v>
      </c>
      <c r="C8">
        <v>-1</v>
      </c>
    </row>
    <row r="9" spans="1:3" x14ac:dyDescent="0.25">
      <c r="A9" t="s">
        <v>16</v>
      </c>
      <c r="B9">
        <v>74</v>
      </c>
      <c r="C9">
        <v>88</v>
      </c>
    </row>
    <row r="10" spans="1:3" x14ac:dyDescent="0.25">
      <c r="A10" t="s">
        <v>17</v>
      </c>
      <c r="B10">
        <v>75</v>
      </c>
      <c r="C10">
        <v>72</v>
      </c>
    </row>
    <row r="11" spans="1:3" x14ac:dyDescent="0.25">
      <c r="A11" t="s">
        <v>18</v>
      </c>
      <c r="B11">
        <f>AVERAGE(86,84)</f>
        <v>85</v>
      </c>
      <c r="C11">
        <f>AVERAGE(80,82)</f>
        <v>81</v>
      </c>
    </row>
    <row r="12" spans="1:3" x14ac:dyDescent="0.25">
      <c r="A12" t="s">
        <v>19</v>
      </c>
      <c r="B12">
        <v>-1</v>
      </c>
      <c r="C12">
        <v>-1</v>
      </c>
    </row>
    <row r="13" spans="1:3" x14ac:dyDescent="0.25">
      <c r="A13" t="s">
        <v>20</v>
      </c>
      <c r="B13">
        <f>AVERAGE(93,101)</f>
        <v>97</v>
      </c>
      <c r="C13">
        <f>ROUND(AVERAGE(91,102),0)</f>
        <v>97</v>
      </c>
    </row>
    <row r="14" spans="1:3" x14ac:dyDescent="0.25">
      <c r="A14" t="s">
        <v>21</v>
      </c>
      <c r="B14">
        <v>-1</v>
      </c>
      <c r="C14">
        <v>-1</v>
      </c>
    </row>
    <row r="15" spans="1:3" x14ac:dyDescent="0.25">
      <c r="A15" t="s">
        <v>22</v>
      </c>
      <c r="B15">
        <v>90</v>
      </c>
      <c r="C15">
        <v>80</v>
      </c>
    </row>
    <row r="16" spans="1:3" x14ac:dyDescent="0.25">
      <c r="A16" t="s">
        <v>23</v>
      </c>
      <c r="B16">
        <v>75</v>
      </c>
      <c r="C16">
        <v>86</v>
      </c>
    </row>
    <row r="17" spans="1:3" x14ac:dyDescent="0.25">
      <c r="A17" t="s">
        <v>24</v>
      </c>
      <c r="B17">
        <v>-1</v>
      </c>
      <c r="C17">
        <v>-1</v>
      </c>
    </row>
    <row r="18" spans="1:3" x14ac:dyDescent="0.25">
      <c r="A18" t="s">
        <v>25</v>
      </c>
      <c r="B18">
        <v>-1</v>
      </c>
      <c r="C18">
        <v>-1</v>
      </c>
    </row>
    <row r="19" spans="1:3" x14ac:dyDescent="0.25">
      <c r="A19" t="s">
        <v>26</v>
      </c>
      <c r="B19">
        <v>-1</v>
      </c>
      <c r="C19">
        <v>-1</v>
      </c>
    </row>
    <row r="20" spans="1:3" x14ac:dyDescent="0.25">
      <c r="A20" t="s">
        <v>29</v>
      </c>
      <c r="B20">
        <v>-1</v>
      </c>
      <c r="C20">
        <v>-1</v>
      </c>
    </row>
    <row r="21" spans="1:3" x14ac:dyDescent="0.25">
      <c r="A21" t="s">
        <v>27</v>
      </c>
      <c r="B21">
        <v>-1</v>
      </c>
      <c r="C21">
        <v>-1</v>
      </c>
    </row>
    <row r="22" spans="1:3" x14ac:dyDescent="0.25">
      <c r="A22" t="s">
        <v>28</v>
      </c>
      <c r="B22">
        <v>94</v>
      </c>
      <c r="C22">
        <v>104</v>
      </c>
    </row>
    <row r="23" spans="1:3" x14ac:dyDescent="0.25">
      <c r="A23" t="s">
        <v>30</v>
      </c>
      <c r="B23">
        <v>89</v>
      </c>
      <c r="C23">
        <v>102</v>
      </c>
    </row>
    <row r="24" spans="1:3" x14ac:dyDescent="0.25">
      <c r="A24" t="s">
        <v>31</v>
      </c>
      <c r="B24">
        <v>111</v>
      </c>
      <c r="C24">
        <v>100</v>
      </c>
    </row>
    <row r="25" spans="1:3" x14ac:dyDescent="0.25">
      <c r="A25" t="s">
        <v>32</v>
      </c>
      <c r="B25">
        <v>-1</v>
      </c>
      <c r="C25">
        <v>-1</v>
      </c>
    </row>
    <row r="26" spans="1:3" x14ac:dyDescent="0.25">
      <c r="A26" t="s">
        <v>33</v>
      </c>
      <c r="B26">
        <v>113</v>
      </c>
      <c r="C26">
        <v>114</v>
      </c>
    </row>
    <row r="27" spans="1:3" x14ac:dyDescent="0.25">
      <c r="A27" t="s">
        <v>34</v>
      </c>
      <c r="B27">
        <v>-1</v>
      </c>
      <c r="C27">
        <v>-1</v>
      </c>
    </row>
    <row r="28" spans="1:3" x14ac:dyDescent="0.25">
      <c r="A28" t="s">
        <v>35</v>
      </c>
      <c r="B28">
        <v>-1</v>
      </c>
      <c r="C28">
        <v>-1</v>
      </c>
    </row>
    <row r="29" spans="1:3" x14ac:dyDescent="0.25">
      <c r="A29" t="s">
        <v>36</v>
      </c>
      <c r="B29">
        <f>ROUND(AVERAGE(107,114),0)</f>
        <v>111</v>
      </c>
      <c r="C29">
        <f>ROUND(AVERAGE(140,125),0)</f>
        <v>133</v>
      </c>
    </row>
    <row r="30" spans="1:3" x14ac:dyDescent="0.25">
      <c r="A30" t="s">
        <v>37</v>
      </c>
      <c r="B30">
        <v>134</v>
      </c>
      <c r="C30">
        <v>124</v>
      </c>
    </row>
    <row r="31" spans="1:3" x14ac:dyDescent="0.25">
      <c r="A31" t="s">
        <v>38</v>
      </c>
      <c r="B31">
        <v>-1</v>
      </c>
      <c r="C31">
        <v>-1</v>
      </c>
    </row>
    <row r="32" spans="1:3" x14ac:dyDescent="0.25">
      <c r="A32" t="s">
        <v>39</v>
      </c>
      <c r="B32">
        <f>ROUND(AVERAGE(132,121),0)</f>
        <v>127</v>
      </c>
      <c r="C32">
        <f>ROUND(AVERAGE(170,160),0)</f>
        <v>165</v>
      </c>
    </row>
    <row r="33" spans="1:3" x14ac:dyDescent="0.25">
      <c r="A33" t="s">
        <v>40</v>
      </c>
      <c r="B33">
        <v>130</v>
      </c>
      <c r="C33">
        <v>132</v>
      </c>
    </row>
    <row r="34" spans="1:3" x14ac:dyDescent="0.25">
      <c r="A34" t="s">
        <v>41</v>
      </c>
      <c r="B34">
        <v>-1</v>
      </c>
      <c r="C34">
        <v>-1</v>
      </c>
    </row>
    <row r="35" spans="1:3" x14ac:dyDescent="0.25">
      <c r="A35" t="s">
        <v>42</v>
      </c>
      <c r="B35">
        <f>ROUND(AVERAGE(142,142),0)</f>
        <v>142</v>
      </c>
      <c r="C35">
        <f>ROUND(AVERAGE(152,155),0)</f>
        <v>154</v>
      </c>
    </row>
    <row r="36" spans="1:3" x14ac:dyDescent="0.25">
      <c r="A36" t="s">
        <v>3</v>
      </c>
      <c r="B36">
        <v>125</v>
      </c>
      <c r="C36">
        <v>127</v>
      </c>
    </row>
    <row r="37" spans="1:3" x14ac:dyDescent="0.25">
      <c r="A37" t="s">
        <v>4</v>
      </c>
      <c r="B37">
        <v>158</v>
      </c>
      <c r="C37">
        <v>169</v>
      </c>
    </row>
    <row r="38" spans="1:3" x14ac:dyDescent="0.25">
      <c r="A38" t="s">
        <v>5</v>
      </c>
      <c r="B38">
        <f>ROUND(AVERAGE(173,150),0)</f>
        <v>162</v>
      </c>
      <c r="C38">
        <f>ROUND(AVERAGE(159,186),0)</f>
        <v>173</v>
      </c>
    </row>
    <row r="39" spans="1:3" x14ac:dyDescent="0.25">
      <c r="A39" t="s">
        <v>6</v>
      </c>
      <c r="B39">
        <v>-1</v>
      </c>
      <c r="C39">
        <v>-1</v>
      </c>
    </row>
    <row r="40" spans="1:3" x14ac:dyDescent="0.25">
      <c r="A40" t="s">
        <v>7</v>
      </c>
      <c r="B40">
        <v>153</v>
      </c>
      <c r="C40">
        <v>138</v>
      </c>
    </row>
    <row r="41" spans="1:3" x14ac:dyDescent="0.25">
      <c r="A41" t="s">
        <v>8</v>
      </c>
      <c r="B41">
        <f>AVERAGE(159,159)</f>
        <v>159</v>
      </c>
      <c r="C41">
        <f>AVERAGE(151,151)</f>
        <v>151</v>
      </c>
    </row>
    <row r="42" spans="1:3" x14ac:dyDescent="0.25">
      <c r="A42" t="s">
        <v>9</v>
      </c>
      <c r="B42">
        <v>166</v>
      </c>
      <c r="C42">
        <v>154</v>
      </c>
    </row>
    <row r="43" spans="1:3" x14ac:dyDescent="0.25">
      <c r="A43" t="s">
        <v>10</v>
      </c>
      <c r="B43">
        <v>170</v>
      </c>
      <c r="C43">
        <v>167</v>
      </c>
    </row>
    <row r="44" spans="1:3" x14ac:dyDescent="0.25">
      <c r="A44" t="s">
        <v>43</v>
      </c>
      <c r="B44">
        <v>125</v>
      </c>
      <c r="C44">
        <v>160</v>
      </c>
    </row>
    <row r="45" spans="1:3" x14ac:dyDescent="0.25">
      <c r="A45" t="s">
        <v>44</v>
      </c>
      <c r="B45">
        <v>127</v>
      </c>
      <c r="C45">
        <v>141</v>
      </c>
    </row>
    <row r="46" spans="1:3" x14ac:dyDescent="0.25">
      <c r="A46" t="s">
        <v>45</v>
      </c>
      <c r="B46">
        <v>-1</v>
      </c>
      <c r="C46">
        <v>-1</v>
      </c>
    </row>
    <row r="47" spans="1:3" x14ac:dyDescent="0.25">
      <c r="A47" t="s">
        <v>46</v>
      </c>
      <c r="B47">
        <v>77</v>
      </c>
      <c r="C47">
        <v>113</v>
      </c>
    </row>
    <row r="48" spans="1:3" x14ac:dyDescent="0.25">
      <c r="A48" t="s">
        <v>47</v>
      </c>
      <c r="B48">
        <v>-1</v>
      </c>
      <c r="C48">
        <v>-1</v>
      </c>
    </row>
    <row r="49" spans="1:3" x14ac:dyDescent="0.25">
      <c r="A49" t="s">
        <v>48</v>
      </c>
      <c r="B49">
        <v>-1</v>
      </c>
      <c r="C49">
        <v>-1</v>
      </c>
    </row>
    <row r="50" spans="1:3" x14ac:dyDescent="0.25">
      <c r="A50" t="s">
        <v>49</v>
      </c>
      <c r="B50">
        <v>-1</v>
      </c>
      <c r="C50">
        <v>-1</v>
      </c>
    </row>
    <row r="51" spans="1:3" x14ac:dyDescent="0.25">
      <c r="A51" t="s">
        <v>50</v>
      </c>
      <c r="B51">
        <v>-1</v>
      </c>
      <c r="C51">
        <v>-1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2014-03-12T17:15:15Z</dcterms:created>
  <dcterms:modified xsi:type="dcterms:W3CDTF">2014-03-22T16:42:06Z</dcterms:modified>
</cp:coreProperties>
</file>