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GSMM\"/>
    </mc:Choice>
  </mc:AlternateContent>
  <xr:revisionPtr revIDLastSave="0" documentId="13_ncr:1_{52C4EB8D-6911-4231-AA2F-B4D7D981ACB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Data" sheetId="1" r:id="rId1"/>
    <sheet name="V1" sheetId="2" r:id="rId2"/>
    <sheet name="V2" sheetId="3" r:id="rId3"/>
    <sheet name="범례" sheetId="4" r:id="rId4"/>
  </sheets>
  <definedNames>
    <definedName name="_xlnm.Print_Area" localSheetId="1">'V1'!$A$1:$C$44</definedName>
    <definedName name="_xlnm.Print_Area" localSheetId="2">'V2'!$A$1:$P$30</definedName>
    <definedName name="_xlnm.Print_Titles" localSheetId="1">'V1'!$4:$4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0" i="3" l="1"/>
  <c r="I50" i="3"/>
  <c r="H50" i="3"/>
  <c r="M50" i="3" s="1"/>
  <c r="G50" i="3"/>
  <c r="L50" i="3" s="1"/>
  <c r="F50" i="3"/>
  <c r="K50" i="3" s="1"/>
  <c r="E50" i="3"/>
  <c r="J50" i="3" s="1"/>
  <c r="D50" i="3"/>
  <c r="C50" i="3"/>
  <c r="B50" i="3"/>
  <c r="P49" i="3"/>
  <c r="L49" i="3"/>
  <c r="I49" i="3"/>
  <c r="N49" i="3" s="1"/>
  <c r="O49" i="3" s="1"/>
  <c r="H49" i="3"/>
  <c r="M49" i="3" s="1"/>
  <c r="G49" i="3"/>
  <c r="F49" i="3"/>
  <c r="K49" i="3" s="1"/>
  <c r="E49" i="3"/>
  <c r="J49" i="3" s="1"/>
  <c r="D49" i="3"/>
  <c r="C49" i="3"/>
  <c r="B49" i="3"/>
  <c r="P48" i="3"/>
  <c r="L48" i="3"/>
  <c r="J48" i="3"/>
  <c r="I48" i="3"/>
  <c r="H48" i="3"/>
  <c r="M48" i="3" s="1"/>
  <c r="G48" i="3"/>
  <c r="F48" i="3"/>
  <c r="K48" i="3" s="1"/>
  <c r="E48" i="3"/>
  <c r="D48" i="3"/>
  <c r="C48" i="3"/>
  <c r="B48" i="3"/>
  <c r="P47" i="3"/>
  <c r="M47" i="3"/>
  <c r="L47" i="3"/>
  <c r="K47" i="3"/>
  <c r="I47" i="3"/>
  <c r="N47" i="3" s="1"/>
  <c r="O47" i="3" s="1"/>
  <c r="H47" i="3"/>
  <c r="G47" i="3"/>
  <c r="F47" i="3"/>
  <c r="E47" i="3"/>
  <c r="J47" i="3" s="1"/>
  <c r="D47" i="3"/>
  <c r="C47" i="3"/>
  <c r="B47" i="3"/>
  <c r="P46" i="3"/>
  <c r="L46" i="3"/>
  <c r="I46" i="3"/>
  <c r="H46" i="3"/>
  <c r="M46" i="3" s="1"/>
  <c r="G46" i="3"/>
  <c r="F46" i="3"/>
  <c r="K46" i="3" s="1"/>
  <c r="E46" i="3"/>
  <c r="J46" i="3" s="1"/>
  <c r="D46" i="3"/>
  <c r="C46" i="3"/>
  <c r="B46" i="3"/>
  <c r="P45" i="3"/>
  <c r="L45" i="3"/>
  <c r="I45" i="3"/>
  <c r="H45" i="3"/>
  <c r="M45" i="3" s="1"/>
  <c r="G45" i="3"/>
  <c r="F45" i="3"/>
  <c r="K45" i="3" s="1"/>
  <c r="E45" i="3"/>
  <c r="J45" i="3" s="1"/>
  <c r="D45" i="3"/>
  <c r="C45" i="3"/>
  <c r="B45" i="3"/>
  <c r="P44" i="3"/>
  <c r="L44" i="3"/>
  <c r="J44" i="3"/>
  <c r="I44" i="3"/>
  <c r="H44" i="3"/>
  <c r="M44" i="3" s="1"/>
  <c r="G44" i="3"/>
  <c r="F44" i="3"/>
  <c r="K44" i="3" s="1"/>
  <c r="E44" i="3"/>
  <c r="D44" i="3"/>
  <c r="C44" i="3"/>
  <c r="B44" i="3"/>
  <c r="P43" i="3"/>
  <c r="M43" i="3"/>
  <c r="L43" i="3"/>
  <c r="K43" i="3"/>
  <c r="I43" i="3"/>
  <c r="H43" i="3"/>
  <c r="G43" i="3"/>
  <c r="F43" i="3"/>
  <c r="E43" i="3"/>
  <c r="J43" i="3" s="1"/>
  <c r="D43" i="3"/>
  <c r="C43" i="3"/>
  <c r="B43" i="3"/>
  <c r="P42" i="3"/>
  <c r="L42" i="3"/>
  <c r="I42" i="3"/>
  <c r="H42" i="3"/>
  <c r="M42" i="3" s="1"/>
  <c r="G42" i="3"/>
  <c r="F42" i="3"/>
  <c r="K42" i="3" s="1"/>
  <c r="E42" i="3"/>
  <c r="J42" i="3" s="1"/>
  <c r="N42" i="3" s="1"/>
  <c r="O42" i="3" s="1"/>
  <c r="D42" i="3"/>
  <c r="C42" i="3"/>
  <c r="B42" i="3"/>
  <c r="P41" i="3"/>
  <c r="L41" i="3"/>
  <c r="I41" i="3"/>
  <c r="H41" i="3"/>
  <c r="M41" i="3" s="1"/>
  <c r="G41" i="3"/>
  <c r="F41" i="3"/>
  <c r="K41" i="3" s="1"/>
  <c r="E41" i="3"/>
  <c r="J41" i="3" s="1"/>
  <c r="D41" i="3"/>
  <c r="C41" i="3"/>
  <c r="B41" i="3"/>
  <c r="P40" i="3"/>
  <c r="L40" i="3"/>
  <c r="J40" i="3"/>
  <c r="I40" i="3"/>
  <c r="H40" i="3"/>
  <c r="M40" i="3" s="1"/>
  <c r="G40" i="3"/>
  <c r="F40" i="3"/>
  <c r="K40" i="3" s="1"/>
  <c r="E40" i="3"/>
  <c r="D40" i="3"/>
  <c r="C40" i="3"/>
  <c r="B40" i="3"/>
  <c r="P39" i="3"/>
  <c r="M39" i="3"/>
  <c r="L39" i="3"/>
  <c r="K39" i="3"/>
  <c r="I39" i="3"/>
  <c r="N39" i="3" s="1"/>
  <c r="O39" i="3" s="1"/>
  <c r="H39" i="3"/>
  <c r="G39" i="3"/>
  <c r="F39" i="3"/>
  <c r="E39" i="3"/>
  <c r="J39" i="3" s="1"/>
  <c r="D39" i="3"/>
  <c r="C39" i="3"/>
  <c r="B39" i="3"/>
  <c r="P38" i="3"/>
  <c r="L38" i="3"/>
  <c r="I38" i="3"/>
  <c r="H38" i="3"/>
  <c r="M38" i="3" s="1"/>
  <c r="G38" i="3"/>
  <c r="F38" i="3"/>
  <c r="K38" i="3" s="1"/>
  <c r="E38" i="3"/>
  <c r="J38" i="3" s="1"/>
  <c r="D38" i="3"/>
  <c r="C38" i="3"/>
  <c r="B38" i="3"/>
  <c r="P37" i="3"/>
  <c r="L37" i="3"/>
  <c r="I37" i="3"/>
  <c r="H37" i="3"/>
  <c r="M37" i="3" s="1"/>
  <c r="G37" i="3"/>
  <c r="F37" i="3"/>
  <c r="K37" i="3" s="1"/>
  <c r="E37" i="3"/>
  <c r="J37" i="3" s="1"/>
  <c r="D37" i="3"/>
  <c r="C37" i="3"/>
  <c r="B37" i="3"/>
  <c r="P36" i="3"/>
  <c r="L36" i="3"/>
  <c r="J36" i="3"/>
  <c r="I36" i="3"/>
  <c r="H36" i="3"/>
  <c r="M36" i="3" s="1"/>
  <c r="G36" i="3"/>
  <c r="F36" i="3"/>
  <c r="K36" i="3" s="1"/>
  <c r="E36" i="3"/>
  <c r="D36" i="3"/>
  <c r="C36" i="3"/>
  <c r="B36" i="3"/>
  <c r="P35" i="3"/>
  <c r="M35" i="3"/>
  <c r="L35" i="3"/>
  <c r="K35" i="3"/>
  <c r="I35" i="3"/>
  <c r="H35" i="3"/>
  <c r="G35" i="3"/>
  <c r="F35" i="3"/>
  <c r="E35" i="3"/>
  <c r="J35" i="3" s="1"/>
  <c r="D35" i="3"/>
  <c r="C35" i="3"/>
  <c r="B35" i="3"/>
  <c r="P34" i="3"/>
  <c r="L34" i="3"/>
  <c r="I34" i="3"/>
  <c r="H34" i="3"/>
  <c r="M34" i="3" s="1"/>
  <c r="G34" i="3"/>
  <c r="F34" i="3"/>
  <c r="K34" i="3" s="1"/>
  <c r="E34" i="3"/>
  <c r="J34" i="3" s="1"/>
  <c r="N34" i="3" s="1"/>
  <c r="O34" i="3" s="1"/>
  <c r="D34" i="3"/>
  <c r="C34" i="3"/>
  <c r="B34" i="3"/>
  <c r="P33" i="3"/>
  <c r="L33" i="3"/>
  <c r="I33" i="3"/>
  <c r="H33" i="3"/>
  <c r="M33" i="3" s="1"/>
  <c r="G33" i="3"/>
  <c r="F33" i="3"/>
  <c r="K33" i="3" s="1"/>
  <c r="E33" i="3"/>
  <c r="J33" i="3" s="1"/>
  <c r="D33" i="3"/>
  <c r="C33" i="3"/>
  <c r="B33" i="3"/>
  <c r="P32" i="3"/>
  <c r="L32" i="3"/>
  <c r="J32" i="3"/>
  <c r="I32" i="3"/>
  <c r="N32" i="3" s="1"/>
  <c r="O32" i="3" s="1"/>
  <c r="H32" i="3"/>
  <c r="M32" i="3" s="1"/>
  <c r="G32" i="3"/>
  <c r="F32" i="3"/>
  <c r="K32" i="3" s="1"/>
  <c r="E32" i="3"/>
  <c r="D32" i="3"/>
  <c r="C32" i="3"/>
  <c r="B32" i="3"/>
  <c r="P31" i="3"/>
  <c r="M31" i="3"/>
  <c r="L31" i="3"/>
  <c r="K31" i="3"/>
  <c r="I31" i="3"/>
  <c r="N31" i="3" s="1"/>
  <c r="O31" i="3" s="1"/>
  <c r="H31" i="3"/>
  <c r="G31" i="3"/>
  <c r="F31" i="3"/>
  <c r="E31" i="3"/>
  <c r="J31" i="3" s="1"/>
  <c r="D31" i="3"/>
  <c r="C31" i="3"/>
  <c r="B31" i="3"/>
  <c r="P30" i="3"/>
  <c r="L30" i="3"/>
  <c r="I30" i="3"/>
  <c r="H30" i="3"/>
  <c r="M30" i="3" s="1"/>
  <c r="G30" i="3"/>
  <c r="F30" i="3"/>
  <c r="K30" i="3" s="1"/>
  <c r="E30" i="3"/>
  <c r="J30" i="3" s="1"/>
  <c r="D30" i="3"/>
  <c r="C30" i="3"/>
  <c r="B30" i="3"/>
  <c r="P29" i="3"/>
  <c r="L29" i="3"/>
  <c r="I29" i="3"/>
  <c r="H29" i="3"/>
  <c r="M29" i="3" s="1"/>
  <c r="G29" i="3"/>
  <c r="F29" i="3"/>
  <c r="K29" i="3" s="1"/>
  <c r="E29" i="3"/>
  <c r="J29" i="3" s="1"/>
  <c r="D29" i="3"/>
  <c r="C29" i="3"/>
  <c r="B29" i="3"/>
  <c r="P28" i="3"/>
  <c r="L28" i="3"/>
  <c r="J28" i="3"/>
  <c r="I28" i="3"/>
  <c r="H28" i="3"/>
  <c r="M28" i="3" s="1"/>
  <c r="G28" i="3"/>
  <c r="F28" i="3"/>
  <c r="K28" i="3" s="1"/>
  <c r="E28" i="3"/>
  <c r="D28" i="3"/>
  <c r="C28" i="3"/>
  <c r="B28" i="3"/>
  <c r="P27" i="3"/>
  <c r="M27" i="3"/>
  <c r="L27" i="3"/>
  <c r="K27" i="3"/>
  <c r="I27" i="3"/>
  <c r="N27" i="3" s="1"/>
  <c r="O27" i="3" s="1"/>
  <c r="H27" i="3"/>
  <c r="G27" i="3"/>
  <c r="F27" i="3"/>
  <c r="E27" i="3"/>
  <c r="J27" i="3" s="1"/>
  <c r="D27" i="3"/>
  <c r="C27" i="3"/>
  <c r="B27" i="3"/>
  <c r="P26" i="3"/>
  <c r="L26" i="3"/>
  <c r="I26" i="3"/>
  <c r="H26" i="3"/>
  <c r="M26" i="3" s="1"/>
  <c r="G26" i="3"/>
  <c r="F26" i="3"/>
  <c r="K26" i="3" s="1"/>
  <c r="E26" i="3"/>
  <c r="J26" i="3" s="1"/>
  <c r="N26" i="3" s="1"/>
  <c r="O26" i="3" s="1"/>
  <c r="D26" i="3"/>
  <c r="C26" i="3"/>
  <c r="B26" i="3"/>
  <c r="P25" i="3"/>
  <c r="L25" i="3"/>
  <c r="I25" i="3"/>
  <c r="H25" i="3"/>
  <c r="M25" i="3" s="1"/>
  <c r="G25" i="3"/>
  <c r="F25" i="3"/>
  <c r="K25" i="3" s="1"/>
  <c r="E25" i="3"/>
  <c r="J25" i="3" s="1"/>
  <c r="D25" i="3"/>
  <c r="C25" i="3"/>
  <c r="B25" i="3"/>
  <c r="P24" i="3"/>
  <c r="L24" i="3"/>
  <c r="J24" i="3"/>
  <c r="I24" i="3"/>
  <c r="H24" i="3"/>
  <c r="M24" i="3" s="1"/>
  <c r="G24" i="3"/>
  <c r="F24" i="3"/>
  <c r="K24" i="3" s="1"/>
  <c r="E24" i="3"/>
  <c r="D24" i="3"/>
  <c r="C24" i="3"/>
  <c r="B24" i="3"/>
  <c r="P23" i="3"/>
  <c r="M23" i="3"/>
  <c r="L23" i="3"/>
  <c r="K23" i="3"/>
  <c r="I23" i="3"/>
  <c r="H23" i="3"/>
  <c r="G23" i="3"/>
  <c r="F23" i="3"/>
  <c r="E23" i="3"/>
  <c r="J23" i="3" s="1"/>
  <c r="D23" i="3"/>
  <c r="C23" i="3"/>
  <c r="B23" i="3"/>
  <c r="P22" i="3"/>
  <c r="L22" i="3"/>
  <c r="I22" i="3"/>
  <c r="H22" i="3"/>
  <c r="M22" i="3" s="1"/>
  <c r="G22" i="3"/>
  <c r="F22" i="3"/>
  <c r="K22" i="3" s="1"/>
  <c r="E22" i="3"/>
  <c r="J22" i="3" s="1"/>
  <c r="D22" i="3"/>
  <c r="C22" i="3"/>
  <c r="B22" i="3"/>
  <c r="P21" i="3"/>
  <c r="L21" i="3"/>
  <c r="I21" i="3"/>
  <c r="H21" i="3"/>
  <c r="M21" i="3" s="1"/>
  <c r="G21" i="3"/>
  <c r="F21" i="3"/>
  <c r="K21" i="3" s="1"/>
  <c r="E21" i="3"/>
  <c r="J21" i="3" s="1"/>
  <c r="D21" i="3"/>
  <c r="C21" i="3"/>
  <c r="B21" i="3"/>
  <c r="P20" i="3"/>
  <c r="L20" i="3"/>
  <c r="J20" i="3"/>
  <c r="I20" i="3"/>
  <c r="N20" i="3" s="1"/>
  <c r="O20" i="3" s="1"/>
  <c r="H20" i="3"/>
  <c r="M20" i="3" s="1"/>
  <c r="G20" i="3"/>
  <c r="F20" i="3"/>
  <c r="K20" i="3" s="1"/>
  <c r="E20" i="3"/>
  <c r="D20" i="3"/>
  <c r="C20" i="3"/>
  <c r="B20" i="3"/>
  <c r="P19" i="3"/>
  <c r="M19" i="3"/>
  <c r="L19" i="3"/>
  <c r="K19" i="3"/>
  <c r="I19" i="3"/>
  <c r="N19" i="3" s="1"/>
  <c r="O19" i="3" s="1"/>
  <c r="H19" i="3"/>
  <c r="G19" i="3"/>
  <c r="F19" i="3"/>
  <c r="E19" i="3"/>
  <c r="J19" i="3" s="1"/>
  <c r="D19" i="3"/>
  <c r="C19" i="3"/>
  <c r="B19" i="3"/>
  <c r="P18" i="3"/>
  <c r="L18" i="3"/>
  <c r="I18" i="3"/>
  <c r="H18" i="3"/>
  <c r="M18" i="3" s="1"/>
  <c r="G18" i="3"/>
  <c r="F18" i="3"/>
  <c r="K18" i="3" s="1"/>
  <c r="E18" i="3"/>
  <c r="J18" i="3" s="1"/>
  <c r="D18" i="3"/>
  <c r="C18" i="3"/>
  <c r="B18" i="3"/>
  <c r="P17" i="3"/>
  <c r="L17" i="3"/>
  <c r="I17" i="3"/>
  <c r="H17" i="3"/>
  <c r="M17" i="3" s="1"/>
  <c r="G17" i="3"/>
  <c r="F17" i="3"/>
  <c r="K17" i="3" s="1"/>
  <c r="E17" i="3"/>
  <c r="J17" i="3" s="1"/>
  <c r="D17" i="3"/>
  <c r="C17" i="3"/>
  <c r="B17" i="3"/>
  <c r="P16" i="3"/>
  <c r="L16" i="3"/>
  <c r="J16" i="3"/>
  <c r="I16" i="3"/>
  <c r="H16" i="3"/>
  <c r="M16" i="3" s="1"/>
  <c r="G16" i="3"/>
  <c r="F16" i="3"/>
  <c r="K16" i="3" s="1"/>
  <c r="E16" i="3"/>
  <c r="D16" i="3"/>
  <c r="C16" i="3"/>
  <c r="B16" i="3"/>
  <c r="P15" i="3"/>
  <c r="M15" i="3"/>
  <c r="L15" i="3"/>
  <c r="K15" i="3"/>
  <c r="I15" i="3"/>
  <c r="H15" i="3"/>
  <c r="G15" i="3"/>
  <c r="F15" i="3"/>
  <c r="E15" i="3"/>
  <c r="J15" i="3" s="1"/>
  <c r="D15" i="3"/>
  <c r="C15" i="3"/>
  <c r="B15" i="3"/>
  <c r="P14" i="3"/>
  <c r="L14" i="3"/>
  <c r="I14" i="3"/>
  <c r="H14" i="3"/>
  <c r="M14" i="3" s="1"/>
  <c r="G14" i="3"/>
  <c r="F14" i="3"/>
  <c r="K14" i="3" s="1"/>
  <c r="E14" i="3"/>
  <c r="J14" i="3" s="1"/>
  <c r="N14" i="3" s="1"/>
  <c r="O14" i="3" s="1"/>
  <c r="D14" i="3"/>
  <c r="C14" i="3"/>
  <c r="B14" i="3"/>
  <c r="P13" i="3"/>
  <c r="L13" i="3"/>
  <c r="I13" i="3"/>
  <c r="N13" i="3" s="1"/>
  <c r="O13" i="3" s="1"/>
  <c r="H13" i="3"/>
  <c r="M13" i="3" s="1"/>
  <c r="G13" i="3"/>
  <c r="F13" i="3"/>
  <c r="K13" i="3" s="1"/>
  <c r="E13" i="3"/>
  <c r="J13" i="3" s="1"/>
  <c r="D13" i="3"/>
  <c r="C13" i="3"/>
  <c r="B13" i="3"/>
  <c r="P12" i="3"/>
  <c r="L12" i="3"/>
  <c r="J12" i="3"/>
  <c r="I12" i="3"/>
  <c r="H12" i="3"/>
  <c r="M12" i="3" s="1"/>
  <c r="G12" i="3"/>
  <c r="F12" i="3"/>
  <c r="K12" i="3" s="1"/>
  <c r="E12" i="3"/>
  <c r="D12" i="3"/>
  <c r="C12" i="3"/>
  <c r="B12" i="3"/>
  <c r="P11" i="3"/>
  <c r="M11" i="3"/>
  <c r="L11" i="3"/>
  <c r="K11" i="3"/>
  <c r="I11" i="3"/>
  <c r="N11" i="3" s="1"/>
  <c r="O11" i="3" s="1"/>
  <c r="H11" i="3"/>
  <c r="G11" i="3"/>
  <c r="F11" i="3"/>
  <c r="E11" i="3"/>
  <c r="J11" i="3" s="1"/>
  <c r="D11" i="3"/>
  <c r="C11" i="3"/>
  <c r="B11" i="3"/>
  <c r="P10" i="3"/>
  <c r="L10" i="3"/>
  <c r="I10" i="3"/>
  <c r="H10" i="3"/>
  <c r="M10" i="3" s="1"/>
  <c r="G10" i="3"/>
  <c r="F10" i="3"/>
  <c r="K10" i="3" s="1"/>
  <c r="E10" i="3"/>
  <c r="J10" i="3" s="1"/>
  <c r="D10" i="3"/>
  <c r="C10" i="3"/>
  <c r="B10" i="3"/>
  <c r="P9" i="3"/>
  <c r="L9" i="3"/>
  <c r="I9" i="3"/>
  <c r="H9" i="3"/>
  <c r="M9" i="3" s="1"/>
  <c r="G9" i="3"/>
  <c r="F9" i="3"/>
  <c r="K9" i="3" s="1"/>
  <c r="E9" i="3"/>
  <c r="J9" i="3" s="1"/>
  <c r="D9" i="3"/>
  <c r="C9" i="3"/>
  <c r="B9" i="3"/>
  <c r="C42" i="2"/>
  <c r="A42" i="2"/>
  <c r="C41" i="2"/>
  <c r="A41" i="2"/>
  <c r="C40" i="2"/>
  <c r="A40" i="2"/>
  <c r="C39" i="2"/>
  <c r="A39" i="2"/>
  <c r="C38" i="2"/>
  <c r="A38" i="2"/>
  <c r="C37" i="2"/>
  <c r="A37" i="2"/>
  <c r="C36" i="2"/>
  <c r="A36" i="2"/>
  <c r="C35" i="2"/>
  <c r="A35" i="2"/>
  <c r="C34" i="2"/>
  <c r="A34" i="2"/>
  <c r="C33" i="2"/>
  <c r="A33" i="2"/>
  <c r="C32" i="2"/>
  <c r="A32" i="2"/>
  <c r="C31" i="2"/>
  <c r="A31" i="2"/>
  <c r="C30" i="2"/>
  <c r="A30" i="2"/>
  <c r="C29" i="2"/>
  <c r="A29" i="2"/>
  <c r="C28" i="2"/>
  <c r="A28" i="2"/>
  <c r="C27" i="2"/>
  <c r="A27" i="2"/>
  <c r="C26" i="2"/>
  <c r="A26" i="2"/>
  <c r="C25" i="2"/>
  <c r="A25" i="2"/>
  <c r="C24" i="2"/>
  <c r="A24" i="2"/>
  <c r="C23" i="2"/>
  <c r="A23" i="2"/>
  <c r="C22" i="2"/>
  <c r="A22" i="2"/>
  <c r="C21" i="2"/>
  <c r="A21" i="2"/>
  <c r="C20" i="2"/>
  <c r="A20" i="2"/>
  <c r="C19" i="2"/>
  <c r="A19" i="2"/>
  <c r="C18" i="2"/>
  <c r="A18" i="2"/>
  <c r="C17" i="2"/>
  <c r="A17" i="2"/>
  <c r="C16" i="2"/>
  <c r="A16" i="2"/>
  <c r="C15" i="2"/>
  <c r="A15" i="2"/>
  <c r="C14" i="2"/>
  <c r="A14" i="2"/>
  <c r="C13" i="2"/>
  <c r="A13" i="2"/>
  <c r="C12" i="2"/>
  <c r="A12" i="2"/>
  <c r="C11" i="2"/>
  <c r="A11" i="2"/>
  <c r="C10" i="2"/>
  <c r="A10" i="2"/>
  <c r="C9" i="2"/>
  <c r="A9" i="2"/>
  <c r="C8" i="2"/>
  <c r="A8" i="2"/>
  <c r="C7" i="2"/>
  <c r="A7" i="2"/>
  <c r="C6" i="2"/>
  <c r="A6" i="2"/>
  <c r="C5" i="2"/>
  <c r="A5" i="2"/>
  <c r="M43" i="1"/>
  <c r="L43" i="1"/>
  <c r="K43" i="1"/>
  <c r="J43" i="1"/>
  <c r="I43" i="1"/>
  <c r="N43" i="1" s="1"/>
  <c r="O43" i="1" s="1"/>
  <c r="C43" i="1"/>
  <c r="M42" i="1"/>
  <c r="L42" i="1"/>
  <c r="K42" i="1"/>
  <c r="J42" i="1"/>
  <c r="N42" i="1" s="1"/>
  <c r="O42" i="1" s="1"/>
  <c r="I42" i="1"/>
  <c r="C42" i="1"/>
  <c r="M41" i="1"/>
  <c r="L41" i="1"/>
  <c r="N41" i="1" s="1"/>
  <c r="O41" i="1" s="1"/>
  <c r="K41" i="1"/>
  <c r="J41" i="1"/>
  <c r="I41" i="1"/>
  <c r="C41" i="1"/>
  <c r="M40" i="1"/>
  <c r="L40" i="1"/>
  <c r="K40" i="1"/>
  <c r="J40" i="1"/>
  <c r="I40" i="1"/>
  <c r="N40" i="1" s="1"/>
  <c r="O40" i="1" s="1"/>
  <c r="C40" i="1"/>
  <c r="M39" i="1"/>
  <c r="L39" i="1"/>
  <c r="K39" i="1"/>
  <c r="J39" i="1"/>
  <c r="N39" i="1" s="1"/>
  <c r="O39" i="1" s="1"/>
  <c r="I39" i="1"/>
  <c r="C39" i="1"/>
  <c r="M38" i="1"/>
  <c r="L38" i="1"/>
  <c r="N38" i="1" s="1"/>
  <c r="O38" i="1" s="1"/>
  <c r="K38" i="1"/>
  <c r="J38" i="1"/>
  <c r="I38" i="1"/>
  <c r="C38" i="1"/>
  <c r="M37" i="1"/>
  <c r="L37" i="1"/>
  <c r="K37" i="1"/>
  <c r="J37" i="1"/>
  <c r="I37" i="1"/>
  <c r="N37" i="1" s="1"/>
  <c r="O37" i="1" s="1"/>
  <c r="C37" i="1"/>
  <c r="M36" i="1"/>
  <c r="L36" i="1"/>
  <c r="K36" i="1"/>
  <c r="J36" i="1"/>
  <c r="N36" i="1" s="1"/>
  <c r="O36" i="1" s="1"/>
  <c r="I36" i="1"/>
  <c r="C36" i="1"/>
  <c r="M35" i="1"/>
  <c r="L35" i="1"/>
  <c r="N35" i="1" s="1"/>
  <c r="O35" i="1" s="1"/>
  <c r="K35" i="1"/>
  <c r="J35" i="1"/>
  <c r="I35" i="1"/>
  <c r="C35" i="1"/>
  <c r="M34" i="1"/>
  <c r="L34" i="1"/>
  <c r="K34" i="1"/>
  <c r="J34" i="1"/>
  <c r="I34" i="1"/>
  <c r="N34" i="1" s="1"/>
  <c r="O34" i="1" s="1"/>
  <c r="C34" i="1"/>
  <c r="M33" i="1"/>
  <c r="L33" i="1"/>
  <c r="K33" i="1"/>
  <c r="J33" i="1"/>
  <c r="N33" i="1" s="1"/>
  <c r="O33" i="1" s="1"/>
  <c r="I33" i="1"/>
  <c r="C33" i="1"/>
  <c r="M32" i="1"/>
  <c r="L32" i="1"/>
  <c r="N32" i="1" s="1"/>
  <c r="O32" i="1" s="1"/>
  <c r="K32" i="1"/>
  <c r="J32" i="1"/>
  <c r="I32" i="1"/>
  <c r="C32" i="1"/>
  <c r="M31" i="1"/>
  <c r="L31" i="1"/>
  <c r="K31" i="1"/>
  <c r="J31" i="1"/>
  <c r="I31" i="1"/>
  <c r="N31" i="1" s="1"/>
  <c r="O31" i="1" s="1"/>
  <c r="C31" i="1"/>
  <c r="M30" i="1"/>
  <c r="L30" i="1"/>
  <c r="K30" i="1"/>
  <c r="J30" i="1"/>
  <c r="N30" i="1" s="1"/>
  <c r="O30" i="1" s="1"/>
  <c r="I30" i="1"/>
  <c r="C30" i="1"/>
  <c r="M29" i="1"/>
  <c r="L29" i="1"/>
  <c r="N29" i="1" s="1"/>
  <c r="O29" i="1" s="1"/>
  <c r="K29" i="1"/>
  <c r="J29" i="1"/>
  <c r="I29" i="1"/>
  <c r="C29" i="1"/>
  <c r="M28" i="1"/>
  <c r="L28" i="1"/>
  <c r="K28" i="1"/>
  <c r="J28" i="1"/>
  <c r="I28" i="1"/>
  <c r="N28" i="1" s="1"/>
  <c r="O28" i="1" s="1"/>
  <c r="C28" i="1"/>
  <c r="M27" i="1"/>
  <c r="L27" i="1"/>
  <c r="K27" i="1"/>
  <c r="J27" i="1"/>
  <c r="N27" i="1" s="1"/>
  <c r="O27" i="1" s="1"/>
  <c r="I27" i="1"/>
  <c r="C27" i="1"/>
  <c r="M26" i="1"/>
  <c r="L26" i="1"/>
  <c r="N26" i="1" s="1"/>
  <c r="O26" i="1" s="1"/>
  <c r="K26" i="1"/>
  <c r="J26" i="1"/>
  <c r="I26" i="1"/>
  <c r="C26" i="1"/>
  <c r="M25" i="1"/>
  <c r="L25" i="1"/>
  <c r="K25" i="1"/>
  <c r="J25" i="1"/>
  <c r="I25" i="1"/>
  <c r="N25" i="1" s="1"/>
  <c r="O25" i="1" s="1"/>
  <c r="C25" i="1"/>
  <c r="M24" i="1"/>
  <c r="L24" i="1"/>
  <c r="K24" i="1"/>
  <c r="J24" i="1"/>
  <c r="N24" i="1" s="1"/>
  <c r="O24" i="1" s="1"/>
  <c r="I24" i="1"/>
  <c r="C24" i="1"/>
  <c r="M23" i="1"/>
  <c r="L23" i="1"/>
  <c r="N23" i="1" s="1"/>
  <c r="O23" i="1" s="1"/>
  <c r="K23" i="1"/>
  <c r="J23" i="1"/>
  <c r="I23" i="1"/>
  <c r="C23" i="1"/>
  <c r="M22" i="1"/>
  <c r="L22" i="1"/>
  <c r="K22" i="1"/>
  <c r="J22" i="1"/>
  <c r="I22" i="1"/>
  <c r="N22" i="1" s="1"/>
  <c r="O22" i="1" s="1"/>
  <c r="C22" i="1"/>
  <c r="M21" i="1"/>
  <c r="L21" i="1"/>
  <c r="K21" i="1"/>
  <c r="J21" i="1"/>
  <c r="N21" i="1" s="1"/>
  <c r="O21" i="1" s="1"/>
  <c r="I21" i="1"/>
  <c r="C21" i="1"/>
  <c r="M20" i="1"/>
  <c r="L20" i="1"/>
  <c r="N20" i="1" s="1"/>
  <c r="O20" i="1" s="1"/>
  <c r="K20" i="1"/>
  <c r="J20" i="1"/>
  <c r="I20" i="1"/>
  <c r="C20" i="1"/>
  <c r="M19" i="1"/>
  <c r="L19" i="1"/>
  <c r="K19" i="1"/>
  <c r="J19" i="1"/>
  <c r="I19" i="1"/>
  <c r="N19" i="1" s="1"/>
  <c r="O19" i="1" s="1"/>
  <c r="C19" i="1"/>
  <c r="M18" i="1"/>
  <c r="L18" i="1"/>
  <c r="K18" i="1"/>
  <c r="J18" i="1"/>
  <c r="N18" i="1" s="1"/>
  <c r="O18" i="1" s="1"/>
  <c r="I18" i="1"/>
  <c r="C18" i="1"/>
  <c r="M17" i="1"/>
  <c r="L17" i="1"/>
  <c r="N17" i="1" s="1"/>
  <c r="O17" i="1" s="1"/>
  <c r="K17" i="1"/>
  <c r="J17" i="1"/>
  <c r="I17" i="1"/>
  <c r="C17" i="1"/>
  <c r="M16" i="1"/>
  <c r="L16" i="1"/>
  <c r="K16" i="1"/>
  <c r="J16" i="1"/>
  <c r="I16" i="1"/>
  <c r="N16" i="1" s="1"/>
  <c r="O16" i="1" s="1"/>
  <c r="C16" i="1"/>
  <c r="M15" i="1"/>
  <c r="L15" i="1"/>
  <c r="K15" i="1"/>
  <c r="J15" i="1"/>
  <c r="N15" i="1" s="1"/>
  <c r="O15" i="1" s="1"/>
  <c r="I15" i="1"/>
  <c r="C15" i="1"/>
  <c r="M14" i="1"/>
  <c r="L14" i="1"/>
  <c r="N14" i="1" s="1"/>
  <c r="O14" i="1" s="1"/>
  <c r="K14" i="1"/>
  <c r="J14" i="1"/>
  <c r="I14" i="1"/>
  <c r="C14" i="1"/>
  <c r="M13" i="1"/>
  <c r="L13" i="1"/>
  <c r="K13" i="1"/>
  <c r="J13" i="1"/>
  <c r="I13" i="1"/>
  <c r="N13" i="1" s="1"/>
  <c r="O13" i="1" s="1"/>
  <c r="C13" i="1"/>
  <c r="M12" i="1"/>
  <c r="L12" i="1"/>
  <c r="K12" i="1"/>
  <c r="J12" i="1"/>
  <c r="N12" i="1" s="1"/>
  <c r="O12" i="1" s="1"/>
  <c r="I12" i="1"/>
  <c r="C12" i="1"/>
  <c r="M11" i="1"/>
  <c r="L11" i="1"/>
  <c r="N11" i="1" s="1"/>
  <c r="O11" i="1" s="1"/>
  <c r="K11" i="1"/>
  <c r="J11" i="1"/>
  <c r="I11" i="1"/>
  <c r="C11" i="1"/>
  <c r="M10" i="1"/>
  <c r="L10" i="1"/>
  <c r="K10" i="1"/>
  <c r="J10" i="1"/>
  <c r="I10" i="1"/>
  <c r="N10" i="1" s="1"/>
  <c r="O10" i="1" s="1"/>
  <c r="C10" i="1"/>
  <c r="M9" i="1"/>
  <c r="L9" i="1"/>
  <c r="K9" i="1"/>
  <c r="J9" i="1"/>
  <c r="N9" i="1" s="1"/>
  <c r="O9" i="1" s="1"/>
  <c r="I9" i="1"/>
  <c r="C9" i="1"/>
  <c r="M8" i="1"/>
  <c r="L8" i="1"/>
  <c r="N8" i="1" s="1"/>
  <c r="O8" i="1" s="1"/>
  <c r="K8" i="1"/>
  <c r="J8" i="1"/>
  <c r="I8" i="1"/>
  <c r="C8" i="1"/>
  <c r="M7" i="1"/>
  <c r="L7" i="1"/>
  <c r="K7" i="1"/>
  <c r="J7" i="1"/>
  <c r="I7" i="1"/>
  <c r="N7" i="1" s="1"/>
  <c r="O7" i="1" s="1"/>
  <c r="C7" i="1"/>
  <c r="M6" i="1"/>
  <c r="L6" i="1"/>
  <c r="K6" i="1"/>
  <c r="J6" i="1"/>
  <c r="N6" i="1" s="1"/>
  <c r="O6" i="1" s="1"/>
  <c r="I6" i="1"/>
  <c r="C6" i="1"/>
  <c r="N29" i="3" l="1"/>
  <c r="O29" i="3" s="1"/>
  <c r="N28" i="3"/>
  <c r="O28" i="3" s="1"/>
  <c r="N17" i="3"/>
  <c r="O17" i="3" s="1"/>
  <c r="N15" i="3"/>
  <c r="O15" i="3" s="1"/>
  <c r="N22" i="3"/>
  <c r="O22" i="3" s="1"/>
  <c r="N45" i="3"/>
  <c r="O45" i="3" s="1"/>
  <c r="N25" i="3"/>
  <c r="O25" i="3" s="1"/>
  <c r="N43" i="3"/>
  <c r="O43" i="3" s="1"/>
  <c r="N44" i="3"/>
  <c r="O44" i="3" s="1"/>
  <c r="N50" i="3"/>
  <c r="O50" i="3" s="1"/>
  <c r="N9" i="3"/>
  <c r="O9" i="3" s="1"/>
  <c r="N37" i="3"/>
  <c r="O37" i="3" s="1"/>
  <c r="N35" i="3"/>
  <c r="O35" i="3" s="1"/>
  <c r="N36" i="3"/>
  <c r="O36" i="3" s="1"/>
  <c r="N16" i="3"/>
  <c r="O16" i="3" s="1"/>
  <c r="N23" i="3"/>
  <c r="O23" i="3" s="1"/>
  <c r="N24" i="3"/>
  <c r="O24" i="3" s="1"/>
  <c r="N30" i="3"/>
  <c r="O30" i="3" s="1"/>
  <c r="N48" i="3"/>
  <c r="O48" i="3" s="1"/>
  <c r="N10" i="3"/>
  <c r="O10" i="3" s="1"/>
  <c r="N33" i="3"/>
  <c r="O33" i="3" s="1"/>
  <c r="N38" i="3"/>
  <c r="O38" i="3" s="1"/>
  <c r="N12" i="3"/>
  <c r="O12" i="3" s="1"/>
  <c r="N18" i="3"/>
  <c r="O18" i="3" s="1"/>
  <c r="N41" i="3"/>
  <c r="O41" i="3" s="1"/>
  <c r="N21" i="3"/>
  <c r="O21" i="3" s="1"/>
  <c r="N40" i="3"/>
  <c r="O40" i="3" s="1"/>
  <c r="N46" i="3"/>
  <c r="O46" i="3" s="1"/>
</calcChain>
</file>

<file path=xl/sharedStrings.xml><?xml version="1.0" encoding="utf-8"?>
<sst xmlns="http://schemas.openxmlformats.org/spreadsheetml/2006/main" count="331" uniqueCount="113">
  <si>
    <t>시행년도</t>
  </si>
  <si>
    <t>시행사 구분</t>
  </si>
  <si>
    <t>권역구 구분</t>
  </si>
  <si>
    <t>신분당</t>
  </si>
  <si>
    <t>성남시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</si>
  <si>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</si>
  <si>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</si>
  <si>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</si>
  <si>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</si>
  <si>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</si>
  <si>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</si>
  <si>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</si>
  <si>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 발생 등의 이력(1년 이내)</t>
  </si>
  <si>
    <t>침하</t>
  </si>
  <si>
    <t>노후도</t>
  </si>
  <si>
    <t>보수보강이력</t>
  </si>
  <si>
    <t>평가점수</t>
  </si>
  <si>
    <t>평가등급</t>
  </si>
  <si>
    <t>조사자 의견</t>
  </si>
  <si>
    <t>인접지번주소(도로명주소)</t>
  </si>
  <si>
    <t>조사 위치도</t>
  </si>
  <si>
    <t>부가정보 1</t>
  </si>
  <si>
    <t>부가정보 2</t>
  </si>
  <si>
    <t>성남대로</t>
  </si>
  <si>
    <t>양호</t>
  </si>
  <si>
    <t>종균열
횡균열</t>
  </si>
  <si>
    <t>건조</t>
  </si>
  <si>
    <t>-</t>
  </si>
  <si>
    <t>하나은행 앞 반대도로</t>
  </si>
  <si>
    <t>횡균열</t>
  </si>
  <si>
    <t>상록마을(임광/보성) 미켈란쉐르빌 앞 버스정류장</t>
  </si>
  <si>
    <t>보통</t>
  </si>
  <si>
    <t>보도침하 8cm</t>
  </si>
  <si>
    <t>미켈란쉐르빌 B동 앞 맞음편 보도</t>
  </si>
  <si>
    <t>거북등</t>
  </si>
  <si>
    <t>야생화지하보도 양차선도로</t>
  </si>
  <si>
    <t>상록마을 버스정류장 앞 양차선도로</t>
  </si>
  <si>
    <t>금곡사거리 도로</t>
  </si>
  <si>
    <t>분당경영고등학교 앞 도로</t>
  </si>
  <si>
    <t>5cm미만 침하</t>
  </si>
  <si>
    <t>#연결선 환기구 앞 도로</t>
  </si>
  <si>
    <t>청솔주공6단지 버스정류장 앞 도로</t>
  </si>
  <si>
    <t>청솔마을 사거리 앞 도로</t>
  </si>
  <si>
    <t>청솔마을성원7단지 아파트707동 도로</t>
  </si>
  <si>
    <t>청솔마을성원7단지 아파트706동 도로</t>
  </si>
  <si>
    <t>청솔마을 서광영남아파트103동 앞 도로</t>
  </si>
  <si>
    <t>GS25 분당성원점 앞 횡단보도</t>
  </si>
  <si>
    <t>종균열</t>
  </si>
  <si>
    <t>옥된장 앞 도로</t>
  </si>
  <si>
    <t>올리브영 앞 도로</t>
  </si>
  <si>
    <t>미금역 버스정류장 앞 도로</t>
  </si>
  <si>
    <t>미금역 #1번출구 앞 도로</t>
  </si>
  <si>
    <t>미금역 교차로 도로</t>
  </si>
  <si>
    <t>침하 5cm</t>
  </si>
  <si>
    <t>미금역 #2번출구 앞 도로</t>
  </si>
  <si>
    <t>침하 3cm</t>
  </si>
  <si>
    <t>미금역 #5출구 앞 도로</t>
  </si>
  <si>
    <t>미금역 피난계단 앞 도로</t>
  </si>
  <si>
    <t>나무수커피 앞 도로</t>
  </si>
  <si>
    <t>침하 4cm</t>
  </si>
  <si>
    <t>택시승강장 앞 도로</t>
  </si>
  <si>
    <t>성남고용복지 플러스센터 앞 도로</t>
  </si>
  <si>
    <t>까치마을 건영빌라 503동 앞 도로</t>
  </si>
  <si>
    <t>까치마을 건영빌라 303동 앞 도로</t>
  </si>
  <si>
    <t>까치마을 건영빌라 302동 앞 도로</t>
  </si>
  <si>
    <t>까치마을 지하보도 도로</t>
  </si>
  <si>
    <t>침하 2cm</t>
  </si>
  <si>
    <t>까치마을 건영빌라 603동 앞 도로</t>
  </si>
  <si>
    <t>미금사거리 도로</t>
  </si>
  <si>
    <t>성남구미도서관 앞 도로</t>
  </si>
  <si>
    <t>서울그린빌 1동 앞 도로</t>
  </si>
  <si>
    <t>탄천상로</t>
  </si>
  <si>
    <t>동막교 앞 사거리 도로</t>
  </si>
  <si>
    <t>KD운송그룹 분당영업소 앞 도로</t>
  </si>
  <si>
    <t>분당수서로</t>
  </si>
  <si>
    <t>경기고속 삼거리 도로</t>
  </si>
  <si>
    <t>신수로</t>
  </si>
  <si>
    <t>강원철물건재 앞 도로</t>
  </si>
  <si>
    <t>○ 2025년 등급별 손상구간 상세위치</t>
  </si>
  <si>
    <t>손상구간번호(평가등급)</t>
  </si>
  <si>
    <t>지번 주소
(도로명 주소)</t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</si>
  <si>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</si>
  <si>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</si>
  <si>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</si>
  <si>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</si>
  <si>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</si>
  <si>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</si>
  <si>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</si>
  <si>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경기도</t>
  </si>
  <si>
    <t>신분당선</t>
  </si>
  <si>
    <t>2025-03-17~2025-05-31</t>
  </si>
  <si>
    <t>기술참여자 명단 참조</t>
  </si>
  <si>
    <t>조사결과</t>
  </si>
  <si>
    <t>평가항목별 점수</t>
  </si>
  <si>
    <t>지반침하 발생 등의 이력1) (1년 이내)</t>
  </si>
  <si>
    <t>불량</t>
  </si>
  <si>
    <t>총 점수</t>
  </si>
  <si>
    <t>비고</t>
  </si>
  <si>
    <t>강남구</t>
  </si>
  <si>
    <t>3~5</t>
  </si>
  <si>
    <t>일반</t>
  </si>
  <si>
    <t>경기철도</t>
  </si>
  <si>
    <t>서초구</t>
  </si>
  <si>
    <t>6~8</t>
  </si>
  <si>
    <t>우선</t>
  </si>
  <si>
    <t>육안조사서 작성</t>
  </si>
  <si>
    <t>새서울철도</t>
  </si>
  <si>
    <t>1~3</t>
  </si>
  <si>
    <t>9 이상</t>
  </si>
  <si>
    <t>긴급</t>
  </si>
  <si>
    <t>용인시</t>
  </si>
  <si>
    <t>수원시</t>
  </si>
  <si>
    <t>지반침하 등의 발생이력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</si>
</sst>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b/>
      <sz val="11"/>
      <color theme="1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5" fillId="0" borderId="1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2" xfId="0" applyBorder="1" applyAlignment="1"/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149679</xdr:colOff>
      <xdr:row>5</xdr:row>
      <xdr:rowOff>40822</xdr:rowOff>
    </xdr:from>
    <xdr:to>
      <xdr:col>17</xdr:col>
      <xdr:colOff>2891863</xdr:colOff>
      <xdr:row>5</xdr:row>
      <xdr:rowOff>1634926</xdr:rowOff>
    </xdr:to>
    <xdr:pic>
      <xdr:nvPicPr>
        <xdr:cNvPr id="2" name="Map_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6</xdr:row>
      <xdr:rowOff>40822</xdr:rowOff>
    </xdr:from>
    <xdr:to>
      <xdr:col>17</xdr:col>
      <xdr:colOff>2891863</xdr:colOff>
      <xdr:row>6</xdr:row>
      <xdr:rowOff>1634926</xdr:rowOff>
    </xdr:to>
    <xdr:pic>
      <xdr:nvPicPr>
        <xdr:cNvPr id="3" name="Map_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7</xdr:row>
      <xdr:rowOff>40822</xdr:rowOff>
    </xdr:from>
    <xdr:to>
      <xdr:col>17</xdr:col>
      <xdr:colOff>2891863</xdr:colOff>
      <xdr:row>7</xdr:row>
      <xdr:rowOff>1634926</xdr:rowOff>
    </xdr:to>
    <xdr:pic>
      <xdr:nvPicPr>
        <xdr:cNvPr id="4" name="Map_0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8</xdr:row>
      <xdr:rowOff>40822</xdr:rowOff>
    </xdr:from>
    <xdr:to>
      <xdr:col>17</xdr:col>
      <xdr:colOff>2891863</xdr:colOff>
      <xdr:row>8</xdr:row>
      <xdr:rowOff>1634926</xdr:rowOff>
    </xdr:to>
    <xdr:pic>
      <xdr:nvPicPr>
        <xdr:cNvPr id="5" name="Map_0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9</xdr:row>
      <xdr:rowOff>40822</xdr:rowOff>
    </xdr:from>
    <xdr:to>
      <xdr:col>17</xdr:col>
      <xdr:colOff>2891863</xdr:colOff>
      <xdr:row>9</xdr:row>
      <xdr:rowOff>1634926</xdr:rowOff>
    </xdr:to>
    <xdr:pic>
      <xdr:nvPicPr>
        <xdr:cNvPr id="6" name="Map_0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10</xdr:row>
      <xdr:rowOff>40822</xdr:rowOff>
    </xdr:from>
    <xdr:to>
      <xdr:col>17</xdr:col>
      <xdr:colOff>2891863</xdr:colOff>
      <xdr:row>10</xdr:row>
      <xdr:rowOff>1634926</xdr:rowOff>
    </xdr:to>
    <xdr:pic>
      <xdr:nvPicPr>
        <xdr:cNvPr id="7" name="Map_0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11</xdr:row>
      <xdr:rowOff>40822</xdr:rowOff>
    </xdr:from>
    <xdr:to>
      <xdr:col>17</xdr:col>
      <xdr:colOff>2891863</xdr:colOff>
      <xdr:row>11</xdr:row>
      <xdr:rowOff>1634926</xdr:rowOff>
    </xdr:to>
    <xdr:pic>
      <xdr:nvPicPr>
        <xdr:cNvPr id="8" name="Map_0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12</xdr:row>
      <xdr:rowOff>40822</xdr:rowOff>
    </xdr:from>
    <xdr:to>
      <xdr:col>17</xdr:col>
      <xdr:colOff>2891863</xdr:colOff>
      <xdr:row>12</xdr:row>
      <xdr:rowOff>1634926</xdr:rowOff>
    </xdr:to>
    <xdr:pic>
      <xdr:nvPicPr>
        <xdr:cNvPr id="9" name="Map_0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13</xdr:row>
      <xdr:rowOff>40822</xdr:rowOff>
    </xdr:from>
    <xdr:to>
      <xdr:col>17</xdr:col>
      <xdr:colOff>2891863</xdr:colOff>
      <xdr:row>13</xdr:row>
      <xdr:rowOff>1634926</xdr:rowOff>
    </xdr:to>
    <xdr:pic>
      <xdr:nvPicPr>
        <xdr:cNvPr id="10" name="Map_0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14</xdr:row>
      <xdr:rowOff>40822</xdr:rowOff>
    </xdr:from>
    <xdr:to>
      <xdr:col>17</xdr:col>
      <xdr:colOff>2891863</xdr:colOff>
      <xdr:row>14</xdr:row>
      <xdr:rowOff>1634926</xdr:rowOff>
    </xdr:to>
    <xdr:pic>
      <xdr:nvPicPr>
        <xdr:cNvPr id="11" name="Map_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15</xdr:row>
      <xdr:rowOff>40822</xdr:rowOff>
    </xdr:from>
    <xdr:to>
      <xdr:col>17</xdr:col>
      <xdr:colOff>2891863</xdr:colOff>
      <xdr:row>15</xdr:row>
      <xdr:rowOff>1634926</xdr:rowOff>
    </xdr:to>
    <xdr:pic>
      <xdr:nvPicPr>
        <xdr:cNvPr id="12" name="Map_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16</xdr:row>
      <xdr:rowOff>40822</xdr:rowOff>
    </xdr:from>
    <xdr:to>
      <xdr:col>17</xdr:col>
      <xdr:colOff>2891863</xdr:colOff>
      <xdr:row>16</xdr:row>
      <xdr:rowOff>1634926</xdr:rowOff>
    </xdr:to>
    <xdr:pic>
      <xdr:nvPicPr>
        <xdr:cNvPr id="13" name="Map_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17</xdr:row>
      <xdr:rowOff>40822</xdr:rowOff>
    </xdr:from>
    <xdr:to>
      <xdr:col>17</xdr:col>
      <xdr:colOff>2891863</xdr:colOff>
      <xdr:row>17</xdr:row>
      <xdr:rowOff>1634926</xdr:rowOff>
    </xdr:to>
    <xdr:pic>
      <xdr:nvPicPr>
        <xdr:cNvPr id="14" name="Map_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18</xdr:row>
      <xdr:rowOff>40822</xdr:rowOff>
    </xdr:from>
    <xdr:to>
      <xdr:col>17</xdr:col>
      <xdr:colOff>2891863</xdr:colOff>
      <xdr:row>18</xdr:row>
      <xdr:rowOff>1634926</xdr:rowOff>
    </xdr:to>
    <xdr:pic>
      <xdr:nvPicPr>
        <xdr:cNvPr id="15" name="Map_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19</xdr:row>
      <xdr:rowOff>40822</xdr:rowOff>
    </xdr:from>
    <xdr:to>
      <xdr:col>17</xdr:col>
      <xdr:colOff>2891863</xdr:colOff>
      <xdr:row>19</xdr:row>
      <xdr:rowOff>1634926</xdr:rowOff>
    </xdr:to>
    <xdr:pic>
      <xdr:nvPicPr>
        <xdr:cNvPr id="16" name="Map_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20</xdr:row>
      <xdr:rowOff>40822</xdr:rowOff>
    </xdr:from>
    <xdr:to>
      <xdr:col>17</xdr:col>
      <xdr:colOff>2891863</xdr:colOff>
      <xdr:row>20</xdr:row>
      <xdr:rowOff>1634926</xdr:rowOff>
    </xdr:to>
    <xdr:pic>
      <xdr:nvPicPr>
        <xdr:cNvPr id="17" name="Map_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21</xdr:row>
      <xdr:rowOff>40822</xdr:rowOff>
    </xdr:from>
    <xdr:to>
      <xdr:col>17</xdr:col>
      <xdr:colOff>2891863</xdr:colOff>
      <xdr:row>21</xdr:row>
      <xdr:rowOff>1634926</xdr:rowOff>
    </xdr:to>
    <xdr:pic>
      <xdr:nvPicPr>
        <xdr:cNvPr id="18" name="Map_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22</xdr:row>
      <xdr:rowOff>40822</xdr:rowOff>
    </xdr:from>
    <xdr:to>
      <xdr:col>17</xdr:col>
      <xdr:colOff>2891863</xdr:colOff>
      <xdr:row>22</xdr:row>
      <xdr:rowOff>1634926</xdr:rowOff>
    </xdr:to>
    <xdr:pic>
      <xdr:nvPicPr>
        <xdr:cNvPr id="19" name="Map_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23</xdr:row>
      <xdr:rowOff>40822</xdr:rowOff>
    </xdr:from>
    <xdr:to>
      <xdr:col>17</xdr:col>
      <xdr:colOff>2891863</xdr:colOff>
      <xdr:row>23</xdr:row>
      <xdr:rowOff>1634926</xdr:rowOff>
    </xdr:to>
    <xdr:pic>
      <xdr:nvPicPr>
        <xdr:cNvPr id="20" name="Map_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24</xdr:row>
      <xdr:rowOff>40822</xdr:rowOff>
    </xdr:from>
    <xdr:to>
      <xdr:col>17</xdr:col>
      <xdr:colOff>2891863</xdr:colOff>
      <xdr:row>24</xdr:row>
      <xdr:rowOff>1634926</xdr:rowOff>
    </xdr:to>
    <xdr:pic>
      <xdr:nvPicPr>
        <xdr:cNvPr id="21" name="Map_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25</xdr:row>
      <xdr:rowOff>40822</xdr:rowOff>
    </xdr:from>
    <xdr:to>
      <xdr:col>17</xdr:col>
      <xdr:colOff>2891863</xdr:colOff>
      <xdr:row>25</xdr:row>
      <xdr:rowOff>1634926</xdr:rowOff>
    </xdr:to>
    <xdr:pic>
      <xdr:nvPicPr>
        <xdr:cNvPr id="22" name="Map_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26</xdr:row>
      <xdr:rowOff>40822</xdr:rowOff>
    </xdr:from>
    <xdr:to>
      <xdr:col>17</xdr:col>
      <xdr:colOff>2891863</xdr:colOff>
      <xdr:row>26</xdr:row>
      <xdr:rowOff>1634926</xdr:rowOff>
    </xdr:to>
    <xdr:pic>
      <xdr:nvPicPr>
        <xdr:cNvPr id="23" name="Map_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27</xdr:row>
      <xdr:rowOff>40822</xdr:rowOff>
    </xdr:from>
    <xdr:to>
      <xdr:col>17</xdr:col>
      <xdr:colOff>2891863</xdr:colOff>
      <xdr:row>27</xdr:row>
      <xdr:rowOff>1634926</xdr:rowOff>
    </xdr:to>
    <xdr:pic>
      <xdr:nvPicPr>
        <xdr:cNvPr id="24" name="Map_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28</xdr:row>
      <xdr:rowOff>40822</xdr:rowOff>
    </xdr:from>
    <xdr:to>
      <xdr:col>17</xdr:col>
      <xdr:colOff>2891863</xdr:colOff>
      <xdr:row>28</xdr:row>
      <xdr:rowOff>1634926</xdr:rowOff>
    </xdr:to>
    <xdr:pic>
      <xdr:nvPicPr>
        <xdr:cNvPr id="25" name="Map_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29</xdr:row>
      <xdr:rowOff>40822</xdr:rowOff>
    </xdr:from>
    <xdr:to>
      <xdr:col>17</xdr:col>
      <xdr:colOff>2891863</xdr:colOff>
      <xdr:row>29</xdr:row>
      <xdr:rowOff>1634926</xdr:rowOff>
    </xdr:to>
    <xdr:pic>
      <xdr:nvPicPr>
        <xdr:cNvPr id="26" name="Map_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30</xdr:row>
      <xdr:rowOff>40822</xdr:rowOff>
    </xdr:from>
    <xdr:to>
      <xdr:col>17</xdr:col>
      <xdr:colOff>2891863</xdr:colOff>
      <xdr:row>30</xdr:row>
      <xdr:rowOff>1634926</xdr:rowOff>
    </xdr:to>
    <xdr:pic>
      <xdr:nvPicPr>
        <xdr:cNvPr id="27" name="Map_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31</xdr:row>
      <xdr:rowOff>40822</xdr:rowOff>
    </xdr:from>
    <xdr:to>
      <xdr:col>17</xdr:col>
      <xdr:colOff>2891863</xdr:colOff>
      <xdr:row>31</xdr:row>
      <xdr:rowOff>1634926</xdr:rowOff>
    </xdr:to>
    <xdr:pic>
      <xdr:nvPicPr>
        <xdr:cNvPr id="28" name="Map_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32</xdr:row>
      <xdr:rowOff>40822</xdr:rowOff>
    </xdr:from>
    <xdr:to>
      <xdr:col>17</xdr:col>
      <xdr:colOff>2891863</xdr:colOff>
      <xdr:row>32</xdr:row>
      <xdr:rowOff>1634926</xdr:rowOff>
    </xdr:to>
    <xdr:pic>
      <xdr:nvPicPr>
        <xdr:cNvPr id="29" name="Map_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33</xdr:row>
      <xdr:rowOff>40822</xdr:rowOff>
    </xdr:from>
    <xdr:to>
      <xdr:col>17</xdr:col>
      <xdr:colOff>2891863</xdr:colOff>
      <xdr:row>33</xdr:row>
      <xdr:rowOff>1634926</xdr:rowOff>
    </xdr:to>
    <xdr:pic>
      <xdr:nvPicPr>
        <xdr:cNvPr id="30" name="Map_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34</xdr:row>
      <xdr:rowOff>40822</xdr:rowOff>
    </xdr:from>
    <xdr:to>
      <xdr:col>17</xdr:col>
      <xdr:colOff>2891863</xdr:colOff>
      <xdr:row>34</xdr:row>
      <xdr:rowOff>1634926</xdr:rowOff>
    </xdr:to>
    <xdr:pic>
      <xdr:nvPicPr>
        <xdr:cNvPr id="31" name="Map_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35</xdr:row>
      <xdr:rowOff>40822</xdr:rowOff>
    </xdr:from>
    <xdr:to>
      <xdr:col>17</xdr:col>
      <xdr:colOff>2891863</xdr:colOff>
      <xdr:row>35</xdr:row>
      <xdr:rowOff>1634926</xdr:rowOff>
    </xdr:to>
    <xdr:pic>
      <xdr:nvPicPr>
        <xdr:cNvPr id="32" name="Map_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36</xdr:row>
      <xdr:rowOff>40822</xdr:rowOff>
    </xdr:from>
    <xdr:to>
      <xdr:col>17</xdr:col>
      <xdr:colOff>2891863</xdr:colOff>
      <xdr:row>36</xdr:row>
      <xdr:rowOff>1634926</xdr:rowOff>
    </xdr:to>
    <xdr:pic>
      <xdr:nvPicPr>
        <xdr:cNvPr id="33" name="Map_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37</xdr:row>
      <xdr:rowOff>40822</xdr:rowOff>
    </xdr:from>
    <xdr:to>
      <xdr:col>17</xdr:col>
      <xdr:colOff>2891863</xdr:colOff>
      <xdr:row>37</xdr:row>
      <xdr:rowOff>1634926</xdr:rowOff>
    </xdr:to>
    <xdr:pic>
      <xdr:nvPicPr>
        <xdr:cNvPr id="34" name="Map_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38</xdr:row>
      <xdr:rowOff>40822</xdr:rowOff>
    </xdr:from>
    <xdr:to>
      <xdr:col>17</xdr:col>
      <xdr:colOff>2891863</xdr:colOff>
      <xdr:row>38</xdr:row>
      <xdr:rowOff>1634926</xdr:rowOff>
    </xdr:to>
    <xdr:pic>
      <xdr:nvPicPr>
        <xdr:cNvPr id="35" name="Map_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39</xdr:row>
      <xdr:rowOff>40822</xdr:rowOff>
    </xdr:from>
    <xdr:to>
      <xdr:col>17</xdr:col>
      <xdr:colOff>2891863</xdr:colOff>
      <xdr:row>39</xdr:row>
      <xdr:rowOff>1634926</xdr:rowOff>
    </xdr:to>
    <xdr:pic>
      <xdr:nvPicPr>
        <xdr:cNvPr id="36" name="Map_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40</xdr:row>
      <xdr:rowOff>40822</xdr:rowOff>
    </xdr:from>
    <xdr:to>
      <xdr:col>17</xdr:col>
      <xdr:colOff>2891863</xdr:colOff>
      <xdr:row>40</xdr:row>
      <xdr:rowOff>1634926</xdr:rowOff>
    </xdr:to>
    <xdr:pic>
      <xdr:nvPicPr>
        <xdr:cNvPr id="37" name="Map_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41</xdr:row>
      <xdr:rowOff>40822</xdr:rowOff>
    </xdr:from>
    <xdr:to>
      <xdr:col>17</xdr:col>
      <xdr:colOff>2891863</xdr:colOff>
      <xdr:row>41</xdr:row>
      <xdr:rowOff>1634926</xdr:rowOff>
    </xdr:to>
    <xdr:pic>
      <xdr:nvPicPr>
        <xdr:cNvPr id="38" name="Map_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42</xdr:row>
      <xdr:rowOff>40822</xdr:rowOff>
    </xdr:from>
    <xdr:to>
      <xdr:col>17</xdr:col>
      <xdr:colOff>2891863</xdr:colOff>
      <xdr:row>42</xdr:row>
      <xdr:rowOff>1634926</xdr:rowOff>
    </xdr:to>
    <xdr:pic>
      <xdr:nvPicPr>
        <xdr:cNvPr id="39" name="Map_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149679</xdr:colOff>
      <xdr:row>4</xdr:row>
      <xdr:rowOff>40822</xdr:rowOff>
    </xdr:from>
    <xdr:to>
      <xdr:col>1</xdr:col>
      <xdr:colOff>2891863</xdr:colOff>
      <xdr:row>4</xdr:row>
      <xdr:rowOff>1634926</xdr:rowOff>
    </xdr:to>
    <xdr:pic>
      <xdr:nvPicPr>
        <xdr:cNvPr id="2" name="Map_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5</xdr:row>
      <xdr:rowOff>40822</xdr:rowOff>
    </xdr:from>
    <xdr:to>
      <xdr:col>1</xdr:col>
      <xdr:colOff>2891863</xdr:colOff>
      <xdr:row>5</xdr:row>
      <xdr:rowOff>1634926</xdr:rowOff>
    </xdr:to>
    <xdr:pic>
      <xdr:nvPicPr>
        <xdr:cNvPr id="3" name="Map_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6</xdr:row>
      <xdr:rowOff>40822</xdr:rowOff>
    </xdr:from>
    <xdr:to>
      <xdr:col>1</xdr:col>
      <xdr:colOff>2891863</xdr:colOff>
      <xdr:row>6</xdr:row>
      <xdr:rowOff>1634926</xdr:rowOff>
    </xdr:to>
    <xdr:pic>
      <xdr:nvPicPr>
        <xdr:cNvPr id="4" name="Map_0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7</xdr:row>
      <xdr:rowOff>40822</xdr:rowOff>
    </xdr:from>
    <xdr:to>
      <xdr:col>1</xdr:col>
      <xdr:colOff>2891863</xdr:colOff>
      <xdr:row>7</xdr:row>
      <xdr:rowOff>1634926</xdr:rowOff>
    </xdr:to>
    <xdr:pic>
      <xdr:nvPicPr>
        <xdr:cNvPr id="5" name="Map_0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8</xdr:row>
      <xdr:rowOff>40822</xdr:rowOff>
    </xdr:from>
    <xdr:to>
      <xdr:col>1</xdr:col>
      <xdr:colOff>2891863</xdr:colOff>
      <xdr:row>8</xdr:row>
      <xdr:rowOff>1634926</xdr:rowOff>
    </xdr:to>
    <xdr:pic>
      <xdr:nvPicPr>
        <xdr:cNvPr id="6" name="Map_0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9</xdr:row>
      <xdr:rowOff>40822</xdr:rowOff>
    </xdr:from>
    <xdr:to>
      <xdr:col>1</xdr:col>
      <xdr:colOff>2891863</xdr:colOff>
      <xdr:row>9</xdr:row>
      <xdr:rowOff>1634926</xdr:rowOff>
    </xdr:to>
    <xdr:pic>
      <xdr:nvPicPr>
        <xdr:cNvPr id="7" name="Map_0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10</xdr:row>
      <xdr:rowOff>40822</xdr:rowOff>
    </xdr:from>
    <xdr:to>
      <xdr:col>1</xdr:col>
      <xdr:colOff>2891863</xdr:colOff>
      <xdr:row>10</xdr:row>
      <xdr:rowOff>1634926</xdr:rowOff>
    </xdr:to>
    <xdr:pic>
      <xdr:nvPicPr>
        <xdr:cNvPr id="8" name="Map_0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11</xdr:row>
      <xdr:rowOff>40822</xdr:rowOff>
    </xdr:from>
    <xdr:to>
      <xdr:col>1</xdr:col>
      <xdr:colOff>2891863</xdr:colOff>
      <xdr:row>11</xdr:row>
      <xdr:rowOff>1634926</xdr:rowOff>
    </xdr:to>
    <xdr:pic>
      <xdr:nvPicPr>
        <xdr:cNvPr id="9" name="Map_0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12</xdr:row>
      <xdr:rowOff>40822</xdr:rowOff>
    </xdr:from>
    <xdr:to>
      <xdr:col>1</xdr:col>
      <xdr:colOff>2891863</xdr:colOff>
      <xdr:row>12</xdr:row>
      <xdr:rowOff>1634926</xdr:rowOff>
    </xdr:to>
    <xdr:pic>
      <xdr:nvPicPr>
        <xdr:cNvPr id="10" name="Map_0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13</xdr:row>
      <xdr:rowOff>40822</xdr:rowOff>
    </xdr:from>
    <xdr:to>
      <xdr:col>1</xdr:col>
      <xdr:colOff>2891863</xdr:colOff>
      <xdr:row>13</xdr:row>
      <xdr:rowOff>1634926</xdr:rowOff>
    </xdr:to>
    <xdr:pic>
      <xdr:nvPicPr>
        <xdr:cNvPr id="11" name="Map_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14</xdr:row>
      <xdr:rowOff>40822</xdr:rowOff>
    </xdr:from>
    <xdr:to>
      <xdr:col>1</xdr:col>
      <xdr:colOff>2891863</xdr:colOff>
      <xdr:row>14</xdr:row>
      <xdr:rowOff>1634926</xdr:rowOff>
    </xdr:to>
    <xdr:pic>
      <xdr:nvPicPr>
        <xdr:cNvPr id="12" name="Map_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15</xdr:row>
      <xdr:rowOff>40822</xdr:rowOff>
    </xdr:from>
    <xdr:to>
      <xdr:col>1</xdr:col>
      <xdr:colOff>2891863</xdr:colOff>
      <xdr:row>15</xdr:row>
      <xdr:rowOff>1634926</xdr:rowOff>
    </xdr:to>
    <xdr:pic>
      <xdr:nvPicPr>
        <xdr:cNvPr id="13" name="Map_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16</xdr:row>
      <xdr:rowOff>40822</xdr:rowOff>
    </xdr:from>
    <xdr:to>
      <xdr:col>1</xdr:col>
      <xdr:colOff>2891863</xdr:colOff>
      <xdr:row>16</xdr:row>
      <xdr:rowOff>1634926</xdr:rowOff>
    </xdr:to>
    <xdr:pic>
      <xdr:nvPicPr>
        <xdr:cNvPr id="14" name="Map_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17</xdr:row>
      <xdr:rowOff>40822</xdr:rowOff>
    </xdr:from>
    <xdr:to>
      <xdr:col>1</xdr:col>
      <xdr:colOff>2891863</xdr:colOff>
      <xdr:row>17</xdr:row>
      <xdr:rowOff>1634926</xdr:rowOff>
    </xdr:to>
    <xdr:pic>
      <xdr:nvPicPr>
        <xdr:cNvPr id="15" name="Map_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18</xdr:row>
      <xdr:rowOff>40822</xdr:rowOff>
    </xdr:from>
    <xdr:to>
      <xdr:col>1</xdr:col>
      <xdr:colOff>2891863</xdr:colOff>
      <xdr:row>18</xdr:row>
      <xdr:rowOff>1634926</xdr:rowOff>
    </xdr:to>
    <xdr:pic>
      <xdr:nvPicPr>
        <xdr:cNvPr id="16" name="Map_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19</xdr:row>
      <xdr:rowOff>40822</xdr:rowOff>
    </xdr:from>
    <xdr:to>
      <xdr:col>1</xdr:col>
      <xdr:colOff>2891863</xdr:colOff>
      <xdr:row>19</xdr:row>
      <xdr:rowOff>1634926</xdr:rowOff>
    </xdr:to>
    <xdr:pic>
      <xdr:nvPicPr>
        <xdr:cNvPr id="17" name="Map_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20</xdr:row>
      <xdr:rowOff>40822</xdr:rowOff>
    </xdr:from>
    <xdr:to>
      <xdr:col>1</xdr:col>
      <xdr:colOff>2891863</xdr:colOff>
      <xdr:row>20</xdr:row>
      <xdr:rowOff>1634926</xdr:rowOff>
    </xdr:to>
    <xdr:pic>
      <xdr:nvPicPr>
        <xdr:cNvPr id="18" name="Map_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21</xdr:row>
      <xdr:rowOff>40822</xdr:rowOff>
    </xdr:from>
    <xdr:to>
      <xdr:col>1</xdr:col>
      <xdr:colOff>2891863</xdr:colOff>
      <xdr:row>21</xdr:row>
      <xdr:rowOff>1634926</xdr:rowOff>
    </xdr:to>
    <xdr:pic>
      <xdr:nvPicPr>
        <xdr:cNvPr id="19" name="Map_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22</xdr:row>
      <xdr:rowOff>40822</xdr:rowOff>
    </xdr:from>
    <xdr:to>
      <xdr:col>1</xdr:col>
      <xdr:colOff>2891863</xdr:colOff>
      <xdr:row>22</xdr:row>
      <xdr:rowOff>1634926</xdr:rowOff>
    </xdr:to>
    <xdr:pic>
      <xdr:nvPicPr>
        <xdr:cNvPr id="20" name="Map_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23</xdr:row>
      <xdr:rowOff>40822</xdr:rowOff>
    </xdr:from>
    <xdr:to>
      <xdr:col>1</xdr:col>
      <xdr:colOff>2891863</xdr:colOff>
      <xdr:row>23</xdr:row>
      <xdr:rowOff>1634926</xdr:rowOff>
    </xdr:to>
    <xdr:pic>
      <xdr:nvPicPr>
        <xdr:cNvPr id="21" name="Map_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24</xdr:row>
      <xdr:rowOff>40822</xdr:rowOff>
    </xdr:from>
    <xdr:to>
      <xdr:col>1</xdr:col>
      <xdr:colOff>2891863</xdr:colOff>
      <xdr:row>24</xdr:row>
      <xdr:rowOff>1634926</xdr:rowOff>
    </xdr:to>
    <xdr:pic>
      <xdr:nvPicPr>
        <xdr:cNvPr id="22" name="Map_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25</xdr:row>
      <xdr:rowOff>40822</xdr:rowOff>
    </xdr:from>
    <xdr:to>
      <xdr:col>1</xdr:col>
      <xdr:colOff>2891863</xdr:colOff>
      <xdr:row>25</xdr:row>
      <xdr:rowOff>1634926</xdr:rowOff>
    </xdr:to>
    <xdr:pic>
      <xdr:nvPicPr>
        <xdr:cNvPr id="23" name="Map_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26</xdr:row>
      <xdr:rowOff>40822</xdr:rowOff>
    </xdr:from>
    <xdr:to>
      <xdr:col>1</xdr:col>
      <xdr:colOff>2891863</xdr:colOff>
      <xdr:row>26</xdr:row>
      <xdr:rowOff>1634926</xdr:rowOff>
    </xdr:to>
    <xdr:pic>
      <xdr:nvPicPr>
        <xdr:cNvPr id="24" name="Map_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27</xdr:row>
      <xdr:rowOff>40822</xdr:rowOff>
    </xdr:from>
    <xdr:to>
      <xdr:col>1</xdr:col>
      <xdr:colOff>2891863</xdr:colOff>
      <xdr:row>27</xdr:row>
      <xdr:rowOff>1634926</xdr:rowOff>
    </xdr:to>
    <xdr:pic>
      <xdr:nvPicPr>
        <xdr:cNvPr id="25" name="Map_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28</xdr:row>
      <xdr:rowOff>40822</xdr:rowOff>
    </xdr:from>
    <xdr:to>
      <xdr:col>1</xdr:col>
      <xdr:colOff>2891863</xdr:colOff>
      <xdr:row>28</xdr:row>
      <xdr:rowOff>1634926</xdr:rowOff>
    </xdr:to>
    <xdr:pic>
      <xdr:nvPicPr>
        <xdr:cNvPr id="26" name="Map_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29</xdr:row>
      <xdr:rowOff>40822</xdr:rowOff>
    </xdr:from>
    <xdr:to>
      <xdr:col>1</xdr:col>
      <xdr:colOff>2891863</xdr:colOff>
      <xdr:row>29</xdr:row>
      <xdr:rowOff>1634926</xdr:rowOff>
    </xdr:to>
    <xdr:pic>
      <xdr:nvPicPr>
        <xdr:cNvPr id="27" name="Map_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30</xdr:row>
      <xdr:rowOff>40822</xdr:rowOff>
    </xdr:from>
    <xdr:to>
      <xdr:col>1</xdr:col>
      <xdr:colOff>2891863</xdr:colOff>
      <xdr:row>30</xdr:row>
      <xdr:rowOff>1634926</xdr:rowOff>
    </xdr:to>
    <xdr:pic>
      <xdr:nvPicPr>
        <xdr:cNvPr id="28" name="Map_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31</xdr:row>
      <xdr:rowOff>40822</xdr:rowOff>
    </xdr:from>
    <xdr:to>
      <xdr:col>1</xdr:col>
      <xdr:colOff>2891863</xdr:colOff>
      <xdr:row>31</xdr:row>
      <xdr:rowOff>1634926</xdr:rowOff>
    </xdr:to>
    <xdr:pic>
      <xdr:nvPicPr>
        <xdr:cNvPr id="29" name="Map_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32</xdr:row>
      <xdr:rowOff>40822</xdr:rowOff>
    </xdr:from>
    <xdr:to>
      <xdr:col>1</xdr:col>
      <xdr:colOff>2891863</xdr:colOff>
      <xdr:row>32</xdr:row>
      <xdr:rowOff>1634926</xdr:rowOff>
    </xdr:to>
    <xdr:pic>
      <xdr:nvPicPr>
        <xdr:cNvPr id="30" name="Map_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33</xdr:row>
      <xdr:rowOff>40822</xdr:rowOff>
    </xdr:from>
    <xdr:to>
      <xdr:col>1</xdr:col>
      <xdr:colOff>2891863</xdr:colOff>
      <xdr:row>33</xdr:row>
      <xdr:rowOff>1634926</xdr:rowOff>
    </xdr:to>
    <xdr:pic>
      <xdr:nvPicPr>
        <xdr:cNvPr id="31" name="Map_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34</xdr:row>
      <xdr:rowOff>40822</xdr:rowOff>
    </xdr:from>
    <xdr:to>
      <xdr:col>1</xdr:col>
      <xdr:colOff>2891863</xdr:colOff>
      <xdr:row>34</xdr:row>
      <xdr:rowOff>1634926</xdr:rowOff>
    </xdr:to>
    <xdr:pic>
      <xdr:nvPicPr>
        <xdr:cNvPr id="32" name="Map_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35</xdr:row>
      <xdr:rowOff>40822</xdr:rowOff>
    </xdr:from>
    <xdr:to>
      <xdr:col>1</xdr:col>
      <xdr:colOff>2891863</xdr:colOff>
      <xdr:row>35</xdr:row>
      <xdr:rowOff>1634926</xdr:rowOff>
    </xdr:to>
    <xdr:pic>
      <xdr:nvPicPr>
        <xdr:cNvPr id="33" name="Map_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36</xdr:row>
      <xdr:rowOff>40822</xdr:rowOff>
    </xdr:from>
    <xdr:to>
      <xdr:col>1</xdr:col>
      <xdr:colOff>2891863</xdr:colOff>
      <xdr:row>36</xdr:row>
      <xdr:rowOff>1634926</xdr:rowOff>
    </xdr:to>
    <xdr:pic>
      <xdr:nvPicPr>
        <xdr:cNvPr id="34" name="Map_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37</xdr:row>
      <xdr:rowOff>40822</xdr:rowOff>
    </xdr:from>
    <xdr:to>
      <xdr:col>1</xdr:col>
      <xdr:colOff>2891863</xdr:colOff>
      <xdr:row>37</xdr:row>
      <xdr:rowOff>1634926</xdr:rowOff>
    </xdr:to>
    <xdr:pic>
      <xdr:nvPicPr>
        <xdr:cNvPr id="35" name="Map_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38</xdr:row>
      <xdr:rowOff>40822</xdr:rowOff>
    </xdr:from>
    <xdr:to>
      <xdr:col>1</xdr:col>
      <xdr:colOff>2891863</xdr:colOff>
      <xdr:row>38</xdr:row>
      <xdr:rowOff>1634926</xdr:rowOff>
    </xdr:to>
    <xdr:pic>
      <xdr:nvPicPr>
        <xdr:cNvPr id="36" name="Map_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39</xdr:row>
      <xdr:rowOff>40822</xdr:rowOff>
    </xdr:from>
    <xdr:to>
      <xdr:col>1</xdr:col>
      <xdr:colOff>2891863</xdr:colOff>
      <xdr:row>39</xdr:row>
      <xdr:rowOff>1634926</xdr:rowOff>
    </xdr:to>
    <xdr:pic>
      <xdr:nvPicPr>
        <xdr:cNvPr id="37" name="Map_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40</xdr:row>
      <xdr:rowOff>40822</xdr:rowOff>
    </xdr:from>
    <xdr:to>
      <xdr:col>1</xdr:col>
      <xdr:colOff>2891863</xdr:colOff>
      <xdr:row>40</xdr:row>
      <xdr:rowOff>1634926</xdr:rowOff>
    </xdr:to>
    <xdr:pic>
      <xdr:nvPicPr>
        <xdr:cNvPr id="38" name="Map_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41</xdr:row>
      <xdr:rowOff>40822</xdr:rowOff>
    </xdr:from>
    <xdr:to>
      <xdr:col>1</xdr:col>
      <xdr:colOff>2891863</xdr:colOff>
      <xdr:row>41</xdr:row>
      <xdr:rowOff>1634926</xdr:rowOff>
    </xdr:to>
    <xdr:pic>
      <xdr:nvPicPr>
        <xdr:cNvPr id="39" name="Map_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100" cy="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opLeftCell="A20" zoomScale="70" zoomScaleNormal="70" workbookViewId="0">
      <selection activeCell="Q21" sqref="Q21"/>
    </sheetView>
  </sheetViews>
  <sheetFormatPr defaultColWidth="10.375" defaultRowHeight="129.94999999999999" customHeight="1" x14ac:dyDescent="0.3"/>
  <cols>
    <col min="1" max="17" width="10.375" style="2" customWidth="1"/>
    <col min="18" max="18" width="39.125" style="2" customWidth="1"/>
    <col min="19" max="19" width="10.375" style="6" customWidth="1"/>
    <col min="20" max="21" width="10.375" style="2" customWidth="1"/>
    <col min="22" max="16384" width="10.375" style="2"/>
  </cols>
  <sheetData>
    <row r="1" spans="1:20" ht="12" customHeight="1" x14ac:dyDescent="0.3">
      <c r="A1" s="1" t="s">
        <v>0</v>
      </c>
      <c r="B1" s="1" t="s">
        <v>1</v>
      </c>
      <c r="C1" s="1" t="s">
        <v>2</v>
      </c>
    </row>
    <row r="2" spans="1:20" ht="12" customHeight="1" x14ac:dyDescent="0.3">
      <c r="A2" s="2">
        <v>2025</v>
      </c>
      <c r="B2" s="2" t="s">
        <v>3</v>
      </c>
      <c r="C2" s="2" t="s">
        <v>4</v>
      </c>
    </row>
    <row r="3" spans="1:20" ht="12" customHeight="1" x14ac:dyDescent="0.3"/>
    <row r="4" spans="1:20" ht="12" customHeight="1" x14ac:dyDescent="0.3"/>
    <row r="5" spans="1:20" ht="129.94999999999999" customHeight="1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5" t="s">
        <v>12</v>
      </c>
      <c r="I5" s="4" t="s">
        <v>13</v>
      </c>
      <c r="J5" s="4" t="s">
        <v>9</v>
      </c>
      <c r="K5" s="4" t="s">
        <v>10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5" t="s">
        <v>19</v>
      </c>
      <c r="R5" s="4" t="s">
        <v>20</v>
      </c>
      <c r="S5" s="4" t="s">
        <v>21</v>
      </c>
      <c r="T5" s="4" t="s">
        <v>22</v>
      </c>
    </row>
    <row r="6" spans="1:20" ht="129.94999999999999" customHeight="1" x14ac:dyDescent="0.3">
      <c r="A6" s="4">
        <v>1</v>
      </c>
      <c r="B6" s="4" t="s">
        <v>23</v>
      </c>
      <c r="C6" s="4" t="str">
        <f t="shared" ref="C6:C43" si="0">RIGHT($A$2,2)&amp;"-"&amp;$C$2&amp;"-"&amp;A6</f>
        <v>25-성남시-1</v>
      </c>
      <c r="D6" s="4" t="s">
        <v>24</v>
      </c>
      <c r="E6" s="4" t="s">
        <v>25</v>
      </c>
      <c r="F6" s="4" t="s">
        <v>26</v>
      </c>
      <c r="G6" s="4">
        <v>9.3000000000000007</v>
      </c>
      <c r="H6" s="4" t="s">
        <v>27</v>
      </c>
      <c r="I6" s="4">
        <f t="shared" ref="I6:I43" si="1">IF(D6="양호",0,IF(D6="보통",3,IF(D6="긴급",9)))</f>
        <v>0</v>
      </c>
      <c r="J6" s="4">
        <f t="shared" ref="J6:J43" si="2">IF(E6="거북등",3,IF(RIGHT(E6,2)="균열",1,IF(E6="-",0)))</f>
        <v>1</v>
      </c>
      <c r="K6" s="4">
        <f t="shared" ref="K6:K43" si="3">IF(F6="유출",9,IF(F6="습윤",1,IF(F6="양호",0,IF(F6="건조",0))))</f>
        <v>0</v>
      </c>
      <c r="L6" s="4">
        <f t="shared" ref="L6:L43" si="4">IF(G6&lt;10,0,IF(G6&lt;30,1,IF(G6&gt;=30,2)))</f>
        <v>0</v>
      </c>
      <c r="M6" s="4">
        <f t="shared" ref="M6:M43" si="5">IF(H6="-",0,1)</f>
        <v>0</v>
      </c>
      <c r="N6" s="4">
        <f t="shared" ref="N6:N43" si="6">SUM(I6:M6)</f>
        <v>1</v>
      </c>
      <c r="O6" s="4" t="str">
        <f t="shared" ref="O6:O43" si="7">IF(N6&lt;6,"일반",IF(N6&lt;9,"우선",IF(N6&gt;=9,"긴급")))</f>
        <v>일반</v>
      </c>
      <c r="P6" s="4"/>
      <c r="Q6" s="4"/>
      <c r="R6" s="4"/>
      <c r="S6" s="5" t="s">
        <v>28</v>
      </c>
      <c r="T6" s="15"/>
    </row>
    <row r="7" spans="1:20" ht="129.94999999999999" customHeight="1" x14ac:dyDescent="0.3">
      <c r="A7" s="4">
        <v>2</v>
      </c>
      <c r="B7" s="4" t="s">
        <v>23</v>
      </c>
      <c r="C7" s="4" t="str">
        <f t="shared" si="0"/>
        <v>25-성남시-2</v>
      </c>
      <c r="D7" s="4" t="s">
        <v>24</v>
      </c>
      <c r="E7" s="4" t="s">
        <v>29</v>
      </c>
      <c r="F7" s="4" t="s">
        <v>26</v>
      </c>
      <c r="G7" s="4">
        <v>9.3000000000000007</v>
      </c>
      <c r="H7" s="4" t="s">
        <v>27</v>
      </c>
      <c r="I7" s="4">
        <f t="shared" si="1"/>
        <v>0</v>
      </c>
      <c r="J7" s="4">
        <f t="shared" si="2"/>
        <v>1</v>
      </c>
      <c r="K7" s="4">
        <f t="shared" si="3"/>
        <v>0</v>
      </c>
      <c r="L7" s="4">
        <f t="shared" si="4"/>
        <v>0</v>
      </c>
      <c r="M7" s="4">
        <f t="shared" si="5"/>
        <v>0</v>
      </c>
      <c r="N7" s="4">
        <f t="shared" si="6"/>
        <v>1</v>
      </c>
      <c r="O7" s="4" t="str">
        <f t="shared" si="7"/>
        <v>일반</v>
      </c>
      <c r="P7" s="4"/>
      <c r="Q7" s="4"/>
      <c r="R7" s="4"/>
      <c r="S7" s="5" t="s">
        <v>30</v>
      </c>
      <c r="T7" s="15"/>
    </row>
    <row r="8" spans="1:20" ht="129.94999999999999" customHeight="1" x14ac:dyDescent="0.3">
      <c r="A8" s="4">
        <v>3</v>
      </c>
      <c r="B8" s="4" t="s">
        <v>23</v>
      </c>
      <c r="C8" s="4" t="str">
        <f t="shared" si="0"/>
        <v>25-성남시-3</v>
      </c>
      <c r="D8" s="4" t="s">
        <v>31</v>
      </c>
      <c r="E8" s="4" t="s">
        <v>27</v>
      </c>
      <c r="F8" s="4" t="s">
        <v>26</v>
      </c>
      <c r="G8" s="4">
        <v>9.3000000000000007</v>
      </c>
      <c r="H8" s="4" t="s">
        <v>27</v>
      </c>
      <c r="I8" s="4">
        <f t="shared" si="1"/>
        <v>3</v>
      </c>
      <c r="J8" s="4">
        <f t="shared" si="2"/>
        <v>0</v>
      </c>
      <c r="K8" s="4">
        <f t="shared" si="3"/>
        <v>0</v>
      </c>
      <c r="L8" s="4">
        <f t="shared" si="4"/>
        <v>0</v>
      </c>
      <c r="M8" s="4">
        <f t="shared" si="5"/>
        <v>0</v>
      </c>
      <c r="N8" s="4">
        <f t="shared" si="6"/>
        <v>3</v>
      </c>
      <c r="O8" s="4" t="str">
        <f t="shared" si="7"/>
        <v>일반</v>
      </c>
      <c r="P8" s="4" t="s">
        <v>32</v>
      </c>
      <c r="Q8" s="4"/>
      <c r="R8" s="4"/>
      <c r="S8" s="5" t="s">
        <v>33</v>
      </c>
      <c r="T8" s="17"/>
    </row>
    <row r="9" spans="1:20" ht="129.94999999999999" customHeight="1" x14ac:dyDescent="0.3">
      <c r="A9" s="4">
        <v>4</v>
      </c>
      <c r="B9" s="4" t="s">
        <v>23</v>
      </c>
      <c r="C9" s="4" t="str">
        <f t="shared" si="0"/>
        <v>25-성남시-4</v>
      </c>
      <c r="D9" s="4" t="s">
        <v>24</v>
      </c>
      <c r="E9" s="4" t="s">
        <v>34</v>
      </c>
      <c r="F9" s="4" t="s">
        <v>26</v>
      </c>
      <c r="G9" s="4">
        <v>9.3000000000000007</v>
      </c>
      <c r="H9" s="4" t="s">
        <v>27</v>
      </c>
      <c r="I9" s="4">
        <f t="shared" si="1"/>
        <v>0</v>
      </c>
      <c r="J9" s="4">
        <f t="shared" si="2"/>
        <v>3</v>
      </c>
      <c r="K9" s="4">
        <f t="shared" si="3"/>
        <v>0</v>
      </c>
      <c r="L9" s="4">
        <f t="shared" si="4"/>
        <v>0</v>
      </c>
      <c r="M9" s="4">
        <f t="shared" si="5"/>
        <v>0</v>
      </c>
      <c r="N9" s="4">
        <f t="shared" si="6"/>
        <v>3</v>
      </c>
      <c r="O9" s="4" t="str">
        <f t="shared" si="7"/>
        <v>일반</v>
      </c>
      <c r="P9" s="4"/>
      <c r="Q9" s="4"/>
      <c r="R9" s="4"/>
      <c r="S9" s="5" t="s">
        <v>35</v>
      </c>
      <c r="T9" s="15"/>
    </row>
    <row r="10" spans="1:20" ht="129.94999999999999" customHeight="1" x14ac:dyDescent="0.3">
      <c r="A10" s="4">
        <v>5</v>
      </c>
      <c r="B10" s="4" t="s">
        <v>23</v>
      </c>
      <c r="C10" s="4" t="str">
        <f t="shared" si="0"/>
        <v>25-성남시-5</v>
      </c>
      <c r="D10" s="4" t="s">
        <v>24</v>
      </c>
      <c r="E10" s="4" t="s">
        <v>34</v>
      </c>
      <c r="F10" s="4" t="s">
        <v>26</v>
      </c>
      <c r="G10" s="4">
        <v>9.3000000000000007</v>
      </c>
      <c r="H10" s="4" t="s">
        <v>27</v>
      </c>
      <c r="I10" s="4">
        <f t="shared" si="1"/>
        <v>0</v>
      </c>
      <c r="J10" s="4">
        <f t="shared" si="2"/>
        <v>3</v>
      </c>
      <c r="K10" s="4">
        <f t="shared" si="3"/>
        <v>0</v>
      </c>
      <c r="L10" s="4">
        <f t="shared" si="4"/>
        <v>0</v>
      </c>
      <c r="M10" s="4">
        <f t="shared" si="5"/>
        <v>0</v>
      </c>
      <c r="N10" s="4">
        <f t="shared" si="6"/>
        <v>3</v>
      </c>
      <c r="O10" s="4" t="str">
        <f t="shared" si="7"/>
        <v>일반</v>
      </c>
      <c r="P10" s="4"/>
      <c r="Q10" s="4"/>
      <c r="R10" s="4"/>
      <c r="S10" s="5" t="s">
        <v>36</v>
      </c>
      <c r="T10" s="15"/>
    </row>
    <row r="11" spans="1:20" ht="129.94999999999999" customHeight="1" x14ac:dyDescent="0.3">
      <c r="A11" s="4">
        <v>6</v>
      </c>
      <c r="B11" s="4" t="s">
        <v>23</v>
      </c>
      <c r="C11" s="4" t="str">
        <f t="shared" si="0"/>
        <v>25-성남시-6</v>
      </c>
      <c r="D11" s="4" t="s">
        <v>24</v>
      </c>
      <c r="E11" s="4" t="s">
        <v>34</v>
      </c>
      <c r="F11" s="4" t="s">
        <v>26</v>
      </c>
      <c r="G11" s="4">
        <v>9.3000000000000007</v>
      </c>
      <c r="H11" s="4" t="s">
        <v>27</v>
      </c>
      <c r="I11" s="4">
        <f t="shared" si="1"/>
        <v>0</v>
      </c>
      <c r="J11" s="4">
        <f t="shared" si="2"/>
        <v>3</v>
      </c>
      <c r="K11" s="4">
        <f t="shared" si="3"/>
        <v>0</v>
      </c>
      <c r="L11" s="4">
        <f t="shared" si="4"/>
        <v>0</v>
      </c>
      <c r="M11" s="4">
        <f t="shared" si="5"/>
        <v>0</v>
      </c>
      <c r="N11" s="4">
        <f t="shared" si="6"/>
        <v>3</v>
      </c>
      <c r="O11" s="4" t="str">
        <f t="shared" si="7"/>
        <v>일반</v>
      </c>
      <c r="P11" s="4"/>
      <c r="Q11" s="4"/>
      <c r="R11" s="4"/>
      <c r="S11" s="5" t="s">
        <v>37</v>
      </c>
      <c r="T11" s="15"/>
    </row>
    <row r="12" spans="1:20" ht="129.94999999999999" customHeight="1" x14ac:dyDescent="0.3">
      <c r="A12" s="4">
        <v>7</v>
      </c>
      <c r="B12" s="4" t="s">
        <v>23</v>
      </c>
      <c r="C12" s="4" t="str">
        <f t="shared" si="0"/>
        <v>25-성남시-7</v>
      </c>
      <c r="D12" s="4" t="s">
        <v>24</v>
      </c>
      <c r="E12" s="4" t="s">
        <v>29</v>
      </c>
      <c r="F12" s="4" t="s">
        <v>26</v>
      </c>
      <c r="G12" s="4">
        <v>9.3000000000000007</v>
      </c>
      <c r="H12" s="4" t="s">
        <v>27</v>
      </c>
      <c r="I12" s="4">
        <f t="shared" si="1"/>
        <v>0</v>
      </c>
      <c r="J12" s="4">
        <f t="shared" si="2"/>
        <v>1</v>
      </c>
      <c r="K12" s="4">
        <f t="shared" si="3"/>
        <v>0</v>
      </c>
      <c r="L12" s="4">
        <f t="shared" si="4"/>
        <v>0</v>
      </c>
      <c r="M12" s="4">
        <f t="shared" si="5"/>
        <v>0</v>
      </c>
      <c r="N12" s="4">
        <f t="shared" si="6"/>
        <v>1</v>
      </c>
      <c r="O12" s="4" t="str">
        <f t="shared" si="7"/>
        <v>일반</v>
      </c>
      <c r="P12" s="4"/>
      <c r="Q12" s="4"/>
      <c r="R12" s="4"/>
      <c r="S12" s="5" t="s">
        <v>38</v>
      </c>
      <c r="T12" s="15"/>
    </row>
    <row r="13" spans="1:20" ht="129.94999999999999" customHeight="1" x14ac:dyDescent="0.3">
      <c r="A13" s="4">
        <v>8</v>
      </c>
      <c r="B13" s="4" t="s">
        <v>23</v>
      </c>
      <c r="C13" s="4" t="str">
        <f t="shared" si="0"/>
        <v>25-성남시-8</v>
      </c>
      <c r="D13" s="4" t="s">
        <v>24</v>
      </c>
      <c r="E13" s="4" t="s">
        <v>34</v>
      </c>
      <c r="F13" s="4" t="s">
        <v>26</v>
      </c>
      <c r="G13" s="4">
        <v>9.3000000000000007</v>
      </c>
      <c r="H13" s="4" t="s">
        <v>27</v>
      </c>
      <c r="I13" s="4">
        <f t="shared" si="1"/>
        <v>0</v>
      </c>
      <c r="J13" s="4">
        <f t="shared" si="2"/>
        <v>3</v>
      </c>
      <c r="K13" s="4">
        <f t="shared" si="3"/>
        <v>0</v>
      </c>
      <c r="L13" s="4">
        <f t="shared" si="4"/>
        <v>0</v>
      </c>
      <c r="M13" s="4">
        <f t="shared" si="5"/>
        <v>0</v>
      </c>
      <c r="N13" s="4">
        <f t="shared" si="6"/>
        <v>3</v>
      </c>
      <c r="O13" s="4" t="str">
        <f t="shared" si="7"/>
        <v>일반</v>
      </c>
      <c r="P13" s="4" t="s">
        <v>39</v>
      </c>
      <c r="Q13" s="4"/>
      <c r="R13" s="4"/>
      <c r="S13" s="5" t="s">
        <v>40</v>
      </c>
      <c r="T13" s="15"/>
    </row>
    <row r="14" spans="1:20" ht="129.94999999999999" customHeight="1" x14ac:dyDescent="0.3">
      <c r="A14" s="4">
        <v>9</v>
      </c>
      <c r="B14" s="4" t="s">
        <v>23</v>
      </c>
      <c r="C14" s="4" t="str">
        <f t="shared" si="0"/>
        <v>25-성남시-9</v>
      </c>
      <c r="D14" s="4" t="s">
        <v>24</v>
      </c>
      <c r="E14" s="4" t="s">
        <v>34</v>
      </c>
      <c r="F14" s="4" t="s">
        <v>26</v>
      </c>
      <c r="G14" s="4">
        <v>9.3000000000000007</v>
      </c>
      <c r="H14" s="4" t="s">
        <v>27</v>
      </c>
      <c r="I14" s="4">
        <f t="shared" si="1"/>
        <v>0</v>
      </c>
      <c r="J14" s="4">
        <f t="shared" si="2"/>
        <v>3</v>
      </c>
      <c r="K14" s="4">
        <f t="shared" si="3"/>
        <v>0</v>
      </c>
      <c r="L14" s="4">
        <f t="shared" si="4"/>
        <v>0</v>
      </c>
      <c r="M14" s="4">
        <f t="shared" si="5"/>
        <v>0</v>
      </c>
      <c r="N14" s="4">
        <f t="shared" si="6"/>
        <v>3</v>
      </c>
      <c r="O14" s="4" t="str">
        <f t="shared" si="7"/>
        <v>일반</v>
      </c>
      <c r="P14" s="4"/>
      <c r="Q14" s="4"/>
      <c r="R14" s="4"/>
      <c r="S14" s="5" t="s">
        <v>41</v>
      </c>
      <c r="T14" s="15"/>
    </row>
    <row r="15" spans="1:20" ht="129.94999999999999" customHeight="1" x14ac:dyDescent="0.3">
      <c r="A15" s="4">
        <v>10</v>
      </c>
      <c r="B15" s="4" t="s">
        <v>23</v>
      </c>
      <c r="C15" s="4" t="str">
        <f t="shared" si="0"/>
        <v>25-성남시-10</v>
      </c>
      <c r="D15" s="4" t="s">
        <v>24</v>
      </c>
      <c r="E15" s="4" t="s">
        <v>34</v>
      </c>
      <c r="F15" s="4" t="s">
        <v>26</v>
      </c>
      <c r="G15" s="4">
        <v>9.3000000000000007</v>
      </c>
      <c r="H15" s="4" t="s">
        <v>27</v>
      </c>
      <c r="I15" s="4">
        <f t="shared" si="1"/>
        <v>0</v>
      </c>
      <c r="J15" s="4">
        <f t="shared" si="2"/>
        <v>3</v>
      </c>
      <c r="K15" s="4">
        <f t="shared" si="3"/>
        <v>0</v>
      </c>
      <c r="L15" s="4">
        <f t="shared" si="4"/>
        <v>0</v>
      </c>
      <c r="M15" s="4">
        <f t="shared" si="5"/>
        <v>0</v>
      </c>
      <c r="N15" s="4">
        <f t="shared" si="6"/>
        <v>3</v>
      </c>
      <c r="O15" s="4" t="str">
        <f t="shared" si="7"/>
        <v>일반</v>
      </c>
      <c r="P15" s="4"/>
      <c r="Q15" s="4"/>
      <c r="R15" s="4"/>
      <c r="S15" s="5" t="s">
        <v>42</v>
      </c>
      <c r="T15" s="15"/>
    </row>
    <row r="16" spans="1:20" ht="129.94999999999999" customHeight="1" x14ac:dyDescent="0.3">
      <c r="A16" s="4">
        <v>11</v>
      </c>
      <c r="B16" s="4" t="s">
        <v>23</v>
      </c>
      <c r="C16" s="4" t="str">
        <f t="shared" si="0"/>
        <v>25-성남시-11</v>
      </c>
      <c r="D16" s="4" t="s">
        <v>24</v>
      </c>
      <c r="E16" s="4" t="s">
        <v>34</v>
      </c>
      <c r="F16" s="4" t="s">
        <v>26</v>
      </c>
      <c r="G16" s="4">
        <v>9.3000000000000007</v>
      </c>
      <c r="H16" s="4" t="s">
        <v>27</v>
      </c>
      <c r="I16" s="4">
        <f t="shared" si="1"/>
        <v>0</v>
      </c>
      <c r="J16" s="4">
        <f t="shared" si="2"/>
        <v>3</v>
      </c>
      <c r="K16" s="4">
        <f t="shared" si="3"/>
        <v>0</v>
      </c>
      <c r="L16" s="4">
        <f t="shared" si="4"/>
        <v>0</v>
      </c>
      <c r="M16" s="4">
        <f t="shared" si="5"/>
        <v>0</v>
      </c>
      <c r="N16" s="4">
        <f t="shared" si="6"/>
        <v>3</v>
      </c>
      <c r="O16" s="4" t="str">
        <f t="shared" si="7"/>
        <v>일반</v>
      </c>
      <c r="P16" s="4"/>
      <c r="Q16" s="4"/>
      <c r="R16" s="4"/>
      <c r="S16" s="5" t="s">
        <v>43</v>
      </c>
      <c r="T16" s="15"/>
    </row>
    <row r="17" spans="1:20" ht="129.94999999999999" customHeight="1" x14ac:dyDescent="0.3">
      <c r="A17" s="4">
        <v>12</v>
      </c>
      <c r="B17" s="4" t="s">
        <v>23</v>
      </c>
      <c r="C17" s="4" t="str">
        <f t="shared" si="0"/>
        <v>25-성남시-12</v>
      </c>
      <c r="D17" s="4" t="s">
        <v>24</v>
      </c>
      <c r="E17" s="4" t="s">
        <v>29</v>
      </c>
      <c r="F17" s="4" t="s">
        <v>26</v>
      </c>
      <c r="G17" s="4">
        <v>9.3000000000000007</v>
      </c>
      <c r="H17" s="4" t="s">
        <v>27</v>
      </c>
      <c r="I17" s="4">
        <f t="shared" si="1"/>
        <v>0</v>
      </c>
      <c r="J17" s="4">
        <f t="shared" si="2"/>
        <v>1</v>
      </c>
      <c r="K17" s="4">
        <f t="shared" si="3"/>
        <v>0</v>
      </c>
      <c r="L17" s="4">
        <f t="shared" si="4"/>
        <v>0</v>
      </c>
      <c r="M17" s="4">
        <f t="shared" si="5"/>
        <v>0</v>
      </c>
      <c r="N17" s="4">
        <f t="shared" si="6"/>
        <v>1</v>
      </c>
      <c r="O17" s="4" t="str">
        <f t="shared" si="7"/>
        <v>일반</v>
      </c>
      <c r="P17" s="4"/>
      <c r="Q17" s="4"/>
      <c r="R17" s="4"/>
      <c r="S17" s="5" t="s">
        <v>44</v>
      </c>
      <c r="T17" s="15"/>
    </row>
    <row r="18" spans="1:20" ht="129.94999999999999" customHeight="1" x14ac:dyDescent="0.3">
      <c r="A18" s="4">
        <v>13</v>
      </c>
      <c r="B18" s="4" t="s">
        <v>23</v>
      </c>
      <c r="C18" s="4" t="str">
        <f t="shared" si="0"/>
        <v>25-성남시-13</v>
      </c>
      <c r="D18" s="4" t="s">
        <v>24</v>
      </c>
      <c r="E18" s="4" t="s">
        <v>34</v>
      </c>
      <c r="F18" s="4" t="s">
        <v>26</v>
      </c>
      <c r="G18" s="4">
        <v>9.3000000000000007</v>
      </c>
      <c r="H18" s="4" t="s">
        <v>27</v>
      </c>
      <c r="I18" s="4">
        <f t="shared" si="1"/>
        <v>0</v>
      </c>
      <c r="J18" s="4">
        <f t="shared" si="2"/>
        <v>3</v>
      </c>
      <c r="K18" s="4">
        <f t="shared" si="3"/>
        <v>0</v>
      </c>
      <c r="L18" s="4">
        <f t="shared" si="4"/>
        <v>0</v>
      </c>
      <c r="M18" s="4">
        <f t="shared" si="5"/>
        <v>0</v>
      </c>
      <c r="N18" s="4">
        <f t="shared" si="6"/>
        <v>3</v>
      </c>
      <c r="O18" s="4" t="str">
        <f t="shared" si="7"/>
        <v>일반</v>
      </c>
      <c r="P18" s="4"/>
      <c r="Q18" s="4"/>
      <c r="R18" s="4"/>
      <c r="S18" s="5" t="s">
        <v>45</v>
      </c>
      <c r="T18" s="15"/>
    </row>
    <row r="19" spans="1:20" ht="129.94999999999999" customHeight="1" x14ac:dyDescent="0.3">
      <c r="A19" s="4">
        <v>14</v>
      </c>
      <c r="B19" s="4" t="s">
        <v>23</v>
      </c>
      <c r="C19" s="4" t="str">
        <f t="shared" si="0"/>
        <v>25-성남시-14</v>
      </c>
      <c r="D19" s="4" t="s">
        <v>24</v>
      </c>
      <c r="E19" s="4" t="s">
        <v>34</v>
      </c>
      <c r="F19" s="4" t="s">
        <v>26</v>
      </c>
      <c r="G19" s="4">
        <v>9.3000000000000007</v>
      </c>
      <c r="H19" s="4" t="s">
        <v>27</v>
      </c>
      <c r="I19" s="4">
        <f t="shared" si="1"/>
        <v>0</v>
      </c>
      <c r="J19" s="4">
        <f t="shared" si="2"/>
        <v>3</v>
      </c>
      <c r="K19" s="4">
        <f t="shared" si="3"/>
        <v>0</v>
      </c>
      <c r="L19" s="4">
        <f t="shared" si="4"/>
        <v>0</v>
      </c>
      <c r="M19" s="4">
        <f t="shared" si="5"/>
        <v>0</v>
      </c>
      <c r="N19" s="4">
        <f t="shared" si="6"/>
        <v>3</v>
      </c>
      <c r="O19" s="4" t="str">
        <f t="shared" si="7"/>
        <v>일반</v>
      </c>
      <c r="P19" s="4"/>
      <c r="Q19" s="4"/>
      <c r="R19" s="4"/>
      <c r="S19" s="5" t="s">
        <v>46</v>
      </c>
      <c r="T19" s="15"/>
    </row>
    <row r="20" spans="1:20" ht="129.94999999999999" customHeight="1" x14ac:dyDescent="0.3">
      <c r="A20" s="4">
        <v>15</v>
      </c>
      <c r="B20" s="4" t="s">
        <v>23</v>
      </c>
      <c r="C20" s="4" t="str">
        <f t="shared" si="0"/>
        <v>25-성남시-15</v>
      </c>
      <c r="D20" s="4" t="s">
        <v>24</v>
      </c>
      <c r="E20" s="4" t="s">
        <v>47</v>
      </c>
      <c r="F20" s="4" t="s">
        <v>26</v>
      </c>
      <c r="G20" s="4">
        <v>9.3000000000000007</v>
      </c>
      <c r="H20" s="4" t="s">
        <v>27</v>
      </c>
      <c r="I20" s="4">
        <f t="shared" si="1"/>
        <v>0</v>
      </c>
      <c r="J20" s="4">
        <f t="shared" si="2"/>
        <v>1</v>
      </c>
      <c r="K20" s="4">
        <f t="shared" si="3"/>
        <v>0</v>
      </c>
      <c r="L20" s="4">
        <f t="shared" si="4"/>
        <v>0</v>
      </c>
      <c r="M20" s="4">
        <f t="shared" si="5"/>
        <v>0</v>
      </c>
      <c r="N20" s="4">
        <f t="shared" si="6"/>
        <v>1</v>
      </c>
      <c r="O20" s="4" t="str">
        <f t="shared" si="7"/>
        <v>일반</v>
      </c>
      <c r="P20" s="4"/>
      <c r="Q20" s="4"/>
      <c r="R20" s="4"/>
      <c r="S20" s="5" t="s">
        <v>48</v>
      </c>
      <c r="T20" s="15"/>
    </row>
    <row r="21" spans="1:20" ht="129.94999999999999" customHeight="1" x14ac:dyDescent="0.3">
      <c r="A21" s="4">
        <v>16</v>
      </c>
      <c r="B21" s="4" t="s">
        <v>23</v>
      </c>
      <c r="C21" s="4" t="str">
        <f t="shared" si="0"/>
        <v>25-성남시-16</v>
      </c>
      <c r="D21" s="4" t="s">
        <v>24</v>
      </c>
      <c r="E21" s="4" t="s">
        <v>34</v>
      </c>
      <c r="F21" s="4" t="s">
        <v>26</v>
      </c>
      <c r="G21" s="4">
        <v>9.3000000000000007</v>
      </c>
      <c r="H21" s="4" t="s">
        <v>27</v>
      </c>
      <c r="I21" s="4">
        <f t="shared" si="1"/>
        <v>0</v>
      </c>
      <c r="J21" s="4">
        <f t="shared" si="2"/>
        <v>3</v>
      </c>
      <c r="K21" s="4">
        <f t="shared" si="3"/>
        <v>0</v>
      </c>
      <c r="L21" s="4">
        <f t="shared" si="4"/>
        <v>0</v>
      </c>
      <c r="M21" s="4">
        <f t="shared" si="5"/>
        <v>0</v>
      </c>
      <c r="N21" s="4">
        <f t="shared" si="6"/>
        <v>3</v>
      </c>
      <c r="O21" s="4" t="str">
        <f t="shared" si="7"/>
        <v>일반</v>
      </c>
      <c r="P21" s="4"/>
      <c r="Q21" s="4"/>
      <c r="R21" s="4"/>
      <c r="S21" s="5" t="s">
        <v>49</v>
      </c>
      <c r="T21" s="15"/>
    </row>
    <row r="22" spans="1:20" ht="129.94999999999999" customHeight="1" x14ac:dyDescent="0.3">
      <c r="A22" s="4">
        <v>17</v>
      </c>
      <c r="B22" s="4" t="s">
        <v>23</v>
      </c>
      <c r="C22" s="4" t="str">
        <f t="shared" si="0"/>
        <v>25-성남시-17</v>
      </c>
      <c r="D22" s="4" t="s">
        <v>24</v>
      </c>
      <c r="E22" s="4" t="s">
        <v>34</v>
      </c>
      <c r="F22" s="4" t="s">
        <v>26</v>
      </c>
      <c r="G22" s="4">
        <v>9.3000000000000007</v>
      </c>
      <c r="H22" s="4" t="s">
        <v>27</v>
      </c>
      <c r="I22" s="4">
        <f t="shared" si="1"/>
        <v>0</v>
      </c>
      <c r="J22" s="4">
        <f t="shared" si="2"/>
        <v>3</v>
      </c>
      <c r="K22" s="4">
        <f t="shared" si="3"/>
        <v>0</v>
      </c>
      <c r="L22" s="4">
        <f t="shared" si="4"/>
        <v>0</v>
      </c>
      <c r="M22" s="4">
        <f t="shared" si="5"/>
        <v>0</v>
      </c>
      <c r="N22" s="4">
        <f t="shared" si="6"/>
        <v>3</v>
      </c>
      <c r="O22" s="4" t="str">
        <f t="shared" si="7"/>
        <v>일반</v>
      </c>
      <c r="P22" s="4"/>
      <c r="Q22" s="4"/>
      <c r="R22" s="4"/>
      <c r="S22" s="5" t="s">
        <v>50</v>
      </c>
      <c r="T22" s="15"/>
    </row>
    <row r="23" spans="1:20" ht="129.94999999999999" customHeight="1" x14ac:dyDescent="0.3">
      <c r="A23" s="4">
        <v>18</v>
      </c>
      <c r="B23" s="4" t="s">
        <v>23</v>
      </c>
      <c r="C23" s="4" t="str">
        <f t="shared" si="0"/>
        <v>25-성남시-18</v>
      </c>
      <c r="D23" s="4" t="s">
        <v>24</v>
      </c>
      <c r="E23" s="4" t="s">
        <v>34</v>
      </c>
      <c r="F23" s="4" t="s">
        <v>26</v>
      </c>
      <c r="G23" s="4">
        <v>9.3000000000000007</v>
      </c>
      <c r="H23" s="4" t="s">
        <v>27</v>
      </c>
      <c r="I23" s="4">
        <f t="shared" si="1"/>
        <v>0</v>
      </c>
      <c r="J23" s="4">
        <f t="shared" si="2"/>
        <v>3</v>
      </c>
      <c r="K23" s="4">
        <f t="shared" si="3"/>
        <v>0</v>
      </c>
      <c r="L23" s="4">
        <f t="shared" si="4"/>
        <v>0</v>
      </c>
      <c r="M23" s="4">
        <f t="shared" si="5"/>
        <v>0</v>
      </c>
      <c r="N23" s="4">
        <f t="shared" si="6"/>
        <v>3</v>
      </c>
      <c r="O23" s="4" t="str">
        <f t="shared" si="7"/>
        <v>일반</v>
      </c>
      <c r="P23" s="4"/>
      <c r="Q23" s="4"/>
      <c r="R23" s="4"/>
      <c r="S23" s="5" t="s">
        <v>51</v>
      </c>
      <c r="T23" s="15"/>
    </row>
    <row r="24" spans="1:20" ht="129.94999999999999" customHeight="1" x14ac:dyDescent="0.3">
      <c r="A24" s="4">
        <v>19</v>
      </c>
      <c r="B24" s="4" t="s">
        <v>23</v>
      </c>
      <c r="C24" s="4" t="str">
        <f t="shared" si="0"/>
        <v>25-성남시-19</v>
      </c>
      <c r="D24" s="4" t="s">
        <v>24</v>
      </c>
      <c r="E24" s="4" t="s">
        <v>34</v>
      </c>
      <c r="F24" s="4" t="s">
        <v>26</v>
      </c>
      <c r="G24" s="4">
        <v>9.3000000000000007</v>
      </c>
      <c r="H24" s="4" t="s">
        <v>27</v>
      </c>
      <c r="I24" s="4">
        <f t="shared" si="1"/>
        <v>0</v>
      </c>
      <c r="J24" s="4">
        <f t="shared" si="2"/>
        <v>3</v>
      </c>
      <c r="K24" s="4">
        <f t="shared" si="3"/>
        <v>0</v>
      </c>
      <c r="L24" s="4">
        <f t="shared" si="4"/>
        <v>0</v>
      </c>
      <c r="M24" s="4">
        <f t="shared" si="5"/>
        <v>0</v>
      </c>
      <c r="N24" s="4">
        <f t="shared" si="6"/>
        <v>3</v>
      </c>
      <c r="O24" s="4" t="str">
        <f t="shared" si="7"/>
        <v>일반</v>
      </c>
      <c r="P24" s="4"/>
      <c r="Q24" s="4"/>
      <c r="R24" s="4"/>
      <c r="S24" s="5" t="s">
        <v>52</v>
      </c>
      <c r="T24" s="15"/>
    </row>
    <row r="25" spans="1:20" ht="129.94999999999999" customHeight="1" x14ac:dyDescent="0.3">
      <c r="A25" s="4">
        <v>20</v>
      </c>
      <c r="B25" s="4" t="s">
        <v>23</v>
      </c>
      <c r="C25" s="4" t="str">
        <f t="shared" si="0"/>
        <v>25-성남시-20</v>
      </c>
      <c r="D25" s="4" t="s">
        <v>31</v>
      </c>
      <c r="E25" s="4" t="s">
        <v>29</v>
      </c>
      <c r="F25" s="4" t="s">
        <v>26</v>
      </c>
      <c r="G25" s="4">
        <v>9.3000000000000007</v>
      </c>
      <c r="H25" s="4" t="s">
        <v>27</v>
      </c>
      <c r="I25" s="4">
        <f t="shared" si="1"/>
        <v>3</v>
      </c>
      <c r="J25" s="4">
        <f t="shared" si="2"/>
        <v>1</v>
      </c>
      <c r="K25" s="4">
        <f t="shared" si="3"/>
        <v>0</v>
      </c>
      <c r="L25" s="4">
        <f t="shared" si="4"/>
        <v>0</v>
      </c>
      <c r="M25" s="4">
        <f t="shared" si="5"/>
        <v>0</v>
      </c>
      <c r="N25" s="4">
        <f t="shared" si="6"/>
        <v>4</v>
      </c>
      <c r="O25" s="4" t="str">
        <f t="shared" si="7"/>
        <v>일반</v>
      </c>
      <c r="P25" s="4" t="s">
        <v>53</v>
      </c>
      <c r="Q25" s="4"/>
      <c r="R25" s="4"/>
      <c r="S25" s="5" t="s">
        <v>54</v>
      </c>
      <c r="T25" s="15"/>
    </row>
    <row r="26" spans="1:20" ht="129.94999999999999" customHeight="1" x14ac:dyDescent="0.3">
      <c r="A26" s="4">
        <v>21</v>
      </c>
      <c r="B26" s="4" t="s">
        <v>23</v>
      </c>
      <c r="C26" s="4" t="str">
        <f t="shared" si="0"/>
        <v>25-성남시-21</v>
      </c>
      <c r="D26" s="4" t="s">
        <v>24</v>
      </c>
      <c r="E26" s="4" t="s">
        <v>34</v>
      </c>
      <c r="F26" s="4" t="s">
        <v>26</v>
      </c>
      <c r="G26" s="4">
        <v>9.3000000000000007</v>
      </c>
      <c r="H26" s="4" t="s">
        <v>27</v>
      </c>
      <c r="I26" s="4">
        <f t="shared" si="1"/>
        <v>0</v>
      </c>
      <c r="J26" s="4">
        <f t="shared" si="2"/>
        <v>3</v>
      </c>
      <c r="K26" s="4">
        <f t="shared" si="3"/>
        <v>0</v>
      </c>
      <c r="L26" s="4">
        <f t="shared" si="4"/>
        <v>0</v>
      </c>
      <c r="M26" s="4">
        <f t="shared" si="5"/>
        <v>0</v>
      </c>
      <c r="N26" s="4">
        <f t="shared" si="6"/>
        <v>3</v>
      </c>
      <c r="O26" s="4" t="str">
        <f t="shared" si="7"/>
        <v>일반</v>
      </c>
      <c r="P26" s="4"/>
      <c r="Q26" s="4"/>
      <c r="R26" s="4"/>
      <c r="S26" s="5" t="s">
        <v>52</v>
      </c>
      <c r="T26" s="15"/>
    </row>
    <row r="27" spans="1:20" ht="129.94999999999999" customHeight="1" x14ac:dyDescent="0.3">
      <c r="A27" s="4">
        <v>22</v>
      </c>
      <c r="B27" s="4" t="s">
        <v>23</v>
      </c>
      <c r="C27" s="4" t="str">
        <f t="shared" si="0"/>
        <v>25-성남시-22</v>
      </c>
      <c r="D27" s="4" t="s">
        <v>24</v>
      </c>
      <c r="E27" s="4" t="s">
        <v>27</v>
      </c>
      <c r="F27" s="4" t="s">
        <v>26</v>
      </c>
      <c r="G27" s="4">
        <v>9.3000000000000007</v>
      </c>
      <c r="H27" s="4" t="s">
        <v>27</v>
      </c>
      <c r="I27" s="4">
        <f t="shared" si="1"/>
        <v>0</v>
      </c>
      <c r="J27" s="4">
        <f t="shared" si="2"/>
        <v>0</v>
      </c>
      <c r="K27" s="4">
        <f t="shared" si="3"/>
        <v>0</v>
      </c>
      <c r="L27" s="4">
        <f t="shared" si="4"/>
        <v>0</v>
      </c>
      <c r="M27" s="4">
        <f t="shared" si="5"/>
        <v>0</v>
      </c>
      <c r="N27" s="4">
        <f t="shared" si="6"/>
        <v>0</v>
      </c>
      <c r="O27" s="4" t="str">
        <f t="shared" si="7"/>
        <v>일반</v>
      </c>
      <c r="P27" s="4" t="s">
        <v>55</v>
      </c>
      <c r="Q27" s="4"/>
      <c r="R27" s="4"/>
      <c r="S27" s="5" t="s">
        <v>56</v>
      </c>
      <c r="T27" s="15"/>
    </row>
    <row r="28" spans="1:20" ht="129.94999999999999" customHeight="1" x14ac:dyDescent="0.3">
      <c r="A28" s="4">
        <v>23</v>
      </c>
      <c r="B28" s="4" t="s">
        <v>23</v>
      </c>
      <c r="C28" s="4" t="str">
        <f t="shared" si="0"/>
        <v>25-성남시-23</v>
      </c>
      <c r="D28" s="4" t="s">
        <v>24</v>
      </c>
      <c r="E28" s="4" t="s">
        <v>34</v>
      </c>
      <c r="F28" s="4" t="s">
        <v>26</v>
      </c>
      <c r="G28" s="4">
        <v>9.3000000000000007</v>
      </c>
      <c r="H28" s="4" t="s">
        <v>27</v>
      </c>
      <c r="I28" s="4">
        <f t="shared" si="1"/>
        <v>0</v>
      </c>
      <c r="J28" s="4">
        <f t="shared" si="2"/>
        <v>3</v>
      </c>
      <c r="K28" s="4">
        <f t="shared" si="3"/>
        <v>0</v>
      </c>
      <c r="L28" s="4">
        <f t="shared" si="4"/>
        <v>0</v>
      </c>
      <c r="M28" s="4">
        <f t="shared" si="5"/>
        <v>0</v>
      </c>
      <c r="N28" s="4">
        <f t="shared" si="6"/>
        <v>3</v>
      </c>
      <c r="O28" s="4" t="str">
        <f t="shared" si="7"/>
        <v>일반</v>
      </c>
      <c r="P28" s="4" t="s">
        <v>39</v>
      </c>
      <c r="Q28" s="4"/>
      <c r="R28" s="4"/>
      <c r="S28" s="5" t="s">
        <v>57</v>
      </c>
      <c r="T28" s="15"/>
    </row>
    <row r="29" spans="1:20" ht="129.94999999999999" customHeight="1" x14ac:dyDescent="0.3">
      <c r="A29" s="4">
        <v>24</v>
      </c>
      <c r="B29" s="4" t="s">
        <v>23</v>
      </c>
      <c r="C29" s="4" t="str">
        <f t="shared" si="0"/>
        <v>25-성남시-24</v>
      </c>
      <c r="D29" s="4" t="s">
        <v>24</v>
      </c>
      <c r="E29" s="4" t="s">
        <v>34</v>
      </c>
      <c r="F29" s="4" t="s">
        <v>26</v>
      </c>
      <c r="G29" s="4">
        <v>9.3000000000000007</v>
      </c>
      <c r="H29" s="4" t="s">
        <v>27</v>
      </c>
      <c r="I29" s="4">
        <f t="shared" si="1"/>
        <v>0</v>
      </c>
      <c r="J29" s="4">
        <f t="shared" si="2"/>
        <v>3</v>
      </c>
      <c r="K29" s="4">
        <f t="shared" si="3"/>
        <v>0</v>
      </c>
      <c r="L29" s="4">
        <f t="shared" si="4"/>
        <v>0</v>
      </c>
      <c r="M29" s="4">
        <f t="shared" si="5"/>
        <v>0</v>
      </c>
      <c r="N29" s="4">
        <f t="shared" si="6"/>
        <v>3</v>
      </c>
      <c r="O29" s="4" t="str">
        <f t="shared" si="7"/>
        <v>일반</v>
      </c>
      <c r="P29" s="4"/>
      <c r="Q29" s="4"/>
      <c r="R29" s="4"/>
      <c r="S29" s="5" t="s">
        <v>58</v>
      </c>
      <c r="T29" s="15"/>
    </row>
    <row r="30" spans="1:20" ht="129.94999999999999" customHeight="1" x14ac:dyDescent="0.3">
      <c r="A30" s="4">
        <v>25</v>
      </c>
      <c r="B30" s="4" t="s">
        <v>23</v>
      </c>
      <c r="C30" s="4" t="str">
        <f t="shared" si="0"/>
        <v>25-성남시-25</v>
      </c>
      <c r="D30" s="4" t="s">
        <v>24</v>
      </c>
      <c r="E30" s="4" t="s">
        <v>27</v>
      </c>
      <c r="F30" s="4" t="s">
        <v>26</v>
      </c>
      <c r="G30" s="4">
        <v>9.3000000000000007</v>
      </c>
      <c r="H30" s="4" t="s">
        <v>27</v>
      </c>
      <c r="I30" s="4">
        <f t="shared" si="1"/>
        <v>0</v>
      </c>
      <c r="J30" s="4">
        <f t="shared" si="2"/>
        <v>0</v>
      </c>
      <c r="K30" s="4">
        <f t="shared" si="3"/>
        <v>0</v>
      </c>
      <c r="L30" s="4">
        <f t="shared" si="4"/>
        <v>0</v>
      </c>
      <c r="M30" s="4">
        <f t="shared" si="5"/>
        <v>0</v>
      </c>
      <c r="N30" s="4">
        <f t="shared" si="6"/>
        <v>0</v>
      </c>
      <c r="O30" s="4" t="str">
        <f t="shared" si="7"/>
        <v>일반</v>
      </c>
      <c r="P30" s="4" t="s">
        <v>59</v>
      </c>
      <c r="Q30" s="4"/>
      <c r="R30" s="4"/>
      <c r="S30" s="5" t="s">
        <v>60</v>
      </c>
      <c r="T30" s="15"/>
    </row>
    <row r="31" spans="1:20" ht="129.94999999999999" customHeight="1" x14ac:dyDescent="0.3">
      <c r="A31" s="4">
        <v>26</v>
      </c>
      <c r="B31" s="4" t="s">
        <v>23</v>
      </c>
      <c r="C31" s="4" t="str">
        <f t="shared" si="0"/>
        <v>25-성남시-26</v>
      </c>
      <c r="D31" s="4" t="s">
        <v>24</v>
      </c>
      <c r="E31" s="4" t="s">
        <v>34</v>
      </c>
      <c r="F31" s="4" t="s">
        <v>26</v>
      </c>
      <c r="G31" s="4">
        <v>9.3000000000000007</v>
      </c>
      <c r="H31" s="4" t="s">
        <v>27</v>
      </c>
      <c r="I31" s="4">
        <f t="shared" si="1"/>
        <v>0</v>
      </c>
      <c r="J31" s="4">
        <f t="shared" si="2"/>
        <v>3</v>
      </c>
      <c r="K31" s="4">
        <f t="shared" si="3"/>
        <v>0</v>
      </c>
      <c r="L31" s="4">
        <f t="shared" si="4"/>
        <v>0</v>
      </c>
      <c r="M31" s="4">
        <f t="shared" si="5"/>
        <v>0</v>
      </c>
      <c r="N31" s="4">
        <f t="shared" si="6"/>
        <v>3</v>
      </c>
      <c r="O31" s="4" t="str">
        <f t="shared" si="7"/>
        <v>일반</v>
      </c>
      <c r="P31" s="4" t="s">
        <v>39</v>
      </c>
      <c r="Q31" s="4"/>
      <c r="R31" s="4"/>
      <c r="S31" s="5" t="s">
        <v>61</v>
      </c>
      <c r="T31" s="15"/>
    </row>
    <row r="32" spans="1:20" ht="129.94999999999999" customHeight="1" x14ac:dyDescent="0.3">
      <c r="A32" s="4">
        <v>27</v>
      </c>
      <c r="B32" s="4" t="s">
        <v>23</v>
      </c>
      <c r="C32" s="4" t="str">
        <f t="shared" si="0"/>
        <v>25-성남시-27</v>
      </c>
      <c r="D32" s="4" t="s">
        <v>24</v>
      </c>
      <c r="E32" s="4" t="s">
        <v>34</v>
      </c>
      <c r="F32" s="4" t="s">
        <v>26</v>
      </c>
      <c r="G32" s="4">
        <v>9.3000000000000007</v>
      </c>
      <c r="H32" s="4" t="s">
        <v>27</v>
      </c>
      <c r="I32" s="4">
        <f t="shared" si="1"/>
        <v>0</v>
      </c>
      <c r="J32" s="4">
        <f t="shared" si="2"/>
        <v>3</v>
      </c>
      <c r="K32" s="4">
        <f t="shared" si="3"/>
        <v>0</v>
      </c>
      <c r="L32" s="4">
        <f t="shared" si="4"/>
        <v>0</v>
      </c>
      <c r="M32" s="4">
        <f t="shared" si="5"/>
        <v>0</v>
      </c>
      <c r="N32" s="4">
        <f t="shared" si="6"/>
        <v>3</v>
      </c>
      <c r="O32" s="4" t="str">
        <f t="shared" si="7"/>
        <v>일반</v>
      </c>
      <c r="P32" s="4"/>
      <c r="Q32" s="4"/>
      <c r="R32" s="4"/>
      <c r="S32" s="5" t="s">
        <v>62</v>
      </c>
      <c r="T32" s="15"/>
    </row>
    <row r="33" spans="1:20" ht="129.94999999999999" customHeight="1" x14ac:dyDescent="0.3">
      <c r="A33" s="4">
        <v>28</v>
      </c>
      <c r="B33" s="4" t="s">
        <v>23</v>
      </c>
      <c r="C33" s="4" t="str">
        <f t="shared" si="0"/>
        <v>25-성남시-28</v>
      </c>
      <c r="D33" s="4" t="s">
        <v>24</v>
      </c>
      <c r="E33" s="4" t="s">
        <v>34</v>
      </c>
      <c r="F33" s="4" t="s">
        <v>26</v>
      </c>
      <c r="G33" s="4">
        <v>9.3000000000000007</v>
      </c>
      <c r="H33" s="4" t="s">
        <v>27</v>
      </c>
      <c r="I33" s="4">
        <f t="shared" si="1"/>
        <v>0</v>
      </c>
      <c r="J33" s="4">
        <f t="shared" si="2"/>
        <v>3</v>
      </c>
      <c r="K33" s="4">
        <f t="shared" si="3"/>
        <v>0</v>
      </c>
      <c r="L33" s="4">
        <f t="shared" si="4"/>
        <v>0</v>
      </c>
      <c r="M33" s="4">
        <f t="shared" si="5"/>
        <v>0</v>
      </c>
      <c r="N33" s="4">
        <f t="shared" si="6"/>
        <v>3</v>
      </c>
      <c r="O33" s="4" t="str">
        <f t="shared" si="7"/>
        <v>일반</v>
      </c>
      <c r="P33" s="4" t="s">
        <v>39</v>
      </c>
      <c r="Q33" s="4"/>
      <c r="R33" s="4"/>
      <c r="S33" s="5" t="s">
        <v>63</v>
      </c>
      <c r="T33" s="15"/>
    </row>
    <row r="34" spans="1:20" ht="129.94999999999999" customHeight="1" x14ac:dyDescent="0.3">
      <c r="A34" s="4">
        <v>29</v>
      </c>
      <c r="B34" s="4" t="s">
        <v>23</v>
      </c>
      <c r="C34" s="4" t="str">
        <f t="shared" si="0"/>
        <v>25-성남시-29</v>
      </c>
      <c r="D34" s="4" t="s">
        <v>24</v>
      </c>
      <c r="E34" s="4" t="s">
        <v>24</v>
      </c>
      <c r="F34" s="4" t="s">
        <v>26</v>
      </c>
      <c r="G34" s="4">
        <v>9.3000000000000007</v>
      </c>
      <c r="H34" s="4" t="s">
        <v>27</v>
      </c>
      <c r="I34" s="4">
        <f t="shared" si="1"/>
        <v>0</v>
      </c>
      <c r="J34" s="4" t="b">
        <f t="shared" si="2"/>
        <v>0</v>
      </c>
      <c r="K34" s="4">
        <f t="shared" si="3"/>
        <v>0</v>
      </c>
      <c r="L34" s="4">
        <f t="shared" si="4"/>
        <v>0</v>
      </c>
      <c r="M34" s="4">
        <f t="shared" si="5"/>
        <v>0</v>
      </c>
      <c r="N34" s="4">
        <f t="shared" si="6"/>
        <v>0</v>
      </c>
      <c r="O34" s="4" t="str">
        <f t="shared" si="7"/>
        <v>일반</v>
      </c>
      <c r="P34" s="4" t="s">
        <v>39</v>
      </c>
      <c r="Q34" s="4"/>
      <c r="R34" s="4"/>
      <c r="S34" s="5" t="s">
        <v>64</v>
      </c>
      <c r="T34" s="15"/>
    </row>
    <row r="35" spans="1:20" ht="129.94999999999999" customHeight="1" x14ac:dyDescent="0.3">
      <c r="A35" s="4">
        <v>30</v>
      </c>
      <c r="B35" s="4" t="s">
        <v>23</v>
      </c>
      <c r="C35" s="4" t="str">
        <f t="shared" si="0"/>
        <v>25-성남시-30</v>
      </c>
      <c r="D35" s="4" t="s">
        <v>24</v>
      </c>
      <c r="E35" s="4" t="s">
        <v>29</v>
      </c>
      <c r="F35" s="4" t="s">
        <v>26</v>
      </c>
      <c r="G35" s="4">
        <v>9.3000000000000007</v>
      </c>
      <c r="H35" s="4" t="s">
        <v>27</v>
      </c>
      <c r="I35" s="4">
        <f t="shared" si="1"/>
        <v>0</v>
      </c>
      <c r="J35" s="4">
        <f t="shared" si="2"/>
        <v>1</v>
      </c>
      <c r="K35" s="4">
        <f t="shared" si="3"/>
        <v>0</v>
      </c>
      <c r="L35" s="4">
        <f t="shared" si="4"/>
        <v>0</v>
      </c>
      <c r="M35" s="4">
        <f t="shared" si="5"/>
        <v>0</v>
      </c>
      <c r="N35" s="4">
        <f t="shared" si="6"/>
        <v>1</v>
      </c>
      <c r="O35" s="4" t="str">
        <f t="shared" si="7"/>
        <v>일반</v>
      </c>
      <c r="P35" s="4"/>
      <c r="Q35" s="4"/>
      <c r="R35" s="4"/>
      <c r="S35" s="5" t="s">
        <v>65</v>
      </c>
      <c r="T35" s="15"/>
    </row>
    <row r="36" spans="1:20" ht="129.94999999999999" customHeight="1" x14ac:dyDescent="0.3">
      <c r="A36" s="4">
        <v>31</v>
      </c>
      <c r="B36" s="4" t="s">
        <v>23</v>
      </c>
      <c r="C36" s="4" t="str">
        <f t="shared" si="0"/>
        <v>25-성남시-31</v>
      </c>
      <c r="D36" s="4" t="s">
        <v>24</v>
      </c>
      <c r="E36" s="4" t="s">
        <v>27</v>
      </c>
      <c r="F36" s="4" t="s">
        <v>26</v>
      </c>
      <c r="G36" s="4">
        <v>9.3000000000000007</v>
      </c>
      <c r="H36" s="4" t="s">
        <v>27</v>
      </c>
      <c r="I36" s="4">
        <f t="shared" si="1"/>
        <v>0</v>
      </c>
      <c r="J36" s="4">
        <f t="shared" si="2"/>
        <v>0</v>
      </c>
      <c r="K36" s="4">
        <f t="shared" si="3"/>
        <v>0</v>
      </c>
      <c r="L36" s="4">
        <f t="shared" si="4"/>
        <v>0</v>
      </c>
      <c r="M36" s="4">
        <f t="shared" si="5"/>
        <v>0</v>
      </c>
      <c r="N36" s="4">
        <f t="shared" si="6"/>
        <v>0</v>
      </c>
      <c r="O36" s="4" t="str">
        <f t="shared" si="7"/>
        <v>일반</v>
      </c>
      <c r="P36" s="4" t="s">
        <v>66</v>
      </c>
      <c r="Q36" s="4"/>
      <c r="R36" s="4"/>
      <c r="S36" s="5" t="s">
        <v>67</v>
      </c>
      <c r="T36" s="15"/>
    </row>
    <row r="37" spans="1:20" ht="129.94999999999999" customHeight="1" x14ac:dyDescent="0.3">
      <c r="A37" s="4">
        <v>32</v>
      </c>
      <c r="B37" s="4" t="s">
        <v>23</v>
      </c>
      <c r="C37" s="4" t="str">
        <f t="shared" si="0"/>
        <v>25-성남시-32</v>
      </c>
      <c r="D37" s="4" t="s">
        <v>24</v>
      </c>
      <c r="E37" s="4" t="s">
        <v>34</v>
      </c>
      <c r="F37" s="4" t="s">
        <v>26</v>
      </c>
      <c r="G37" s="4">
        <v>9.3000000000000007</v>
      </c>
      <c r="H37" s="4" t="s">
        <v>27</v>
      </c>
      <c r="I37" s="4">
        <f t="shared" si="1"/>
        <v>0</v>
      </c>
      <c r="J37" s="4">
        <f t="shared" si="2"/>
        <v>3</v>
      </c>
      <c r="K37" s="4">
        <f t="shared" si="3"/>
        <v>0</v>
      </c>
      <c r="L37" s="4">
        <f t="shared" si="4"/>
        <v>0</v>
      </c>
      <c r="M37" s="4">
        <f t="shared" si="5"/>
        <v>0</v>
      </c>
      <c r="N37" s="4">
        <f t="shared" si="6"/>
        <v>3</v>
      </c>
      <c r="O37" s="4" t="str">
        <f t="shared" si="7"/>
        <v>일반</v>
      </c>
      <c r="P37" s="4"/>
      <c r="Q37" s="4"/>
      <c r="R37" s="4"/>
      <c r="S37" s="5" t="s">
        <v>68</v>
      </c>
      <c r="T37" s="15"/>
    </row>
    <row r="38" spans="1:20" ht="129.94999999999999" customHeight="1" x14ac:dyDescent="0.3">
      <c r="A38" s="4">
        <v>33</v>
      </c>
      <c r="B38" s="4" t="s">
        <v>23</v>
      </c>
      <c r="C38" s="4" t="str">
        <f t="shared" si="0"/>
        <v>25-성남시-33</v>
      </c>
      <c r="D38" s="4" t="s">
        <v>24</v>
      </c>
      <c r="E38" s="4" t="s">
        <v>34</v>
      </c>
      <c r="F38" s="4" t="s">
        <v>26</v>
      </c>
      <c r="G38" s="4">
        <v>9.3000000000000007</v>
      </c>
      <c r="H38" s="4" t="s">
        <v>27</v>
      </c>
      <c r="I38" s="4">
        <f t="shared" si="1"/>
        <v>0</v>
      </c>
      <c r="J38" s="4">
        <f t="shared" si="2"/>
        <v>3</v>
      </c>
      <c r="K38" s="4">
        <f t="shared" si="3"/>
        <v>0</v>
      </c>
      <c r="L38" s="4">
        <f t="shared" si="4"/>
        <v>0</v>
      </c>
      <c r="M38" s="4">
        <f t="shared" si="5"/>
        <v>0</v>
      </c>
      <c r="N38" s="4">
        <f t="shared" si="6"/>
        <v>3</v>
      </c>
      <c r="O38" s="4" t="str">
        <f t="shared" si="7"/>
        <v>일반</v>
      </c>
      <c r="P38" s="4"/>
      <c r="Q38" s="4"/>
      <c r="R38" s="4"/>
      <c r="S38" s="5" t="s">
        <v>69</v>
      </c>
      <c r="T38" s="15"/>
    </row>
    <row r="39" spans="1:20" ht="129.94999999999999" customHeight="1" x14ac:dyDescent="0.3">
      <c r="A39" s="4">
        <v>34</v>
      </c>
      <c r="B39" s="4" t="s">
        <v>23</v>
      </c>
      <c r="C39" s="4" t="str">
        <f t="shared" si="0"/>
        <v>25-성남시-34</v>
      </c>
      <c r="D39" s="4" t="s">
        <v>24</v>
      </c>
      <c r="E39" s="4" t="s">
        <v>34</v>
      </c>
      <c r="F39" s="4" t="s">
        <v>26</v>
      </c>
      <c r="G39" s="4">
        <v>9.3000000000000007</v>
      </c>
      <c r="H39" s="4" t="s">
        <v>27</v>
      </c>
      <c r="I39" s="4">
        <f t="shared" si="1"/>
        <v>0</v>
      </c>
      <c r="J39" s="4">
        <f t="shared" si="2"/>
        <v>3</v>
      </c>
      <c r="K39" s="4">
        <f t="shared" si="3"/>
        <v>0</v>
      </c>
      <c r="L39" s="4">
        <f t="shared" si="4"/>
        <v>0</v>
      </c>
      <c r="M39" s="4">
        <f t="shared" si="5"/>
        <v>0</v>
      </c>
      <c r="N39" s="4">
        <f t="shared" si="6"/>
        <v>3</v>
      </c>
      <c r="O39" s="4" t="str">
        <f t="shared" si="7"/>
        <v>일반</v>
      </c>
      <c r="P39" s="4" t="s">
        <v>39</v>
      </c>
      <c r="Q39" s="4"/>
      <c r="R39" s="4"/>
      <c r="S39" s="5" t="s">
        <v>70</v>
      </c>
      <c r="T39" s="15"/>
    </row>
    <row r="40" spans="1:20" ht="129.94999999999999" customHeight="1" x14ac:dyDescent="0.3">
      <c r="A40" s="4">
        <v>35</v>
      </c>
      <c r="B40" s="4" t="s">
        <v>71</v>
      </c>
      <c r="C40" s="4" t="str">
        <f t="shared" si="0"/>
        <v>25-성남시-35</v>
      </c>
      <c r="D40" s="4" t="s">
        <v>24</v>
      </c>
      <c r="E40" s="4" t="s">
        <v>34</v>
      </c>
      <c r="F40" s="4" t="s">
        <v>26</v>
      </c>
      <c r="G40" s="4">
        <v>9.3000000000000007</v>
      </c>
      <c r="H40" s="4" t="s">
        <v>27</v>
      </c>
      <c r="I40" s="4">
        <f t="shared" si="1"/>
        <v>0</v>
      </c>
      <c r="J40" s="4">
        <f t="shared" si="2"/>
        <v>3</v>
      </c>
      <c r="K40" s="4">
        <f t="shared" si="3"/>
        <v>0</v>
      </c>
      <c r="L40" s="4">
        <f t="shared" si="4"/>
        <v>0</v>
      </c>
      <c r="M40" s="4">
        <f t="shared" si="5"/>
        <v>0</v>
      </c>
      <c r="N40" s="4">
        <f t="shared" si="6"/>
        <v>3</v>
      </c>
      <c r="O40" s="4" t="str">
        <f t="shared" si="7"/>
        <v>일반</v>
      </c>
      <c r="P40" s="4"/>
      <c r="Q40" s="4"/>
      <c r="R40" s="4"/>
      <c r="S40" s="5" t="s">
        <v>72</v>
      </c>
      <c r="T40" s="15"/>
    </row>
    <row r="41" spans="1:20" ht="129.94999999999999" customHeight="1" x14ac:dyDescent="0.3">
      <c r="A41" s="4">
        <v>36</v>
      </c>
      <c r="B41" s="4" t="s">
        <v>71</v>
      </c>
      <c r="C41" s="4" t="str">
        <f t="shared" si="0"/>
        <v>25-성남시-36</v>
      </c>
      <c r="D41" s="4" t="s">
        <v>24</v>
      </c>
      <c r="E41" s="4" t="s">
        <v>34</v>
      </c>
      <c r="F41" s="4" t="s">
        <v>26</v>
      </c>
      <c r="G41" s="4">
        <v>9.3000000000000007</v>
      </c>
      <c r="H41" s="4" t="s">
        <v>27</v>
      </c>
      <c r="I41" s="4">
        <f t="shared" si="1"/>
        <v>0</v>
      </c>
      <c r="J41" s="4">
        <f t="shared" si="2"/>
        <v>3</v>
      </c>
      <c r="K41" s="4">
        <f t="shared" si="3"/>
        <v>0</v>
      </c>
      <c r="L41" s="4">
        <f t="shared" si="4"/>
        <v>0</v>
      </c>
      <c r="M41" s="4">
        <f t="shared" si="5"/>
        <v>0</v>
      </c>
      <c r="N41" s="4">
        <f t="shared" si="6"/>
        <v>3</v>
      </c>
      <c r="O41" s="4" t="str">
        <f t="shared" si="7"/>
        <v>일반</v>
      </c>
      <c r="P41" s="4"/>
      <c r="Q41" s="4"/>
      <c r="R41" s="4"/>
      <c r="S41" s="5" t="s">
        <v>73</v>
      </c>
      <c r="T41" s="15"/>
    </row>
    <row r="42" spans="1:20" ht="129.94999999999999" customHeight="1" x14ac:dyDescent="0.3">
      <c r="A42" s="4">
        <v>37</v>
      </c>
      <c r="B42" s="4" t="s">
        <v>74</v>
      </c>
      <c r="C42" s="4" t="str">
        <f t="shared" si="0"/>
        <v>25-성남시-37</v>
      </c>
      <c r="D42" s="4" t="s">
        <v>24</v>
      </c>
      <c r="E42" s="4" t="s">
        <v>34</v>
      </c>
      <c r="F42" s="4" t="s">
        <v>26</v>
      </c>
      <c r="G42" s="4">
        <v>9.3000000000000007</v>
      </c>
      <c r="H42" s="4" t="s">
        <v>27</v>
      </c>
      <c r="I42" s="4">
        <f t="shared" si="1"/>
        <v>0</v>
      </c>
      <c r="J42" s="4">
        <f t="shared" si="2"/>
        <v>3</v>
      </c>
      <c r="K42" s="4">
        <f t="shared" si="3"/>
        <v>0</v>
      </c>
      <c r="L42" s="4">
        <f t="shared" si="4"/>
        <v>0</v>
      </c>
      <c r="M42" s="4">
        <f t="shared" si="5"/>
        <v>0</v>
      </c>
      <c r="N42" s="4">
        <f t="shared" si="6"/>
        <v>3</v>
      </c>
      <c r="O42" s="4" t="str">
        <f t="shared" si="7"/>
        <v>일반</v>
      </c>
      <c r="P42" s="4"/>
      <c r="Q42" s="4"/>
      <c r="R42" s="4"/>
      <c r="S42" s="5" t="s">
        <v>75</v>
      </c>
      <c r="T42" s="15"/>
    </row>
    <row r="43" spans="1:20" ht="129.94999999999999" customHeight="1" x14ac:dyDescent="0.3">
      <c r="A43" s="4">
        <v>38</v>
      </c>
      <c r="B43" s="4" t="s">
        <v>76</v>
      </c>
      <c r="C43" s="4" t="str">
        <f t="shared" si="0"/>
        <v>25-성남시-38</v>
      </c>
      <c r="D43" s="4" t="s">
        <v>24</v>
      </c>
      <c r="E43" s="4" t="s">
        <v>34</v>
      </c>
      <c r="F43" s="4" t="s">
        <v>26</v>
      </c>
      <c r="G43" s="4">
        <v>9.3000000000000007</v>
      </c>
      <c r="H43" s="4" t="s">
        <v>27</v>
      </c>
      <c r="I43" s="4">
        <f t="shared" si="1"/>
        <v>0</v>
      </c>
      <c r="J43" s="4">
        <f t="shared" si="2"/>
        <v>3</v>
      </c>
      <c r="K43" s="4">
        <f t="shared" si="3"/>
        <v>0</v>
      </c>
      <c r="L43" s="4">
        <f t="shared" si="4"/>
        <v>0</v>
      </c>
      <c r="M43" s="4">
        <f t="shared" si="5"/>
        <v>0</v>
      </c>
      <c r="N43" s="4">
        <f t="shared" si="6"/>
        <v>3</v>
      </c>
      <c r="O43" s="4" t="str">
        <f t="shared" si="7"/>
        <v>일반</v>
      </c>
      <c r="P43" s="4"/>
      <c r="Q43" s="4"/>
      <c r="R43" s="4"/>
      <c r="S43" s="5" t="s">
        <v>77</v>
      </c>
      <c r="T43" s="15"/>
    </row>
    <row r="44" spans="1:20" ht="129.94999999999999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15"/>
    </row>
    <row r="45" spans="1:20" ht="129.94999999999999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15"/>
    </row>
    <row r="46" spans="1:20" ht="129.94999999999999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15"/>
    </row>
    <row r="47" spans="1:20" ht="129.94999999999999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15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tabSelected="1" view="pageBreakPreview" zoomScaleNormal="100" zoomScaleSheetLayoutView="100" workbookViewId="0">
      <selection activeCell="F36" sqref="F36"/>
    </sheetView>
  </sheetViews>
  <sheetFormatPr defaultRowHeight="129.75" customHeight="1" x14ac:dyDescent="0.3"/>
  <cols>
    <col min="1" max="1" width="12.5" style="18" customWidth="1"/>
    <col min="2" max="2" width="39.125" style="18" customWidth="1"/>
    <col min="3" max="3" width="25.375" style="8" customWidth="1"/>
  </cols>
  <sheetData>
    <row r="1" spans="1:3" ht="16.5" customHeight="1" x14ac:dyDescent="0.3"/>
    <row r="2" spans="1:3" ht="16.5" customHeight="1" x14ac:dyDescent="0.3">
      <c r="A2" s="10" t="s">
        <v>78</v>
      </c>
    </row>
    <row r="3" spans="1:3" ht="6.75" customHeight="1" x14ac:dyDescent="0.3"/>
    <row r="4" spans="1:3" ht="33" customHeight="1" x14ac:dyDescent="0.3">
      <c r="A4" s="13" t="s">
        <v>79</v>
      </c>
      <c r="B4" s="14" t="s">
        <v>20</v>
      </c>
      <c r="C4" s="13" t="s">
        <v>80</v>
      </c>
    </row>
    <row r="5" spans="1:3" ht="129.75" customHeight="1" x14ac:dyDescent="0.3">
      <c r="A5" s="20" t="str">
        <f>RIGHT(RawData!$A$2,2)&amp;"-"&amp;RawData!$C$2&amp;"-"&amp;RawData!A6</f>
        <v>25-성남시-1</v>
      </c>
      <c r="B5" s="4"/>
      <c r="C5" s="12" t="str">
        <f>IF(RawData!S6="","-",RawData!S6)</f>
        <v>하나은행 앞 반대도로</v>
      </c>
    </row>
    <row r="6" spans="1:3" ht="129.75" customHeight="1" x14ac:dyDescent="0.3">
      <c r="A6" s="20" t="str">
        <f>RIGHT(RawData!$A$2,2)&amp;"-"&amp;RawData!$C$2&amp;"-"&amp;RawData!A7</f>
        <v>25-성남시-2</v>
      </c>
      <c r="B6" s="4"/>
      <c r="C6" s="12" t="str">
        <f>IF(RawData!S7="","-",RawData!S7)</f>
        <v>상록마을(임광/보성) 미켈란쉐르빌 앞 버스정류장</v>
      </c>
    </row>
    <row r="7" spans="1:3" ht="129.75" customHeight="1" x14ac:dyDescent="0.3">
      <c r="A7" s="20" t="str">
        <f>RIGHT(RawData!$A$2,2)&amp;"-"&amp;RawData!$C$2&amp;"-"&amp;RawData!A8</f>
        <v>25-성남시-3</v>
      </c>
      <c r="B7" s="4"/>
      <c r="C7" s="12" t="str">
        <f>IF(RawData!S8="","-",RawData!S8)</f>
        <v>미켈란쉐르빌 B동 앞 맞음편 보도</v>
      </c>
    </row>
    <row r="8" spans="1:3" ht="129.75" customHeight="1" x14ac:dyDescent="0.3">
      <c r="A8" s="20" t="str">
        <f>RIGHT(RawData!$A$2,2)&amp;"-"&amp;RawData!$C$2&amp;"-"&amp;RawData!A9</f>
        <v>25-성남시-4</v>
      </c>
      <c r="B8" s="4"/>
      <c r="C8" s="12" t="str">
        <f>IF(RawData!S9="","-",RawData!S9)</f>
        <v>야생화지하보도 양차선도로</v>
      </c>
    </row>
    <row r="9" spans="1:3" ht="129.75" customHeight="1" x14ac:dyDescent="0.3">
      <c r="A9" s="20" t="str">
        <f>RIGHT(RawData!$A$2,2)&amp;"-"&amp;RawData!$C$2&amp;"-"&amp;RawData!A10</f>
        <v>25-성남시-5</v>
      </c>
      <c r="B9" s="4"/>
      <c r="C9" s="12" t="str">
        <f>IF(RawData!S10="","-",RawData!S10)</f>
        <v>상록마을 버스정류장 앞 양차선도로</v>
      </c>
    </row>
    <row r="10" spans="1:3" ht="129.75" customHeight="1" x14ac:dyDescent="0.3">
      <c r="A10" s="20" t="str">
        <f>RIGHT(RawData!$A$2,2)&amp;"-"&amp;RawData!$C$2&amp;"-"&amp;RawData!A11</f>
        <v>25-성남시-6</v>
      </c>
      <c r="B10" s="4"/>
      <c r="C10" s="12" t="str">
        <f>IF(RawData!S11="","-",RawData!S11)</f>
        <v>금곡사거리 도로</v>
      </c>
    </row>
    <row r="11" spans="1:3" ht="129.75" customHeight="1" x14ac:dyDescent="0.3">
      <c r="A11" s="20" t="str">
        <f>RIGHT(RawData!$A$2,2)&amp;"-"&amp;RawData!$C$2&amp;"-"&amp;RawData!A12</f>
        <v>25-성남시-7</v>
      </c>
      <c r="B11" s="4"/>
      <c r="C11" s="12" t="str">
        <f>IF(RawData!S12="","-",RawData!S12)</f>
        <v>분당경영고등학교 앞 도로</v>
      </c>
    </row>
    <row r="12" spans="1:3" ht="129.75" customHeight="1" x14ac:dyDescent="0.3">
      <c r="A12" s="20" t="str">
        <f>RIGHT(RawData!$A$2,2)&amp;"-"&amp;RawData!$C$2&amp;"-"&amp;RawData!A13</f>
        <v>25-성남시-8</v>
      </c>
      <c r="B12" s="4"/>
      <c r="C12" s="12" t="str">
        <f>IF(RawData!S13="","-",RawData!S13)</f>
        <v>#연결선 환기구 앞 도로</v>
      </c>
    </row>
    <row r="13" spans="1:3" ht="129.75" customHeight="1" x14ac:dyDescent="0.3">
      <c r="A13" s="20" t="str">
        <f>RIGHT(RawData!$A$2,2)&amp;"-"&amp;RawData!$C$2&amp;"-"&amp;RawData!A14</f>
        <v>25-성남시-9</v>
      </c>
      <c r="B13" s="4"/>
      <c r="C13" s="12" t="str">
        <f>IF(RawData!S14="","-",RawData!S14)</f>
        <v>청솔주공6단지 버스정류장 앞 도로</v>
      </c>
    </row>
    <row r="14" spans="1:3" ht="129.75" customHeight="1" x14ac:dyDescent="0.3">
      <c r="A14" s="20" t="str">
        <f>RIGHT(RawData!$A$2,2)&amp;"-"&amp;RawData!$C$2&amp;"-"&amp;RawData!A15</f>
        <v>25-성남시-10</v>
      </c>
      <c r="B14" s="4"/>
      <c r="C14" s="12" t="str">
        <f>IF(RawData!S15="","-",RawData!S15)</f>
        <v>청솔마을 사거리 앞 도로</v>
      </c>
    </row>
    <row r="15" spans="1:3" ht="129.75" customHeight="1" x14ac:dyDescent="0.3">
      <c r="A15" s="20" t="str">
        <f>RIGHT(RawData!$A$2,2)&amp;"-"&amp;RawData!$C$2&amp;"-"&amp;RawData!A16</f>
        <v>25-성남시-11</v>
      </c>
      <c r="B15" s="4"/>
      <c r="C15" s="12" t="str">
        <f>IF(RawData!S16="","-",RawData!S16)</f>
        <v>청솔마을성원7단지 아파트707동 도로</v>
      </c>
    </row>
    <row r="16" spans="1:3" ht="129.75" customHeight="1" x14ac:dyDescent="0.3">
      <c r="A16" s="20" t="str">
        <f>RIGHT(RawData!$A$2,2)&amp;"-"&amp;RawData!$C$2&amp;"-"&amp;RawData!A17</f>
        <v>25-성남시-12</v>
      </c>
      <c r="B16" s="4"/>
      <c r="C16" s="12" t="str">
        <f>IF(RawData!S17="","-",RawData!S17)</f>
        <v>청솔마을성원7단지 아파트706동 도로</v>
      </c>
    </row>
    <row r="17" spans="1:3" ht="129.75" customHeight="1" x14ac:dyDescent="0.3">
      <c r="A17" s="20" t="str">
        <f>RIGHT(RawData!$A$2,2)&amp;"-"&amp;RawData!$C$2&amp;"-"&amp;RawData!A18</f>
        <v>25-성남시-13</v>
      </c>
      <c r="B17" s="4"/>
      <c r="C17" s="12" t="str">
        <f>IF(RawData!S18="","-",RawData!S18)</f>
        <v>청솔마을 서광영남아파트103동 앞 도로</v>
      </c>
    </row>
    <row r="18" spans="1:3" ht="129.75" customHeight="1" x14ac:dyDescent="0.3">
      <c r="A18" s="20" t="str">
        <f>RIGHT(RawData!$A$2,2)&amp;"-"&amp;RawData!$C$2&amp;"-"&amp;RawData!A19</f>
        <v>25-성남시-14</v>
      </c>
      <c r="B18" s="4"/>
      <c r="C18" s="12" t="str">
        <f>IF(RawData!S19="","-",RawData!S19)</f>
        <v>GS25 분당성원점 앞 횡단보도</v>
      </c>
    </row>
    <row r="19" spans="1:3" ht="129.75" customHeight="1" x14ac:dyDescent="0.3">
      <c r="A19" s="20" t="str">
        <f>RIGHT(RawData!$A$2,2)&amp;"-"&amp;RawData!$C$2&amp;"-"&amp;RawData!A20</f>
        <v>25-성남시-15</v>
      </c>
      <c r="B19" s="4"/>
      <c r="C19" s="12" t="str">
        <f>IF(RawData!S20="","-",RawData!S20)</f>
        <v>옥된장 앞 도로</v>
      </c>
    </row>
    <row r="20" spans="1:3" ht="129.75" customHeight="1" x14ac:dyDescent="0.3">
      <c r="A20" s="20" t="str">
        <f>RIGHT(RawData!$A$2,2)&amp;"-"&amp;RawData!$C$2&amp;"-"&amp;RawData!A21</f>
        <v>25-성남시-16</v>
      </c>
      <c r="B20" s="4"/>
      <c r="C20" s="12" t="str">
        <f>IF(RawData!S21="","-",RawData!S21)</f>
        <v>올리브영 앞 도로</v>
      </c>
    </row>
    <row r="21" spans="1:3" ht="129.75" customHeight="1" x14ac:dyDescent="0.3">
      <c r="A21" s="20" t="str">
        <f>RIGHT(RawData!$A$2,2)&amp;"-"&amp;RawData!$C$2&amp;"-"&amp;RawData!A22</f>
        <v>25-성남시-17</v>
      </c>
      <c r="B21" s="4"/>
      <c r="C21" s="12" t="str">
        <f>IF(RawData!S22="","-",RawData!S22)</f>
        <v>미금역 버스정류장 앞 도로</v>
      </c>
    </row>
    <row r="22" spans="1:3" ht="129.75" customHeight="1" x14ac:dyDescent="0.3">
      <c r="A22" s="20" t="str">
        <f>RIGHT(RawData!$A$2,2)&amp;"-"&amp;RawData!$C$2&amp;"-"&amp;RawData!A23</f>
        <v>25-성남시-18</v>
      </c>
      <c r="B22" s="4"/>
      <c r="C22" s="12" t="str">
        <f>IF(RawData!S23="","-",RawData!S23)</f>
        <v>미금역 #1번출구 앞 도로</v>
      </c>
    </row>
    <row r="23" spans="1:3" ht="129.75" customHeight="1" x14ac:dyDescent="0.3">
      <c r="A23" s="20" t="str">
        <f>RIGHT(RawData!$A$2,2)&amp;"-"&amp;RawData!$C$2&amp;"-"&amp;RawData!A24</f>
        <v>25-성남시-19</v>
      </c>
      <c r="B23" s="4"/>
      <c r="C23" s="12" t="str">
        <f>IF(RawData!S24="","-",RawData!S24)</f>
        <v>미금역 교차로 도로</v>
      </c>
    </row>
    <row r="24" spans="1:3" ht="129.75" customHeight="1" x14ac:dyDescent="0.3">
      <c r="A24" s="20" t="str">
        <f>RIGHT(RawData!$A$2,2)&amp;"-"&amp;RawData!$C$2&amp;"-"&amp;RawData!A25</f>
        <v>25-성남시-20</v>
      </c>
      <c r="B24" s="4"/>
      <c r="C24" s="12" t="str">
        <f>IF(RawData!S25="","-",RawData!S25)</f>
        <v>미금역 #2번출구 앞 도로</v>
      </c>
    </row>
    <row r="25" spans="1:3" ht="129.75" customHeight="1" x14ac:dyDescent="0.3">
      <c r="A25" s="20" t="str">
        <f>RIGHT(RawData!$A$2,2)&amp;"-"&amp;RawData!$C$2&amp;"-"&amp;RawData!A26</f>
        <v>25-성남시-21</v>
      </c>
      <c r="B25" s="4"/>
      <c r="C25" s="12" t="str">
        <f>IF(RawData!S26="","-",RawData!S26)</f>
        <v>미금역 교차로 도로</v>
      </c>
    </row>
    <row r="26" spans="1:3" ht="129.75" customHeight="1" x14ac:dyDescent="0.3">
      <c r="A26" s="20" t="str">
        <f>RIGHT(RawData!$A$2,2)&amp;"-"&amp;RawData!$C$2&amp;"-"&amp;RawData!A27</f>
        <v>25-성남시-22</v>
      </c>
      <c r="B26" s="4"/>
      <c r="C26" s="12" t="str">
        <f>IF(RawData!S27="","-",RawData!S27)</f>
        <v>미금역 #5출구 앞 도로</v>
      </c>
    </row>
    <row r="27" spans="1:3" ht="129.75" customHeight="1" x14ac:dyDescent="0.3">
      <c r="A27" s="20" t="str">
        <f>RIGHT(RawData!$A$2,2)&amp;"-"&amp;RawData!$C$2&amp;"-"&amp;RawData!A28</f>
        <v>25-성남시-23</v>
      </c>
      <c r="B27" s="4"/>
      <c r="C27" s="12" t="str">
        <f>IF(RawData!S28="","-",RawData!S28)</f>
        <v>미금역 피난계단 앞 도로</v>
      </c>
    </row>
    <row r="28" spans="1:3" ht="129.75" customHeight="1" x14ac:dyDescent="0.3">
      <c r="A28" s="20" t="str">
        <f>RIGHT(RawData!$A$2,2)&amp;"-"&amp;RawData!$C$2&amp;"-"&amp;RawData!A29</f>
        <v>25-성남시-24</v>
      </c>
      <c r="B28" s="4"/>
      <c r="C28" s="12" t="str">
        <f>IF(RawData!S29="","-",RawData!S29)</f>
        <v>나무수커피 앞 도로</v>
      </c>
    </row>
    <row r="29" spans="1:3" ht="129.75" customHeight="1" x14ac:dyDescent="0.3">
      <c r="A29" s="20" t="str">
        <f>RIGHT(RawData!$A$2,2)&amp;"-"&amp;RawData!$C$2&amp;"-"&amp;RawData!A30</f>
        <v>25-성남시-25</v>
      </c>
      <c r="B29" s="4"/>
      <c r="C29" s="12" t="str">
        <f>IF(RawData!S30="","-",RawData!S30)</f>
        <v>택시승강장 앞 도로</v>
      </c>
    </row>
    <row r="30" spans="1:3" ht="129.75" customHeight="1" x14ac:dyDescent="0.3">
      <c r="A30" s="20" t="str">
        <f>RIGHT(RawData!$A$2,2)&amp;"-"&amp;RawData!$C$2&amp;"-"&amp;RawData!A31</f>
        <v>25-성남시-26</v>
      </c>
      <c r="B30" s="4"/>
      <c r="C30" s="12" t="str">
        <f>IF(RawData!S31="","-",RawData!S31)</f>
        <v>성남고용복지 플러스센터 앞 도로</v>
      </c>
    </row>
    <row r="31" spans="1:3" ht="129.75" customHeight="1" x14ac:dyDescent="0.3">
      <c r="A31" s="20" t="str">
        <f>RIGHT(RawData!$A$2,2)&amp;"-"&amp;RawData!$C$2&amp;"-"&amp;RawData!A32</f>
        <v>25-성남시-27</v>
      </c>
      <c r="B31" s="4"/>
      <c r="C31" s="12" t="str">
        <f>IF(RawData!S32="","-",RawData!S32)</f>
        <v>까치마을 건영빌라 503동 앞 도로</v>
      </c>
    </row>
    <row r="32" spans="1:3" ht="129.75" customHeight="1" x14ac:dyDescent="0.3">
      <c r="A32" s="20" t="str">
        <f>RIGHT(RawData!$A$2,2)&amp;"-"&amp;RawData!$C$2&amp;"-"&amp;RawData!A33</f>
        <v>25-성남시-28</v>
      </c>
      <c r="B32" s="4"/>
      <c r="C32" s="12" t="str">
        <f>IF(RawData!S33="","-",RawData!S33)</f>
        <v>까치마을 건영빌라 303동 앞 도로</v>
      </c>
    </row>
    <row r="33" spans="1:3" ht="129.75" customHeight="1" x14ac:dyDescent="0.3">
      <c r="A33" s="20" t="str">
        <f>RIGHT(RawData!$A$2,2)&amp;"-"&amp;RawData!$C$2&amp;"-"&amp;RawData!A34</f>
        <v>25-성남시-29</v>
      </c>
      <c r="B33" s="4"/>
      <c r="C33" s="12" t="str">
        <f>IF(RawData!S34="","-",RawData!S34)</f>
        <v>까치마을 건영빌라 302동 앞 도로</v>
      </c>
    </row>
    <row r="34" spans="1:3" ht="129.75" customHeight="1" x14ac:dyDescent="0.3">
      <c r="A34" s="20" t="str">
        <f>RIGHT(RawData!$A$2,2)&amp;"-"&amp;RawData!$C$2&amp;"-"&amp;RawData!A35</f>
        <v>25-성남시-30</v>
      </c>
      <c r="B34" s="4"/>
      <c r="C34" s="12" t="str">
        <f>IF(RawData!S35="","-",RawData!S35)</f>
        <v>까치마을 지하보도 도로</v>
      </c>
    </row>
    <row r="35" spans="1:3" ht="129.75" customHeight="1" x14ac:dyDescent="0.3">
      <c r="A35" s="20" t="str">
        <f>RIGHT(RawData!$A$2,2)&amp;"-"&amp;RawData!$C$2&amp;"-"&amp;RawData!A36</f>
        <v>25-성남시-31</v>
      </c>
      <c r="B35" s="4"/>
      <c r="C35" s="12" t="str">
        <f>IF(RawData!S36="","-",RawData!S36)</f>
        <v>까치마을 건영빌라 603동 앞 도로</v>
      </c>
    </row>
    <row r="36" spans="1:3" ht="129.75" customHeight="1" x14ac:dyDescent="0.3">
      <c r="A36" s="20" t="str">
        <f>RIGHT(RawData!$A$2,2)&amp;"-"&amp;RawData!$C$2&amp;"-"&amp;RawData!A37</f>
        <v>25-성남시-32</v>
      </c>
      <c r="B36" s="4"/>
      <c r="C36" s="12" t="str">
        <f>IF(RawData!S37="","-",RawData!S37)</f>
        <v>미금사거리 도로</v>
      </c>
    </row>
    <row r="37" spans="1:3" ht="129.75" customHeight="1" x14ac:dyDescent="0.3">
      <c r="A37" s="20" t="str">
        <f>RIGHT(RawData!$A$2,2)&amp;"-"&amp;RawData!$C$2&amp;"-"&amp;RawData!A38</f>
        <v>25-성남시-33</v>
      </c>
      <c r="B37" s="4"/>
      <c r="C37" s="12" t="str">
        <f>IF(RawData!S38="","-",RawData!S38)</f>
        <v>성남구미도서관 앞 도로</v>
      </c>
    </row>
    <row r="38" spans="1:3" ht="129.75" customHeight="1" x14ac:dyDescent="0.3">
      <c r="A38" s="20" t="str">
        <f>RIGHT(RawData!$A$2,2)&amp;"-"&amp;RawData!$C$2&amp;"-"&amp;RawData!A39</f>
        <v>25-성남시-34</v>
      </c>
      <c r="B38" s="4"/>
      <c r="C38" s="12" t="str">
        <f>IF(RawData!S39="","-",RawData!S39)</f>
        <v>서울그린빌 1동 앞 도로</v>
      </c>
    </row>
    <row r="39" spans="1:3" ht="129.75" customHeight="1" x14ac:dyDescent="0.3">
      <c r="A39" s="20" t="str">
        <f>RIGHT(RawData!$A$2,2)&amp;"-"&amp;RawData!$C$2&amp;"-"&amp;RawData!A40</f>
        <v>25-성남시-35</v>
      </c>
      <c r="B39" s="4"/>
      <c r="C39" s="12" t="str">
        <f>IF(RawData!S40="","-",RawData!S40)</f>
        <v>동막교 앞 사거리 도로</v>
      </c>
    </row>
    <row r="40" spans="1:3" ht="129.75" customHeight="1" x14ac:dyDescent="0.3">
      <c r="A40" s="20" t="str">
        <f>RIGHT(RawData!$A$2,2)&amp;"-"&amp;RawData!$C$2&amp;"-"&amp;RawData!A41</f>
        <v>25-성남시-36</v>
      </c>
      <c r="B40" s="4"/>
      <c r="C40" s="12" t="str">
        <f>IF(RawData!S41="","-",RawData!S41)</f>
        <v>KD운송그룹 분당영업소 앞 도로</v>
      </c>
    </row>
    <row r="41" spans="1:3" ht="129.75" customHeight="1" x14ac:dyDescent="0.3">
      <c r="A41" s="20" t="str">
        <f>RIGHT(RawData!$A$2,2)&amp;"-"&amp;RawData!$C$2&amp;"-"&amp;RawData!A42</f>
        <v>25-성남시-37</v>
      </c>
      <c r="B41" s="4"/>
      <c r="C41" s="12" t="str">
        <f>IF(RawData!S42="","-",RawData!S42)</f>
        <v>경기고속 삼거리 도로</v>
      </c>
    </row>
    <row r="42" spans="1:3" ht="129.75" customHeight="1" x14ac:dyDescent="0.3">
      <c r="A42" s="20" t="str">
        <f>RIGHT(RawData!$A$2,2)&amp;"-"&amp;RawData!$C$2&amp;"-"&amp;RawData!A43</f>
        <v>25-성남시-38</v>
      </c>
      <c r="B42" s="4"/>
      <c r="C42" s="12" t="str">
        <f>IF(RawData!S43="","-",RawData!S43)</f>
        <v>강원철물건재 앞 도로</v>
      </c>
    </row>
    <row r="43" spans="1:3" ht="129.75" customHeight="1" x14ac:dyDescent="0.3">
      <c r="A43" s="16"/>
      <c r="B43" s="21"/>
      <c r="C43" s="16"/>
    </row>
    <row r="44" spans="1:3" ht="129.75" customHeight="1" x14ac:dyDescent="0.3">
      <c r="A44" s="16"/>
      <c r="B44" s="21"/>
      <c r="C44" s="16"/>
    </row>
    <row r="45" spans="1:3" ht="129.75" customHeight="1" x14ac:dyDescent="0.3">
      <c r="A45" s="16"/>
      <c r="B45" s="21"/>
      <c r="C45" s="16"/>
    </row>
    <row r="46" spans="1:3" ht="129.75" customHeight="1" x14ac:dyDescent="0.3">
      <c r="A46" s="16"/>
      <c r="B46" s="21"/>
      <c r="C46" s="16"/>
    </row>
  </sheetData>
  <phoneticPr fontId="1" type="noConversion"/>
  <pageMargins left="0.70866141732283472" right="0.70866141732283472" top="0.74803149606299213" bottom="0.74803149606299213" header="0.31496062992125978" footer="0.31496062992125978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S50"/>
  <sheetViews>
    <sheetView view="pageBreakPreview" zoomScaleNormal="100" zoomScaleSheetLayoutView="100" workbookViewId="0">
      <selection activeCell="S23" sqref="S23"/>
    </sheetView>
  </sheetViews>
  <sheetFormatPr defaultRowHeight="16.5" x14ac:dyDescent="0.3"/>
  <cols>
    <col min="3" max="3" width="11.625" style="18" customWidth="1"/>
    <col min="8" max="8" width="13.875" style="18" customWidth="1"/>
    <col min="13" max="13" width="13.875" style="18" customWidth="1"/>
    <col min="14" max="15" width="4.375" style="18" customWidth="1"/>
    <col min="16" max="16" width="11.625" style="18" customWidth="1"/>
  </cols>
  <sheetData>
    <row r="2" spans="1:19" x14ac:dyDescent="0.3">
      <c r="A2" s="10" t="s">
        <v>81</v>
      </c>
      <c r="B2" s="10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9" ht="6.75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9" x14ac:dyDescent="0.3">
      <c r="A4" s="22" t="s">
        <v>82</v>
      </c>
      <c r="B4" s="23"/>
      <c r="C4" s="22" t="s">
        <v>83</v>
      </c>
      <c r="D4" s="23"/>
      <c r="E4" s="22" t="s">
        <v>84</v>
      </c>
      <c r="F4" s="23"/>
      <c r="G4" s="22" t="s">
        <v>85</v>
      </c>
      <c r="H4" s="26"/>
      <c r="I4" s="23"/>
      <c r="J4" s="22" t="s">
        <v>86</v>
      </c>
      <c r="K4" s="26"/>
      <c r="L4" s="23"/>
      <c r="M4" s="22" t="s">
        <v>87</v>
      </c>
      <c r="N4" s="26"/>
      <c r="O4" s="26"/>
      <c r="P4" s="23"/>
    </row>
    <row r="5" spans="1:19" x14ac:dyDescent="0.3">
      <c r="A5" s="22" t="s">
        <v>88</v>
      </c>
      <c r="B5" s="23"/>
      <c r="C5" s="22" t="s">
        <v>4</v>
      </c>
      <c r="D5" s="23"/>
      <c r="E5" s="22" t="s">
        <v>89</v>
      </c>
      <c r="F5" s="23"/>
      <c r="G5" s="22" t="s">
        <v>90</v>
      </c>
      <c r="H5" s="26"/>
      <c r="I5" s="23"/>
      <c r="J5" s="22" t="s">
        <v>89</v>
      </c>
      <c r="K5" s="26"/>
      <c r="L5" s="23"/>
      <c r="M5" s="22" t="s">
        <v>91</v>
      </c>
      <c r="N5" s="26"/>
      <c r="O5" s="26"/>
      <c r="P5" s="23"/>
    </row>
    <row r="6" spans="1:19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9" x14ac:dyDescent="0.3">
      <c r="A7" s="24" t="s">
        <v>5</v>
      </c>
      <c r="B7" s="24" t="s">
        <v>6</v>
      </c>
      <c r="C7" s="24" t="s">
        <v>7</v>
      </c>
      <c r="D7" s="27" t="s">
        <v>92</v>
      </c>
      <c r="E7" s="26"/>
      <c r="F7" s="26"/>
      <c r="G7" s="26"/>
      <c r="H7" s="23"/>
      <c r="I7" s="27" t="s">
        <v>93</v>
      </c>
      <c r="J7" s="26"/>
      <c r="K7" s="26"/>
      <c r="L7" s="26"/>
      <c r="M7" s="23"/>
      <c r="N7" s="24" t="s">
        <v>16</v>
      </c>
      <c r="O7" s="24" t="s">
        <v>17</v>
      </c>
      <c r="P7" s="24" t="s">
        <v>18</v>
      </c>
    </row>
    <row r="8" spans="1:19" s="7" customFormat="1" ht="24.75" customHeight="1" x14ac:dyDescent="0.3">
      <c r="A8" s="25"/>
      <c r="B8" s="25"/>
      <c r="C8" s="25"/>
      <c r="D8" s="19" t="s">
        <v>8</v>
      </c>
      <c r="E8" s="19" t="s">
        <v>9</v>
      </c>
      <c r="F8" s="19" t="s">
        <v>10</v>
      </c>
      <c r="G8" s="19" t="s">
        <v>11</v>
      </c>
      <c r="H8" s="19" t="s">
        <v>94</v>
      </c>
      <c r="I8" s="19" t="s">
        <v>13</v>
      </c>
      <c r="J8" s="19" t="s">
        <v>9</v>
      </c>
      <c r="K8" s="19" t="s">
        <v>10</v>
      </c>
      <c r="L8" s="19" t="s">
        <v>14</v>
      </c>
      <c r="M8" s="19" t="s">
        <v>15</v>
      </c>
      <c r="N8" s="25"/>
      <c r="O8" s="25"/>
      <c r="P8" s="25"/>
      <c r="Q8"/>
      <c r="R8"/>
      <c r="S8"/>
    </row>
    <row r="9" spans="1:19" x14ac:dyDescent="0.3">
      <c r="A9" s="20">
        <v>1</v>
      </c>
      <c r="B9" s="20" t="str">
        <f>RawData!B6</f>
        <v>성남대로</v>
      </c>
      <c r="C9" s="20" t="str">
        <f>RIGHT(RawData!$A$2,2)&amp;"-"&amp;RawData!$C$2&amp;"-"&amp;RawData!A6</f>
        <v>25-성남시-1</v>
      </c>
      <c r="D9" s="20" t="str">
        <f>RawData!D6</f>
        <v>양호</v>
      </c>
      <c r="E9" s="20" t="str">
        <f>RawData!E6</f>
        <v>종균열
횡균열</v>
      </c>
      <c r="F9" s="20" t="str">
        <f>RawData!F6</f>
        <v>건조</v>
      </c>
      <c r="G9" s="20">
        <f>RawData!G6</f>
        <v>9.3000000000000007</v>
      </c>
      <c r="H9" s="20" t="str">
        <f>RawData!H6</f>
        <v>-</v>
      </c>
      <c r="I9" s="20">
        <f t="shared" ref="I9:I50" si="0">IF(D9="양호",0,IF(D9&gt;=100,9,IF(D9&gt;=50,3,IF(D9&lt;50,0))))</f>
        <v>0</v>
      </c>
      <c r="J9" s="20">
        <f t="shared" ref="J9:J50" si="1">IF(E9="거북등",3,IF(RIGHT(E9,2)="균열",1,IF(E9="-",0)))</f>
        <v>1</v>
      </c>
      <c r="K9" s="20">
        <f t="shared" ref="K9:K50" si="2">IF(F9="유출",9,IF(F9="습윤",1,IF(F9="양호",0,IF(F9="건조",0))))</f>
        <v>0</v>
      </c>
      <c r="L9" s="20">
        <f t="shared" ref="L9:L50" si="3">IF(G9&lt;10,0,IF(G9&lt;30,1,IF(G9&gt;=30,2)))</f>
        <v>0</v>
      </c>
      <c r="M9" s="20">
        <f t="shared" ref="M9:M50" si="4">IF(H9="-",0,1)</f>
        <v>0</v>
      </c>
      <c r="N9" s="20">
        <f t="shared" ref="N9:N50" si="5">SUM(I9:M9)</f>
        <v>1</v>
      </c>
      <c r="O9" s="20" t="str">
        <f t="shared" ref="O9:O50" si="6">IF(N9&lt;6,"일반",IF(N9&lt;9,"우선",IF(N9&gt;=9,"긴급")))</f>
        <v>일반</v>
      </c>
      <c r="P9" s="20">
        <f>RawData!P6</f>
        <v>0</v>
      </c>
    </row>
    <row r="10" spans="1:19" x14ac:dyDescent="0.3">
      <c r="A10" s="20">
        <v>2</v>
      </c>
      <c r="B10" s="20" t="str">
        <f>RawData!B7</f>
        <v>성남대로</v>
      </c>
      <c r="C10" s="20" t="str">
        <f>RIGHT(RawData!$A$2,2)&amp;"-"&amp;RawData!$C$2&amp;"-"&amp;RawData!A7</f>
        <v>25-성남시-2</v>
      </c>
      <c r="D10" s="20" t="str">
        <f>RawData!D7</f>
        <v>양호</v>
      </c>
      <c r="E10" s="20" t="str">
        <f>RawData!E7</f>
        <v>횡균열</v>
      </c>
      <c r="F10" s="20" t="str">
        <f>RawData!F7</f>
        <v>건조</v>
      </c>
      <c r="G10" s="20">
        <f>RawData!G7</f>
        <v>9.3000000000000007</v>
      </c>
      <c r="H10" s="20" t="str">
        <f>RawData!H7</f>
        <v>-</v>
      </c>
      <c r="I10" s="20">
        <f t="shared" si="0"/>
        <v>0</v>
      </c>
      <c r="J10" s="20">
        <f t="shared" si="1"/>
        <v>1</v>
      </c>
      <c r="K10" s="20">
        <f t="shared" si="2"/>
        <v>0</v>
      </c>
      <c r="L10" s="20">
        <f t="shared" si="3"/>
        <v>0</v>
      </c>
      <c r="M10" s="20">
        <f t="shared" si="4"/>
        <v>0</v>
      </c>
      <c r="N10" s="20">
        <f t="shared" si="5"/>
        <v>1</v>
      </c>
      <c r="O10" s="20" t="str">
        <f t="shared" si="6"/>
        <v>일반</v>
      </c>
      <c r="P10" s="20">
        <f>RawData!P7</f>
        <v>0</v>
      </c>
    </row>
    <row r="11" spans="1:19" x14ac:dyDescent="0.3">
      <c r="A11" s="20">
        <v>3</v>
      </c>
      <c r="B11" s="20" t="str">
        <f>RawData!B8</f>
        <v>성남대로</v>
      </c>
      <c r="C11" s="20" t="str">
        <f>RIGHT(RawData!$A$2,2)&amp;"-"&amp;RawData!$C$2&amp;"-"&amp;RawData!A8</f>
        <v>25-성남시-3</v>
      </c>
      <c r="D11" s="20" t="str">
        <f>RawData!D8</f>
        <v>보통</v>
      </c>
      <c r="E11" s="20" t="str">
        <f>RawData!E8</f>
        <v>-</v>
      </c>
      <c r="F11" s="20" t="str">
        <f>RawData!F8</f>
        <v>건조</v>
      </c>
      <c r="G11" s="20">
        <f>RawData!G8</f>
        <v>9.3000000000000007</v>
      </c>
      <c r="H11" s="20" t="str">
        <f>RawData!H8</f>
        <v>-</v>
      </c>
      <c r="I11" s="20">
        <f t="shared" si="0"/>
        <v>9</v>
      </c>
      <c r="J11" s="20">
        <f t="shared" si="1"/>
        <v>0</v>
      </c>
      <c r="K11" s="20">
        <f t="shared" si="2"/>
        <v>0</v>
      </c>
      <c r="L11" s="20">
        <f t="shared" si="3"/>
        <v>0</v>
      </c>
      <c r="M11" s="20">
        <f t="shared" si="4"/>
        <v>0</v>
      </c>
      <c r="N11" s="20">
        <f t="shared" si="5"/>
        <v>9</v>
      </c>
      <c r="O11" s="20" t="str">
        <f t="shared" si="6"/>
        <v>긴급</v>
      </c>
      <c r="P11" s="20" t="str">
        <f>RawData!P8</f>
        <v>보도침하 8cm</v>
      </c>
    </row>
    <row r="12" spans="1:19" x14ac:dyDescent="0.3">
      <c r="A12" s="20">
        <v>4</v>
      </c>
      <c r="B12" s="20" t="str">
        <f>RawData!B9</f>
        <v>성남대로</v>
      </c>
      <c r="C12" s="20" t="str">
        <f>RIGHT(RawData!$A$2,2)&amp;"-"&amp;RawData!$C$2&amp;"-"&amp;RawData!A9</f>
        <v>25-성남시-4</v>
      </c>
      <c r="D12" s="20" t="str">
        <f>RawData!D9</f>
        <v>양호</v>
      </c>
      <c r="E12" s="20" t="str">
        <f>RawData!E9</f>
        <v>거북등</v>
      </c>
      <c r="F12" s="20" t="str">
        <f>RawData!F9</f>
        <v>건조</v>
      </c>
      <c r="G12" s="20">
        <f>RawData!G9</f>
        <v>9.3000000000000007</v>
      </c>
      <c r="H12" s="20" t="str">
        <f>RawData!H9</f>
        <v>-</v>
      </c>
      <c r="I12" s="20">
        <f t="shared" si="0"/>
        <v>0</v>
      </c>
      <c r="J12" s="20">
        <f t="shared" si="1"/>
        <v>3</v>
      </c>
      <c r="K12" s="20">
        <f t="shared" si="2"/>
        <v>0</v>
      </c>
      <c r="L12" s="20">
        <f t="shared" si="3"/>
        <v>0</v>
      </c>
      <c r="M12" s="20">
        <f t="shared" si="4"/>
        <v>0</v>
      </c>
      <c r="N12" s="20">
        <f t="shared" si="5"/>
        <v>3</v>
      </c>
      <c r="O12" s="20" t="str">
        <f t="shared" si="6"/>
        <v>일반</v>
      </c>
      <c r="P12" s="20">
        <f>RawData!P9</f>
        <v>0</v>
      </c>
    </row>
    <row r="13" spans="1:19" x14ac:dyDescent="0.3">
      <c r="A13" s="20">
        <v>5</v>
      </c>
      <c r="B13" s="20" t="str">
        <f>RawData!B10</f>
        <v>성남대로</v>
      </c>
      <c r="C13" s="20" t="str">
        <f>RIGHT(RawData!$A$2,2)&amp;"-"&amp;RawData!$C$2&amp;"-"&amp;RawData!A10</f>
        <v>25-성남시-5</v>
      </c>
      <c r="D13" s="20" t="str">
        <f>RawData!D10</f>
        <v>양호</v>
      </c>
      <c r="E13" s="20" t="str">
        <f>RawData!E10</f>
        <v>거북등</v>
      </c>
      <c r="F13" s="20" t="str">
        <f>RawData!F10</f>
        <v>건조</v>
      </c>
      <c r="G13" s="20">
        <f>RawData!G10</f>
        <v>9.3000000000000007</v>
      </c>
      <c r="H13" s="20" t="str">
        <f>RawData!H10</f>
        <v>-</v>
      </c>
      <c r="I13" s="20">
        <f t="shared" si="0"/>
        <v>0</v>
      </c>
      <c r="J13" s="20">
        <f t="shared" si="1"/>
        <v>3</v>
      </c>
      <c r="K13" s="20">
        <f t="shared" si="2"/>
        <v>0</v>
      </c>
      <c r="L13" s="20">
        <f t="shared" si="3"/>
        <v>0</v>
      </c>
      <c r="M13" s="20">
        <f t="shared" si="4"/>
        <v>0</v>
      </c>
      <c r="N13" s="20">
        <f t="shared" si="5"/>
        <v>3</v>
      </c>
      <c r="O13" s="20" t="str">
        <f t="shared" si="6"/>
        <v>일반</v>
      </c>
      <c r="P13" s="20">
        <f>RawData!P10</f>
        <v>0</v>
      </c>
    </row>
    <row r="14" spans="1:19" x14ac:dyDescent="0.3">
      <c r="A14" s="20">
        <v>6</v>
      </c>
      <c r="B14" s="20" t="str">
        <f>RawData!B11</f>
        <v>성남대로</v>
      </c>
      <c r="C14" s="20" t="str">
        <f>RIGHT(RawData!$A$2,2)&amp;"-"&amp;RawData!$C$2&amp;"-"&amp;RawData!A11</f>
        <v>25-성남시-6</v>
      </c>
      <c r="D14" s="20" t="str">
        <f>RawData!D11</f>
        <v>양호</v>
      </c>
      <c r="E14" s="20" t="str">
        <f>RawData!E11</f>
        <v>거북등</v>
      </c>
      <c r="F14" s="20" t="str">
        <f>RawData!F11</f>
        <v>건조</v>
      </c>
      <c r="G14" s="20">
        <f>RawData!G11</f>
        <v>9.3000000000000007</v>
      </c>
      <c r="H14" s="20" t="str">
        <f>RawData!H11</f>
        <v>-</v>
      </c>
      <c r="I14" s="20">
        <f t="shared" si="0"/>
        <v>0</v>
      </c>
      <c r="J14" s="20">
        <f t="shared" si="1"/>
        <v>3</v>
      </c>
      <c r="K14" s="20">
        <f t="shared" si="2"/>
        <v>0</v>
      </c>
      <c r="L14" s="20">
        <f t="shared" si="3"/>
        <v>0</v>
      </c>
      <c r="M14" s="20">
        <f t="shared" si="4"/>
        <v>0</v>
      </c>
      <c r="N14" s="20">
        <f t="shared" si="5"/>
        <v>3</v>
      </c>
      <c r="O14" s="20" t="str">
        <f t="shared" si="6"/>
        <v>일반</v>
      </c>
      <c r="P14" s="20">
        <f>RawData!P11</f>
        <v>0</v>
      </c>
    </row>
    <row r="15" spans="1:19" x14ac:dyDescent="0.3">
      <c r="A15" s="20">
        <v>7</v>
      </c>
      <c r="B15" s="20" t="str">
        <f>RawData!B12</f>
        <v>성남대로</v>
      </c>
      <c r="C15" s="20" t="str">
        <f>RIGHT(RawData!$A$2,2)&amp;"-"&amp;RawData!$C$2&amp;"-"&amp;RawData!A12</f>
        <v>25-성남시-7</v>
      </c>
      <c r="D15" s="20" t="str">
        <f>RawData!D12</f>
        <v>양호</v>
      </c>
      <c r="E15" s="20" t="str">
        <f>RawData!E12</f>
        <v>횡균열</v>
      </c>
      <c r="F15" s="20" t="str">
        <f>RawData!F12</f>
        <v>건조</v>
      </c>
      <c r="G15" s="20">
        <f>RawData!G12</f>
        <v>9.3000000000000007</v>
      </c>
      <c r="H15" s="20" t="str">
        <f>RawData!H12</f>
        <v>-</v>
      </c>
      <c r="I15" s="20">
        <f t="shared" si="0"/>
        <v>0</v>
      </c>
      <c r="J15" s="20">
        <f t="shared" si="1"/>
        <v>1</v>
      </c>
      <c r="K15" s="20">
        <f t="shared" si="2"/>
        <v>0</v>
      </c>
      <c r="L15" s="20">
        <f t="shared" si="3"/>
        <v>0</v>
      </c>
      <c r="M15" s="20">
        <f t="shared" si="4"/>
        <v>0</v>
      </c>
      <c r="N15" s="20">
        <f t="shared" si="5"/>
        <v>1</v>
      </c>
      <c r="O15" s="20" t="str">
        <f t="shared" si="6"/>
        <v>일반</v>
      </c>
      <c r="P15" s="20">
        <f>RawData!P12</f>
        <v>0</v>
      </c>
    </row>
    <row r="16" spans="1:19" x14ac:dyDescent="0.3">
      <c r="A16" s="20">
        <v>8</v>
      </c>
      <c r="B16" s="20" t="str">
        <f>RawData!B13</f>
        <v>성남대로</v>
      </c>
      <c r="C16" s="20" t="str">
        <f>RIGHT(RawData!$A$2,2)&amp;"-"&amp;RawData!$C$2&amp;"-"&amp;RawData!A13</f>
        <v>25-성남시-8</v>
      </c>
      <c r="D16" s="20" t="str">
        <f>RawData!D13</f>
        <v>양호</v>
      </c>
      <c r="E16" s="20" t="str">
        <f>RawData!E13</f>
        <v>거북등</v>
      </c>
      <c r="F16" s="20" t="str">
        <f>RawData!F13</f>
        <v>건조</v>
      </c>
      <c r="G16" s="20">
        <f>RawData!G13</f>
        <v>9.3000000000000007</v>
      </c>
      <c r="H16" s="20" t="str">
        <f>RawData!H13</f>
        <v>-</v>
      </c>
      <c r="I16" s="20">
        <f t="shared" si="0"/>
        <v>0</v>
      </c>
      <c r="J16" s="20">
        <f t="shared" si="1"/>
        <v>3</v>
      </c>
      <c r="K16" s="20">
        <f t="shared" si="2"/>
        <v>0</v>
      </c>
      <c r="L16" s="20">
        <f t="shared" si="3"/>
        <v>0</v>
      </c>
      <c r="M16" s="20">
        <f t="shared" si="4"/>
        <v>0</v>
      </c>
      <c r="N16" s="20">
        <f t="shared" si="5"/>
        <v>3</v>
      </c>
      <c r="O16" s="20" t="str">
        <f t="shared" si="6"/>
        <v>일반</v>
      </c>
      <c r="P16" s="20" t="str">
        <f>RawData!P13</f>
        <v>5cm미만 침하</v>
      </c>
    </row>
    <row r="17" spans="1:16" x14ac:dyDescent="0.3">
      <c r="A17" s="20">
        <v>9</v>
      </c>
      <c r="B17" s="20" t="str">
        <f>RawData!B14</f>
        <v>성남대로</v>
      </c>
      <c r="C17" s="20" t="str">
        <f>RIGHT(RawData!$A$2,2)&amp;"-"&amp;RawData!$C$2&amp;"-"&amp;RawData!A14</f>
        <v>25-성남시-9</v>
      </c>
      <c r="D17" s="20" t="str">
        <f>RawData!D14</f>
        <v>양호</v>
      </c>
      <c r="E17" s="20" t="str">
        <f>RawData!E14</f>
        <v>거북등</v>
      </c>
      <c r="F17" s="20" t="str">
        <f>RawData!F14</f>
        <v>건조</v>
      </c>
      <c r="G17" s="20">
        <f>RawData!G14</f>
        <v>9.3000000000000007</v>
      </c>
      <c r="H17" s="20" t="str">
        <f>RawData!H14</f>
        <v>-</v>
      </c>
      <c r="I17" s="20">
        <f t="shared" si="0"/>
        <v>0</v>
      </c>
      <c r="J17" s="20">
        <f t="shared" si="1"/>
        <v>3</v>
      </c>
      <c r="K17" s="20">
        <f t="shared" si="2"/>
        <v>0</v>
      </c>
      <c r="L17" s="20">
        <f t="shared" si="3"/>
        <v>0</v>
      </c>
      <c r="M17" s="20">
        <f t="shared" si="4"/>
        <v>0</v>
      </c>
      <c r="N17" s="20">
        <f t="shared" si="5"/>
        <v>3</v>
      </c>
      <c r="O17" s="20" t="str">
        <f t="shared" si="6"/>
        <v>일반</v>
      </c>
      <c r="P17" s="20">
        <f>RawData!P14</f>
        <v>0</v>
      </c>
    </row>
    <row r="18" spans="1:16" x14ac:dyDescent="0.3">
      <c r="A18" s="20">
        <v>10</v>
      </c>
      <c r="B18" s="20" t="str">
        <f>RawData!B15</f>
        <v>성남대로</v>
      </c>
      <c r="C18" s="20" t="str">
        <f>RIGHT(RawData!$A$2,2)&amp;"-"&amp;RawData!$C$2&amp;"-"&amp;RawData!A15</f>
        <v>25-성남시-10</v>
      </c>
      <c r="D18" s="20" t="str">
        <f>RawData!D15</f>
        <v>양호</v>
      </c>
      <c r="E18" s="20" t="str">
        <f>RawData!E15</f>
        <v>거북등</v>
      </c>
      <c r="F18" s="20" t="str">
        <f>RawData!F15</f>
        <v>건조</v>
      </c>
      <c r="G18" s="20">
        <f>RawData!G15</f>
        <v>9.3000000000000007</v>
      </c>
      <c r="H18" s="20" t="str">
        <f>RawData!H15</f>
        <v>-</v>
      </c>
      <c r="I18" s="20">
        <f t="shared" si="0"/>
        <v>0</v>
      </c>
      <c r="J18" s="20">
        <f t="shared" si="1"/>
        <v>3</v>
      </c>
      <c r="K18" s="20">
        <f t="shared" si="2"/>
        <v>0</v>
      </c>
      <c r="L18" s="20">
        <f t="shared" si="3"/>
        <v>0</v>
      </c>
      <c r="M18" s="20">
        <f t="shared" si="4"/>
        <v>0</v>
      </c>
      <c r="N18" s="20">
        <f t="shared" si="5"/>
        <v>3</v>
      </c>
      <c r="O18" s="20" t="str">
        <f t="shared" si="6"/>
        <v>일반</v>
      </c>
      <c r="P18" s="20">
        <f>RawData!P15</f>
        <v>0</v>
      </c>
    </row>
    <row r="19" spans="1:16" x14ac:dyDescent="0.3">
      <c r="A19" s="20">
        <v>11</v>
      </c>
      <c r="B19" s="20" t="str">
        <f>RawData!B16</f>
        <v>성남대로</v>
      </c>
      <c r="C19" s="20" t="str">
        <f>RIGHT(RawData!$A$2,2)&amp;"-"&amp;RawData!$C$2&amp;"-"&amp;RawData!A16</f>
        <v>25-성남시-11</v>
      </c>
      <c r="D19" s="20" t="str">
        <f>RawData!D16</f>
        <v>양호</v>
      </c>
      <c r="E19" s="20" t="str">
        <f>RawData!E16</f>
        <v>거북등</v>
      </c>
      <c r="F19" s="20" t="str">
        <f>RawData!F16</f>
        <v>건조</v>
      </c>
      <c r="G19" s="20">
        <f>RawData!G16</f>
        <v>9.3000000000000007</v>
      </c>
      <c r="H19" s="20" t="str">
        <f>RawData!H16</f>
        <v>-</v>
      </c>
      <c r="I19" s="20">
        <f t="shared" si="0"/>
        <v>0</v>
      </c>
      <c r="J19" s="20">
        <f t="shared" si="1"/>
        <v>3</v>
      </c>
      <c r="K19" s="20">
        <f t="shared" si="2"/>
        <v>0</v>
      </c>
      <c r="L19" s="20">
        <f t="shared" si="3"/>
        <v>0</v>
      </c>
      <c r="M19" s="20">
        <f t="shared" si="4"/>
        <v>0</v>
      </c>
      <c r="N19" s="20">
        <f t="shared" si="5"/>
        <v>3</v>
      </c>
      <c r="O19" s="20" t="str">
        <f t="shared" si="6"/>
        <v>일반</v>
      </c>
      <c r="P19" s="20">
        <f>RawData!P16</f>
        <v>0</v>
      </c>
    </row>
    <row r="20" spans="1:16" x14ac:dyDescent="0.3">
      <c r="A20" s="20">
        <v>12</v>
      </c>
      <c r="B20" s="20" t="str">
        <f>RawData!B17</f>
        <v>성남대로</v>
      </c>
      <c r="C20" s="20" t="str">
        <f>RIGHT(RawData!$A$2,2)&amp;"-"&amp;RawData!$C$2&amp;"-"&amp;RawData!A17</f>
        <v>25-성남시-12</v>
      </c>
      <c r="D20" s="20" t="str">
        <f>RawData!D17</f>
        <v>양호</v>
      </c>
      <c r="E20" s="20" t="str">
        <f>RawData!E17</f>
        <v>횡균열</v>
      </c>
      <c r="F20" s="20" t="str">
        <f>RawData!F17</f>
        <v>건조</v>
      </c>
      <c r="G20" s="20">
        <f>RawData!G17</f>
        <v>9.3000000000000007</v>
      </c>
      <c r="H20" s="20" t="str">
        <f>RawData!H17</f>
        <v>-</v>
      </c>
      <c r="I20" s="20">
        <f t="shared" si="0"/>
        <v>0</v>
      </c>
      <c r="J20" s="20">
        <f t="shared" si="1"/>
        <v>1</v>
      </c>
      <c r="K20" s="20">
        <f t="shared" si="2"/>
        <v>0</v>
      </c>
      <c r="L20" s="20">
        <f t="shared" si="3"/>
        <v>0</v>
      </c>
      <c r="M20" s="20">
        <f t="shared" si="4"/>
        <v>0</v>
      </c>
      <c r="N20" s="20">
        <f t="shared" si="5"/>
        <v>1</v>
      </c>
      <c r="O20" s="20" t="str">
        <f t="shared" si="6"/>
        <v>일반</v>
      </c>
      <c r="P20" s="20">
        <f>RawData!P17</f>
        <v>0</v>
      </c>
    </row>
    <row r="21" spans="1:16" x14ac:dyDescent="0.3">
      <c r="A21" s="20">
        <v>13</v>
      </c>
      <c r="B21" s="20" t="str">
        <f>RawData!B18</f>
        <v>성남대로</v>
      </c>
      <c r="C21" s="20" t="str">
        <f>RIGHT(RawData!$A$2,2)&amp;"-"&amp;RawData!$C$2&amp;"-"&amp;RawData!A18</f>
        <v>25-성남시-13</v>
      </c>
      <c r="D21" s="20" t="str">
        <f>RawData!D18</f>
        <v>양호</v>
      </c>
      <c r="E21" s="20" t="str">
        <f>RawData!E18</f>
        <v>거북등</v>
      </c>
      <c r="F21" s="20" t="str">
        <f>RawData!F18</f>
        <v>건조</v>
      </c>
      <c r="G21" s="20">
        <f>RawData!G18</f>
        <v>9.3000000000000007</v>
      </c>
      <c r="H21" s="20" t="str">
        <f>RawData!H18</f>
        <v>-</v>
      </c>
      <c r="I21" s="20">
        <f t="shared" si="0"/>
        <v>0</v>
      </c>
      <c r="J21" s="20">
        <f t="shared" si="1"/>
        <v>3</v>
      </c>
      <c r="K21" s="20">
        <f t="shared" si="2"/>
        <v>0</v>
      </c>
      <c r="L21" s="20">
        <f t="shared" si="3"/>
        <v>0</v>
      </c>
      <c r="M21" s="20">
        <f t="shared" si="4"/>
        <v>0</v>
      </c>
      <c r="N21" s="20">
        <f t="shared" si="5"/>
        <v>3</v>
      </c>
      <c r="O21" s="20" t="str">
        <f t="shared" si="6"/>
        <v>일반</v>
      </c>
      <c r="P21" s="20">
        <f>RawData!P18</f>
        <v>0</v>
      </c>
    </row>
    <row r="22" spans="1:16" x14ac:dyDescent="0.3">
      <c r="A22" s="20">
        <v>14</v>
      </c>
      <c r="B22" s="20" t="str">
        <f>RawData!B19</f>
        <v>성남대로</v>
      </c>
      <c r="C22" s="20" t="str">
        <f>RIGHT(RawData!$A$2,2)&amp;"-"&amp;RawData!$C$2&amp;"-"&amp;RawData!A19</f>
        <v>25-성남시-14</v>
      </c>
      <c r="D22" s="20" t="str">
        <f>RawData!D19</f>
        <v>양호</v>
      </c>
      <c r="E22" s="20" t="str">
        <f>RawData!E19</f>
        <v>거북등</v>
      </c>
      <c r="F22" s="20" t="str">
        <f>RawData!F19</f>
        <v>건조</v>
      </c>
      <c r="G22" s="20">
        <f>RawData!G19</f>
        <v>9.3000000000000007</v>
      </c>
      <c r="H22" s="20" t="str">
        <f>RawData!H19</f>
        <v>-</v>
      </c>
      <c r="I22" s="20">
        <f t="shared" si="0"/>
        <v>0</v>
      </c>
      <c r="J22" s="20">
        <f t="shared" si="1"/>
        <v>3</v>
      </c>
      <c r="K22" s="20">
        <f t="shared" si="2"/>
        <v>0</v>
      </c>
      <c r="L22" s="20">
        <f t="shared" si="3"/>
        <v>0</v>
      </c>
      <c r="M22" s="20">
        <f t="shared" si="4"/>
        <v>0</v>
      </c>
      <c r="N22" s="20">
        <f t="shared" si="5"/>
        <v>3</v>
      </c>
      <c r="O22" s="20" t="str">
        <f t="shared" si="6"/>
        <v>일반</v>
      </c>
      <c r="P22" s="20">
        <f>RawData!P19</f>
        <v>0</v>
      </c>
    </row>
    <row r="23" spans="1:16" x14ac:dyDescent="0.3">
      <c r="A23" s="20">
        <v>15</v>
      </c>
      <c r="B23" s="20" t="str">
        <f>RawData!B20</f>
        <v>성남대로</v>
      </c>
      <c r="C23" s="20" t="str">
        <f>RIGHT(RawData!$A$2,2)&amp;"-"&amp;RawData!$C$2&amp;"-"&amp;RawData!A20</f>
        <v>25-성남시-15</v>
      </c>
      <c r="D23" s="20" t="str">
        <f>RawData!D20</f>
        <v>양호</v>
      </c>
      <c r="E23" s="20" t="str">
        <f>RawData!E20</f>
        <v>종균열</v>
      </c>
      <c r="F23" s="20" t="str">
        <f>RawData!F20</f>
        <v>건조</v>
      </c>
      <c r="G23" s="20">
        <f>RawData!G20</f>
        <v>9.3000000000000007</v>
      </c>
      <c r="H23" s="20" t="str">
        <f>RawData!H20</f>
        <v>-</v>
      </c>
      <c r="I23" s="20">
        <f t="shared" si="0"/>
        <v>0</v>
      </c>
      <c r="J23" s="20">
        <f t="shared" si="1"/>
        <v>1</v>
      </c>
      <c r="K23" s="20">
        <f t="shared" si="2"/>
        <v>0</v>
      </c>
      <c r="L23" s="20">
        <f t="shared" si="3"/>
        <v>0</v>
      </c>
      <c r="M23" s="20">
        <f t="shared" si="4"/>
        <v>0</v>
      </c>
      <c r="N23" s="20">
        <f t="shared" si="5"/>
        <v>1</v>
      </c>
      <c r="O23" s="20" t="str">
        <f t="shared" si="6"/>
        <v>일반</v>
      </c>
      <c r="P23" s="20">
        <f>RawData!P20</f>
        <v>0</v>
      </c>
    </row>
    <row r="24" spans="1:16" x14ac:dyDescent="0.3">
      <c r="A24" s="20">
        <v>16</v>
      </c>
      <c r="B24" s="20" t="str">
        <f>RawData!B21</f>
        <v>성남대로</v>
      </c>
      <c r="C24" s="20" t="str">
        <f>RIGHT(RawData!$A$2,2)&amp;"-"&amp;RawData!$C$2&amp;"-"&amp;RawData!A21</f>
        <v>25-성남시-16</v>
      </c>
      <c r="D24" s="20" t="str">
        <f>RawData!D21</f>
        <v>양호</v>
      </c>
      <c r="E24" s="20" t="str">
        <f>RawData!E21</f>
        <v>거북등</v>
      </c>
      <c r="F24" s="20" t="str">
        <f>RawData!F21</f>
        <v>건조</v>
      </c>
      <c r="G24" s="20">
        <f>RawData!G21</f>
        <v>9.3000000000000007</v>
      </c>
      <c r="H24" s="20" t="str">
        <f>RawData!H21</f>
        <v>-</v>
      </c>
      <c r="I24" s="20">
        <f t="shared" si="0"/>
        <v>0</v>
      </c>
      <c r="J24" s="20">
        <f t="shared" si="1"/>
        <v>3</v>
      </c>
      <c r="K24" s="20">
        <f t="shared" si="2"/>
        <v>0</v>
      </c>
      <c r="L24" s="20">
        <f t="shared" si="3"/>
        <v>0</v>
      </c>
      <c r="M24" s="20">
        <f t="shared" si="4"/>
        <v>0</v>
      </c>
      <c r="N24" s="20">
        <f t="shared" si="5"/>
        <v>3</v>
      </c>
      <c r="O24" s="20" t="str">
        <f t="shared" si="6"/>
        <v>일반</v>
      </c>
      <c r="P24" s="20">
        <f>RawData!P21</f>
        <v>0</v>
      </c>
    </row>
    <row r="25" spans="1:16" x14ac:dyDescent="0.3">
      <c r="A25" s="20">
        <v>17</v>
      </c>
      <c r="B25" s="20" t="str">
        <f>RawData!B22</f>
        <v>성남대로</v>
      </c>
      <c r="C25" s="20" t="str">
        <f>RIGHT(RawData!$A$2,2)&amp;"-"&amp;RawData!$C$2&amp;"-"&amp;RawData!A22</f>
        <v>25-성남시-17</v>
      </c>
      <c r="D25" s="20" t="str">
        <f>RawData!D22</f>
        <v>양호</v>
      </c>
      <c r="E25" s="20" t="str">
        <f>RawData!E22</f>
        <v>거북등</v>
      </c>
      <c r="F25" s="20" t="str">
        <f>RawData!F22</f>
        <v>건조</v>
      </c>
      <c r="G25" s="20">
        <f>RawData!G22</f>
        <v>9.3000000000000007</v>
      </c>
      <c r="H25" s="20" t="str">
        <f>RawData!H22</f>
        <v>-</v>
      </c>
      <c r="I25" s="20">
        <f t="shared" si="0"/>
        <v>0</v>
      </c>
      <c r="J25" s="20">
        <f t="shared" si="1"/>
        <v>3</v>
      </c>
      <c r="K25" s="20">
        <f t="shared" si="2"/>
        <v>0</v>
      </c>
      <c r="L25" s="20">
        <f t="shared" si="3"/>
        <v>0</v>
      </c>
      <c r="M25" s="20">
        <f t="shared" si="4"/>
        <v>0</v>
      </c>
      <c r="N25" s="20">
        <f t="shared" si="5"/>
        <v>3</v>
      </c>
      <c r="O25" s="20" t="str">
        <f t="shared" si="6"/>
        <v>일반</v>
      </c>
      <c r="P25" s="20">
        <f>RawData!P22</f>
        <v>0</v>
      </c>
    </row>
    <row r="26" spans="1:16" x14ac:dyDescent="0.3">
      <c r="A26" s="20">
        <v>18</v>
      </c>
      <c r="B26" s="20" t="str">
        <f>RawData!B23</f>
        <v>성남대로</v>
      </c>
      <c r="C26" s="20" t="str">
        <f>RIGHT(RawData!$A$2,2)&amp;"-"&amp;RawData!$C$2&amp;"-"&amp;RawData!A23</f>
        <v>25-성남시-18</v>
      </c>
      <c r="D26" s="20" t="str">
        <f>RawData!D23</f>
        <v>양호</v>
      </c>
      <c r="E26" s="20" t="str">
        <f>RawData!E23</f>
        <v>거북등</v>
      </c>
      <c r="F26" s="20" t="str">
        <f>RawData!F23</f>
        <v>건조</v>
      </c>
      <c r="G26" s="20">
        <f>RawData!G23</f>
        <v>9.3000000000000007</v>
      </c>
      <c r="H26" s="20" t="str">
        <f>RawData!H23</f>
        <v>-</v>
      </c>
      <c r="I26" s="20">
        <f t="shared" si="0"/>
        <v>0</v>
      </c>
      <c r="J26" s="20">
        <f t="shared" si="1"/>
        <v>3</v>
      </c>
      <c r="K26" s="20">
        <f t="shared" si="2"/>
        <v>0</v>
      </c>
      <c r="L26" s="20">
        <f t="shared" si="3"/>
        <v>0</v>
      </c>
      <c r="M26" s="20">
        <f t="shared" si="4"/>
        <v>0</v>
      </c>
      <c r="N26" s="20">
        <f t="shared" si="5"/>
        <v>3</v>
      </c>
      <c r="O26" s="20" t="str">
        <f t="shared" si="6"/>
        <v>일반</v>
      </c>
      <c r="P26" s="20">
        <f>RawData!P23</f>
        <v>0</v>
      </c>
    </row>
    <row r="27" spans="1:16" ht="6.75" customHeight="1" x14ac:dyDescent="0.3">
      <c r="A27" s="9">
        <v>19</v>
      </c>
      <c r="B27" s="9" t="str">
        <f>RawData!B24</f>
        <v>성남대로</v>
      </c>
      <c r="C27" s="9" t="str">
        <f>RIGHT(RawData!$A$2,2)&amp;"-"&amp;RawData!$C$2&amp;"-"&amp;RawData!A24</f>
        <v>25-성남시-19</v>
      </c>
      <c r="D27" s="9" t="str">
        <f>RawData!D24</f>
        <v>양호</v>
      </c>
      <c r="E27" s="9" t="str">
        <f>RawData!E24</f>
        <v>거북등</v>
      </c>
      <c r="F27" s="9" t="str">
        <f>RawData!F24</f>
        <v>건조</v>
      </c>
      <c r="G27" s="9">
        <f>RawData!G24</f>
        <v>9.3000000000000007</v>
      </c>
      <c r="H27" s="9" t="str">
        <f>RawData!H24</f>
        <v>-</v>
      </c>
      <c r="I27" s="9">
        <f t="shared" si="0"/>
        <v>0</v>
      </c>
      <c r="J27" s="9">
        <f t="shared" si="1"/>
        <v>3</v>
      </c>
      <c r="K27" s="9">
        <f t="shared" si="2"/>
        <v>0</v>
      </c>
      <c r="L27" s="9">
        <f t="shared" si="3"/>
        <v>0</v>
      </c>
      <c r="M27" s="9">
        <f t="shared" si="4"/>
        <v>0</v>
      </c>
      <c r="N27" s="9">
        <f t="shared" si="5"/>
        <v>3</v>
      </c>
      <c r="O27" s="9" t="str">
        <f t="shared" si="6"/>
        <v>일반</v>
      </c>
      <c r="P27" s="9">
        <f>RawData!P24</f>
        <v>0</v>
      </c>
    </row>
    <row r="28" spans="1:16" x14ac:dyDescent="0.3">
      <c r="A28" s="11">
        <v>20</v>
      </c>
      <c r="B28" s="10" t="str">
        <f>RawData!B25</f>
        <v>성남대로</v>
      </c>
      <c r="C28" t="str">
        <f>RIGHT(RawData!$A$2,2)&amp;"-"&amp;RawData!$C$2&amp;"-"&amp;RawData!A25</f>
        <v>25-성남시-20</v>
      </c>
      <c r="D28" t="str">
        <f>RawData!D25</f>
        <v>보통</v>
      </c>
      <c r="E28" t="str">
        <f>RawData!E25</f>
        <v>횡균열</v>
      </c>
      <c r="F28" t="str">
        <f>RawData!F25</f>
        <v>건조</v>
      </c>
      <c r="G28">
        <f>RawData!G25</f>
        <v>9.3000000000000007</v>
      </c>
      <c r="H28" t="str">
        <f>RawData!H25</f>
        <v>-</v>
      </c>
      <c r="I28">
        <f t="shared" si="0"/>
        <v>9</v>
      </c>
      <c r="J28">
        <f t="shared" si="1"/>
        <v>1</v>
      </c>
      <c r="K28">
        <f t="shared" si="2"/>
        <v>0</v>
      </c>
      <c r="L28">
        <f t="shared" si="3"/>
        <v>0</v>
      </c>
      <c r="M28">
        <f t="shared" si="4"/>
        <v>0</v>
      </c>
      <c r="N28">
        <f t="shared" si="5"/>
        <v>10</v>
      </c>
      <c r="O28" t="str">
        <f t="shared" si="6"/>
        <v>긴급</v>
      </c>
      <c r="P28" t="str">
        <f>RawData!P25</f>
        <v>침하 5cm</v>
      </c>
    </row>
    <row r="29" spans="1:16" x14ac:dyDescent="0.3">
      <c r="A29">
        <v>21</v>
      </c>
      <c r="B29" t="str">
        <f>RawData!B26</f>
        <v>성남대로</v>
      </c>
      <c r="C29" t="str">
        <f>RIGHT(RawData!$A$2,2)&amp;"-"&amp;RawData!$C$2&amp;"-"&amp;RawData!A26</f>
        <v>25-성남시-21</v>
      </c>
      <c r="D29" t="str">
        <f>RawData!D26</f>
        <v>양호</v>
      </c>
      <c r="E29" t="str">
        <f>RawData!E26</f>
        <v>거북등</v>
      </c>
      <c r="F29" t="str">
        <f>RawData!F26</f>
        <v>건조</v>
      </c>
      <c r="G29">
        <f>RawData!G26</f>
        <v>9.3000000000000007</v>
      </c>
      <c r="H29" t="str">
        <f>RawData!H26</f>
        <v>-</v>
      </c>
      <c r="I29">
        <f t="shared" si="0"/>
        <v>0</v>
      </c>
      <c r="J29">
        <f t="shared" si="1"/>
        <v>3</v>
      </c>
      <c r="K29">
        <f t="shared" si="2"/>
        <v>0</v>
      </c>
      <c r="L29">
        <f t="shared" si="3"/>
        <v>0</v>
      </c>
      <c r="M29">
        <f t="shared" si="4"/>
        <v>0</v>
      </c>
      <c r="N29">
        <f t="shared" si="5"/>
        <v>3</v>
      </c>
      <c r="O29" t="str">
        <f t="shared" si="6"/>
        <v>일반</v>
      </c>
      <c r="P29">
        <f>RawData!P26</f>
        <v>0</v>
      </c>
    </row>
    <row r="30" spans="1:16" x14ac:dyDescent="0.3">
      <c r="A30">
        <v>22</v>
      </c>
      <c r="B30" t="str">
        <f>RawData!B27</f>
        <v>성남대로</v>
      </c>
      <c r="C30" t="str">
        <f>RIGHT(RawData!$A$2,2)&amp;"-"&amp;RawData!$C$2&amp;"-"&amp;RawData!A27</f>
        <v>25-성남시-22</v>
      </c>
      <c r="D30" t="str">
        <f>RawData!D27</f>
        <v>양호</v>
      </c>
      <c r="E30" t="str">
        <f>RawData!E27</f>
        <v>-</v>
      </c>
      <c r="F30" t="str">
        <f>RawData!F27</f>
        <v>건조</v>
      </c>
      <c r="G30">
        <f>RawData!G27</f>
        <v>9.3000000000000007</v>
      </c>
      <c r="H30" t="str">
        <f>RawData!H27</f>
        <v>-</v>
      </c>
      <c r="I30">
        <f t="shared" si="0"/>
        <v>0</v>
      </c>
      <c r="J30">
        <f t="shared" si="1"/>
        <v>0</v>
      </c>
      <c r="K30">
        <f t="shared" si="2"/>
        <v>0</v>
      </c>
      <c r="L30">
        <f t="shared" si="3"/>
        <v>0</v>
      </c>
      <c r="M30">
        <f t="shared" si="4"/>
        <v>0</v>
      </c>
      <c r="N30">
        <f t="shared" si="5"/>
        <v>0</v>
      </c>
      <c r="O30" t="str">
        <f t="shared" si="6"/>
        <v>일반</v>
      </c>
      <c r="P30" t="str">
        <f>RawData!P27</f>
        <v>침하 3cm</v>
      </c>
    </row>
    <row r="31" spans="1:16" x14ac:dyDescent="0.3">
      <c r="A31">
        <v>23</v>
      </c>
      <c r="B31" t="str">
        <f>RawData!B28</f>
        <v>성남대로</v>
      </c>
      <c r="C31" t="str">
        <f>RIGHT(RawData!$A$2,2)&amp;"-"&amp;RawData!$C$2&amp;"-"&amp;RawData!A28</f>
        <v>25-성남시-23</v>
      </c>
      <c r="D31" t="str">
        <f>RawData!D28</f>
        <v>양호</v>
      </c>
      <c r="E31" t="str">
        <f>RawData!E28</f>
        <v>거북등</v>
      </c>
      <c r="F31" t="str">
        <f>RawData!F28</f>
        <v>건조</v>
      </c>
      <c r="G31">
        <f>RawData!G28</f>
        <v>9.3000000000000007</v>
      </c>
      <c r="H31" t="str">
        <f>RawData!H28</f>
        <v>-</v>
      </c>
      <c r="I31">
        <f t="shared" si="0"/>
        <v>0</v>
      </c>
      <c r="J31">
        <f t="shared" si="1"/>
        <v>3</v>
      </c>
      <c r="K31">
        <f t="shared" si="2"/>
        <v>0</v>
      </c>
      <c r="L31">
        <f t="shared" si="3"/>
        <v>0</v>
      </c>
      <c r="M31">
        <f t="shared" si="4"/>
        <v>0</v>
      </c>
      <c r="N31">
        <f t="shared" si="5"/>
        <v>3</v>
      </c>
      <c r="O31" t="str">
        <f t="shared" si="6"/>
        <v>일반</v>
      </c>
      <c r="P31" t="str">
        <f>RawData!P28</f>
        <v>5cm미만 침하</v>
      </c>
    </row>
    <row r="32" spans="1:16" x14ac:dyDescent="0.3">
      <c r="A32">
        <v>24</v>
      </c>
      <c r="B32" t="str">
        <f>RawData!B29</f>
        <v>성남대로</v>
      </c>
      <c r="C32" t="str">
        <f>RIGHT(RawData!$A$2,2)&amp;"-"&amp;RawData!$C$2&amp;"-"&amp;RawData!A29</f>
        <v>25-성남시-24</v>
      </c>
      <c r="D32" t="str">
        <f>RawData!D29</f>
        <v>양호</v>
      </c>
      <c r="E32" t="str">
        <f>RawData!E29</f>
        <v>거북등</v>
      </c>
      <c r="F32" t="str">
        <f>RawData!F29</f>
        <v>건조</v>
      </c>
      <c r="G32">
        <f>RawData!G29</f>
        <v>9.3000000000000007</v>
      </c>
      <c r="H32" t="str">
        <f>RawData!H29</f>
        <v>-</v>
      </c>
      <c r="I32">
        <f t="shared" si="0"/>
        <v>0</v>
      </c>
      <c r="J32">
        <f t="shared" si="1"/>
        <v>3</v>
      </c>
      <c r="K32">
        <f t="shared" si="2"/>
        <v>0</v>
      </c>
      <c r="L32">
        <f t="shared" si="3"/>
        <v>0</v>
      </c>
      <c r="M32">
        <f t="shared" si="4"/>
        <v>0</v>
      </c>
      <c r="N32">
        <f t="shared" si="5"/>
        <v>3</v>
      </c>
      <c r="O32" t="str">
        <f t="shared" si="6"/>
        <v>일반</v>
      </c>
      <c r="P32">
        <f>RawData!P29</f>
        <v>0</v>
      </c>
    </row>
    <row r="33" spans="1:16" x14ac:dyDescent="0.3">
      <c r="A33">
        <v>25</v>
      </c>
      <c r="B33" t="str">
        <f>RawData!B30</f>
        <v>성남대로</v>
      </c>
      <c r="C33" t="str">
        <f>RIGHT(RawData!$A$2,2)&amp;"-"&amp;RawData!$C$2&amp;"-"&amp;RawData!A30</f>
        <v>25-성남시-25</v>
      </c>
      <c r="D33" t="str">
        <f>RawData!D30</f>
        <v>양호</v>
      </c>
      <c r="E33" t="str">
        <f>RawData!E30</f>
        <v>-</v>
      </c>
      <c r="F33" t="str">
        <f>RawData!F30</f>
        <v>건조</v>
      </c>
      <c r="G33">
        <f>RawData!G30</f>
        <v>9.3000000000000007</v>
      </c>
      <c r="H33" t="str">
        <f>RawData!H30</f>
        <v>-</v>
      </c>
      <c r="I33">
        <f t="shared" si="0"/>
        <v>0</v>
      </c>
      <c r="J33">
        <f t="shared" si="1"/>
        <v>0</v>
      </c>
      <c r="K33">
        <f t="shared" si="2"/>
        <v>0</v>
      </c>
      <c r="L33">
        <f t="shared" si="3"/>
        <v>0</v>
      </c>
      <c r="M33">
        <f t="shared" si="4"/>
        <v>0</v>
      </c>
      <c r="N33">
        <f t="shared" si="5"/>
        <v>0</v>
      </c>
      <c r="O33" t="str">
        <f t="shared" si="6"/>
        <v>일반</v>
      </c>
      <c r="P33" t="str">
        <f>RawData!P30</f>
        <v>침하 4cm</v>
      </c>
    </row>
    <row r="34" spans="1:16" x14ac:dyDescent="0.3">
      <c r="A34">
        <v>26</v>
      </c>
      <c r="B34" t="str">
        <f>RawData!B31</f>
        <v>성남대로</v>
      </c>
      <c r="C34" t="str">
        <f>RIGHT(RawData!$A$2,2)&amp;"-"&amp;RawData!$C$2&amp;"-"&amp;RawData!A31</f>
        <v>25-성남시-26</v>
      </c>
      <c r="D34" t="str">
        <f>RawData!D31</f>
        <v>양호</v>
      </c>
      <c r="E34" t="str">
        <f>RawData!E31</f>
        <v>거북등</v>
      </c>
      <c r="F34" t="str">
        <f>RawData!F31</f>
        <v>건조</v>
      </c>
      <c r="G34">
        <f>RawData!G31</f>
        <v>9.3000000000000007</v>
      </c>
      <c r="H34" t="str">
        <f>RawData!H31</f>
        <v>-</v>
      </c>
      <c r="I34">
        <f t="shared" si="0"/>
        <v>0</v>
      </c>
      <c r="J34">
        <f t="shared" si="1"/>
        <v>3</v>
      </c>
      <c r="K34">
        <f t="shared" si="2"/>
        <v>0</v>
      </c>
      <c r="L34">
        <f t="shared" si="3"/>
        <v>0</v>
      </c>
      <c r="M34">
        <f t="shared" si="4"/>
        <v>0</v>
      </c>
      <c r="N34">
        <f t="shared" si="5"/>
        <v>3</v>
      </c>
      <c r="O34" t="str">
        <f t="shared" si="6"/>
        <v>일반</v>
      </c>
      <c r="P34" t="str">
        <f>RawData!P31</f>
        <v>5cm미만 침하</v>
      </c>
    </row>
    <row r="35" spans="1:16" x14ac:dyDescent="0.3">
      <c r="A35">
        <v>27</v>
      </c>
      <c r="B35" t="str">
        <f>RawData!B32</f>
        <v>성남대로</v>
      </c>
      <c r="C35" t="str">
        <f>RIGHT(RawData!$A$2,2)&amp;"-"&amp;RawData!$C$2&amp;"-"&amp;RawData!A32</f>
        <v>25-성남시-27</v>
      </c>
      <c r="D35" t="str">
        <f>RawData!D32</f>
        <v>양호</v>
      </c>
      <c r="E35" t="str">
        <f>RawData!E32</f>
        <v>거북등</v>
      </c>
      <c r="F35" t="str">
        <f>RawData!F32</f>
        <v>건조</v>
      </c>
      <c r="G35">
        <f>RawData!G32</f>
        <v>9.3000000000000007</v>
      </c>
      <c r="H35" t="str">
        <f>RawData!H32</f>
        <v>-</v>
      </c>
      <c r="I35">
        <f t="shared" si="0"/>
        <v>0</v>
      </c>
      <c r="J35">
        <f t="shared" si="1"/>
        <v>3</v>
      </c>
      <c r="K35">
        <f t="shared" si="2"/>
        <v>0</v>
      </c>
      <c r="L35">
        <f t="shared" si="3"/>
        <v>0</v>
      </c>
      <c r="M35">
        <f t="shared" si="4"/>
        <v>0</v>
      </c>
      <c r="N35">
        <f t="shared" si="5"/>
        <v>3</v>
      </c>
      <c r="O35" t="str">
        <f t="shared" si="6"/>
        <v>일반</v>
      </c>
      <c r="P35">
        <f>RawData!P32</f>
        <v>0</v>
      </c>
    </row>
    <row r="36" spans="1:16" x14ac:dyDescent="0.3">
      <c r="A36">
        <v>28</v>
      </c>
      <c r="B36" t="str">
        <f>RawData!B33</f>
        <v>성남대로</v>
      </c>
      <c r="C36" t="str">
        <f>RIGHT(RawData!$A$2,2)&amp;"-"&amp;RawData!$C$2&amp;"-"&amp;RawData!A33</f>
        <v>25-성남시-28</v>
      </c>
      <c r="D36" t="str">
        <f>RawData!D33</f>
        <v>양호</v>
      </c>
      <c r="E36" t="str">
        <f>RawData!E33</f>
        <v>거북등</v>
      </c>
      <c r="F36" t="str">
        <f>RawData!F33</f>
        <v>건조</v>
      </c>
      <c r="G36">
        <f>RawData!G33</f>
        <v>9.3000000000000007</v>
      </c>
      <c r="H36" t="str">
        <f>RawData!H33</f>
        <v>-</v>
      </c>
      <c r="I36">
        <f t="shared" si="0"/>
        <v>0</v>
      </c>
      <c r="J36">
        <f t="shared" si="1"/>
        <v>3</v>
      </c>
      <c r="K36">
        <f t="shared" si="2"/>
        <v>0</v>
      </c>
      <c r="L36">
        <f t="shared" si="3"/>
        <v>0</v>
      </c>
      <c r="M36">
        <f t="shared" si="4"/>
        <v>0</v>
      </c>
      <c r="N36">
        <f t="shared" si="5"/>
        <v>3</v>
      </c>
      <c r="O36" t="str">
        <f t="shared" si="6"/>
        <v>일반</v>
      </c>
      <c r="P36" t="str">
        <f>RawData!P33</f>
        <v>5cm미만 침하</v>
      </c>
    </row>
    <row r="37" spans="1:16" x14ac:dyDescent="0.3">
      <c r="A37">
        <v>29</v>
      </c>
      <c r="B37" t="str">
        <f>RawData!B34</f>
        <v>성남대로</v>
      </c>
      <c r="C37" t="str">
        <f>RIGHT(RawData!$A$2,2)&amp;"-"&amp;RawData!$C$2&amp;"-"&amp;RawData!A34</f>
        <v>25-성남시-29</v>
      </c>
      <c r="D37" t="str">
        <f>RawData!D34</f>
        <v>양호</v>
      </c>
      <c r="E37" t="str">
        <f>RawData!E34</f>
        <v>양호</v>
      </c>
      <c r="F37" t="str">
        <f>RawData!F34</f>
        <v>건조</v>
      </c>
      <c r="G37">
        <f>RawData!G34</f>
        <v>9.3000000000000007</v>
      </c>
      <c r="H37" t="str">
        <f>RawData!H34</f>
        <v>-</v>
      </c>
      <c r="I37">
        <f t="shared" si="0"/>
        <v>0</v>
      </c>
      <c r="J37" t="b">
        <f t="shared" si="1"/>
        <v>0</v>
      </c>
      <c r="K37">
        <f t="shared" si="2"/>
        <v>0</v>
      </c>
      <c r="L37">
        <f t="shared" si="3"/>
        <v>0</v>
      </c>
      <c r="M37">
        <f t="shared" si="4"/>
        <v>0</v>
      </c>
      <c r="N37">
        <f t="shared" si="5"/>
        <v>0</v>
      </c>
      <c r="O37" t="str">
        <f t="shared" si="6"/>
        <v>일반</v>
      </c>
      <c r="P37" t="str">
        <f>RawData!P34</f>
        <v>5cm미만 침하</v>
      </c>
    </row>
    <row r="38" spans="1:16" x14ac:dyDescent="0.3">
      <c r="A38">
        <v>30</v>
      </c>
      <c r="B38" t="str">
        <f>RawData!B35</f>
        <v>성남대로</v>
      </c>
      <c r="C38" t="str">
        <f>RIGHT(RawData!$A$2,2)&amp;"-"&amp;RawData!$C$2&amp;"-"&amp;RawData!A35</f>
        <v>25-성남시-30</v>
      </c>
      <c r="D38" t="str">
        <f>RawData!D35</f>
        <v>양호</v>
      </c>
      <c r="E38" t="str">
        <f>RawData!E35</f>
        <v>횡균열</v>
      </c>
      <c r="F38" t="str">
        <f>RawData!F35</f>
        <v>건조</v>
      </c>
      <c r="G38">
        <f>RawData!G35</f>
        <v>9.3000000000000007</v>
      </c>
      <c r="H38" t="str">
        <f>RawData!H35</f>
        <v>-</v>
      </c>
      <c r="I38">
        <f t="shared" si="0"/>
        <v>0</v>
      </c>
      <c r="J38">
        <f t="shared" si="1"/>
        <v>1</v>
      </c>
      <c r="K38">
        <f t="shared" si="2"/>
        <v>0</v>
      </c>
      <c r="L38">
        <f t="shared" si="3"/>
        <v>0</v>
      </c>
      <c r="M38">
        <f t="shared" si="4"/>
        <v>0</v>
      </c>
      <c r="N38">
        <f t="shared" si="5"/>
        <v>1</v>
      </c>
      <c r="O38" t="str">
        <f t="shared" si="6"/>
        <v>일반</v>
      </c>
      <c r="P38">
        <f>RawData!P35</f>
        <v>0</v>
      </c>
    </row>
    <row r="39" spans="1:16" x14ac:dyDescent="0.3">
      <c r="A39">
        <v>31</v>
      </c>
      <c r="B39" t="str">
        <f>RawData!B36</f>
        <v>성남대로</v>
      </c>
      <c r="C39" t="str">
        <f>RIGHT(RawData!$A$2,2)&amp;"-"&amp;RawData!$C$2&amp;"-"&amp;RawData!A36</f>
        <v>25-성남시-31</v>
      </c>
      <c r="D39" t="str">
        <f>RawData!D36</f>
        <v>양호</v>
      </c>
      <c r="E39" t="str">
        <f>RawData!E36</f>
        <v>-</v>
      </c>
      <c r="F39" t="str">
        <f>RawData!F36</f>
        <v>건조</v>
      </c>
      <c r="G39">
        <f>RawData!G36</f>
        <v>9.3000000000000007</v>
      </c>
      <c r="H39" t="str">
        <f>RawData!H36</f>
        <v>-</v>
      </c>
      <c r="I39">
        <f t="shared" si="0"/>
        <v>0</v>
      </c>
      <c r="J39">
        <f t="shared" si="1"/>
        <v>0</v>
      </c>
      <c r="K39">
        <f t="shared" si="2"/>
        <v>0</v>
      </c>
      <c r="L39">
        <f t="shared" si="3"/>
        <v>0</v>
      </c>
      <c r="M39">
        <f t="shared" si="4"/>
        <v>0</v>
      </c>
      <c r="N39">
        <f t="shared" si="5"/>
        <v>0</v>
      </c>
      <c r="O39" t="str">
        <f t="shared" si="6"/>
        <v>일반</v>
      </c>
      <c r="P39" t="str">
        <f>RawData!P36</f>
        <v>침하 2cm</v>
      </c>
    </row>
    <row r="40" spans="1:16" x14ac:dyDescent="0.3">
      <c r="A40">
        <v>32</v>
      </c>
      <c r="B40" t="str">
        <f>RawData!B37</f>
        <v>성남대로</v>
      </c>
      <c r="C40" t="str">
        <f>RIGHT(RawData!$A$2,2)&amp;"-"&amp;RawData!$C$2&amp;"-"&amp;RawData!A37</f>
        <v>25-성남시-32</v>
      </c>
      <c r="D40" t="str">
        <f>RawData!D37</f>
        <v>양호</v>
      </c>
      <c r="E40" t="str">
        <f>RawData!E37</f>
        <v>거북등</v>
      </c>
      <c r="F40" t="str">
        <f>RawData!F37</f>
        <v>건조</v>
      </c>
      <c r="G40">
        <f>RawData!G37</f>
        <v>9.3000000000000007</v>
      </c>
      <c r="H40" t="str">
        <f>RawData!H37</f>
        <v>-</v>
      </c>
      <c r="I40">
        <f t="shared" si="0"/>
        <v>0</v>
      </c>
      <c r="J40">
        <f t="shared" si="1"/>
        <v>3</v>
      </c>
      <c r="K40">
        <f t="shared" si="2"/>
        <v>0</v>
      </c>
      <c r="L40">
        <f t="shared" si="3"/>
        <v>0</v>
      </c>
      <c r="M40">
        <f t="shared" si="4"/>
        <v>0</v>
      </c>
      <c r="N40">
        <f t="shared" si="5"/>
        <v>3</v>
      </c>
      <c r="O40" t="str">
        <f t="shared" si="6"/>
        <v>일반</v>
      </c>
      <c r="P40">
        <f>RawData!P37</f>
        <v>0</v>
      </c>
    </row>
    <row r="41" spans="1:16" x14ac:dyDescent="0.3">
      <c r="A41">
        <v>33</v>
      </c>
      <c r="B41" t="str">
        <f>RawData!B38</f>
        <v>성남대로</v>
      </c>
      <c r="C41" t="str">
        <f>RIGHT(RawData!$A$2,2)&amp;"-"&amp;RawData!$C$2&amp;"-"&amp;RawData!A38</f>
        <v>25-성남시-33</v>
      </c>
      <c r="D41" t="str">
        <f>RawData!D38</f>
        <v>양호</v>
      </c>
      <c r="E41" t="str">
        <f>RawData!E38</f>
        <v>거북등</v>
      </c>
      <c r="F41" t="str">
        <f>RawData!F38</f>
        <v>건조</v>
      </c>
      <c r="G41">
        <f>RawData!G38</f>
        <v>9.3000000000000007</v>
      </c>
      <c r="H41" t="str">
        <f>RawData!H38</f>
        <v>-</v>
      </c>
      <c r="I41">
        <f t="shared" si="0"/>
        <v>0</v>
      </c>
      <c r="J41">
        <f t="shared" si="1"/>
        <v>3</v>
      </c>
      <c r="K41">
        <f t="shared" si="2"/>
        <v>0</v>
      </c>
      <c r="L41">
        <f t="shared" si="3"/>
        <v>0</v>
      </c>
      <c r="M41">
        <f t="shared" si="4"/>
        <v>0</v>
      </c>
      <c r="N41">
        <f t="shared" si="5"/>
        <v>3</v>
      </c>
      <c r="O41" t="str">
        <f t="shared" si="6"/>
        <v>일반</v>
      </c>
      <c r="P41">
        <f>RawData!P38</f>
        <v>0</v>
      </c>
    </row>
    <row r="42" spans="1:16" x14ac:dyDescent="0.3">
      <c r="A42">
        <v>34</v>
      </c>
      <c r="B42" t="str">
        <f>RawData!B39</f>
        <v>성남대로</v>
      </c>
      <c r="C42" t="str">
        <f>RIGHT(RawData!$A$2,2)&amp;"-"&amp;RawData!$C$2&amp;"-"&amp;RawData!A39</f>
        <v>25-성남시-34</v>
      </c>
      <c r="D42" t="str">
        <f>RawData!D39</f>
        <v>양호</v>
      </c>
      <c r="E42" t="str">
        <f>RawData!E39</f>
        <v>거북등</v>
      </c>
      <c r="F42" t="str">
        <f>RawData!F39</f>
        <v>건조</v>
      </c>
      <c r="G42">
        <f>RawData!G39</f>
        <v>9.3000000000000007</v>
      </c>
      <c r="H42" t="str">
        <f>RawData!H39</f>
        <v>-</v>
      </c>
      <c r="I42">
        <f t="shared" si="0"/>
        <v>0</v>
      </c>
      <c r="J42">
        <f t="shared" si="1"/>
        <v>3</v>
      </c>
      <c r="K42">
        <f t="shared" si="2"/>
        <v>0</v>
      </c>
      <c r="L42">
        <f t="shared" si="3"/>
        <v>0</v>
      </c>
      <c r="M42">
        <f t="shared" si="4"/>
        <v>0</v>
      </c>
      <c r="N42">
        <f t="shared" si="5"/>
        <v>3</v>
      </c>
      <c r="O42" t="str">
        <f t="shared" si="6"/>
        <v>일반</v>
      </c>
      <c r="P42" t="str">
        <f>RawData!P39</f>
        <v>5cm미만 침하</v>
      </c>
    </row>
    <row r="43" spans="1:16" x14ac:dyDescent="0.3">
      <c r="A43">
        <v>35</v>
      </c>
      <c r="B43" t="str">
        <f>RawData!B40</f>
        <v>탄천상로</v>
      </c>
      <c r="C43" t="str">
        <f>RIGHT(RawData!$A$2,2)&amp;"-"&amp;RawData!$C$2&amp;"-"&amp;RawData!A40</f>
        <v>25-성남시-35</v>
      </c>
      <c r="D43" t="str">
        <f>RawData!D40</f>
        <v>양호</v>
      </c>
      <c r="E43" t="str">
        <f>RawData!E40</f>
        <v>거북등</v>
      </c>
      <c r="F43" t="str">
        <f>RawData!F40</f>
        <v>건조</v>
      </c>
      <c r="G43">
        <f>RawData!G40</f>
        <v>9.3000000000000007</v>
      </c>
      <c r="H43" t="str">
        <f>RawData!H40</f>
        <v>-</v>
      </c>
      <c r="I43">
        <f t="shared" si="0"/>
        <v>0</v>
      </c>
      <c r="J43">
        <f t="shared" si="1"/>
        <v>3</v>
      </c>
      <c r="K43">
        <f t="shared" si="2"/>
        <v>0</v>
      </c>
      <c r="L43">
        <f t="shared" si="3"/>
        <v>0</v>
      </c>
      <c r="M43">
        <f t="shared" si="4"/>
        <v>0</v>
      </c>
      <c r="N43">
        <f t="shared" si="5"/>
        <v>3</v>
      </c>
      <c r="O43" t="str">
        <f t="shared" si="6"/>
        <v>일반</v>
      </c>
      <c r="P43">
        <f>RawData!P40</f>
        <v>0</v>
      </c>
    </row>
    <row r="44" spans="1:16" x14ac:dyDescent="0.3">
      <c r="A44">
        <v>36</v>
      </c>
      <c r="B44" t="str">
        <f>RawData!B41</f>
        <v>탄천상로</v>
      </c>
      <c r="C44" t="str">
        <f>RIGHT(RawData!$A$2,2)&amp;"-"&amp;RawData!$C$2&amp;"-"&amp;RawData!A41</f>
        <v>25-성남시-36</v>
      </c>
      <c r="D44" t="str">
        <f>RawData!D41</f>
        <v>양호</v>
      </c>
      <c r="E44" t="str">
        <f>RawData!E41</f>
        <v>거북등</v>
      </c>
      <c r="F44" t="str">
        <f>RawData!F41</f>
        <v>건조</v>
      </c>
      <c r="G44">
        <f>RawData!G41</f>
        <v>9.3000000000000007</v>
      </c>
      <c r="H44" t="str">
        <f>RawData!H41</f>
        <v>-</v>
      </c>
      <c r="I44">
        <f t="shared" si="0"/>
        <v>0</v>
      </c>
      <c r="J44">
        <f t="shared" si="1"/>
        <v>3</v>
      </c>
      <c r="K44">
        <f t="shared" si="2"/>
        <v>0</v>
      </c>
      <c r="L44">
        <f t="shared" si="3"/>
        <v>0</v>
      </c>
      <c r="M44">
        <f t="shared" si="4"/>
        <v>0</v>
      </c>
      <c r="N44">
        <f t="shared" si="5"/>
        <v>3</v>
      </c>
      <c r="O44" t="str">
        <f t="shared" si="6"/>
        <v>일반</v>
      </c>
      <c r="P44">
        <f>RawData!P41</f>
        <v>0</v>
      </c>
    </row>
    <row r="45" spans="1:16" x14ac:dyDescent="0.3">
      <c r="A45">
        <v>37</v>
      </c>
      <c r="B45" t="str">
        <f>RawData!B42</f>
        <v>분당수서로</v>
      </c>
      <c r="C45" t="str">
        <f>RIGHT(RawData!$A$2,2)&amp;"-"&amp;RawData!$C$2&amp;"-"&amp;RawData!A42</f>
        <v>25-성남시-37</v>
      </c>
      <c r="D45" t="str">
        <f>RawData!D42</f>
        <v>양호</v>
      </c>
      <c r="E45" t="str">
        <f>RawData!E42</f>
        <v>거북등</v>
      </c>
      <c r="F45" t="str">
        <f>RawData!F42</f>
        <v>건조</v>
      </c>
      <c r="G45">
        <f>RawData!G42</f>
        <v>9.3000000000000007</v>
      </c>
      <c r="H45" t="str">
        <f>RawData!H42</f>
        <v>-</v>
      </c>
      <c r="I45">
        <f t="shared" si="0"/>
        <v>0</v>
      </c>
      <c r="J45">
        <f t="shared" si="1"/>
        <v>3</v>
      </c>
      <c r="K45">
        <f t="shared" si="2"/>
        <v>0</v>
      </c>
      <c r="L45">
        <f t="shared" si="3"/>
        <v>0</v>
      </c>
      <c r="M45">
        <f t="shared" si="4"/>
        <v>0</v>
      </c>
      <c r="N45">
        <f t="shared" si="5"/>
        <v>3</v>
      </c>
      <c r="O45" t="str">
        <f t="shared" si="6"/>
        <v>일반</v>
      </c>
      <c r="P45">
        <f>RawData!P42</f>
        <v>0</v>
      </c>
    </row>
    <row r="46" spans="1:16" x14ac:dyDescent="0.3">
      <c r="A46">
        <v>38</v>
      </c>
      <c r="B46" t="str">
        <f>RawData!B43</f>
        <v>신수로</v>
      </c>
      <c r="C46" t="str">
        <f>RIGHT(RawData!$A$2,2)&amp;"-"&amp;RawData!$C$2&amp;"-"&amp;RawData!A43</f>
        <v>25-성남시-38</v>
      </c>
      <c r="D46" t="str">
        <f>RawData!D43</f>
        <v>양호</v>
      </c>
      <c r="E46" t="str">
        <f>RawData!E43</f>
        <v>거북등</v>
      </c>
      <c r="F46" t="str">
        <f>RawData!F43</f>
        <v>건조</v>
      </c>
      <c r="G46">
        <f>RawData!G43</f>
        <v>9.3000000000000007</v>
      </c>
      <c r="H46" t="str">
        <f>RawData!H43</f>
        <v>-</v>
      </c>
      <c r="I46">
        <f t="shared" si="0"/>
        <v>0</v>
      </c>
      <c r="J46">
        <f t="shared" si="1"/>
        <v>3</v>
      </c>
      <c r="K46">
        <f t="shared" si="2"/>
        <v>0</v>
      </c>
      <c r="L46">
        <f t="shared" si="3"/>
        <v>0</v>
      </c>
      <c r="M46">
        <f t="shared" si="4"/>
        <v>0</v>
      </c>
      <c r="N46">
        <f t="shared" si="5"/>
        <v>3</v>
      </c>
      <c r="O46" t="str">
        <f t="shared" si="6"/>
        <v>일반</v>
      </c>
      <c r="P46">
        <f>RawData!P43</f>
        <v>0</v>
      </c>
    </row>
    <row r="47" spans="1:16" x14ac:dyDescent="0.3">
      <c r="A47">
        <v>39</v>
      </c>
      <c r="B47">
        <f>RawData!B44</f>
        <v>0</v>
      </c>
      <c r="C47" t="str">
        <f>RIGHT(RawData!$A$2,2)&amp;"-"&amp;RawData!$C$2&amp;"-"&amp;RawData!A44</f>
        <v>25-성남시-</v>
      </c>
      <c r="D47">
        <f>RawData!D44</f>
        <v>0</v>
      </c>
      <c r="E47">
        <f>RawData!E44</f>
        <v>0</v>
      </c>
      <c r="F47">
        <f>RawData!F44</f>
        <v>0</v>
      </c>
      <c r="G47">
        <f>RawData!G44</f>
        <v>0</v>
      </c>
      <c r="H47">
        <f>RawData!H44</f>
        <v>0</v>
      </c>
      <c r="I47">
        <f t="shared" si="0"/>
        <v>0</v>
      </c>
      <c r="J47" t="b">
        <f t="shared" si="1"/>
        <v>0</v>
      </c>
      <c r="K47" t="b">
        <f t="shared" si="2"/>
        <v>0</v>
      </c>
      <c r="L47">
        <f t="shared" si="3"/>
        <v>0</v>
      </c>
      <c r="M47">
        <f t="shared" si="4"/>
        <v>1</v>
      </c>
      <c r="N47">
        <f t="shared" si="5"/>
        <v>1</v>
      </c>
      <c r="O47" t="str">
        <f t="shared" si="6"/>
        <v>일반</v>
      </c>
      <c r="P47">
        <f>RawData!P44</f>
        <v>0</v>
      </c>
    </row>
    <row r="48" spans="1:16" x14ac:dyDescent="0.3">
      <c r="A48">
        <v>40</v>
      </c>
      <c r="B48">
        <f>RawData!B45</f>
        <v>0</v>
      </c>
      <c r="C48" t="str">
        <f>RIGHT(RawData!$A$2,2)&amp;"-"&amp;RawData!$C$2&amp;"-"&amp;RawData!A45</f>
        <v>25-성남시-</v>
      </c>
      <c r="D48">
        <f>RawData!D45</f>
        <v>0</v>
      </c>
      <c r="E48">
        <f>RawData!E45</f>
        <v>0</v>
      </c>
      <c r="F48">
        <f>RawData!F45</f>
        <v>0</v>
      </c>
      <c r="G48">
        <f>RawData!G45</f>
        <v>0</v>
      </c>
      <c r="H48">
        <f>RawData!H45</f>
        <v>0</v>
      </c>
      <c r="I48">
        <f t="shared" si="0"/>
        <v>0</v>
      </c>
      <c r="J48" t="b">
        <f t="shared" si="1"/>
        <v>0</v>
      </c>
      <c r="K48" t="b">
        <f t="shared" si="2"/>
        <v>0</v>
      </c>
      <c r="L48">
        <f t="shared" si="3"/>
        <v>0</v>
      </c>
      <c r="M48">
        <f t="shared" si="4"/>
        <v>1</v>
      </c>
      <c r="N48">
        <f t="shared" si="5"/>
        <v>1</v>
      </c>
      <c r="O48" t="str">
        <f t="shared" si="6"/>
        <v>일반</v>
      </c>
      <c r="P48">
        <f>RawData!P45</f>
        <v>0</v>
      </c>
    </row>
    <row r="49" spans="1:16" x14ac:dyDescent="0.3">
      <c r="A49">
        <v>41</v>
      </c>
      <c r="B49">
        <f>RawData!B46</f>
        <v>0</v>
      </c>
      <c r="C49" t="str">
        <f>RIGHT(RawData!$A$2,2)&amp;"-"&amp;RawData!$C$2&amp;"-"&amp;RawData!A46</f>
        <v>25-성남시-</v>
      </c>
      <c r="D49">
        <f>RawData!D46</f>
        <v>0</v>
      </c>
      <c r="E49">
        <f>RawData!E46</f>
        <v>0</v>
      </c>
      <c r="F49">
        <f>RawData!F46</f>
        <v>0</v>
      </c>
      <c r="G49">
        <f>RawData!G46</f>
        <v>0</v>
      </c>
      <c r="H49">
        <f>RawData!H46</f>
        <v>0</v>
      </c>
      <c r="I49">
        <f t="shared" si="0"/>
        <v>0</v>
      </c>
      <c r="J49" t="b">
        <f t="shared" si="1"/>
        <v>0</v>
      </c>
      <c r="K49" t="b">
        <f t="shared" si="2"/>
        <v>0</v>
      </c>
      <c r="L49">
        <f t="shared" si="3"/>
        <v>0</v>
      </c>
      <c r="M49">
        <f t="shared" si="4"/>
        <v>1</v>
      </c>
      <c r="N49">
        <f t="shared" si="5"/>
        <v>1</v>
      </c>
      <c r="O49" t="str">
        <f t="shared" si="6"/>
        <v>일반</v>
      </c>
      <c r="P49">
        <f>RawData!P46</f>
        <v>0</v>
      </c>
    </row>
    <row r="50" spans="1:16" x14ac:dyDescent="0.3">
      <c r="A50">
        <v>42</v>
      </c>
      <c r="B50">
        <f>RawData!B47</f>
        <v>0</v>
      </c>
      <c r="C50" t="str">
        <f>RIGHT(RawData!$A$2,2)&amp;"-"&amp;RawData!$C$2&amp;"-"&amp;RawData!A47</f>
        <v>25-성남시-</v>
      </c>
      <c r="D50">
        <f>RawData!D47</f>
        <v>0</v>
      </c>
      <c r="E50">
        <f>RawData!E47</f>
        <v>0</v>
      </c>
      <c r="F50">
        <f>RawData!F47</f>
        <v>0</v>
      </c>
      <c r="G50">
        <f>RawData!G47</f>
        <v>0</v>
      </c>
      <c r="H50">
        <f>RawData!H47</f>
        <v>0</v>
      </c>
      <c r="I50">
        <f t="shared" si="0"/>
        <v>0</v>
      </c>
      <c r="J50" t="b">
        <f t="shared" si="1"/>
        <v>0</v>
      </c>
      <c r="K50" t="b">
        <f t="shared" si="2"/>
        <v>0</v>
      </c>
      <c r="L50">
        <f t="shared" si="3"/>
        <v>0</v>
      </c>
      <c r="M50">
        <f t="shared" si="4"/>
        <v>1</v>
      </c>
      <c r="N50">
        <f t="shared" si="5"/>
        <v>1</v>
      </c>
      <c r="O50" t="str">
        <f t="shared" si="6"/>
        <v>일반</v>
      </c>
      <c r="P50">
        <f>RawData!P47</f>
        <v>0</v>
      </c>
    </row>
  </sheetData>
  <mergeCells count="20">
    <mergeCell ref="M4:P4"/>
    <mergeCell ref="I7:M7"/>
    <mergeCell ref="G5:I5"/>
    <mergeCell ref="G4:I4"/>
    <mergeCell ref="P7:P8"/>
    <mergeCell ref="M5:P5"/>
    <mergeCell ref="D7:H7"/>
    <mergeCell ref="O7:O8"/>
    <mergeCell ref="J5:L5"/>
    <mergeCell ref="N7:N8"/>
    <mergeCell ref="C5:D5"/>
    <mergeCell ref="E5:F5"/>
    <mergeCell ref="A7:A8"/>
    <mergeCell ref="J4:L4"/>
    <mergeCell ref="C4:D4"/>
    <mergeCell ref="E4:F4"/>
    <mergeCell ref="A5:B5"/>
    <mergeCell ref="C7:C8"/>
    <mergeCell ref="A4:B4"/>
    <mergeCell ref="B7:B8"/>
  </mergeCells>
  <phoneticPr fontId="1" type="noConversion"/>
  <pageMargins left="0.7" right="0.7" top="0.75" bottom="0.75" header="0.3" footer="0.3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zoomScaleNormal="100" workbookViewId="0">
      <selection activeCell="G4" sqref="G4"/>
    </sheetView>
  </sheetViews>
  <sheetFormatPr defaultColWidth="10.375" defaultRowHeight="12" x14ac:dyDescent="0.3"/>
  <cols>
    <col min="1" max="2" width="10.375" style="1" customWidth="1"/>
    <col min="3" max="16384" width="10.375" style="1"/>
  </cols>
  <sheetData>
    <row r="1" spans="1:12" x14ac:dyDescent="0.3">
      <c r="A1" s="1" t="s">
        <v>0</v>
      </c>
      <c r="B1" s="1" t="s">
        <v>1</v>
      </c>
      <c r="C1" s="1" t="s">
        <v>2</v>
      </c>
      <c r="F1" s="1" t="s">
        <v>24</v>
      </c>
      <c r="G1" s="1" t="s">
        <v>31</v>
      </c>
      <c r="H1" s="1" t="s">
        <v>95</v>
      </c>
      <c r="J1" s="1" t="s">
        <v>96</v>
      </c>
      <c r="K1" s="1" t="s">
        <v>17</v>
      </c>
      <c r="L1" s="1" t="s">
        <v>97</v>
      </c>
    </row>
    <row r="2" spans="1:12" x14ac:dyDescent="0.3">
      <c r="A2" s="1">
        <v>2018</v>
      </c>
      <c r="B2" s="1" t="s">
        <v>3</v>
      </c>
      <c r="C2" s="1" t="s">
        <v>98</v>
      </c>
      <c r="E2" s="1" t="s">
        <v>13</v>
      </c>
      <c r="F2" s="1">
        <v>0</v>
      </c>
      <c r="G2" s="1">
        <v>3</v>
      </c>
      <c r="H2" s="1">
        <v>9</v>
      </c>
      <c r="J2" s="1" t="s">
        <v>99</v>
      </c>
      <c r="K2" s="1" t="s">
        <v>100</v>
      </c>
      <c r="L2" s="1" t="s">
        <v>27</v>
      </c>
    </row>
    <row r="3" spans="1:12" x14ac:dyDescent="0.3">
      <c r="A3" s="1">
        <v>2019</v>
      </c>
      <c r="B3" s="1" t="s">
        <v>101</v>
      </c>
      <c r="C3" s="1" t="s">
        <v>102</v>
      </c>
      <c r="E3" s="1" t="s">
        <v>9</v>
      </c>
      <c r="F3" s="1">
        <v>0</v>
      </c>
      <c r="G3" s="1">
        <v>1</v>
      </c>
      <c r="H3" s="1">
        <v>3</v>
      </c>
      <c r="J3" s="1" t="s">
        <v>103</v>
      </c>
      <c r="K3" s="1" t="s">
        <v>104</v>
      </c>
      <c r="L3" s="1" t="s">
        <v>105</v>
      </c>
    </row>
    <row r="4" spans="1:12" x14ac:dyDescent="0.3">
      <c r="A4" s="1">
        <v>2020</v>
      </c>
      <c r="B4" s="1" t="s">
        <v>106</v>
      </c>
      <c r="C4" s="1" t="s">
        <v>4</v>
      </c>
      <c r="E4" s="1" t="s">
        <v>10</v>
      </c>
      <c r="F4" s="1">
        <v>0</v>
      </c>
      <c r="G4" s="3" t="s">
        <v>107</v>
      </c>
      <c r="H4" s="1">
        <v>9</v>
      </c>
      <c r="J4" s="1" t="s">
        <v>108</v>
      </c>
      <c r="K4" s="1" t="s">
        <v>109</v>
      </c>
      <c r="L4" s="1" t="s">
        <v>105</v>
      </c>
    </row>
    <row r="5" spans="1:12" x14ac:dyDescent="0.3">
      <c r="A5" s="1">
        <v>2021</v>
      </c>
      <c r="C5" s="1" t="s">
        <v>110</v>
      </c>
      <c r="E5" s="1" t="s">
        <v>14</v>
      </c>
      <c r="F5" s="1">
        <v>0</v>
      </c>
      <c r="G5" s="1">
        <v>1</v>
      </c>
      <c r="H5" s="1">
        <v>2</v>
      </c>
    </row>
    <row r="6" spans="1:12" x14ac:dyDescent="0.3">
      <c r="A6" s="1">
        <v>2022</v>
      </c>
      <c r="C6" s="1" t="s">
        <v>111</v>
      </c>
      <c r="E6" s="1" t="s">
        <v>112</v>
      </c>
      <c r="F6" s="1">
        <v>0</v>
      </c>
      <c r="G6" s="1">
        <v>1</v>
      </c>
      <c r="H6" s="1">
        <v>1</v>
      </c>
    </row>
    <row r="7" spans="1:12" x14ac:dyDescent="0.3">
      <c r="A7" s="1">
        <v>2023</v>
      </c>
    </row>
    <row r="8" spans="1:12" x14ac:dyDescent="0.3">
      <c r="A8" s="1">
        <v>2024</v>
      </c>
    </row>
    <row r="9" spans="1:12" x14ac:dyDescent="0.3">
      <c r="A9" s="1">
        <v>2025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RawData</vt:lpstr>
      <vt:lpstr>V1</vt:lpstr>
      <vt:lpstr>V2</vt:lpstr>
      <vt:lpstr>범례</vt:lpstr>
      <vt:lpstr>'V1'!Print_Area</vt:lpstr>
      <vt:lpstr>'V2'!Print_Area</vt:lpstr>
      <vt:lpstr>'V1'!Print_Titles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2026-03-16T02:30:46Z</cp:lastPrinted>
  <dcterms:created xsi:type="dcterms:W3CDTF">2026-03-16T00:57:17Z</dcterms:created>
  <dcterms:modified xsi:type="dcterms:W3CDTF">2026-03-19T02:34:19Z</dcterms:modified>
</cp:coreProperties>
</file>