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FA88D1AF-BA8F-43D1-BED2-43DDF5CBDCC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awData" sheetId="1" r:id="rId1"/>
    <sheet name="V1" sheetId="2" r:id="rId2"/>
    <sheet name="V2" sheetId="3" r:id="rId3"/>
    <sheet name="범례" sheetId="4" r:id="rId4"/>
  </sheets>
  <definedNames>
    <definedName name="_xlnm.Print_Area" localSheetId="1">'V1'!$A$1:$C$23</definedName>
    <definedName name="_xlnm.Print_Area" localSheetId="2">'V2'!$A$1:$P$30</definedName>
    <definedName name="_xlnm.Print_Titles" localSheetId="1">'V1'!$5:$5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" i="1" l="1"/>
  <c r="N7" i="1" s="1"/>
  <c r="O7" i="1" s="1"/>
  <c r="K8" i="1"/>
  <c r="K9" i="1"/>
  <c r="K10" i="1"/>
  <c r="K11" i="1"/>
  <c r="K12" i="1"/>
  <c r="K13" i="1"/>
  <c r="K14" i="1"/>
  <c r="K15" i="1"/>
  <c r="K16" i="1"/>
  <c r="N16" i="1" s="1"/>
  <c r="O16" i="1" s="1"/>
  <c r="K17" i="1"/>
  <c r="K18" i="1"/>
  <c r="K19" i="1"/>
  <c r="K20" i="1"/>
  <c r="K21" i="1"/>
  <c r="K22" i="1"/>
  <c r="K23" i="1"/>
  <c r="K24" i="1"/>
  <c r="K25" i="1"/>
  <c r="N25" i="1" s="1"/>
  <c r="O25" i="1" s="1"/>
  <c r="K26" i="1"/>
  <c r="K27" i="1"/>
  <c r="K28" i="1"/>
  <c r="N28" i="1" s="1"/>
  <c r="O28" i="1" s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N42" i="1" s="1"/>
  <c r="O42" i="1" s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N75" i="1" s="1"/>
  <c r="O75" i="1" s="1"/>
  <c r="K76" i="1"/>
  <c r="K77" i="1"/>
  <c r="K78" i="1"/>
  <c r="N78" i="1" s="1"/>
  <c r="O78" i="1" s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N111" i="1" s="1"/>
  <c r="O111" i="1" s="1"/>
  <c r="K112" i="1"/>
  <c r="K113" i="1"/>
  <c r="K114" i="1"/>
  <c r="N114" i="1" s="1"/>
  <c r="O114" i="1" s="1"/>
  <c r="K115" i="1"/>
  <c r="K116" i="1"/>
  <c r="K117" i="1"/>
  <c r="K6" i="1"/>
  <c r="P120" i="3"/>
  <c r="J120" i="3"/>
  <c r="I120" i="3"/>
  <c r="N120" i="3" s="1"/>
  <c r="O120" i="3" s="1"/>
  <c r="H120" i="3"/>
  <c r="M120" i="3" s="1"/>
  <c r="G120" i="3"/>
  <c r="L120" i="3" s="1"/>
  <c r="F120" i="3"/>
  <c r="K120" i="3" s="1"/>
  <c r="E120" i="3"/>
  <c r="D120" i="3"/>
  <c r="C120" i="3"/>
  <c r="B120" i="3"/>
  <c r="P119" i="3"/>
  <c r="M119" i="3"/>
  <c r="L119" i="3"/>
  <c r="J119" i="3"/>
  <c r="I119" i="3"/>
  <c r="N119" i="3" s="1"/>
  <c r="O119" i="3" s="1"/>
  <c r="H119" i="3"/>
  <c r="G119" i="3"/>
  <c r="F119" i="3"/>
  <c r="K119" i="3" s="1"/>
  <c r="E119" i="3"/>
  <c r="D119" i="3"/>
  <c r="C119" i="3"/>
  <c r="B119" i="3"/>
  <c r="P118" i="3"/>
  <c r="M118" i="3"/>
  <c r="L118" i="3"/>
  <c r="J118" i="3"/>
  <c r="H118" i="3"/>
  <c r="G118" i="3"/>
  <c r="F118" i="3"/>
  <c r="K118" i="3" s="1"/>
  <c r="E118" i="3"/>
  <c r="D118" i="3"/>
  <c r="I118" i="3" s="1"/>
  <c r="C118" i="3"/>
  <c r="B118" i="3"/>
  <c r="P117" i="3"/>
  <c r="M117" i="3"/>
  <c r="I117" i="3"/>
  <c r="H117" i="3"/>
  <c r="G117" i="3"/>
  <c r="L117" i="3" s="1"/>
  <c r="F117" i="3"/>
  <c r="K117" i="3" s="1"/>
  <c r="E117" i="3"/>
  <c r="J117" i="3" s="1"/>
  <c r="D117" i="3"/>
  <c r="C117" i="3"/>
  <c r="B117" i="3"/>
  <c r="P116" i="3"/>
  <c r="L116" i="3"/>
  <c r="J116" i="3"/>
  <c r="I116" i="3"/>
  <c r="N116" i="3" s="1"/>
  <c r="O116" i="3" s="1"/>
  <c r="H116" i="3"/>
  <c r="M116" i="3" s="1"/>
  <c r="G116" i="3"/>
  <c r="F116" i="3"/>
  <c r="K116" i="3" s="1"/>
  <c r="E116" i="3"/>
  <c r="D116" i="3"/>
  <c r="C116" i="3"/>
  <c r="B116" i="3"/>
  <c r="P115" i="3"/>
  <c r="M115" i="3"/>
  <c r="L115" i="3"/>
  <c r="J115" i="3"/>
  <c r="I115" i="3"/>
  <c r="H115" i="3"/>
  <c r="G115" i="3"/>
  <c r="F115" i="3"/>
  <c r="K115" i="3" s="1"/>
  <c r="E115" i="3"/>
  <c r="D115" i="3"/>
  <c r="C115" i="3"/>
  <c r="B115" i="3"/>
  <c r="P114" i="3"/>
  <c r="M114" i="3"/>
  <c r="L114" i="3"/>
  <c r="J114" i="3"/>
  <c r="H114" i="3"/>
  <c r="G114" i="3"/>
  <c r="F114" i="3"/>
  <c r="K114" i="3" s="1"/>
  <c r="E114" i="3"/>
  <c r="D114" i="3"/>
  <c r="I114" i="3" s="1"/>
  <c r="C114" i="3"/>
  <c r="B114" i="3"/>
  <c r="P113" i="3"/>
  <c r="M113" i="3"/>
  <c r="I113" i="3"/>
  <c r="N113" i="3" s="1"/>
  <c r="O113" i="3" s="1"/>
  <c r="H113" i="3"/>
  <c r="G113" i="3"/>
  <c r="L113" i="3" s="1"/>
  <c r="F113" i="3"/>
  <c r="K113" i="3" s="1"/>
  <c r="E113" i="3"/>
  <c r="J113" i="3" s="1"/>
  <c r="D113" i="3"/>
  <c r="C113" i="3"/>
  <c r="B113" i="3"/>
  <c r="P112" i="3"/>
  <c r="L112" i="3"/>
  <c r="J112" i="3"/>
  <c r="I112" i="3"/>
  <c r="H112" i="3"/>
  <c r="M112" i="3" s="1"/>
  <c r="G112" i="3"/>
  <c r="F112" i="3"/>
  <c r="K112" i="3" s="1"/>
  <c r="E112" i="3"/>
  <c r="D112" i="3"/>
  <c r="C112" i="3"/>
  <c r="B112" i="3"/>
  <c r="P111" i="3"/>
  <c r="M111" i="3"/>
  <c r="L111" i="3"/>
  <c r="J111" i="3"/>
  <c r="I111" i="3"/>
  <c r="N111" i="3" s="1"/>
  <c r="O111" i="3" s="1"/>
  <c r="H111" i="3"/>
  <c r="G111" i="3"/>
  <c r="F111" i="3"/>
  <c r="K111" i="3" s="1"/>
  <c r="E111" i="3"/>
  <c r="D111" i="3"/>
  <c r="C111" i="3"/>
  <c r="B111" i="3"/>
  <c r="P110" i="3"/>
  <c r="M110" i="3"/>
  <c r="L110" i="3"/>
  <c r="J110" i="3"/>
  <c r="H110" i="3"/>
  <c r="G110" i="3"/>
  <c r="F110" i="3"/>
  <c r="K110" i="3" s="1"/>
  <c r="E110" i="3"/>
  <c r="D110" i="3"/>
  <c r="I110" i="3" s="1"/>
  <c r="C110" i="3"/>
  <c r="B110" i="3"/>
  <c r="P109" i="3"/>
  <c r="M109" i="3"/>
  <c r="I109" i="3"/>
  <c r="N109" i="3" s="1"/>
  <c r="O109" i="3" s="1"/>
  <c r="H109" i="3"/>
  <c r="G109" i="3"/>
  <c r="L109" i="3" s="1"/>
  <c r="F109" i="3"/>
  <c r="K109" i="3" s="1"/>
  <c r="E109" i="3"/>
  <c r="J109" i="3" s="1"/>
  <c r="D109" i="3"/>
  <c r="C109" i="3"/>
  <c r="B109" i="3"/>
  <c r="P108" i="3"/>
  <c r="L108" i="3"/>
  <c r="J108" i="3"/>
  <c r="I108" i="3"/>
  <c r="H108" i="3"/>
  <c r="M108" i="3" s="1"/>
  <c r="G108" i="3"/>
  <c r="F108" i="3"/>
  <c r="K108" i="3" s="1"/>
  <c r="E108" i="3"/>
  <c r="D108" i="3"/>
  <c r="C108" i="3"/>
  <c r="B108" i="3"/>
  <c r="P107" i="3"/>
  <c r="M107" i="3"/>
  <c r="L107" i="3"/>
  <c r="J107" i="3"/>
  <c r="I107" i="3"/>
  <c r="N107" i="3" s="1"/>
  <c r="O107" i="3" s="1"/>
  <c r="H107" i="3"/>
  <c r="G107" i="3"/>
  <c r="F107" i="3"/>
  <c r="K107" i="3" s="1"/>
  <c r="E107" i="3"/>
  <c r="D107" i="3"/>
  <c r="C107" i="3"/>
  <c r="B107" i="3"/>
  <c r="P106" i="3"/>
  <c r="M106" i="3"/>
  <c r="L106" i="3"/>
  <c r="J106" i="3"/>
  <c r="H106" i="3"/>
  <c r="G106" i="3"/>
  <c r="F106" i="3"/>
  <c r="K106" i="3" s="1"/>
  <c r="E106" i="3"/>
  <c r="D106" i="3"/>
  <c r="I106" i="3" s="1"/>
  <c r="C106" i="3"/>
  <c r="B106" i="3"/>
  <c r="P105" i="3"/>
  <c r="M105" i="3"/>
  <c r="I105" i="3"/>
  <c r="H105" i="3"/>
  <c r="G105" i="3"/>
  <c r="L105" i="3" s="1"/>
  <c r="F105" i="3"/>
  <c r="K105" i="3" s="1"/>
  <c r="E105" i="3"/>
  <c r="J105" i="3" s="1"/>
  <c r="D105" i="3"/>
  <c r="C105" i="3"/>
  <c r="B105" i="3"/>
  <c r="P104" i="3"/>
  <c r="L104" i="3"/>
  <c r="J104" i="3"/>
  <c r="I104" i="3"/>
  <c r="H104" i="3"/>
  <c r="M104" i="3" s="1"/>
  <c r="G104" i="3"/>
  <c r="F104" i="3"/>
  <c r="K104" i="3" s="1"/>
  <c r="E104" i="3"/>
  <c r="D104" i="3"/>
  <c r="C104" i="3"/>
  <c r="B104" i="3"/>
  <c r="P103" i="3"/>
  <c r="M103" i="3"/>
  <c r="L103" i="3"/>
  <c r="J103" i="3"/>
  <c r="I103" i="3"/>
  <c r="H103" i="3"/>
  <c r="G103" i="3"/>
  <c r="F103" i="3"/>
  <c r="K103" i="3" s="1"/>
  <c r="E103" i="3"/>
  <c r="D103" i="3"/>
  <c r="C103" i="3"/>
  <c r="B103" i="3"/>
  <c r="P102" i="3"/>
  <c r="M102" i="3"/>
  <c r="L102" i="3"/>
  <c r="J102" i="3"/>
  <c r="H102" i="3"/>
  <c r="G102" i="3"/>
  <c r="F102" i="3"/>
  <c r="K102" i="3" s="1"/>
  <c r="E102" i="3"/>
  <c r="D102" i="3"/>
  <c r="I102" i="3" s="1"/>
  <c r="N102" i="3" s="1"/>
  <c r="O102" i="3" s="1"/>
  <c r="C102" i="3"/>
  <c r="B102" i="3"/>
  <c r="P101" i="3"/>
  <c r="M101" i="3"/>
  <c r="I101" i="3"/>
  <c r="H101" i="3"/>
  <c r="G101" i="3"/>
  <c r="L101" i="3" s="1"/>
  <c r="F101" i="3"/>
  <c r="K101" i="3" s="1"/>
  <c r="E101" i="3"/>
  <c r="J101" i="3" s="1"/>
  <c r="D101" i="3"/>
  <c r="C101" i="3"/>
  <c r="B101" i="3"/>
  <c r="P100" i="3"/>
  <c r="L100" i="3"/>
  <c r="J100" i="3"/>
  <c r="I100" i="3"/>
  <c r="H100" i="3"/>
  <c r="M100" i="3" s="1"/>
  <c r="G100" i="3"/>
  <c r="F100" i="3"/>
  <c r="K100" i="3" s="1"/>
  <c r="E100" i="3"/>
  <c r="D100" i="3"/>
  <c r="C100" i="3"/>
  <c r="B100" i="3"/>
  <c r="P99" i="3"/>
  <c r="M99" i="3"/>
  <c r="L99" i="3"/>
  <c r="J99" i="3"/>
  <c r="I99" i="3"/>
  <c r="H99" i="3"/>
  <c r="G99" i="3"/>
  <c r="F99" i="3"/>
  <c r="K99" i="3" s="1"/>
  <c r="E99" i="3"/>
  <c r="D99" i="3"/>
  <c r="C99" i="3"/>
  <c r="B99" i="3"/>
  <c r="P98" i="3"/>
  <c r="M98" i="3"/>
  <c r="L98" i="3"/>
  <c r="J98" i="3"/>
  <c r="H98" i="3"/>
  <c r="G98" i="3"/>
  <c r="F98" i="3"/>
  <c r="K98" i="3" s="1"/>
  <c r="E98" i="3"/>
  <c r="D98" i="3"/>
  <c r="I98" i="3" s="1"/>
  <c r="C98" i="3"/>
  <c r="B98" i="3"/>
  <c r="P97" i="3"/>
  <c r="M97" i="3"/>
  <c r="I97" i="3"/>
  <c r="H97" i="3"/>
  <c r="G97" i="3"/>
  <c r="L97" i="3" s="1"/>
  <c r="F97" i="3"/>
  <c r="K97" i="3" s="1"/>
  <c r="E97" i="3"/>
  <c r="J97" i="3" s="1"/>
  <c r="D97" i="3"/>
  <c r="C97" i="3"/>
  <c r="B97" i="3"/>
  <c r="P96" i="3"/>
  <c r="L96" i="3"/>
  <c r="J96" i="3"/>
  <c r="I96" i="3"/>
  <c r="H96" i="3"/>
  <c r="M96" i="3" s="1"/>
  <c r="G96" i="3"/>
  <c r="F96" i="3"/>
  <c r="K96" i="3" s="1"/>
  <c r="E96" i="3"/>
  <c r="D96" i="3"/>
  <c r="C96" i="3"/>
  <c r="B96" i="3"/>
  <c r="P95" i="3"/>
  <c r="M95" i="3"/>
  <c r="L95" i="3"/>
  <c r="J95" i="3"/>
  <c r="I95" i="3"/>
  <c r="H95" i="3"/>
  <c r="G95" i="3"/>
  <c r="F95" i="3"/>
  <c r="K95" i="3" s="1"/>
  <c r="E95" i="3"/>
  <c r="D95" i="3"/>
  <c r="C95" i="3"/>
  <c r="B95" i="3"/>
  <c r="P94" i="3"/>
  <c r="M94" i="3"/>
  <c r="L94" i="3"/>
  <c r="H94" i="3"/>
  <c r="G94" i="3"/>
  <c r="F94" i="3"/>
  <c r="K94" i="3" s="1"/>
  <c r="E94" i="3"/>
  <c r="J94" i="3" s="1"/>
  <c r="D94" i="3"/>
  <c r="I94" i="3" s="1"/>
  <c r="N94" i="3" s="1"/>
  <c r="O94" i="3" s="1"/>
  <c r="C94" i="3"/>
  <c r="B94" i="3"/>
  <c r="P93" i="3"/>
  <c r="M93" i="3"/>
  <c r="I93" i="3"/>
  <c r="H93" i="3"/>
  <c r="G93" i="3"/>
  <c r="L93" i="3" s="1"/>
  <c r="F93" i="3"/>
  <c r="K93" i="3" s="1"/>
  <c r="E93" i="3"/>
  <c r="J93" i="3" s="1"/>
  <c r="D93" i="3"/>
  <c r="C93" i="3"/>
  <c r="B93" i="3"/>
  <c r="P92" i="3"/>
  <c r="L92" i="3"/>
  <c r="J92" i="3"/>
  <c r="I92" i="3"/>
  <c r="H92" i="3"/>
  <c r="M92" i="3" s="1"/>
  <c r="G92" i="3"/>
  <c r="F92" i="3"/>
  <c r="K92" i="3" s="1"/>
  <c r="E92" i="3"/>
  <c r="D92" i="3"/>
  <c r="C92" i="3"/>
  <c r="B92" i="3"/>
  <c r="P91" i="3"/>
  <c r="M91" i="3"/>
  <c r="L91" i="3"/>
  <c r="J91" i="3"/>
  <c r="I91" i="3"/>
  <c r="H91" i="3"/>
  <c r="G91" i="3"/>
  <c r="F91" i="3"/>
  <c r="K91" i="3" s="1"/>
  <c r="E91" i="3"/>
  <c r="D91" i="3"/>
  <c r="C91" i="3"/>
  <c r="B91" i="3"/>
  <c r="P90" i="3"/>
  <c r="M90" i="3"/>
  <c r="L90" i="3"/>
  <c r="H90" i="3"/>
  <c r="G90" i="3"/>
  <c r="F90" i="3"/>
  <c r="K90" i="3" s="1"/>
  <c r="E90" i="3"/>
  <c r="J90" i="3" s="1"/>
  <c r="D90" i="3"/>
  <c r="I90" i="3" s="1"/>
  <c r="C90" i="3"/>
  <c r="B90" i="3"/>
  <c r="P89" i="3"/>
  <c r="I89" i="3"/>
  <c r="N89" i="3" s="1"/>
  <c r="O89" i="3" s="1"/>
  <c r="H89" i="3"/>
  <c r="M89" i="3" s="1"/>
  <c r="G89" i="3"/>
  <c r="L89" i="3" s="1"/>
  <c r="F89" i="3"/>
  <c r="K89" i="3" s="1"/>
  <c r="E89" i="3"/>
  <c r="J89" i="3" s="1"/>
  <c r="D89" i="3"/>
  <c r="C89" i="3"/>
  <c r="B89" i="3"/>
  <c r="P88" i="3"/>
  <c r="L88" i="3"/>
  <c r="J88" i="3"/>
  <c r="I88" i="3"/>
  <c r="H88" i="3"/>
  <c r="M88" i="3" s="1"/>
  <c r="G88" i="3"/>
  <c r="F88" i="3"/>
  <c r="K88" i="3" s="1"/>
  <c r="E88" i="3"/>
  <c r="D88" i="3"/>
  <c r="C88" i="3"/>
  <c r="B88" i="3"/>
  <c r="P87" i="3"/>
  <c r="O87" i="3"/>
  <c r="M87" i="3"/>
  <c r="L87" i="3"/>
  <c r="J87" i="3"/>
  <c r="I87" i="3"/>
  <c r="N87" i="3" s="1"/>
  <c r="H87" i="3"/>
  <c r="G87" i="3"/>
  <c r="F87" i="3"/>
  <c r="K87" i="3" s="1"/>
  <c r="E87" i="3"/>
  <c r="D87" i="3"/>
  <c r="C87" i="3"/>
  <c r="B87" i="3"/>
  <c r="P86" i="3"/>
  <c r="M86" i="3"/>
  <c r="L86" i="3"/>
  <c r="H86" i="3"/>
  <c r="G86" i="3"/>
  <c r="F86" i="3"/>
  <c r="K86" i="3" s="1"/>
  <c r="E86" i="3"/>
  <c r="J86" i="3" s="1"/>
  <c r="D86" i="3"/>
  <c r="I86" i="3" s="1"/>
  <c r="C86" i="3"/>
  <c r="B86" i="3"/>
  <c r="P85" i="3"/>
  <c r="I85" i="3"/>
  <c r="N85" i="3" s="1"/>
  <c r="O85" i="3" s="1"/>
  <c r="H85" i="3"/>
  <c r="M85" i="3" s="1"/>
  <c r="G85" i="3"/>
  <c r="L85" i="3" s="1"/>
  <c r="F85" i="3"/>
  <c r="K85" i="3" s="1"/>
  <c r="E85" i="3"/>
  <c r="J85" i="3" s="1"/>
  <c r="D85" i="3"/>
  <c r="C85" i="3"/>
  <c r="B85" i="3"/>
  <c r="P84" i="3"/>
  <c r="L84" i="3"/>
  <c r="J84" i="3"/>
  <c r="I84" i="3"/>
  <c r="H84" i="3"/>
  <c r="M84" i="3" s="1"/>
  <c r="G84" i="3"/>
  <c r="F84" i="3"/>
  <c r="K84" i="3" s="1"/>
  <c r="E84" i="3"/>
  <c r="D84" i="3"/>
  <c r="C84" i="3"/>
  <c r="B84" i="3"/>
  <c r="P83" i="3"/>
  <c r="M83" i="3"/>
  <c r="L83" i="3"/>
  <c r="J83" i="3"/>
  <c r="I83" i="3"/>
  <c r="N83" i="3" s="1"/>
  <c r="O83" i="3" s="1"/>
  <c r="H83" i="3"/>
  <c r="G83" i="3"/>
  <c r="F83" i="3"/>
  <c r="K83" i="3" s="1"/>
  <c r="E83" i="3"/>
  <c r="D83" i="3"/>
  <c r="C83" i="3"/>
  <c r="B83" i="3"/>
  <c r="P82" i="3"/>
  <c r="M82" i="3"/>
  <c r="L82" i="3"/>
  <c r="J82" i="3"/>
  <c r="H82" i="3"/>
  <c r="G82" i="3"/>
  <c r="F82" i="3"/>
  <c r="K82" i="3" s="1"/>
  <c r="E82" i="3"/>
  <c r="D82" i="3"/>
  <c r="I82" i="3" s="1"/>
  <c r="C82" i="3"/>
  <c r="B82" i="3"/>
  <c r="P81" i="3"/>
  <c r="M81" i="3"/>
  <c r="I81" i="3"/>
  <c r="N81" i="3" s="1"/>
  <c r="O81" i="3" s="1"/>
  <c r="H81" i="3"/>
  <c r="G81" i="3"/>
  <c r="L81" i="3" s="1"/>
  <c r="F81" i="3"/>
  <c r="K81" i="3" s="1"/>
  <c r="E81" i="3"/>
  <c r="J81" i="3" s="1"/>
  <c r="D81" i="3"/>
  <c r="C81" i="3"/>
  <c r="B81" i="3"/>
  <c r="P80" i="3"/>
  <c r="L80" i="3"/>
  <c r="J80" i="3"/>
  <c r="I80" i="3"/>
  <c r="H80" i="3"/>
  <c r="M80" i="3" s="1"/>
  <c r="G80" i="3"/>
  <c r="F80" i="3"/>
  <c r="K80" i="3" s="1"/>
  <c r="E80" i="3"/>
  <c r="D80" i="3"/>
  <c r="C80" i="3"/>
  <c r="B80" i="3"/>
  <c r="P79" i="3"/>
  <c r="M79" i="3"/>
  <c r="L79" i="3"/>
  <c r="J79" i="3"/>
  <c r="I79" i="3"/>
  <c r="N79" i="3" s="1"/>
  <c r="O79" i="3" s="1"/>
  <c r="H79" i="3"/>
  <c r="G79" i="3"/>
  <c r="F79" i="3"/>
  <c r="K79" i="3" s="1"/>
  <c r="E79" i="3"/>
  <c r="D79" i="3"/>
  <c r="C79" i="3"/>
  <c r="B79" i="3"/>
  <c r="P78" i="3"/>
  <c r="M78" i="3"/>
  <c r="L78" i="3"/>
  <c r="H78" i="3"/>
  <c r="G78" i="3"/>
  <c r="F78" i="3"/>
  <c r="K78" i="3" s="1"/>
  <c r="E78" i="3"/>
  <c r="J78" i="3" s="1"/>
  <c r="D78" i="3"/>
  <c r="I78" i="3" s="1"/>
  <c r="N78" i="3" s="1"/>
  <c r="O78" i="3" s="1"/>
  <c r="C78" i="3"/>
  <c r="B78" i="3"/>
  <c r="P77" i="3"/>
  <c r="I77" i="3"/>
  <c r="H77" i="3"/>
  <c r="M77" i="3" s="1"/>
  <c r="G77" i="3"/>
  <c r="L77" i="3" s="1"/>
  <c r="F77" i="3"/>
  <c r="K77" i="3" s="1"/>
  <c r="E77" i="3"/>
  <c r="J77" i="3" s="1"/>
  <c r="D77" i="3"/>
  <c r="C77" i="3"/>
  <c r="B77" i="3"/>
  <c r="P76" i="3"/>
  <c r="L76" i="3"/>
  <c r="J76" i="3"/>
  <c r="I76" i="3"/>
  <c r="H76" i="3"/>
  <c r="M76" i="3" s="1"/>
  <c r="G76" i="3"/>
  <c r="F76" i="3"/>
  <c r="K76" i="3" s="1"/>
  <c r="E76" i="3"/>
  <c r="D76" i="3"/>
  <c r="C76" i="3"/>
  <c r="B76" i="3"/>
  <c r="P75" i="3"/>
  <c r="M75" i="3"/>
  <c r="L75" i="3"/>
  <c r="J75" i="3"/>
  <c r="I75" i="3"/>
  <c r="H75" i="3"/>
  <c r="G75" i="3"/>
  <c r="F75" i="3"/>
  <c r="K75" i="3" s="1"/>
  <c r="E75" i="3"/>
  <c r="D75" i="3"/>
  <c r="C75" i="3"/>
  <c r="B75" i="3"/>
  <c r="P74" i="3"/>
  <c r="M74" i="3"/>
  <c r="L74" i="3"/>
  <c r="H74" i="3"/>
  <c r="G74" i="3"/>
  <c r="F74" i="3"/>
  <c r="K74" i="3" s="1"/>
  <c r="E74" i="3"/>
  <c r="J74" i="3" s="1"/>
  <c r="D74" i="3"/>
  <c r="I74" i="3" s="1"/>
  <c r="N74" i="3" s="1"/>
  <c r="O74" i="3" s="1"/>
  <c r="C74" i="3"/>
  <c r="B74" i="3"/>
  <c r="P73" i="3"/>
  <c r="I73" i="3"/>
  <c r="H73" i="3"/>
  <c r="M73" i="3" s="1"/>
  <c r="G73" i="3"/>
  <c r="L73" i="3" s="1"/>
  <c r="F73" i="3"/>
  <c r="K73" i="3" s="1"/>
  <c r="E73" i="3"/>
  <c r="J73" i="3" s="1"/>
  <c r="D73" i="3"/>
  <c r="C73" i="3"/>
  <c r="B73" i="3"/>
  <c r="P72" i="3"/>
  <c r="J72" i="3"/>
  <c r="I72" i="3"/>
  <c r="H72" i="3"/>
  <c r="M72" i="3" s="1"/>
  <c r="G72" i="3"/>
  <c r="L72" i="3" s="1"/>
  <c r="F72" i="3"/>
  <c r="K72" i="3" s="1"/>
  <c r="E72" i="3"/>
  <c r="D72" i="3"/>
  <c r="C72" i="3"/>
  <c r="B72" i="3"/>
  <c r="P71" i="3"/>
  <c r="M71" i="3"/>
  <c r="L71" i="3"/>
  <c r="J71" i="3"/>
  <c r="I71" i="3"/>
  <c r="H71" i="3"/>
  <c r="G71" i="3"/>
  <c r="F71" i="3"/>
  <c r="K71" i="3" s="1"/>
  <c r="E71" i="3"/>
  <c r="D71" i="3"/>
  <c r="C71" i="3"/>
  <c r="B71" i="3"/>
  <c r="P70" i="3"/>
  <c r="M70" i="3"/>
  <c r="L70" i="3"/>
  <c r="H70" i="3"/>
  <c r="G70" i="3"/>
  <c r="F70" i="3"/>
  <c r="K70" i="3" s="1"/>
  <c r="E70" i="3"/>
  <c r="J70" i="3" s="1"/>
  <c r="D70" i="3"/>
  <c r="I70" i="3" s="1"/>
  <c r="C70" i="3"/>
  <c r="B70" i="3"/>
  <c r="P69" i="3"/>
  <c r="I69" i="3"/>
  <c r="H69" i="3"/>
  <c r="M69" i="3" s="1"/>
  <c r="G69" i="3"/>
  <c r="L69" i="3" s="1"/>
  <c r="F69" i="3"/>
  <c r="K69" i="3" s="1"/>
  <c r="E69" i="3"/>
  <c r="J69" i="3" s="1"/>
  <c r="D69" i="3"/>
  <c r="C69" i="3"/>
  <c r="B69" i="3"/>
  <c r="P68" i="3"/>
  <c r="L68" i="3"/>
  <c r="J68" i="3"/>
  <c r="I68" i="3"/>
  <c r="H68" i="3"/>
  <c r="M68" i="3" s="1"/>
  <c r="G68" i="3"/>
  <c r="F68" i="3"/>
  <c r="K68" i="3" s="1"/>
  <c r="E68" i="3"/>
  <c r="D68" i="3"/>
  <c r="C68" i="3"/>
  <c r="B68" i="3"/>
  <c r="P67" i="3"/>
  <c r="M67" i="3"/>
  <c r="L67" i="3"/>
  <c r="J67" i="3"/>
  <c r="I67" i="3"/>
  <c r="H67" i="3"/>
  <c r="G67" i="3"/>
  <c r="F67" i="3"/>
  <c r="K67" i="3" s="1"/>
  <c r="E67" i="3"/>
  <c r="D67" i="3"/>
  <c r="C67" i="3"/>
  <c r="B67" i="3"/>
  <c r="P66" i="3"/>
  <c r="M66" i="3"/>
  <c r="L66" i="3"/>
  <c r="J66" i="3"/>
  <c r="H66" i="3"/>
  <c r="G66" i="3"/>
  <c r="F66" i="3"/>
  <c r="K66" i="3" s="1"/>
  <c r="E66" i="3"/>
  <c r="D66" i="3"/>
  <c r="I66" i="3" s="1"/>
  <c r="C66" i="3"/>
  <c r="B66" i="3"/>
  <c r="P65" i="3"/>
  <c r="M65" i="3"/>
  <c r="H65" i="3"/>
  <c r="G65" i="3"/>
  <c r="L65" i="3" s="1"/>
  <c r="F65" i="3"/>
  <c r="K65" i="3" s="1"/>
  <c r="E65" i="3"/>
  <c r="J65" i="3" s="1"/>
  <c r="D65" i="3"/>
  <c r="I65" i="3" s="1"/>
  <c r="N65" i="3" s="1"/>
  <c r="O65" i="3" s="1"/>
  <c r="C65" i="3"/>
  <c r="B65" i="3"/>
  <c r="P64" i="3"/>
  <c r="J64" i="3"/>
  <c r="I64" i="3"/>
  <c r="H64" i="3"/>
  <c r="M64" i="3" s="1"/>
  <c r="G64" i="3"/>
  <c r="L64" i="3" s="1"/>
  <c r="F64" i="3"/>
  <c r="K64" i="3" s="1"/>
  <c r="E64" i="3"/>
  <c r="D64" i="3"/>
  <c r="C64" i="3"/>
  <c r="B64" i="3"/>
  <c r="P63" i="3"/>
  <c r="M63" i="3"/>
  <c r="L63" i="3"/>
  <c r="J63" i="3"/>
  <c r="I63" i="3"/>
  <c r="H63" i="3"/>
  <c r="G63" i="3"/>
  <c r="F63" i="3"/>
  <c r="K63" i="3" s="1"/>
  <c r="E63" i="3"/>
  <c r="D63" i="3"/>
  <c r="C63" i="3"/>
  <c r="B63" i="3"/>
  <c r="P62" i="3"/>
  <c r="M62" i="3"/>
  <c r="L62" i="3"/>
  <c r="J62" i="3"/>
  <c r="H62" i="3"/>
  <c r="G62" i="3"/>
  <c r="F62" i="3"/>
  <c r="K62" i="3" s="1"/>
  <c r="E62" i="3"/>
  <c r="D62" i="3"/>
  <c r="I62" i="3" s="1"/>
  <c r="C62" i="3"/>
  <c r="B62" i="3"/>
  <c r="P61" i="3"/>
  <c r="M61" i="3"/>
  <c r="I61" i="3"/>
  <c r="N61" i="3" s="1"/>
  <c r="O61" i="3" s="1"/>
  <c r="H61" i="3"/>
  <c r="G61" i="3"/>
  <c r="L61" i="3" s="1"/>
  <c r="F61" i="3"/>
  <c r="K61" i="3" s="1"/>
  <c r="E61" i="3"/>
  <c r="J61" i="3" s="1"/>
  <c r="D61" i="3"/>
  <c r="C61" i="3"/>
  <c r="B61" i="3"/>
  <c r="P60" i="3"/>
  <c r="L60" i="3"/>
  <c r="J60" i="3"/>
  <c r="I60" i="3"/>
  <c r="H60" i="3"/>
  <c r="M60" i="3" s="1"/>
  <c r="G60" i="3"/>
  <c r="F60" i="3"/>
  <c r="K60" i="3" s="1"/>
  <c r="E60" i="3"/>
  <c r="D60" i="3"/>
  <c r="C60" i="3"/>
  <c r="B60" i="3"/>
  <c r="P59" i="3"/>
  <c r="M59" i="3"/>
  <c r="L59" i="3"/>
  <c r="J59" i="3"/>
  <c r="I59" i="3"/>
  <c r="N59" i="3" s="1"/>
  <c r="O59" i="3" s="1"/>
  <c r="H59" i="3"/>
  <c r="G59" i="3"/>
  <c r="F59" i="3"/>
  <c r="K59" i="3" s="1"/>
  <c r="E59" i="3"/>
  <c r="D59" i="3"/>
  <c r="C59" i="3"/>
  <c r="B59" i="3"/>
  <c r="P58" i="3"/>
  <c r="M58" i="3"/>
  <c r="L58" i="3"/>
  <c r="J58" i="3"/>
  <c r="H58" i="3"/>
  <c r="G58" i="3"/>
  <c r="F58" i="3"/>
  <c r="K58" i="3" s="1"/>
  <c r="E58" i="3"/>
  <c r="D58" i="3"/>
  <c r="I58" i="3" s="1"/>
  <c r="C58" i="3"/>
  <c r="B58" i="3"/>
  <c r="P57" i="3"/>
  <c r="M57" i="3"/>
  <c r="I57" i="3"/>
  <c r="N57" i="3" s="1"/>
  <c r="O57" i="3" s="1"/>
  <c r="H57" i="3"/>
  <c r="G57" i="3"/>
  <c r="L57" i="3" s="1"/>
  <c r="F57" i="3"/>
  <c r="K57" i="3" s="1"/>
  <c r="E57" i="3"/>
  <c r="J57" i="3" s="1"/>
  <c r="D57" i="3"/>
  <c r="C57" i="3"/>
  <c r="B57" i="3"/>
  <c r="P56" i="3"/>
  <c r="J56" i="3"/>
  <c r="I56" i="3"/>
  <c r="H56" i="3"/>
  <c r="M56" i="3" s="1"/>
  <c r="G56" i="3"/>
  <c r="L56" i="3" s="1"/>
  <c r="F56" i="3"/>
  <c r="K56" i="3" s="1"/>
  <c r="E56" i="3"/>
  <c r="D56" i="3"/>
  <c r="C56" i="3"/>
  <c r="B56" i="3"/>
  <c r="P55" i="3"/>
  <c r="M55" i="3"/>
  <c r="L55" i="3"/>
  <c r="J55" i="3"/>
  <c r="I55" i="3"/>
  <c r="N55" i="3" s="1"/>
  <c r="O55" i="3" s="1"/>
  <c r="H55" i="3"/>
  <c r="G55" i="3"/>
  <c r="F55" i="3"/>
  <c r="K55" i="3" s="1"/>
  <c r="E55" i="3"/>
  <c r="D55" i="3"/>
  <c r="C55" i="3"/>
  <c r="B55" i="3"/>
  <c r="P54" i="3"/>
  <c r="M54" i="3"/>
  <c r="L54" i="3"/>
  <c r="J54" i="3"/>
  <c r="H54" i="3"/>
  <c r="G54" i="3"/>
  <c r="F54" i="3"/>
  <c r="K54" i="3" s="1"/>
  <c r="E54" i="3"/>
  <c r="D54" i="3"/>
  <c r="I54" i="3" s="1"/>
  <c r="C54" i="3"/>
  <c r="B54" i="3"/>
  <c r="P53" i="3"/>
  <c r="M53" i="3"/>
  <c r="H53" i="3"/>
  <c r="G53" i="3"/>
  <c r="L53" i="3" s="1"/>
  <c r="F53" i="3"/>
  <c r="K53" i="3" s="1"/>
  <c r="E53" i="3"/>
  <c r="J53" i="3" s="1"/>
  <c r="D53" i="3"/>
  <c r="I53" i="3" s="1"/>
  <c r="N53" i="3" s="1"/>
  <c r="O53" i="3" s="1"/>
  <c r="C53" i="3"/>
  <c r="B53" i="3"/>
  <c r="P52" i="3"/>
  <c r="J52" i="3"/>
  <c r="I52" i="3"/>
  <c r="H52" i="3"/>
  <c r="M52" i="3" s="1"/>
  <c r="G52" i="3"/>
  <c r="L52" i="3" s="1"/>
  <c r="F52" i="3"/>
  <c r="K52" i="3" s="1"/>
  <c r="E52" i="3"/>
  <c r="D52" i="3"/>
  <c r="C52" i="3"/>
  <c r="B52" i="3"/>
  <c r="P51" i="3"/>
  <c r="M51" i="3"/>
  <c r="J51" i="3"/>
  <c r="I51" i="3"/>
  <c r="H51" i="3"/>
  <c r="G51" i="3"/>
  <c r="L51" i="3" s="1"/>
  <c r="F51" i="3"/>
  <c r="K51" i="3" s="1"/>
  <c r="E51" i="3"/>
  <c r="D51" i="3"/>
  <c r="C51" i="3"/>
  <c r="B51" i="3"/>
  <c r="P50" i="3"/>
  <c r="M50" i="3"/>
  <c r="L50" i="3"/>
  <c r="J50" i="3"/>
  <c r="H50" i="3"/>
  <c r="G50" i="3"/>
  <c r="F50" i="3"/>
  <c r="K50" i="3" s="1"/>
  <c r="E50" i="3"/>
  <c r="D50" i="3"/>
  <c r="I50" i="3" s="1"/>
  <c r="N50" i="3" s="1"/>
  <c r="O50" i="3" s="1"/>
  <c r="C50" i="3"/>
  <c r="B50" i="3"/>
  <c r="P49" i="3"/>
  <c r="M49" i="3"/>
  <c r="I49" i="3"/>
  <c r="H49" i="3"/>
  <c r="G49" i="3"/>
  <c r="L49" i="3" s="1"/>
  <c r="F49" i="3"/>
  <c r="K49" i="3" s="1"/>
  <c r="E49" i="3"/>
  <c r="J49" i="3" s="1"/>
  <c r="D49" i="3"/>
  <c r="C49" i="3"/>
  <c r="B49" i="3"/>
  <c r="P48" i="3"/>
  <c r="L48" i="3"/>
  <c r="J48" i="3"/>
  <c r="I48" i="3"/>
  <c r="H48" i="3"/>
  <c r="M48" i="3" s="1"/>
  <c r="G48" i="3"/>
  <c r="F48" i="3"/>
  <c r="K48" i="3" s="1"/>
  <c r="E48" i="3"/>
  <c r="D48" i="3"/>
  <c r="C48" i="3"/>
  <c r="B48" i="3"/>
  <c r="P47" i="3"/>
  <c r="M47" i="3"/>
  <c r="J47" i="3"/>
  <c r="I47" i="3"/>
  <c r="H47" i="3"/>
  <c r="G47" i="3"/>
  <c r="L47" i="3" s="1"/>
  <c r="F47" i="3"/>
  <c r="K47" i="3" s="1"/>
  <c r="E47" i="3"/>
  <c r="D47" i="3"/>
  <c r="C47" i="3"/>
  <c r="B47" i="3"/>
  <c r="P46" i="3"/>
  <c r="M46" i="3"/>
  <c r="L46" i="3"/>
  <c r="J46" i="3"/>
  <c r="H46" i="3"/>
  <c r="G46" i="3"/>
  <c r="F46" i="3"/>
  <c r="K46" i="3" s="1"/>
  <c r="E46" i="3"/>
  <c r="D46" i="3"/>
  <c r="I46" i="3" s="1"/>
  <c r="C46" i="3"/>
  <c r="B46" i="3"/>
  <c r="P45" i="3"/>
  <c r="M45" i="3"/>
  <c r="I45" i="3"/>
  <c r="H45" i="3"/>
  <c r="G45" i="3"/>
  <c r="L45" i="3" s="1"/>
  <c r="F45" i="3"/>
  <c r="K45" i="3" s="1"/>
  <c r="E45" i="3"/>
  <c r="J45" i="3" s="1"/>
  <c r="D45" i="3"/>
  <c r="C45" i="3"/>
  <c r="B45" i="3"/>
  <c r="P44" i="3"/>
  <c r="J44" i="3"/>
  <c r="H44" i="3"/>
  <c r="M44" i="3" s="1"/>
  <c r="G44" i="3"/>
  <c r="L44" i="3" s="1"/>
  <c r="F44" i="3"/>
  <c r="K44" i="3" s="1"/>
  <c r="E44" i="3"/>
  <c r="D44" i="3"/>
  <c r="I44" i="3" s="1"/>
  <c r="N44" i="3" s="1"/>
  <c r="O44" i="3" s="1"/>
  <c r="C44" i="3"/>
  <c r="B44" i="3"/>
  <c r="P43" i="3"/>
  <c r="M43" i="3"/>
  <c r="L43" i="3"/>
  <c r="J43" i="3"/>
  <c r="I43" i="3"/>
  <c r="H43" i="3"/>
  <c r="G43" i="3"/>
  <c r="F43" i="3"/>
  <c r="K43" i="3" s="1"/>
  <c r="E43" i="3"/>
  <c r="D43" i="3"/>
  <c r="C43" i="3"/>
  <c r="B43" i="3"/>
  <c r="P42" i="3"/>
  <c r="M42" i="3"/>
  <c r="L42" i="3"/>
  <c r="J42" i="3"/>
  <c r="H42" i="3"/>
  <c r="G42" i="3"/>
  <c r="F42" i="3"/>
  <c r="K42" i="3" s="1"/>
  <c r="E42" i="3"/>
  <c r="D42" i="3"/>
  <c r="I42" i="3" s="1"/>
  <c r="C42" i="3"/>
  <c r="B42" i="3"/>
  <c r="P41" i="3"/>
  <c r="M41" i="3"/>
  <c r="H41" i="3"/>
  <c r="G41" i="3"/>
  <c r="L41" i="3" s="1"/>
  <c r="F41" i="3"/>
  <c r="K41" i="3" s="1"/>
  <c r="E41" i="3"/>
  <c r="J41" i="3" s="1"/>
  <c r="D41" i="3"/>
  <c r="I41" i="3" s="1"/>
  <c r="N41" i="3" s="1"/>
  <c r="O41" i="3" s="1"/>
  <c r="C41" i="3"/>
  <c r="B41" i="3"/>
  <c r="P40" i="3"/>
  <c r="J40" i="3"/>
  <c r="H40" i="3"/>
  <c r="M40" i="3" s="1"/>
  <c r="G40" i="3"/>
  <c r="L40" i="3" s="1"/>
  <c r="F40" i="3"/>
  <c r="K40" i="3" s="1"/>
  <c r="E40" i="3"/>
  <c r="D40" i="3"/>
  <c r="I40" i="3" s="1"/>
  <c r="C40" i="3"/>
  <c r="B40" i="3"/>
  <c r="P39" i="3"/>
  <c r="M39" i="3"/>
  <c r="J39" i="3"/>
  <c r="I39" i="3"/>
  <c r="H39" i="3"/>
  <c r="G39" i="3"/>
  <c r="L39" i="3" s="1"/>
  <c r="F39" i="3"/>
  <c r="K39" i="3" s="1"/>
  <c r="E39" i="3"/>
  <c r="D39" i="3"/>
  <c r="C39" i="3"/>
  <c r="B39" i="3"/>
  <c r="P38" i="3"/>
  <c r="M38" i="3"/>
  <c r="L38" i="3"/>
  <c r="J38" i="3"/>
  <c r="H38" i="3"/>
  <c r="G38" i="3"/>
  <c r="F38" i="3"/>
  <c r="K38" i="3" s="1"/>
  <c r="E38" i="3"/>
  <c r="D38" i="3"/>
  <c r="I38" i="3" s="1"/>
  <c r="N38" i="3" s="1"/>
  <c r="O38" i="3" s="1"/>
  <c r="C38" i="3"/>
  <c r="B38" i="3"/>
  <c r="P37" i="3"/>
  <c r="M37" i="3"/>
  <c r="H37" i="3"/>
  <c r="G37" i="3"/>
  <c r="L37" i="3" s="1"/>
  <c r="F37" i="3"/>
  <c r="K37" i="3" s="1"/>
  <c r="E37" i="3"/>
  <c r="J37" i="3" s="1"/>
  <c r="D37" i="3"/>
  <c r="I37" i="3" s="1"/>
  <c r="N37" i="3" s="1"/>
  <c r="O37" i="3" s="1"/>
  <c r="C37" i="3"/>
  <c r="B37" i="3"/>
  <c r="P36" i="3"/>
  <c r="L36" i="3"/>
  <c r="J36" i="3"/>
  <c r="I36" i="3"/>
  <c r="H36" i="3"/>
  <c r="M36" i="3" s="1"/>
  <c r="G36" i="3"/>
  <c r="F36" i="3"/>
  <c r="K36" i="3" s="1"/>
  <c r="E36" i="3"/>
  <c r="D36" i="3"/>
  <c r="C36" i="3"/>
  <c r="B36" i="3"/>
  <c r="P35" i="3"/>
  <c r="M35" i="3"/>
  <c r="J35" i="3"/>
  <c r="I35" i="3"/>
  <c r="H35" i="3"/>
  <c r="G35" i="3"/>
  <c r="L35" i="3" s="1"/>
  <c r="F35" i="3"/>
  <c r="K35" i="3" s="1"/>
  <c r="E35" i="3"/>
  <c r="D35" i="3"/>
  <c r="C35" i="3"/>
  <c r="B35" i="3"/>
  <c r="P34" i="3"/>
  <c r="M34" i="3"/>
  <c r="L34" i="3"/>
  <c r="J34" i="3"/>
  <c r="H34" i="3"/>
  <c r="G34" i="3"/>
  <c r="F34" i="3"/>
  <c r="K34" i="3" s="1"/>
  <c r="E34" i="3"/>
  <c r="D34" i="3"/>
  <c r="I34" i="3" s="1"/>
  <c r="N34" i="3" s="1"/>
  <c r="O34" i="3" s="1"/>
  <c r="C34" i="3"/>
  <c r="B34" i="3"/>
  <c r="P33" i="3"/>
  <c r="M33" i="3"/>
  <c r="I33" i="3"/>
  <c r="H33" i="3"/>
  <c r="G33" i="3"/>
  <c r="L33" i="3" s="1"/>
  <c r="F33" i="3"/>
  <c r="K33" i="3" s="1"/>
  <c r="E33" i="3"/>
  <c r="J33" i="3" s="1"/>
  <c r="D33" i="3"/>
  <c r="C33" i="3"/>
  <c r="B33" i="3"/>
  <c r="P32" i="3"/>
  <c r="J32" i="3"/>
  <c r="H32" i="3"/>
  <c r="M32" i="3" s="1"/>
  <c r="G32" i="3"/>
  <c r="L32" i="3" s="1"/>
  <c r="F32" i="3"/>
  <c r="K32" i="3" s="1"/>
  <c r="E32" i="3"/>
  <c r="D32" i="3"/>
  <c r="I32" i="3" s="1"/>
  <c r="N32" i="3" s="1"/>
  <c r="O32" i="3" s="1"/>
  <c r="C32" i="3"/>
  <c r="B32" i="3"/>
  <c r="P31" i="3"/>
  <c r="M31" i="3"/>
  <c r="L31" i="3"/>
  <c r="J31" i="3"/>
  <c r="I31" i="3"/>
  <c r="H31" i="3"/>
  <c r="G31" i="3"/>
  <c r="F31" i="3"/>
  <c r="K31" i="3" s="1"/>
  <c r="E31" i="3"/>
  <c r="D31" i="3"/>
  <c r="C31" i="3"/>
  <c r="B31" i="3"/>
  <c r="P30" i="3"/>
  <c r="M30" i="3"/>
  <c r="L30" i="3"/>
  <c r="J30" i="3"/>
  <c r="H30" i="3"/>
  <c r="G30" i="3"/>
  <c r="F30" i="3"/>
  <c r="K30" i="3" s="1"/>
  <c r="E30" i="3"/>
  <c r="D30" i="3"/>
  <c r="I30" i="3" s="1"/>
  <c r="C30" i="3"/>
  <c r="B30" i="3"/>
  <c r="P29" i="3"/>
  <c r="M29" i="3"/>
  <c r="H29" i="3"/>
  <c r="G29" i="3"/>
  <c r="L29" i="3" s="1"/>
  <c r="F29" i="3"/>
  <c r="K29" i="3" s="1"/>
  <c r="E29" i="3"/>
  <c r="J29" i="3" s="1"/>
  <c r="D29" i="3"/>
  <c r="I29" i="3" s="1"/>
  <c r="N29" i="3" s="1"/>
  <c r="O29" i="3" s="1"/>
  <c r="C29" i="3"/>
  <c r="B29" i="3"/>
  <c r="P28" i="3"/>
  <c r="J28" i="3"/>
  <c r="I28" i="3"/>
  <c r="H28" i="3"/>
  <c r="M28" i="3" s="1"/>
  <c r="G28" i="3"/>
  <c r="L28" i="3" s="1"/>
  <c r="F28" i="3"/>
  <c r="K28" i="3" s="1"/>
  <c r="E28" i="3"/>
  <c r="D28" i="3"/>
  <c r="C28" i="3"/>
  <c r="B28" i="3"/>
  <c r="P27" i="3"/>
  <c r="M27" i="3"/>
  <c r="J27" i="3"/>
  <c r="I27" i="3"/>
  <c r="H27" i="3"/>
  <c r="G27" i="3"/>
  <c r="L27" i="3" s="1"/>
  <c r="F27" i="3"/>
  <c r="K27" i="3" s="1"/>
  <c r="E27" i="3"/>
  <c r="D27" i="3"/>
  <c r="C27" i="3"/>
  <c r="B27" i="3"/>
  <c r="P26" i="3"/>
  <c r="M26" i="3"/>
  <c r="L26" i="3"/>
  <c r="J26" i="3"/>
  <c r="H26" i="3"/>
  <c r="G26" i="3"/>
  <c r="F26" i="3"/>
  <c r="K26" i="3" s="1"/>
  <c r="E26" i="3"/>
  <c r="D26" i="3"/>
  <c r="I26" i="3" s="1"/>
  <c r="C26" i="3"/>
  <c r="B26" i="3"/>
  <c r="P25" i="3"/>
  <c r="M25" i="3"/>
  <c r="I25" i="3"/>
  <c r="N25" i="3" s="1"/>
  <c r="O25" i="3" s="1"/>
  <c r="H25" i="3"/>
  <c r="G25" i="3"/>
  <c r="L25" i="3" s="1"/>
  <c r="F25" i="3"/>
  <c r="K25" i="3" s="1"/>
  <c r="E25" i="3"/>
  <c r="J25" i="3" s="1"/>
  <c r="D25" i="3"/>
  <c r="C25" i="3"/>
  <c r="B25" i="3"/>
  <c r="P24" i="3"/>
  <c r="L24" i="3"/>
  <c r="J24" i="3"/>
  <c r="H24" i="3"/>
  <c r="M24" i="3" s="1"/>
  <c r="G24" i="3"/>
  <c r="F24" i="3"/>
  <c r="K24" i="3" s="1"/>
  <c r="E24" i="3"/>
  <c r="D24" i="3"/>
  <c r="I24" i="3" s="1"/>
  <c r="N24" i="3" s="1"/>
  <c r="O24" i="3" s="1"/>
  <c r="C24" i="3"/>
  <c r="B24" i="3"/>
  <c r="P23" i="3"/>
  <c r="M23" i="3"/>
  <c r="J23" i="3"/>
  <c r="I23" i="3"/>
  <c r="H23" i="3"/>
  <c r="G23" i="3"/>
  <c r="L23" i="3" s="1"/>
  <c r="F23" i="3"/>
  <c r="K23" i="3" s="1"/>
  <c r="E23" i="3"/>
  <c r="D23" i="3"/>
  <c r="C23" i="3"/>
  <c r="B23" i="3"/>
  <c r="P22" i="3"/>
  <c r="M22" i="3"/>
  <c r="L22" i="3"/>
  <c r="J22" i="3"/>
  <c r="H22" i="3"/>
  <c r="G22" i="3"/>
  <c r="F22" i="3"/>
  <c r="K22" i="3" s="1"/>
  <c r="E22" i="3"/>
  <c r="D22" i="3"/>
  <c r="I22" i="3" s="1"/>
  <c r="C22" i="3"/>
  <c r="B22" i="3"/>
  <c r="P21" i="3"/>
  <c r="M21" i="3"/>
  <c r="H21" i="3"/>
  <c r="G21" i="3"/>
  <c r="L21" i="3" s="1"/>
  <c r="F21" i="3"/>
  <c r="K21" i="3" s="1"/>
  <c r="E21" i="3"/>
  <c r="J21" i="3" s="1"/>
  <c r="D21" i="3"/>
  <c r="I21" i="3" s="1"/>
  <c r="N21" i="3" s="1"/>
  <c r="O21" i="3" s="1"/>
  <c r="C21" i="3"/>
  <c r="B21" i="3"/>
  <c r="P20" i="3"/>
  <c r="L20" i="3"/>
  <c r="J20" i="3"/>
  <c r="H20" i="3"/>
  <c r="M20" i="3" s="1"/>
  <c r="G20" i="3"/>
  <c r="F20" i="3"/>
  <c r="K20" i="3" s="1"/>
  <c r="E20" i="3"/>
  <c r="D20" i="3"/>
  <c r="I20" i="3" s="1"/>
  <c r="N20" i="3" s="1"/>
  <c r="O20" i="3" s="1"/>
  <c r="C20" i="3"/>
  <c r="B20" i="3"/>
  <c r="P19" i="3"/>
  <c r="M19" i="3"/>
  <c r="L19" i="3"/>
  <c r="J19" i="3"/>
  <c r="I19" i="3"/>
  <c r="H19" i="3"/>
  <c r="G19" i="3"/>
  <c r="F19" i="3"/>
  <c r="K19" i="3" s="1"/>
  <c r="E19" i="3"/>
  <c r="D19" i="3"/>
  <c r="C19" i="3"/>
  <c r="B19" i="3"/>
  <c r="P18" i="3"/>
  <c r="M18" i="3"/>
  <c r="L18" i="3"/>
  <c r="J18" i="3"/>
  <c r="H18" i="3"/>
  <c r="G18" i="3"/>
  <c r="F18" i="3"/>
  <c r="K18" i="3" s="1"/>
  <c r="E18" i="3"/>
  <c r="D18" i="3"/>
  <c r="I18" i="3" s="1"/>
  <c r="C18" i="3"/>
  <c r="B18" i="3"/>
  <c r="P17" i="3"/>
  <c r="M17" i="3"/>
  <c r="H17" i="3"/>
  <c r="G17" i="3"/>
  <c r="L17" i="3" s="1"/>
  <c r="F17" i="3"/>
  <c r="K17" i="3" s="1"/>
  <c r="E17" i="3"/>
  <c r="J17" i="3" s="1"/>
  <c r="D17" i="3"/>
  <c r="I17" i="3" s="1"/>
  <c r="N17" i="3" s="1"/>
  <c r="O17" i="3" s="1"/>
  <c r="C17" i="3"/>
  <c r="B17" i="3"/>
  <c r="P16" i="3"/>
  <c r="L16" i="3"/>
  <c r="J16" i="3"/>
  <c r="I16" i="3"/>
  <c r="N16" i="3" s="1"/>
  <c r="O16" i="3" s="1"/>
  <c r="H16" i="3"/>
  <c r="M16" i="3" s="1"/>
  <c r="G16" i="3"/>
  <c r="F16" i="3"/>
  <c r="K16" i="3" s="1"/>
  <c r="E16" i="3"/>
  <c r="D16" i="3"/>
  <c r="C16" i="3"/>
  <c r="B16" i="3"/>
  <c r="P15" i="3"/>
  <c r="M15" i="3"/>
  <c r="L15" i="3"/>
  <c r="J15" i="3"/>
  <c r="I15" i="3"/>
  <c r="H15" i="3"/>
  <c r="G15" i="3"/>
  <c r="F15" i="3"/>
  <c r="K15" i="3" s="1"/>
  <c r="E15" i="3"/>
  <c r="D15" i="3"/>
  <c r="C15" i="3"/>
  <c r="B15" i="3"/>
  <c r="P14" i="3"/>
  <c r="M14" i="3"/>
  <c r="L14" i="3"/>
  <c r="J14" i="3"/>
  <c r="H14" i="3"/>
  <c r="G14" i="3"/>
  <c r="F14" i="3"/>
  <c r="K14" i="3" s="1"/>
  <c r="E14" i="3"/>
  <c r="D14" i="3"/>
  <c r="I14" i="3" s="1"/>
  <c r="C14" i="3"/>
  <c r="B14" i="3"/>
  <c r="P13" i="3"/>
  <c r="M13" i="3"/>
  <c r="I13" i="3"/>
  <c r="N13" i="3" s="1"/>
  <c r="O13" i="3" s="1"/>
  <c r="H13" i="3"/>
  <c r="G13" i="3"/>
  <c r="L13" i="3" s="1"/>
  <c r="F13" i="3"/>
  <c r="K13" i="3" s="1"/>
  <c r="E13" i="3"/>
  <c r="J13" i="3" s="1"/>
  <c r="D13" i="3"/>
  <c r="C13" i="3"/>
  <c r="B13" i="3"/>
  <c r="P12" i="3"/>
  <c r="L12" i="3"/>
  <c r="J12" i="3"/>
  <c r="I12" i="3"/>
  <c r="H12" i="3"/>
  <c r="M12" i="3" s="1"/>
  <c r="G12" i="3"/>
  <c r="F12" i="3"/>
  <c r="K12" i="3" s="1"/>
  <c r="E12" i="3"/>
  <c r="D12" i="3"/>
  <c r="C12" i="3"/>
  <c r="B12" i="3"/>
  <c r="P11" i="3"/>
  <c r="M11" i="3"/>
  <c r="L11" i="3"/>
  <c r="J11" i="3"/>
  <c r="I11" i="3"/>
  <c r="N11" i="3" s="1"/>
  <c r="O11" i="3" s="1"/>
  <c r="H11" i="3"/>
  <c r="G11" i="3"/>
  <c r="F11" i="3"/>
  <c r="K11" i="3" s="1"/>
  <c r="E11" i="3"/>
  <c r="D11" i="3"/>
  <c r="C11" i="3"/>
  <c r="B11" i="3"/>
  <c r="P10" i="3"/>
  <c r="M10" i="3"/>
  <c r="L10" i="3"/>
  <c r="J10" i="3"/>
  <c r="H10" i="3"/>
  <c r="G10" i="3"/>
  <c r="F10" i="3"/>
  <c r="K10" i="3" s="1"/>
  <c r="E10" i="3"/>
  <c r="D10" i="3"/>
  <c r="I10" i="3" s="1"/>
  <c r="C10" i="3"/>
  <c r="B10" i="3"/>
  <c r="P9" i="3"/>
  <c r="M9" i="3"/>
  <c r="I9" i="3"/>
  <c r="N9" i="3" s="1"/>
  <c r="O9" i="3" s="1"/>
  <c r="H9" i="3"/>
  <c r="G9" i="3"/>
  <c r="L9" i="3" s="1"/>
  <c r="F9" i="3"/>
  <c r="K9" i="3" s="1"/>
  <c r="E9" i="3"/>
  <c r="J9" i="3" s="1"/>
  <c r="D9" i="3"/>
  <c r="C9" i="3"/>
  <c r="B9" i="3"/>
  <c r="C116" i="2"/>
  <c r="A116" i="2"/>
  <c r="C115" i="2"/>
  <c r="A115" i="2"/>
  <c r="C114" i="2"/>
  <c r="A114" i="2"/>
  <c r="C113" i="2"/>
  <c r="A113" i="2"/>
  <c r="C112" i="2"/>
  <c r="A112" i="2"/>
  <c r="C111" i="2"/>
  <c r="A111" i="2"/>
  <c r="C110" i="2"/>
  <c r="A110" i="2"/>
  <c r="C109" i="2"/>
  <c r="A109" i="2"/>
  <c r="C108" i="2"/>
  <c r="A108" i="2"/>
  <c r="C107" i="2"/>
  <c r="A107" i="2"/>
  <c r="C106" i="2"/>
  <c r="A106" i="2"/>
  <c r="C105" i="2"/>
  <c r="A105" i="2"/>
  <c r="C104" i="2"/>
  <c r="A104" i="2"/>
  <c r="C103" i="2"/>
  <c r="A103" i="2"/>
  <c r="C102" i="2"/>
  <c r="A102" i="2"/>
  <c r="C101" i="2"/>
  <c r="A101" i="2"/>
  <c r="C100" i="2"/>
  <c r="A100" i="2"/>
  <c r="C99" i="2"/>
  <c r="A99" i="2"/>
  <c r="C98" i="2"/>
  <c r="A98" i="2"/>
  <c r="C97" i="2"/>
  <c r="A97" i="2"/>
  <c r="C96" i="2"/>
  <c r="A96" i="2"/>
  <c r="C95" i="2"/>
  <c r="A95" i="2"/>
  <c r="C94" i="2"/>
  <c r="A94" i="2"/>
  <c r="C93" i="2"/>
  <c r="A93" i="2"/>
  <c r="C92" i="2"/>
  <c r="A92" i="2"/>
  <c r="C91" i="2"/>
  <c r="A91" i="2"/>
  <c r="C90" i="2"/>
  <c r="A90" i="2"/>
  <c r="C89" i="2"/>
  <c r="A89" i="2"/>
  <c r="C88" i="2"/>
  <c r="A88" i="2"/>
  <c r="C87" i="2"/>
  <c r="A87" i="2"/>
  <c r="C86" i="2"/>
  <c r="A86" i="2"/>
  <c r="C85" i="2"/>
  <c r="A85" i="2"/>
  <c r="C84" i="2"/>
  <c r="A84" i="2"/>
  <c r="C83" i="2"/>
  <c r="A83" i="2"/>
  <c r="C82" i="2"/>
  <c r="A82" i="2"/>
  <c r="C81" i="2"/>
  <c r="A81" i="2"/>
  <c r="C80" i="2"/>
  <c r="A80" i="2"/>
  <c r="C79" i="2"/>
  <c r="A79" i="2"/>
  <c r="C78" i="2"/>
  <c r="A78" i="2"/>
  <c r="C77" i="2"/>
  <c r="A77" i="2"/>
  <c r="C76" i="2"/>
  <c r="A76" i="2"/>
  <c r="C75" i="2"/>
  <c r="A75" i="2"/>
  <c r="C74" i="2"/>
  <c r="A74" i="2"/>
  <c r="C73" i="2"/>
  <c r="A73" i="2"/>
  <c r="C72" i="2"/>
  <c r="A72" i="2"/>
  <c r="C71" i="2"/>
  <c r="A71" i="2"/>
  <c r="C70" i="2"/>
  <c r="A70" i="2"/>
  <c r="C69" i="2"/>
  <c r="A69" i="2"/>
  <c r="C68" i="2"/>
  <c r="A68" i="2"/>
  <c r="C67" i="2"/>
  <c r="A67" i="2"/>
  <c r="C66" i="2"/>
  <c r="A66" i="2"/>
  <c r="C65" i="2"/>
  <c r="A65" i="2"/>
  <c r="C64" i="2"/>
  <c r="A64" i="2"/>
  <c r="C63" i="2"/>
  <c r="A63" i="2"/>
  <c r="C62" i="2"/>
  <c r="A62" i="2"/>
  <c r="C61" i="2"/>
  <c r="A61" i="2"/>
  <c r="C60" i="2"/>
  <c r="A60" i="2"/>
  <c r="C59" i="2"/>
  <c r="A59" i="2"/>
  <c r="C58" i="2"/>
  <c r="A58" i="2"/>
  <c r="C57" i="2"/>
  <c r="A57" i="2"/>
  <c r="C56" i="2"/>
  <c r="A56" i="2"/>
  <c r="C55" i="2"/>
  <c r="A55" i="2"/>
  <c r="C54" i="2"/>
  <c r="A54" i="2"/>
  <c r="C53" i="2"/>
  <c r="A53" i="2"/>
  <c r="C52" i="2"/>
  <c r="A52" i="2"/>
  <c r="C51" i="2"/>
  <c r="A51" i="2"/>
  <c r="C50" i="2"/>
  <c r="A50" i="2"/>
  <c r="C49" i="2"/>
  <c r="A49" i="2"/>
  <c r="C48" i="2"/>
  <c r="A48" i="2"/>
  <c r="C47" i="2"/>
  <c r="A47" i="2"/>
  <c r="C46" i="2"/>
  <c r="A46" i="2"/>
  <c r="C45" i="2"/>
  <c r="A45" i="2"/>
  <c r="C44" i="2"/>
  <c r="A44" i="2"/>
  <c r="C43" i="2"/>
  <c r="A43" i="2"/>
  <c r="C42" i="2"/>
  <c r="A42" i="2"/>
  <c r="C41" i="2"/>
  <c r="A41" i="2"/>
  <c r="C40" i="2"/>
  <c r="A40" i="2"/>
  <c r="C39" i="2"/>
  <c r="A39" i="2"/>
  <c r="C38" i="2"/>
  <c r="A38" i="2"/>
  <c r="C37" i="2"/>
  <c r="A37" i="2"/>
  <c r="C36" i="2"/>
  <c r="A36" i="2"/>
  <c r="C35" i="2"/>
  <c r="A35" i="2"/>
  <c r="C34" i="2"/>
  <c r="A34" i="2"/>
  <c r="C33" i="2"/>
  <c r="A33" i="2"/>
  <c r="C32" i="2"/>
  <c r="A32" i="2"/>
  <c r="C31" i="2"/>
  <c r="A31" i="2"/>
  <c r="C30" i="2"/>
  <c r="A30" i="2"/>
  <c r="C29" i="2"/>
  <c r="A29" i="2"/>
  <c r="C28" i="2"/>
  <c r="A28" i="2"/>
  <c r="C27" i="2"/>
  <c r="A27" i="2"/>
  <c r="C26" i="2"/>
  <c r="A26" i="2"/>
  <c r="C25" i="2"/>
  <c r="A25" i="2"/>
  <c r="C24" i="2"/>
  <c r="A24" i="2"/>
  <c r="C23" i="2"/>
  <c r="A23" i="2"/>
  <c r="C22" i="2"/>
  <c r="A22" i="2"/>
  <c r="C21" i="2"/>
  <c r="A21" i="2"/>
  <c r="C20" i="2"/>
  <c r="A20" i="2"/>
  <c r="C19" i="2"/>
  <c r="A19" i="2"/>
  <c r="C18" i="2"/>
  <c r="A18" i="2"/>
  <c r="C17" i="2"/>
  <c r="A17" i="2"/>
  <c r="C16" i="2"/>
  <c r="A16" i="2"/>
  <c r="C15" i="2"/>
  <c r="A15" i="2"/>
  <c r="C14" i="2"/>
  <c r="A14" i="2"/>
  <c r="C13" i="2"/>
  <c r="A13" i="2"/>
  <c r="C12" i="2"/>
  <c r="A12" i="2"/>
  <c r="C11" i="2"/>
  <c r="A11" i="2"/>
  <c r="C10" i="2"/>
  <c r="A10" i="2"/>
  <c r="C9" i="2"/>
  <c r="A9" i="2"/>
  <c r="C8" i="2"/>
  <c r="A8" i="2"/>
  <c r="C7" i="2"/>
  <c r="A7" i="2"/>
  <c r="C6" i="2"/>
  <c r="A6" i="2"/>
  <c r="C5" i="2"/>
  <c r="A5" i="2"/>
  <c r="M117" i="1"/>
  <c r="L117" i="1"/>
  <c r="J117" i="1"/>
  <c r="N117" i="1" s="1"/>
  <c r="O117" i="1" s="1"/>
  <c r="I117" i="1"/>
  <c r="C117" i="1"/>
  <c r="M116" i="1"/>
  <c r="L116" i="1"/>
  <c r="J116" i="1"/>
  <c r="I116" i="1"/>
  <c r="C116" i="1"/>
  <c r="M115" i="1"/>
  <c r="L115" i="1"/>
  <c r="J115" i="1"/>
  <c r="I115" i="1"/>
  <c r="N115" i="1" s="1"/>
  <c r="O115" i="1" s="1"/>
  <c r="C115" i="1"/>
  <c r="M114" i="1"/>
  <c r="L114" i="1"/>
  <c r="J114" i="1"/>
  <c r="I114" i="1"/>
  <c r="C114" i="1"/>
  <c r="M113" i="1"/>
  <c r="L113" i="1"/>
  <c r="J113" i="1"/>
  <c r="I113" i="1"/>
  <c r="C113" i="1"/>
  <c r="M112" i="1"/>
  <c r="L112" i="1"/>
  <c r="J112" i="1"/>
  <c r="I112" i="1"/>
  <c r="C112" i="1"/>
  <c r="M111" i="1"/>
  <c r="L111" i="1"/>
  <c r="J111" i="1"/>
  <c r="I111" i="1"/>
  <c r="C111" i="1"/>
  <c r="M110" i="1"/>
  <c r="L110" i="1"/>
  <c r="J110" i="1"/>
  <c r="I110" i="1"/>
  <c r="C110" i="1"/>
  <c r="N109" i="1"/>
  <c r="O109" i="1" s="1"/>
  <c r="M109" i="1"/>
  <c r="L109" i="1"/>
  <c r="J109" i="1"/>
  <c r="I109" i="1"/>
  <c r="C109" i="1"/>
  <c r="M108" i="1"/>
  <c r="L108" i="1"/>
  <c r="J108" i="1"/>
  <c r="N108" i="1" s="1"/>
  <c r="O108" i="1" s="1"/>
  <c r="I108" i="1"/>
  <c r="C108" i="1"/>
  <c r="M107" i="1"/>
  <c r="L107" i="1"/>
  <c r="J107" i="1"/>
  <c r="I107" i="1"/>
  <c r="C107" i="1"/>
  <c r="M106" i="1"/>
  <c r="L106" i="1"/>
  <c r="N106" i="1"/>
  <c r="O106" i="1" s="1"/>
  <c r="J106" i="1"/>
  <c r="I106" i="1"/>
  <c r="C106" i="1"/>
  <c r="N105" i="1"/>
  <c r="O105" i="1" s="1"/>
  <c r="M105" i="1"/>
  <c r="L105" i="1"/>
  <c r="J105" i="1"/>
  <c r="I105" i="1"/>
  <c r="C105" i="1"/>
  <c r="M104" i="1"/>
  <c r="L104" i="1"/>
  <c r="J104" i="1"/>
  <c r="I104" i="1"/>
  <c r="N104" i="1" s="1"/>
  <c r="O104" i="1" s="1"/>
  <c r="C104" i="1"/>
  <c r="N103" i="1"/>
  <c r="O103" i="1" s="1"/>
  <c r="M103" i="1"/>
  <c r="L103" i="1"/>
  <c r="J103" i="1"/>
  <c r="I103" i="1"/>
  <c r="C103" i="1"/>
  <c r="M102" i="1"/>
  <c r="L102" i="1"/>
  <c r="J102" i="1"/>
  <c r="I102" i="1"/>
  <c r="C102" i="1"/>
  <c r="M101" i="1"/>
  <c r="L101" i="1"/>
  <c r="J101" i="1"/>
  <c r="I101" i="1"/>
  <c r="C101" i="1"/>
  <c r="M100" i="1"/>
  <c r="L100" i="1"/>
  <c r="J100" i="1"/>
  <c r="I100" i="1"/>
  <c r="C100" i="1"/>
  <c r="M99" i="1"/>
  <c r="L99" i="1"/>
  <c r="J99" i="1"/>
  <c r="N99" i="1" s="1"/>
  <c r="O99" i="1" s="1"/>
  <c r="I99" i="1"/>
  <c r="C99" i="1"/>
  <c r="M98" i="1"/>
  <c r="L98" i="1"/>
  <c r="J98" i="1"/>
  <c r="I98" i="1"/>
  <c r="C98" i="1"/>
  <c r="M97" i="1"/>
  <c r="L97" i="1"/>
  <c r="N97" i="1"/>
  <c r="O97" i="1" s="1"/>
  <c r="J97" i="1"/>
  <c r="I97" i="1"/>
  <c r="C97" i="1"/>
  <c r="M96" i="1"/>
  <c r="L96" i="1"/>
  <c r="J96" i="1"/>
  <c r="N96" i="1" s="1"/>
  <c r="O96" i="1" s="1"/>
  <c r="I96" i="1"/>
  <c r="C96" i="1"/>
  <c r="M95" i="1"/>
  <c r="L95" i="1"/>
  <c r="J95" i="1"/>
  <c r="I95" i="1"/>
  <c r="C95" i="1"/>
  <c r="N94" i="1"/>
  <c r="O94" i="1" s="1"/>
  <c r="M94" i="1"/>
  <c r="L94" i="1"/>
  <c r="J94" i="1"/>
  <c r="I94" i="1"/>
  <c r="C94" i="1"/>
  <c r="M93" i="1"/>
  <c r="L93" i="1"/>
  <c r="J93" i="1"/>
  <c r="I93" i="1"/>
  <c r="C93" i="1"/>
  <c r="M92" i="1"/>
  <c r="L92" i="1"/>
  <c r="J92" i="1"/>
  <c r="I92" i="1"/>
  <c r="C92" i="1"/>
  <c r="N91" i="1"/>
  <c r="O91" i="1" s="1"/>
  <c r="M91" i="1"/>
  <c r="L91" i="1"/>
  <c r="J91" i="1"/>
  <c r="I91" i="1"/>
  <c r="C91" i="1"/>
  <c r="M90" i="1"/>
  <c r="L90" i="1"/>
  <c r="J90" i="1"/>
  <c r="I90" i="1"/>
  <c r="C90" i="1"/>
  <c r="M89" i="1"/>
  <c r="L89" i="1"/>
  <c r="J89" i="1"/>
  <c r="I89" i="1"/>
  <c r="C89" i="1"/>
  <c r="M88" i="1"/>
  <c r="L88" i="1"/>
  <c r="J88" i="1"/>
  <c r="I88" i="1"/>
  <c r="C88" i="1"/>
  <c r="M87" i="1"/>
  <c r="L87" i="1"/>
  <c r="J87" i="1"/>
  <c r="I87" i="1"/>
  <c r="C87" i="1"/>
  <c r="M86" i="1"/>
  <c r="L86" i="1"/>
  <c r="J86" i="1"/>
  <c r="I86" i="1"/>
  <c r="C86" i="1"/>
  <c r="M85" i="1"/>
  <c r="L85" i="1"/>
  <c r="J85" i="1"/>
  <c r="I85" i="1"/>
  <c r="N85" i="1" s="1"/>
  <c r="O85" i="1" s="1"/>
  <c r="C85" i="1"/>
  <c r="N84" i="1"/>
  <c r="O84" i="1" s="1"/>
  <c r="M84" i="1"/>
  <c r="L84" i="1"/>
  <c r="J84" i="1"/>
  <c r="I84" i="1"/>
  <c r="C84" i="1"/>
  <c r="M83" i="1"/>
  <c r="L83" i="1"/>
  <c r="J83" i="1"/>
  <c r="I83" i="1"/>
  <c r="C83" i="1"/>
  <c r="M82" i="1"/>
  <c r="L82" i="1"/>
  <c r="N82" i="1"/>
  <c r="O82" i="1" s="1"/>
  <c r="J82" i="1"/>
  <c r="I82" i="1"/>
  <c r="C82" i="1"/>
  <c r="M81" i="1"/>
  <c r="L81" i="1"/>
  <c r="J81" i="1"/>
  <c r="N81" i="1" s="1"/>
  <c r="O81" i="1" s="1"/>
  <c r="I81" i="1"/>
  <c r="C81" i="1"/>
  <c r="M80" i="1"/>
  <c r="L80" i="1"/>
  <c r="J80" i="1"/>
  <c r="I80" i="1"/>
  <c r="C80" i="1"/>
  <c r="M79" i="1"/>
  <c r="L79" i="1"/>
  <c r="J79" i="1"/>
  <c r="I79" i="1"/>
  <c r="N79" i="1" s="1"/>
  <c r="O79" i="1" s="1"/>
  <c r="C79" i="1"/>
  <c r="M78" i="1"/>
  <c r="L78" i="1"/>
  <c r="J78" i="1"/>
  <c r="I78" i="1"/>
  <c r="C78" i="1"/>
  <c r="M77" i="1"/>
  <c r="L77" i="1"/>
  <c r="J77" i="1"/>
  <c r="I77" i="1"/>
  <c r="C77" i="1"/>
  <c r="M76" i="1"/>
  <c r="L76" i="1"/>
  <c r="J76" i="1"/>
  <c r="I76" i="1"/>
  <c r="N76" i="1" s="1"/>
  <c r="O76" i="1" s="1"/>
  <c r="C76" i="1"/>
  <c r="M75" i="1"/>
  <c r="L75" i="1"/>
  <c r="J75" i="1"/>
  <c r="I75" i="1"/>
  <c r="C75" i="1"/>
  <c r="M74" i="1"/>
  <c r="L74" i="1"/>
  <c r="J74" i="1"/>
  <c r="I74" i="1"/>
  <c r="C74" i="1"/>
  <c r="N73" i="1"/>
  <c r="O73" i="1" s="1"/>
  <c r="M73" i="1"/>
  <c r="L73" i="1"/>
  <c r="J73" i="1"/>
  <c r="I73" i="1"/>
  <c r="C73" i="1"/>
  <c r="M72" i="1"/>
  <c r="L72" i="1"/>
  <c r="J72" i="1"/>
  <c r="N72" i="1" s="1"/>
  <c r="O72" i="1" s="1"/>
  <c r="I72" i="1"/>
  <c r="C72" i="1"/>
  <c r="M71" i="1"/>
  <c r="L71" i="1"/>
  <c r="J71" i="1"/>
  <c r="I71" i="1"/>
  <c r="C71" i="1"/>
  <c r="M70" i="1"/>
  <c r="L70" i="1"/>
  <c r="N70" i="1"/>
  <c r="O70" i="1" s="1"/>
  <c r="J70" i="1"/>
  <c r="I70" i="1"/>
  <c r="C70" i="1"/>
  <c r="N69" i="1"/>
  <c r="O69" i="1" s="1"/>
  <c r="M69" i="1"/>
  <c r="L69" i="1"/>
  <c r="J69" i="1"/>
  <c r="I69" i="1"/>
  <c r="C69" i="1"/>
  <c r="M68" i="1"/>
  <c r="L68" i="1"/>
  <c r="J68" i="1"/>
  <c r="I68" i="1"/>
  <c r="C68" i="1"/>
  <c r="N67" i="1"/>
  <c r="O67" i="1" s="1"/>
  <c r="M67" i="1"/>
  <c r="L67" i="1"/>
  <c r="J67" i="1"/>
  <c r="I67" i="1"/>
  <c r="C67" i="1"/>
  <c r="M66" i="1"/>
  <c r="L66" i="1"/>
  <c r="J66" i="1"/>
  <c r="I66" i="1"/>
  <c r="C66" i="1"/>
  <c r="M65" i="1"/>
  <c r="L65" i="1"/>
  <c r="J65" i="1"/>
  <c r="I65" i="1"/>
  <c r="N65" i="1" s="1"/>
  <c r="O65" i="1" s="1"/>
  <c r="C65" i="1"/>
  <c r="M64" i="1"/>
  <c r="L64" i="1"/>
  <c r="J64" i="1"/>
  <c r="I64" i="1"/>
  <c r="C64" i="1"/>
  <c r="M63" i="1"/>
  <c r="L63" i="1"/>
  <c r="J63" i="1"/>
  <c r="I63" i="1"/>
  <c r="C63" i="1"/>
  <c r="M62" i="1"/>
  <c r="L62" i="1"/>
  <c r="J62" i="1"/>
  <c r="I62" i="1"/>
  <c r="C62" i="1"/>
  <c r="M61" i="1"/>
  <c r="L61" i="1"/>
  <c r="N61" i="1"/>
  <c r="O61" i="1" s="1"/>
  <c r="J61" i="1"/>
  <c r="I61" i="1"/>
  <c r="C61" i="1"/>
  <c r="M60" i="1"/>
  <c r="L60" i="1"/>
  <c r="N60" i="1"/>
  <c r="O60" i="1" s="1"/>
  <c r="J60" i="1"/>
  <c r="I60" i="1"/>
  <c r="C60" i="1"/>
  <c r="M59" i="1"/>
  <c r="L59" i="1"/>
  <c r="J59" i="1"/>
  <c r="I59" i="1"/>
  <c r="C59" i="1"/>
  <c r="N58" i="1"/>
  <c r="O58" i="1" s="1"/>
  <c r="M58" i="1"/>
  <c r="L58" i="1"/>
  <c r="J58" i="1"/>
  <c r="I58" i="1"/>
  <c r="C58" i="1"/>
  <c r="M57" i="1"/>
  <c r="L57" i="1"/>
  <c r="J57" i="1"/>
  <c r="I57" i="1"/>
  <c r="C57" i="1"/>
  <c r="M56" i="1"/>
  <c r="L56" i="1"/>
  <c r="J56" i="1"/>
  <c r="I56" i="1"/>
  <c r="C56" i="1"/>
  <c r="N55" i="1"/>
  <c r="O55" i="1" s="1"/>
  <c r="M55" i="1"/>
  <c r="L55" i="1"/>
  <c r="J55" i="1"/>
  <c r="I55" i="1"/>
  <c r="C55" i="1"/>
  <c r="M54" i="1"/>
  <c r="L54" i="1"/>
  <c r="J54" i="1"/>
  <c r="I54" i="1"/>
  <c r="C54" i="1"/>
  <c r="M53" i="1"/>
  <c r="L53" i="1"/>
  <c r="J53" i="1"/>
  <c r="I53" i="1"/>
  <c r="C53" i="1"/>
  <c r="M52" i="1"/>
  <c r="L52" i="1"/>
  <c r="J52" i="1"/>
  <c r="I52" i="1"/>
  <c r="C52" i="1"/>
  <c r="M51" i="1"/>
  <c r="L51" i="1"/>
  <c r="J51" i="1"/>
  <c r="I51" i="1"/>
  <c r="C51" i="1"/>
  <c r="M50" i="1"/>
  <c r="L50" i="1"/>
  <c r="J50" i="1"/>
  <c r="I50" i="1"/>
  <c r="C50" i="1"/>
  <c r="M49" i="1"/>
  <c r="L49" i="1"/>
  <c r="N49" i="1"/>
  <c r="O49" i="1" s="1"/>
  <c r="J49" i="1"/>
  <c r="I49" i="1"/>
  <c r="C49" i="1"/>
  <c r="N48" i="1"/>
  <c r="O48" i="1" s="1"/>
  <c r="M48" i="1"/>
  <c r="L48" i="1"/>
  <c r="J48" i="1"/>
  <c r="I48" i="1"/>
  <c r="C48" i="1"/>
  <c r="M47" i="1"/>
  <c r="L47" i="1"/>
  <c r="J47" i="1"/>
  <c r="I47" i="1"/>
  <c r="C47" i="1"/>
  <c r="M46" i="1"/>
  <c r="L46" i="1"/>
  <c r="N46" i="1"/>
  <c r="O46" i="1" s="1"/>
  <c r="J46" i="1"/>
  <c r="I46" i="1"/>
  <c r="C46" i="1"/>
  <c r="M45" i="1"/>
  <c r="L45" i="1"/>
  <c r="J45" i="1"/>
  <c r="N45" i="1" s="1"/>
  <c r="O45" i="1" s="1"/>
  <c r="I45" i="1"/>
  <c r="C45" i="1"/>
  <c r="M44" i="1"/>
  <c r="L44" i="1"/>
  <c r="J44" i="1"/>
  <c r="I44" i="1"/>
  <c r="C44" i="1"/>
  <c r="M43" i="1"/>
  <c r="L43" i="1"/>
  <c r="J43" i="1"/>
  <c r="I43" i="1"/>
  <c r="N43" i="1" s="1"/>
  <c r="O43" i="1" s="1"/>
  <c r="C43" i="1"/>
  <c r="M42" i="1"/>
  <c r="L42" i="1"/>
  <c r="J42" i="1"/>
  <c r="I42" i="1"/>
  <c r="C42" i="1"/>
  <c r="M41" i="1"/>
  <c r="L41" i="1"/>
  <c r="J41" i="1"/>
  <c r="I41" i="1"/>
  <c r="C41" i="1"/>
  <c r="M40" i="1"/>
  <c r="L40" i="1"/>
  <c r="J40" i="1"/>
  <c r="I40" i="1"/>
  <c r="C40" i="1"/>
  <c r="M39" i="1"/>
  <c r="L39" i="1"/>
  <c r="J39" i="1"/>
  <c r="I39" i="1"/>
  <c r="C39" i="1"/>
  <c r="M38" i="1"/>
  <c r="L38" i="1"/>
  <c r="J38" i="1"/>
  <c r="I38" i="1"/>
  <c r="C38" i="1"/>
  <c r="M37" i="1"/>
  <c r="L37" i="1"/>
  <c r="N37" i="1" s="1"/>
  <c r="O37" i="1" s="1"/>
  <c r="J37" i="1"/>
  <c r="I37" i="1"/>
  <c r="C37" i="1"/>
  <c r="M36" i="1"/>
  <c r="L36" i="1"/>
  <c r="J36" i="1"/>
  <c r="N36" i="1" s="1"/>
  <c r="O36" i="1" s="1"/>
  <c r="I36" i="1"/>
  <c r="C36" i="1"/>
  <c r="M35" i="1"/>
  <c r="L35" i="1"/>
  <c r="J35" i="1"/>
  <c r="I35" i="1"/>
  <c r="C35" i="1"/>
  <c r="M34" i="1"/>
  <c r="L34" i="1"/>
  <c r="N34" i="1"/>
  <c r="O34" i="1" s="1"/>
  <c r="J34" i="1"/>
  <c r="I34" i="1"/>
  <c r="C34" i="1"/>
  <c r="N33" i="1"/>
  <c r="O33" i="1" s="1"/>
  <c r="M33" i="1"/>
  <c r="L33" i="1"/>
  <c r="J33" i="1"/>
  <c r="I33" i="1"/>
  <c r="C33" i="1"/>
  <c r="M32" i="1"/>
  <c r="L32" i="1"/>
  <c r="J32" i="1"/>
  <c r="I32" i="1"/>
  <c r="C32" i="1"/>
  <c r="N31" i="1"/>
  <c r="O31" i="1" s="1"/>
  <c r="M31" i="1"/>
  <c r="L31" i="1"/>
  <c r="J31" i="1"/>
  <c r="I31" i="1"/>
  <c r="C31" i="1"/>
  <c r="M30" i="1"/>
  <c r="L30" i="1"/>
  <c r="J30" i="1"/>
  <c r="I30" i="1"/>
  <c r="C30" i="1"/>
  <c r="M29" i="1"/>
  <c r="L29" i="1"/>
  <c r="J29" i="1"/>
  <c r="I29" i="1"/>
  <c r="N29" i="1" s="1"/>
  <c r="O29" i="1" s="1"/>
  <c r="C29" i="1"/>
  <c r="M28" i="1"/>
  <c r="L28" i="1"/>
  <c r="J28" i="1"/>
  <c r="I28" i="1"/>
  <c r="C28" i="1"/>
  <c r="M27" i="1"/>
  <c r="L27" i="1"/>
  <c r="J27" i="1"/>
  <c r="I27" i="1"/>
  <c r="C27" i="1"/>
  <c r="M26" i="1"/>
  <c r="L26" i="1"/>
  <c r="J26" i="1"/>
  <c r="I26" i="1"/>
  <c r="N26" i="1" s="1"/>
  <c r="O26" i="1" s="1"/>
  <c r="C26" i="1"/>
  <c r="M25" i="1"/>
  <c r="L25" i="1"/>
  <c r="J25" i="1"/>
  <c r="I25" i="1"/>
  <c r="C25" i="1"/>
  <c r="M24" i="1"/>
  <c r="N24" i="1" s="1"/>
  <c r="O24" i="1" s="1"/>
  <c r="L24" i="1"/>
  <c r="J24" i="1"/>
  <c r="I24" i="1"/>
  <c r="C24" i="1"/>
  <c r="M23" i="1"/>
  <c r="L23" i="1"/>
  <c r="J23" i="1"/>
  <c r="I23" i="1"/>
  <c r="N23" i="1" s="1"/>
  <c r="O23" i="1" s="1"/>
  <c r="C23" i="1"/>
  <c r="N22" i="1"/>
  <c r="O22" i="1" s="1"/>
  <c r="M22" i="1"/>
  <c r="L22" i="1"/>
  <c r="J22" i="1"/>
  <c r="I22" i="1"/>
  <c r="C22" i="1"/>
  <c r="M21" i="1"/>
  <c r="N21" i="1" s="1"/>
  <c r="O21" i="1" s="1"/>
  <c r="L21" i="1"/>
  <c r="J21" i="1"/>
  <c r="I21" i="1"/>
  <c r="C21" i="1"/>
  <c r="M20" i="1"/>
  <c r="L20" i="1"/>
  <c r="J20" i="1"/>
  <c r="I20" i="1"/>
  <c r="N20" i="1" s="1"/>
  <c r="O20" i="1" s="1"/>
  <c r="C20" i="1"/>
  <c r="N19" i="1"/>
  <c r="O19" i="1" s="1"/>
  <c r="M19" i="1"/>
  <c r="L19" i="1"/>
  <c r="J19" i="1"/>
  <c r="I19" i="1"/>
  <c r="C19" i="1"/>
  <c r="M18" i="1"/>
  <c r="L18" i="1"/>
  <c r="J18" i="1"/>
  <c r="I18" i="1"/>
  <c r="C18" i="1"/>
  <c r="M17" i="1"/>
  <c r="L17" i="1"/>
  <c r="J17" i="1"/>
  <c r="I17" i="1"/>
  <c r="C17" i="1"/>
  <c r="M16" i="1"/>
  <c r="L16" i="1"/>
  <c r="J16" i="1"/>
  <c r="I16" i="1"/>
  <c r="C16" i="1"/>
  <c r="M15" i="1"/>
  <c r="N15" i="1" s="1"/>
  <c r="O15" i="1" s="1"/>
  <c r="L15" i="1"/>
  <c r="J15" i="1"/>
  <c r="I15" i="1"/>
  <c r="C15" i="1"/>
  <c r="M14" i="1"/>
  <c r="L14" i="1"/>
  <c r="J14" i="1"/>
  <c r="I14" i="1"/>
  <c r="C14" i="1"/>
  <c r="N13" i="1"/>
  <c r="O13" i="1" s="1"/>
  <c r="M13" i="1"/>
  <c r="L13" i="1"/>
  <c r="J13" i="1"/>
  <c r="I13" i="1"/>
  <c r="C13" i="1"/>
  <c r="M12" i="1"/>
  <c r="N12" i="1" s="1"/>
  <c r="O12" i="1" s="1"/>
  <c r="L12" i="1"/>
  <c r="J12" i="1"/>
  <c r="I12" i="1"/>
  <c r="C12" i="1"/>
  <c r="M11" i="1"/>
  <c r="L11" i="1"/>
  <c r="J11" i="1"/>
  <c r="I11" i="1"/>
  <c r="N11" i="1" s="1"/>
  <c r="O11" i="1" s="1"/>
  <c r="C11" i="1"/>
  <c r="N10" i="1"/>
  <c r="O10" i="1" s="1"/>
  <c r="M10" i="1"/>
  <c r="L10" i="1"/>
  <c r="J10" i="1"/>
  <c r="I10" i="1"/>
  <c r="C10" i="1"/>
  <c r="M9" i="1"/>
  <c r="L9" i="1"/>
  <c r="J9" i="1"/>
  <c r="I9" i="1"/>
  <c r="C9" i="1"/>
  <c r="M8" i="1"/>
  <c r="L8" i="1"/>
  <c r="J8" i="1"/>
  <c r="I8" i="1"/>
  <c r="N8" i="1" s="1"/>
  <c r="O8" i="1" s="1"/>
  <c r="C8" i="1"/>
  <c r="M7" i="1"/>
  <c r="L7" i="1"/>
  <c r="J7" i="1"/>
  <c r="I7" i="1"/>
  <c r="C7" i="1"/>
  <c r="M6" i="1"/>
  <c r="L6" i="1"/>
  <c r="J6" i="1"/>
  <c r="I6" i="1"/>
  <c r="C6" i="1"/>
  <c r="N52" i="1" l="1"/>
  <c r="O52" i="1" s="1"/>
  <c r="N88" i="1"/>
  <c r="O88" i="1" s="1"/>
  <c r="N68" i="1"/>
  <c r="O68" i="1" s="1"/>
  <c r="N9" i="1"/>
  <c r="O9" i="1" s="1"/>
  <c r="N14" i="1"/>
  <c r="O14" i="1" s="1"/>
  <c r="N18" i="1"/>
  <c r="O18" i="1" s="1"/>
  <c r="N27" i="1"/>
  <c r="O27" i="1" s="1"/>
  <c r="N32" i="1"/>
  <c r="O32" i="1" s="1"/>
  <c r="N63" i="1"/>
  <c r="O63" i="1" s="1"/>
  <c r="N57" i="1"/>
  <c r="O57" i="1" s="1"/>
  <c r="N93" i="1"/>
  <c r="O93" i="1" s="1"/>
  <c r="N100" i="1"/>
  <c r="O100" i="1" s="1"/>
  <c r="N39" i="1"/>
  <c r="O39" i="1" s="1"/>
  <c r="N64" i="1"/>
  <c r="O64" i="1" s="1"/>
  <c r="N102" i="1"/>
  <c r="O102" i="1" s="1"/>
  <c r="N66" i="1"/>
  <c r="O66" i="1" s="1"/>
  <c r="N54" i="1"/>
  <c r="O54" i="1" s="1"/>
  <c r="N90" i="1"/>
  <c r="O90" i="1" s="1"/>
  <c r="N17" i="1"/>
  <c r="O17" i="1" s="1"/>
  <c r="N30" i="1"/>
  <c r="O30" i="1" s="1"/>
  <c r="N40" i="1"/>
  <c r="O40" i="1" s="1"/>
  <c r="N51" i="1"/>
  <c r="O51" i="1" s="1"/>
  <c r="N87" i="1"/>
  <c r="O87" i="1" s="1"/>
  <c r="N101" i="1"/>
  <c r="O101" i="1" s="1"/>
  <c r="N112" i="1"/>
  <c r="O112" i="1" s="1"/>
  <c r="N6" i="1"/>
  <c r="O6" i="1" s="1"/>
  <c r="N40" i="3"/>
  <c r="O40" i="3" s="1"/>
  <c r="N84" i="3"/>
  <c r="O84" i="3" s="1"/>
  <c r="N112" i="3"/>
  <c r="O112" i="3" s="1"/>
  <c r="N62" i="1"/>
  <c r="O62" i="1" s="1"/>
  <c r="N98" i="1"/>
  <c r="O98" i="1" s="1"/>
  <c r="N30" i="3"/>
  <c r="O30" i="3" s="1"/>
  <c r="N51" i="3"/>
  <c r="O51" i="3" s="1"/>
  <c r="N56" i="3"/>
  <c r="O56" i="3" s="1"/>
  <c r="N80" i="3"/>
  <c r="O80" i="3" s="1"/>
  <c r="N90" i="3"/>
  <c r="O90" i="3" s="1"/>
  <c r="N103" i="3"/>
  <c r="O103" i="3" s="1"/>
  <c r="N105" i="3"/>
  <c r="O105" i="3" s="1"/>
  <c r="N108" i="3"/>
  <c r="O108" i="3" s="1"/>
  <c r="N12" i="3"/>
  <c r="O12" i="3" s="1"/>
  <c r="N59" i="1"/>
  <c r="O59" i="1" s="1"/>
  <c r="N95" i="1"/>
  <c r="O95" i="1" s="1"/>
  <c r="N26" i="3"/>
  <c r="O26" i="3" s="1"/>
  <c r="N47" i="3"/>
  <c r="O47" i="3" s="1"/>
  <c r="N49" i="3"/>
  <c r="O49" i="3" s="1"/>
  <c r="N52" i="3"/>
  <c r="O52" i="3" s="1"/>
  <c r="N70" i="3"/>
  <c r="O70" i="3" s="1"/>
  <c r="N99" i="3"/>
  <c r="O99" i="3" s="1"/>
  <c r="N101" i="3"/>
  <c r="O101" i="3" s="1"/>
  <c r="N104" i="3"/>
  <c r="O104" i="3" s="1"/>
  <c r="N56" i="1"/>
  <c r="O56" i="1" s="1"/>
  <c r="N92" i="1"/>
  <c r="O92" i="1" s="1"/>
  <c r="N22" i="3"/>
  <c r="O22" i="3" s="1"/>
  <c r="N43" i="3"/>
  <c r="O43" i="3" s="1"/>
  <c r="N45" i="3"/>
  <c r="O45" i="3" s="1"/>
  <c r="N48" i="3"/>
  <c r="O48" i="3" s="1"/>
  <c r="N75" i="3"/>
  <c r="O75" i="3" s="1"/>
  <c r="N77" i="3"/>
  <c r="O77" i="3" s="1"/>
  <c r="N95" i="3"/>
  <c r="O95" i="3" s="1"/>
  <c r="N97" i="3"/>
  <c r="O97" i="3" s="1"/>
  <c r="N100" i="3"/>
  <c r="O100" i="3" s="1"/>
  <c r="N89" i="1"/>
  <c r="O89" i="1" s="1"/>
  <c r="N18" i="3"/>
  <c r="O18" i="3" s="1"/>
  <c r="N39" i="3"/>
  <c r="O39" i="3" s="1"/>
  <c r="N66" i="3"/>
  <c r="O66" i="3" s="1"/>
  <c r="N76" i="3"/>
  <c r="O76" i="3" s="1"/>
  <c r="N86" i="3"/>
  <c r="O86" i="3" s="1"/>
  <c r="N96" i="3"/>
  <c r="O96" i="3" s="1"/>
  <c r="N118" i="3"/>
  <c r="O118" i="3" s="1"/>
  <c r="N53" i="1"/>
  <c r="O53" i="1" s="1"/>
  <c r="N50" i="1"/>
  <c r="O50" i="1" s="1"/>
  <c r="N86" i="1"/>
  <c r="O86" i="1" s="1"/>
  <c r="N14" i="3"/>
  <c r="O14" i="3" s="1"/>
  <c r="N35" i="3"/>
  <c r="O35" i="3" s="1"/>
  <c r="N62" i="3"/>
  <c r="O62" i="3" s="1"/>
  <c r="N91" i="3"/>
  <c r="O91" i="3" s="1"/>
  <c r="N93" i="3"/>
  <c r="O93" i="3" s="1"/>
  <c r="N114" i="3"/>
  <c r="O114" i="3" s="1"/>
  <c r="N83" i="1"/>
  <c r="O83" i="1" s="1"/>
  <c r="N10" i="3"/>
  <c r="O10" i="3" s="1"/>
  <c r="N31" i="3"/>
  <c r="O31" i="3" s="1"/>
  <c r="N33" i="3"/>
  <c r="O33" i="3" s="1"/>
  <c r="N36" i="3"/>
  <c r="O36" i="3" s="1"/>
  <c r="N58" i="3"/>
  <c r="O58" i="3" s="1"/>
  <c r="N71" i="3"/>
  <c r="O71" i="3" s="1"/>
  <c r="N73" i="3"/>
  <c r="O73" i="3" s="1"/>
  <c r="N82" i="3"/>
  <c r="O82" i="3" s="1"/>
  <c r="N92" i="3"/>
  <c r="O92" i="3" s="1"/>
  <c r="N110" i="3"/>
  <c r="O110" i="3" s="1"/>
  <c r="N60" i="3"/>
  <c r="O60" i="3" s="1"/>
  <c r="N47" i="1"/>
  <c r="O47" i="1" s="1"/>
  <c r="N44" i="1"/>
  <c r="O44" i="1" s="1"/>
  <c r="N80" i="1"/>
  <c r="O80" i="1" s="1"/>
  <c r="N116" i="1"/>
  <c r="O116" i="1" s="1"/>
  <c r="N27" i="3"/>
  <c r="O27" i="3" s="1"/>
  <c r="N54" i="3"/>
  <c r="O54" i="3" s="1"/>
  <c r="N72" i="3"/>
  <c r="O72" i="3" s="1"/>
  <c r="N106" i="3"/>
  <c r="O106" i="3" s="1"/>
  <c r="N41" i="1"/>
  <c r="O41" i="1" s="1"/>
  <c r="N77" i="1"/>
  <c r="O77" i="1" s="1"/>
  <c r="N28" i="3"/>
  <c r="O28" i="3" s="1"/>
  <c r="N38" i="1"/>
  <c r="O38" i="1" s="1"/>
  <c r="N74" i="1"/>
  <c r="O74" i="1" s="1"/>
  <c r="N110" i="1"/>
  <c r="O110" i="1" s="1"/>
  <c r="N19" i="3"/>
  <c r="O19" i="3" s="1"/>
  <c r="N46" i="3"/>
  <c r="O46" i="3" s="1"/>
  <c r="N67" i="3"/>
  <c r="O67" i="3" s="1"/>
  <c r="N69" i="3"/>
  <c r="O69" i="3" s="1"/>
  <c r="N88" i="3"/>
  <c r="O88" i="3" s="1"/>
  <c r="N98" i="3"/>
  <c r="O98" i="3" s="1"/>
  <c r="N64" i="3"/>
  <c r="O64" i="3" s="1"/>
  <c r="N113" i="1"/>
  <c r="O113" i="1" s="1"/>
  <c r="N23" i="3"/>
  <c r="O23" i="3" s="1"/>
  <c r="N35" i="1"/>
  <c r="O35" i="1" s="1"/>
  <c r="N71" i="1"/>
  <c r="O71" i="1" s="1"/>
  <c r="N107" i="1"/>
  <c r="O107" i="1" s="1"/>
  <c r="N15" i="3"/>
  <c r="O15" i="3" s="1"/>
  <c r="N42" i="3"/>
  <c r="O42" i="3" s="1"/>
  <c r="N63" i="3"/>
  <c r="O63" i="3" s="1"/>
  <c r="N68" i="3"/>
  <c r="O68" i="3" s="1"/>
  <c r="N115" i="3"/>
  <c r="O115" i="3" s="1"/>
  <c r="N117" i="3"/>
  <c r="O117" i="3" s="1"/>
</calcChain>
</file>

<file path=xl/sharedStrings.xml><?xml version="1.0" encoding="utf-8"?>
<sst xmlns="http://schemas.openxmlformats.org/spreadsheetml/2006/main" count="801" uniqueCount="201">
  <si>
    <t>시행년도</t>
  </si>
  <si>
    <t>시행사 구분</t>
  </si>
  <si>
    <t>권역구 구분</t>
  </si>
  <si>
    <t>경기철도</t>
  </si>
  <si>
    <t>용인시</t>
  </si>
  <si>
    <t>순번</t>
  </si>
  <si>
    <t>조사측선명</t>
  </si>
  <si>
    <t>손상구분번호</t>
  </si>
  <si>
    <r>
      <rPr>
        <sz val="9"/>
        <color theme="1"/>
        <rFont val="Noto Sans CJK SC"/>
        <family val="2"/>
      </rPr>
      <t>침하</t>
    </r>
    <r>
      <rPr>
        <sz val="9"/>
        <color theme="1"/>
        <rFont val="맑은 고딕"/>
        <family val="3"/>
        <charset val="129"/>
      </rPr>
      <t>(mm)</t>
    </r>
  </si>
  <si>
    <t>균열</t>
  </si>
  <si>
    <t>습윤</t>
  </si>
  <si>
    <r>
      <rPr>
        <sz val="9"/>
        <color theme="1"/>
        <rFont val="Noto Sans CJK SC"/>
        <family val="2"/>
      </rPr>
      <t>노후도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년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</si>
  <si>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지반침하 발생 등의 이력</t>
    </r>
    <r>
      <rPr>
        <sz val="9"/>
        <color theme="1"/>
        <rFont val="맑은 고딕"/>
        <family val="3"/>
        <charset val="129"/>
      </rPr>
      <t>(1</t>
    </r>
    <r>
      <rPr>
        <sz val="9"/>
        <color theme="1"/>
        <rFont val="Noto Sans CJK SC"/>
        <family val="2"/>
      </rPr>
      <t>년 이내</t>
    </r>
    <r>
      <rPr>
        <sz val="9"/>
        <color theme="1"/>
        <rFont val="맑은 고딕"/>
        <family val="3"/>
        <charset val="129"/>
      </rPr>
      <t>)</t>
    </r>
  </si>
  <si>
    <t>침하</t>
  </si>
  <si>
    <t>노후도</t>
  </si>
  <si>
    <t>보수보강이력</t>
  </si>
  <si>
    <t>평가점수</t>
  </si>
  <si>
    <t>평가등급</t>
  </si>
  <si>
    <t>조사자 의견</t>
  </si>
  <si>
    <r>
      <rPr>
        <sz val="9"/>
        <color theme="1"/>
        <rFont val="Noto Sans CJK SC"/>
        <family val="2"/>
      </rPr>
      <t>인접지번주소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도로명주소</t>
    </r>
    <r>
      <rPr>
        <sz val="9"/>
        <color theme="1"/>
        <rFont val="맑은 고딕"/>
        <family val="3"/>
        <charset val="129"/>
      </rPr>
      <t>)</t>
    </r>
  </si>
  <si>
    <t>조사 위치도</t>
  </si>
  <si>
    <r>
      <rPr>
        <sz val="9"/>
        <color theme="1"/>
        <rFont val="Noto Sans CJK SC"/>
        <family val="2"/>
      </rPr>
      <t xml:space="preserve">부가정보 </t>
    </r>
    <r>
      <rPr>
        <sz val="9"/>
        <color theme="1"/>
        <rFont val="맑은 고딕"/>
        <family val="3"/>
        <charset val="129"/>
      </rPr>
      <t>1</t>
    </r>
  </si>
  <si>
    <r>
      <rPr>
        <sz val="9"/>
        <color theme="1"/>
        <rFont val="Noto Sans CJK SC"/>
        <family val="2"/>
      </rPr>
      <t xml:space="preserve">부가정보 </t>
    </r>
    <r>
      <rPr>
        <sz val="9"/>
        <color theme="1"/>
        <rFont val="맑은 고딕"/>
        <family val="3"/>
        <charset val="129"/>
      </rPr>
      <t>2</t>
    </r>
  </si>
  <si>
    <t>신수로</t>
  </si>
  <si>
    <t>양호</t>
  </si>
  <si>
    <t>거북등</t>
  </si>
  <si>
    <t>건조</t>
  </si>
  <si>
    <t>-</t>
  </si>
  <si>
    <r>
      <rPr>
        <sz val="9"/>
        <color theme="1"/>
        <rFont val="Noto Sans CJK SC"/>
        <family val="2"/>
      </rPr>
      <t>임창정 세겹살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신수로</t>
    </r>
    <r>
      <rPr>
        <sz val="9"/>
        <color theme="1"/>
        <rFont val="맑은 고딕"/>
        <family val="3"/>
        <charset val="129"/>
      </rPr>
      <t>)</t>
    </r>
  </si>
  <si>
    <t>동천로</t>
  </si>
  <si>
    <r>
      <rPr>
        <sz val="9"/>
        <color theme="1"/>
        <rFont val="Noto Sans CJK SC"/>
        <family val="2"/>
      </rPr>
      <t>고가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신수로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</si>
  <si>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만당주유소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삼거리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신수로</t>
    </r>
    <r>
      <rPr>
        <sz val="9"/>
        <color theme="1"/>
        <rFont val="맑은 고딕"/>
        <family val="3"/>
        <charset val="129"/>
      </rPr>
      <t>)</t>
    </r>
  </si>
  <si>
    <t>보통</t>
  </si>
  <si>
    <r>
      <rPr>
        <sz val="9"/>
        <color theme="1"/>
        <rFont val="Noto Sans CJK SC"/>
        <family val="2"/>
      </rPr>
      <t xml:space="preserve">침하 </t>
    </r>
    <r>
      <rPr>
        <sz val="9"/>
        <color theme="1"/>
        <rFont val="맑은 고딕"/>
        <family val="3"/>
        <charset val="129"/>
      </rPr>
      <t>9cm</t>
    </r>
  </si>
  <si>
    <r>
      <rPr>
        <sz val="9"/>
        <color theme="1"/>
        <rFont val="Noto Sans CJK SC"/>
        <family val="2"/>
      </rPr>
      <t>동천역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하선피난계단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신수로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</si>
  <si>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침하 </t>
    </r>
    <r>
      <rPr>
        <sz val="9"/>
        <color theme="1"/>
        <rFont val="맑은 고딕"/>
        <family val="3"/>
        <charset val="129"/>
      </rPr>
      <t>5cm</t>
    </r>
    <r>
      <rPr>
        <sz val="9"/>
        <color theme="1"/>
        <rFont val="Noto Sans CJK SC"/>
        <family val="2"/>
      </rPr>
      <t>미만</t>
    </r>
  </si>
  <si>
    <r>
      <rPr>
        <sz val="9"/>
        <color theme="1"/>
        <rFont val="Noto Sans CJK SC"/>
        <family val="2"/>
      </rPr>
      <t>자전거 거치대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신수로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</si>
  <si>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동천역 </t>
    </r>
    <r>
      <rPr>
        <sz val="9"/>
        <color theme="1"/>
        <rFont val="맑은 고딕"/>
        <family val="3"/>
        <charset val="129"/>
      </rPr>
      <t>#2</t>
    </r>
    <r>
      <rPr>
        <sz val="9"/>
        <color theme="1"/>
        <rFont val="Noto Sans CJK SC"/>
        <family val="2"/>
      </rPr>
      <t>출구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신수로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</si>
  <si>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보도침하 </t>
    </r>
    <r>
      <rPr>
        <sz val="9"/>
        <color theme="1"/>
        <rFont val="맑은 고딕"/>
        <family val="3"/>
        <charset val="129"/>
      </rPr>
      <t>5cm</t>
    </r>
    <r>
      <rPr>
        <sz val="9"/>
        <color theme="1"/>
        <rFont val="Noto Sans CJK SC"/>
        <family val="2"/>
      </rPr>
      <t>미만</t>
    </r>
  </si>
  <si>
    <r>
      <rPr>
        <sz val="9"/>
        <color theme="1"/>
        <rFont val="Noto Sans CJK SC"/>
        <family val="2"/>
      </rPr>
      <t xml:space="preserve">동천역 </t>
    </r>
    <r>
      <rPr>
        <sz val="9"/>
        <color theme="1"/>
        <rFont val="맑은 고딕"/>
        <family val="3"/>
        <charset val="129"/>
      </rPr>
      <t>#1</t>
    </r>
    <r>
      <rPr>
        <sz val="9"/>
        <color theme="1"/>
        <rFont val="Noto Sans CJK SC"/>
        <family val="2"/>
      </rPr>
      <t>출구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보도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신수로</t>
    </r>
    <r>
      <rPr>
        <sz val="9"/>
        <color theme="1"/>
        <rFont val="맑은 고딕"/>
        <family val="3"/>
        <charset val="129"/>
      </rPr>
      <t>)</t>
    </r>
  </si>
  <si>
    <t>횡균열</t>
  </si>
  <si>
    <r>
      <rPr>
        <sz val="9"/>
        <color theme="1"/>
        <rFont val="Noto Sans CJK SC"/>
        <family val="2"/>
      </rPr>
      <t>동천역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상선 피난계단 맞음편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신수로</t>
    </r>
    <r>
      <rPr>
        <sz val="9"/>
        <color theme="1"/>
        <rFont val="맑은 고딕"/>
        <family val="3"/>
        <charset val="129"/>
      </rPr>
      <t>)</t>
    </r>
  </si>
  <si>
    <t>종균열</t>
  </si>
  <si>
    <r>
      <rPr>
        <sz val="9"/>
        <color theme="1"/>
        <rFont val="Noto Sans CJK SC"/>
        <family val="2"/>
      </rPr>
      <t>침하</t>
    </r>
    <r>
      <rPr>
        <sz val="9"/>
        <color theme="1"/>
        <rFont val="맑은 고딕"/>
        <family val="3"/>
        <charset val="129"/>
      </rPr>
      <t>3cm</t>
    </r>
  </si>
  <si>
    <r>
      <rPr>
        <sz val="9"/>
        <color theme="1"/>
        <rFont val="Noto Sans CJK SC"/>
        <family val="2"/>
      </rPr>
      <t>푸르지오 건물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신수로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</si>
  <si>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푸르지오 맞음편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신수로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</si>
  <si>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힐스테이트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신수로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</si>
  <si>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조달청 품질관리단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삼거리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</si>
  <si>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레스피아 통로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</si>
  <si>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제네시스 수지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</si>
  <si>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t>풍덕천로</t>
  </si>
  <si>
    <r>
      <rPr>
        <sz val="9"/>
        <color theme="1"/>
        <rFont val="Noto Sans CJK SC"/>
        <family val="2"/>
      </rPr>
      <t>침하</t>
    </r>
    <r>
      <rPr>
        <sz val="9"/>
        <color theme="1"/>
        <rFont val="맑은 고딕"/>
        <family val="3"/>
        <charset val="129"/>
      </rPr>
      <t>4cm</t>
    </r>
  </si>
  <si>
    <r>
      <rPr>
        <sz val="9"/>
        <color theme="1"/>
        <rFont val="Noto Sans CJK SC"/>
        <family val="2"/>
      </rPr>
      <t>다복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</si>
  <si>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침하</t>
    </r>
    <r>
      <rPr>
        <sz val="9"/>
        <color theme="1"/>
        <rFont val="맑은 고딕"/>
        <family val="3"/>
        <charset val="129"/>
      </rPr>
      <t>8cm</t>
    </r>
  </si>
  <si>
    <r>
      <rPr>
        <sz val="9"/>
        <color theme="1"/>
        <rFont val="Noto Sans CJK SC"/>
        <family val="2"/>
      </rPr>
      <t>샤인노래방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</si>
  <si>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미래</t>
    </r>
    <r>
      <rPr>
        <sz val="9"/>
        <color theme="1"/>
        <rFont val="맑은 고딕"/>
        <family val="3"/>
        <charset val="129"/>
      </rPr>
      <t>LED</t>
    </r>
    <r>
      <rPr>
        <sz val="9"/>
        <color theme="1"/>
        <rFont val="Noto Sans CJK SC"/>
        <family val="2"/>
      </rPr>
      <t>조명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</si>
  <si>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덕윤프라자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</si>
  <si>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수지</t>
    </r>
    <r>
      <rPr>
        <sz val="9"/>
        <color theme="1"/>
        <rFont val="맑은 고딕"/>
        <family val="3"/>
        <charset val="129"/>
      </rPr>
      <t xml:space="preserve">119 </t>
    </r>
    <r>
      <rPr>
        <sz val="9"/>
        <color theme="1"/>
        <rFont val="Noto Sans CJK SC"/>
        <family val="2"/>
      </rPr>
      <t>안전센터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양차선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</si>
  <si>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미소종합장식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양차선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</si>
  <si>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침하 </t>
    </r>
    <r>
      <rPr>
        <sz val="9"/>
        <color theme="1"/>
        <rFont val="맑은 고딕"/>
        <family val="3"/>
        <charset val="129"/>
      </rPr>
      <t>3cm</t>
    </r>
  </si>
  <si>
    <r>
      <rPr>
        <sz val="9"/>
        <color theme="1"/>
        <rFont val="Noto Sans CJK SC"/>
        <family val="2"/>
      </rPr>
      <t>페인트마트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</si>
  <si>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청솔타일도기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양차선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</si>
  <si>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물고기자리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양차선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</si>
  <si>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현대그린프라자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삼거리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</si>
  <si>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현대그린프라자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양차선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</si>
  <si>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버거킹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보도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</si>
  <si>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현대그린프라자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버스정류장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양차선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</si>
  <si>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세븐일레븐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교차로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</si>
  <si>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롯데리아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</si>
  <si>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하르당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</si>
  <si>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메가커피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</si>
  <si>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로얄스포츠센터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사거리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</si>
  <si>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수지구청역 </t>
    </r>
    <r>
      <rPr>
        <sz val="9"/>
        <color theme="1"/>
        <rFont val="맑은 고딕"/>
        <family val="3"/>
        <charset val="129"/>
      </rPr>
      <t>#4</t>
    </r>
    <r>
      <rPr>
        <sz val="9"/>
        <color theme="1"/>
        <rFont val="Noto Sans CJK SC"/>
        <family val="2"/>
      </rPr>
      <t>번출구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</si>
  <si>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스타벅스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보도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</si>
  <si>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렌즈미 글라스미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수지구청역점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보도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</si>
  <si>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서브웨이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</si>
  <si>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미태리 앞</t>
    </r>
    <r>
      <rPr>
        <sz val="9"/>
        <color theme="1"/>
        <rFont val="맑은 고딕"/>
        <family val="3"/>
        <charset val="129"/>
      </rPr>
      <t xml:space="preserve">
(E/V #2</t>
    </r>
    <r>
      <rPr>
        <sz val="9"/>
        <color theme="1"/>
        <rFont val="Noto Sans CJK SC"/>
        <family val="2"/>
      </rPr>
      <t>호기</t>
    </r>
    <r>
      <rPr>
        <sz val="9"/>
        <color theme="1"/>
        <rFont val="맑은 고딕"/>
        <family val="3"/>
        <charset val="129"/>
      </rPr>
      <t xml:space="preserve">)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</si>
  <si>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미스터피자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보도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</si>
  <si>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미스터피자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</si>
  <si>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수지구청역 </t>
    </r>
    <r>
      <rPr>
        <sz val="9"/>
        <color theme="1"/>
        <rFont val="맑은 고딕"/>
        <family val="3"/>
        <charset val="129"/>
      </rPr>
      <t>#3</t>
    </r>
    <r>
      <rPr>
        <sz val="9"/>
        <color theme="1"/>
        <rFont val="Noto Sans CJK SC"/>
        <family val="2"/>
      </rPr>
      <t>번출구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보도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</si>
  <si>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수지구청역 </t>
    </r>
    <r>
      <rPr>
        <sz val="9"/>
        <color theme="1"/>
        <rFont val="맑은 고딕"/>
        <family val="3"/>
        <charset val="129"/>
      </rPr>
      <t>#3</t>
    </r>
    <r>
      <rPr>
        <sz val="9"/>
        <color theme="1"/>
        <rFont val="Noto Sans CJK SC"/>
        <family val="2"/>
      </rPr>
      <t>번출구 앞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Noto Sans CJK SC"/>
        <family val="2"/>
      </rPr>
      <t>도로</t>
    </r>
    <r>
      <rPr>
        <sz val="9"/>
        <color theme="1"/>
        <rFont val="맑은 고딕"/>
        <family val="3"/>
        <charset val="129"/>
      </rPr>
      <t xml:space="preserve">
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</si>
  <si>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으뜸안경콘택트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</si>
  <si>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꼬꼬마김밥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</si>
  <si>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파리바게트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</si>
  <si>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도서관입구 사거리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</si>
  <si>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주공아파트
버스정류장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</si>
  <si>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약손수기관리 앞
보도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</si>
  <si>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보도 단차침하 </t>
    </r>
    <r>
      <rPr>
        <sz val="9"/>
        <color theme="1"/>
        <rFont val="맑은 고딕"/>
        <family val="3"/>
        <charset val="129"/>
      </rPr>
      <t>5cm</t>
    </r>
    <r>
      <rPr>
        <sz val="9"/>
        <color theme="1"/>
        <rFont val="Noto Sans CJK SC"/>
        <family val="2"/>
      </rPr>
      <t>미만</t>
    </r>
  </si>
  <si>
    <r>
      <rPr>
        <sz val="9"/>
        <color theme="1"/>
        <rFont val="Noto Sans CJK SC"/>
        <family val="2"/>
      </rPr>
      <t>용인수지신정마을
주공</t>
    </r>
    <r>
      <rPr>
        <sz val="9"/>
        <color theme="1"/>
        <rFont val="맑은 고딕"/>
        <family val="3"/>
        <charset val="129"/>
      </rPr>
      <t>1</t>
    </r>
    <r>
      <rPr>
        <sz val="9"/>
        <color theme="1"/>
        <rFont val="Noto Sans CJK SC"/>
        <family val="2"/>
      </rPr>
      <t>단지아파트</t>
    </r>
    <r>
      <rPr>
        <sz val="9"/>
        <color theme="1"/>
        <rFont val="맑은 고딕"/>
        <family val="3"/>
        <charset val="129"/>
      </rPr>
      <t>102</t>
    </r>
    <r>
      <rPr>
        <sz val="9"/>
        <color theme="1"/>
        <rFont val="Noto Sans CJK SC"/>
        <family val="2"/>
      </rPr>
      <t xml:space="preserve">동 앞
보도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</si>
  <si>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신월초등학교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</si>
  <si>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t>종균열
횡균열</t>
  </si>
  <si>
    <r>
      <rPr>
        <sz val="9"/>
        <color theme="1"/>
        <rFont val="Noto Sans CJK SC"/>
        <family val="2"/>
      </rPr>
      <t>용인수지신정마을
주공</t>
    </r>
    <r>
      <rPr>
        <sz val="9"/>
        <color theme="1"/>
        <rFont val="맑은 고딕"/>
        <family val="3"/>
        <charset val="129"/>
      </rPr>
      <t>1</t>
    </r>
    <r>
      <rPr>
        <sz val="9"/>
        <color theme="1"/>
        <rFont val="Noto Sans CJK SC"/>
        <family val="2"/>
      </rPr>
      <t>단지아파트</t>
    </r>
    <r>
      <rPr>
        <sz val="9"/>
        <color theme="1"/>
        <rFont val="맑은 고딕"/>
        <family val="3"/>
        <charset val="129"/>
      </rPr>
      <t>112</t>
    </r>
    <r>
      <rPr>
        <sz val="9"/>
        <color theme="1"/>
        <rFont val="Noto Sans CJK SC"/>
        <family val="2"/>
      </rPr>
      <t xml:space="preserve">동 앞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</si>
  <si>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신월초교
버스정류장 앞
보도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</si>
  <si>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신정마을주공
</t>
    </r>
    <r>
      <rPr>
        <sz val="9"/>
        <color theme="1"/>
        <rFont val="맑은 고딕"/>
        <family val="3"/>
        <charset val="129"/>
      </rPr>
      <t>9</t>
    </r>
    <r>
      <rPr>
        <sz val="9"/>
        <color theme="1"/>
        <rFont val="Noto Sans CJK SC"/>
        <family val="2"/>
      </rPr>
      <t xml:space="preserve">단지아파트 정문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</si>
  <si>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신정마을상록
</t>
    </r>
    <r>
      <rPr>
        <sz val="9"/>
        <color theme="1"/>
        <rFont val="맑은 고딕"/>
        <family val="3"/>
        <charset val="129"/>
      </rPr>
      <t>7</t>
    </r>
    <r>
      <rPr>
        <sz val="9"/>
        <color theme="1"/>
        <rFont val="Noto Sans CJK SC"/>
        <family val="2"/>
      </rPr>
      <t xml:space="preserve">단지아파트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</si>
  <si>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신흥장로교회 맞음편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</si>
  <si>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풍덕천</t>
    </r>
    <r>
      <rPr>
        <sz val="9"/>
        <color theme="1"/>
        <rFont val="맑은 고딕"/>
        <family val="3"/>
        <charset val="129"/>
      </rPr>
      <t>2</t>
    </r>
    <r>
      <rPr>
        <sz val="9"/>
        <color theme="1"/>
        <rFont val="Noto Sans CJK SC"/>
        <family val="2"/>
      </rPr>
      <t xml:space="preserve">동행정복지센터
버스정류장 앞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</si>
  <si>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풍덕천</t>
    </r>
    <r>
      <rPr>
        <sz val="9"/>
        <color theme="1"/>
        <rFont val="맑은 고딕"/>
        <family val="3"/>
        <charset val="129"/>
      </rPr>
      <t>2</t>
    </r>
    <r>
      <rPr>
        <sz val="9"/>
        <color theme="1"/>
        <rFont val="Noto Sans CJK SC"/>
        <family val="2"/>
      </rPr>
      <t xml:space="preserve">동행정복지센터
버스정류장 앞
보도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</si>
  <si>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침하 </t>
    </r>
    <r>
      <rPr>
        <sz val="9"/>
        <color theme="1"/>
        <rFont val="맑은 고딕"/>
        <family val="3"/>
        <charset val="129"/>
      </rPr>
      <t>6cm</t>
    </r>
  </si>
  <si>
    <r>
      <rPr>
        <sz val="9"/>
        <color theme="1"/>
        <rFont val="Noto Sans CJK SC"/>
        <family val="2"/>
      </rPr>
      <t>풍덕천</t>
    </r>
    <r>
      <rPr>
        <sz val="9"/>
        <color theme="1"/>
        <rFont val="맑은 고딕"/>
        <family val="3"/>
        <charset val="129"/>
      </rPr>
      <t>2</t>
    </r>
    <r>
      <rPr>
        <sz val="9"/>
        <color theme="1"/>
        <rFont val="Noto Sans CJK SC"/>
        <family val="2"/>
      </rPr>
      <t xml:space="preserve">동
행정복지센터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</si>
  <si>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t>흔적</t>
  </si>
  <si>
    <r>
      <rPr>
        <sz val="9"/>
        <color theme="1"/>
        <rFont val="Noto Sans CJK SC"/>
        <family val="2"/>
      </rPr>
      <t xml:space="preserve">수지현대성우
</t>
    </r>
    <r>
      <rPr>
        <sz val="9"/>
        <color theme="1"/>
        <rFont val="맑은 고딕"/>
        <family val="3"/>
        <charset val="129"/>
      </rPr>
      <t>8</t>
    </r>
    <r>
      <rPr>
        <sz val="9"/>
        <color theme="1"/>
        <rFont val="Noto Sans CJK SC"/>
        <family val="2"/>
      </rPr>
      <t xml:space="preserve">단지아파트 후문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</si>
  <si>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수지현대성우
</t>
    </r>
    <r>
      <rPr>
        <sz val="9"/>
        <color theme="1"/>
        <rFont val="맑은 고딕"/>
        <family val="3"/>
        <charset val="129"/>
      </rPr>
      <t>8</t>
    </r>
    <r>
      <rPr>
        <sz val="9"/>
        <color theme="1"/>
        <rFont val="Noto Sans CJK SC"/>
        <family val="2"/>
      </rPr>
      <t xml:space="preserve">단지아파트 후문
보도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</si>
  <si>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수지형대성우
</t>
    </r>
    <r>
      <rPr>
        <sz val="9"/>
        <color theme="1"/>
        <rFont val="맑은 고딕"/>
        <family val="3"/>
        <charset val="129"/>
      </rPr>
      <t>8</t>
    </r>
    <r>
      <rPr>
        <sz val="9"/>
        <color theme="1"/>
        <rFont val="Noto Sans CJK SC"/>
        <family val="2"/>
      </rPr>
      <t xml:space="preserve">단지아파트 </t>
    </r>
    <r>
      <rPr>
        <sz val="9"/>
        <color theme="1"/>
        <rFont val="맑은 고딕"/>
        <family val="3"/>
        <charset val="129"/>
      </rPr>
      <t>801</t>
    </r>
    <r>
      <rPr>
        <sz val="9"/>
        <color theme="1"/>
        <rFont val="Noto Sans CJK SC"/>
        <family val="2"/>
      </rPr>
      <t xml:space="preserve">동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</si>
  <si>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정평중학교 사거리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</si>
  <si>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정평중학교 앞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</si>
  <si>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맑은 고딕"/>
        <family val="3"/>
        <charset val="129"/>
      </rPr>
      <t xml:space="preserve">GS25 </t>
    </r>
    <r>
      <rPr>
        <sz val="9"/>
        <color theme="1"/>
        <rFont val="Noto Sans CJK SC"/>
        <family val="2"/>
      </rPr>
      <t xml:space="preserve">앞
교차로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</si>
  <si>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동행하는교회 앞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풍덕천로</t>
    </r>
    <r>
      <rPr>
        <sz val="9"/>
        <color theme="1"/>
        <rFont val="맑은 고딕"/>
        <family val="3"/>
        <charset val="129"/>
      </rPr>
      <t>)</t>
    </r>
  </si>
  <si>
    <t>수지로</t>
  </si>
  <si>
    <r>
      <rPr>
        <sz val="9"/>
        <color theme="1"/>
        <rFont val="Noto Sans CJK SC"/>
        <family val="2"/>
      </rPr>
      <t xml:space="preserve">정평공원 산책계단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</si>
  <si>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맑은 고딕"/>
        <family val="3"/>
        <charset val="129"/>
      </rPr>
      <t>GS</t>
    </r>
    <r>
      <rPr>
        <sz val="9"/>
        <color theme="1"/>
        <rFont val="Noto Sans CJK SC"/>
        <family val="2"/>
      </rPr>
      <t xml:space="preserve">칼텍스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</si>
  <si>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태영데시양
삼거리
보도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</si>
  <si>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태영데시양
삼거리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</si>
  <si>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태영</t>
    </r>
    <r>
      <rPr>
        <sz val="9"/>
        <color theme="1"/>
        <rFont val="맑은 고딕"/>
        <family val="3"/>
        <charset val="129"/>
      </rPr>
      <t>/</t>
    </r>
    <r>
      <rPr>
        <sz val="9"/>
        <color theme="1"/>
        <rFont val="Noto Sans CJK SC"/>
        <family val="2"/>
      </rPr>
      <t xml:space="preserve">대우아파트
버스정류장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</si>
  <si>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푸른마을 푸르지오
삼거리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</si>
  <si>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다이소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</si>
  <si>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현대오일뱅크 앞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</si>
  <si>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성복동입구
교차로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</si>
  <si>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보도침하 </t>
    </r>
    <r>
      <rPr>
        <sz val="9"/>
        <color theme="1"/>
        <rFont val="맑은 고딕"/>
        <family val="3"/>
        <charset val="129"/>
      </rPr>
      <t>8cm
(</t>
    </r>
    <r>
      <rPr>
        <sz val="9"/>
        <color theme="1"/>
        <rFont val="Noto Sans CJK SC"/>
        <family val="2"/>
      </rPr>
      <t>보도블록 모래 유실 진행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</si>
  <si>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가로등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성복동</t>
    </r>
    <r>
      <rPr>
        <sz val="9"/>
        <color theme="1"/>
        <rFont val="맑은 고딕"/>
        <family val="3"/>
        <charset val="129"/>
      </rPr>
      <t xml:space="preserve">23-14)
</t>
    </r>
    <r>
      <rPr>
        <sz val="9"/>
        <color theme="1"/>
        <rFont val="Noto Sans CJK SC"/>
        <family val="2"/>
      </rPr>
      <t xml:space="preserve">보도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</si>
  <si>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침하 </t>
    </r>
    <r>
      <rPr>
        <sz val="9"/>
        <color theme="1"/>
        <rFont val="맑은 고딕"/>
        <family val="3"/>
        <charset val="129"/>
      </rPr>
      <t>5cm</t>
    </r>
    <r>
      <rPr>
        <sz val="9"/>
        <color theme="1"/>
        <rFont val="Noto Sans CJK SC"/>
        <family val="2"/>
      </rPr>
      <t xml:space="preserve">미만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측구</t>
    </r>
    <r>
      <rPr>
        <sz val="9"/>
        <color theme="1"/>
        <rFont val="맑은 고딕"/>
        <family val="3"/>
        <charset val="129"/>
      </rPr>
      <t xml:space="preserve">, </t>
    </r>
    <r>
      <rPr>
        <sz val="9"/>
        <color theme="1"/>
        <rFont val="Noto Sans CJK SC"/>
        <family val="2"/>
      </rPr>
      <t>그레이팅 파손 병행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</si>
  <si>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속초종합어시장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</si>
  <si>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침하 </t>
    </r>
    <r>
      <rPr>
        <sz val="9"/>
        <color theme="1"/>
        <rFont val="맑은 고딕"/>
        <family val="3"/>
        <charset val="129"/>
      </rPr>
      <t>7cm
(</t>
    </r>
    <r>
      <rPr>
        <sz val="9"/>
        <color theme="1"/>
        <rFont val="Noto Sans CJK SC"/>
        <family val="2"/>
      </rPr>
      <t>종</t>
    </r>
    <r>
      <rPr>
        <sz val="9"/>
        <color theme="1"/>
        <rFont val="맑은 고딕"/>
        <family val="3"/>
        <charset val="129"/>
      </rPr>
      <t>·</t>
    </r>
    <r>
      <rPr>
        <sz val="9"/>
        <color theme="1"/>
        <rFont val="Noto Sans CJK SC"/>
        <family val="2"/>
      </rPr>
      <t>횡 방향 균열 동반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</si>
  <si>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성복스퀘어 입구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</si>
  <si>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행복청국장 보리밥 앞
교차로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</si>
  <si>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맑은 고딕"/>
        <family val="3"/>
        <charset val="129"/>
      </rPr>
      <t>LG</t>
    </r>
    <r>
      <rPr>
        <sz val="9"/>
        <color theme="1"/>
        <rFont val="Noto Sans CJK SC"/>
        <family val="2"/>
      </rPr>
      <t>빌리지</t>
    </r>
    <r>
      <rPr>
        <sz val="9"/>
        <color theme="1"/>
        <rFont val="맑은 고딕"/>
        <family val="3"/>
        <charset val="129"/>
      </rPr>
      <t>2</t>
    </r>
    <r>
      <rPr>
        <sz val="9"/>
        <color theme="1"/>
        <rFont val="Noto Sans CJK SC"/>
        <family val="2"/>
      </rPr>
      <t xml:space="preserve">차
두산기술원 맞음편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</si>
  <si>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블루핸즈 앞
보도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</si>
  <si>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상현골프클럽입구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</si>
  <si>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기아수지점 앞
교차로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</si>
  <si>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돌풍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</si>
  <si>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파리바게트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</si>
  <si>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대진아파트 앞
보도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</si>
  <si>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대진아파트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</si>
  <si>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심곡마을
광교힐스테이트 아파트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</si>
  <si>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한국모터스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</si>
  <si>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광교현대
프레미오 아파트 정문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</si>
  <si>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개성손만두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</si>
  <si>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상현 지구대
삼거리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</si>
  <si>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>포레나 광교상현
아파트</t>
    </r>
    <r>
      <rPr>
        <sz val="9"/>
        <color theme="1"/>
        <rFont val="맑은 고딕"/>
        <family val="3"/>
        <charset val="129"/>
      </rPr>
      <t>101</t>
    </r>
    <r>
      <rPr>
        <sz val="9"/>
        <color theme="1"/>
        <rFont val="Noto Sans CJK SC"/>
        <family val="2"/>
      </rPr>
      <t xml:space="preserve">동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</si>
  <si>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포레나광교상현
아파트 정문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</si>
  <si>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포레나광교상현
버스정류장 앞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</si>
  <si>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기아오토큐 상현점 앞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수지로</t>
    </r>
    <r>
      <rPr>
        <sz val="9"/>
        <color theme="1"/>
        <rFont val="맑은 고딕"/>
        <family val="3"/>
        <charset val="129"/>
      </rPr>
      <t>)</t>
    </r>
  </si>
  <si>
    <t>포은대로</t>
  </si>
  <si>
    <r>
      <rPr>
        <sz val="9"/>
        <color theme="1"/>
        <rFont val="Noto Sans CJK SC"/>
        <family val="2"/>
      </rPr>
      <t xml:space="preserve">광교상현마을
현대아파트
버스정류장 맞음편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포은대로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</si>
  <si>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에스피케이어학원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포은대로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</si>
  <si>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동그라미공방 앞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포은대로</t>
    </r>
    <r>
      <rPr>
        <sz val="9"/>
        <color theme="1"/>
        <rFont val="맑은 고딕"/>
        <family val="3"/>
        <charset val="129"/>
      </rPr>
      <t>)</t>
    </r>
  </si>
  <si>
    <t>광교중앙로</t>
  </si>
  <si>
    <r>
      <rPr>
        <sz val="9"/>
        <color theme="1"/>
        <rFont val="Noto Sans CJK SC"/>
        <family val="2"/>
      </rPr>
      <t xml:space="preserve">교동면옥
용인상현점 맞음편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광교중앙로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</si>
  <si>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맑은 고딕"/>
        <family val="3"/>
        <charset val="129"/>
      </rPr>
      <t>IBK</t>
    </r>
    <r>
      <rPr>
        <sz val="9"/>
        <color theme="1"/>
        <rFont val="Noto Sans CJK SC"/>
        <family val="2"/>
      </rPr>
      <t xml:space="preserve">기업은행 앞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광교중앙로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</si>
  <si>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상현중학교 앞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광교중앙로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</si>
  <si>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옹암교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광교중앙로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</si>
  <si>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광교마을상현역
사거리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광교중앙로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</si>
  <si>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광교오오 부동산 앞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광교중앙로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</si>
  <si>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삼형제김밥 앞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광교중앙로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</si>
  <si>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핵밥 앞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광교중앙로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</si>
  <si>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이삭토스트 앞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광교중앙로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</si>
  <si>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컴포즈커피 앞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광교중앙로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</si>
  <si>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다이소 앞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광교중앙로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</si>
  <si>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광교유타워 앞
양차선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광교중앙로</t>
    </r>
    <r>
      <rPr>
        <sz val="9"/>
        <color theme="1"/>
        <rFont val="맑은 고딕"/>
        <family val="3"/>
        <charset val="129"/>
      </rPr>
      <t>)</t>
    </r>
  </si>
  <si>
    <r>
      <rPr>
        <sz val="9"/>
        <color theme="1"/>
        <rFont val="Noto Sans CJK SC"/>
        <family val="2"/>
      </rPr>
      <t xml:space="preserve">광교마을 사거리
도로
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광교중앙로</t>
    </r>
    <r>
      <rPr>
        <sz val="9"/>
        <color theme="1"/>
        <rFont val="맑은 고딕"/>
        <family val="3"/>
        <charset val="129"/>
      </rPr>
      <t>)</t>
    </r>
  </si>
  <si>
    <r>
      <rPr>
        <b/>
        <sz val="11"/>
        <color theme="1"/>
        <rFont val="HY헤드라인M"/>
        <family val="1"/>
        <charset val="129"/>
      </rPr>
      <t>○ 2025</t>
    </r>
    <r>
      <rPr>
        <b/>
        <sz val="11"/>
        <color theme="1"/>
        <rFont val="Noto Sans CJK SC"/>
        <family val="2"/>
      </rPr>
      <t>년 등급별 손상구간 상세위치</t>
    </r>
  </si>
  <si>
    <t>○ 육안조사 결과표</t>
  </si>
  <si>
    <t>광역시도명</t>
  </si>
  <si>
    <t>서군구명</t>
  </si>
  <si>
    <t>대상시설명</t>
  </si>
  <si>
    <t>조사기간</t>
  </si>
  <si>
    <t>시설물관리자</t>
  </si>
  <si>
    <t>조사자</t>
  </si>
  <si>
    <t>경기도</t>
  </si>
  <si>
    <t>신분당선</t>
  </si>
  <si>
    <t>2025.03.17.~05.31</t>
  </si>
  <si>
    <t>기술참여자 명단 참조</t>
  </si>
  <si>
    <t>조사결과</t>
  </si>
  <si>
    <t>평가항목별 점수</t>
  </si>
  <si>
    <r>
      <rPr>
        <sz val="9"/>
        <color theme="1"/>
        <rFont val="Noto Sans CJK SC"/>
        <family val="2"/>
      </rPr>
      <t>침하</t>
    </r>
    <r>
      <rPr>
        <sz val="9"/>
        <color theme="1"/>
        <rFont val="HY헤드라인M"/>
        <family val="1"/>
        <charset val="129"/>
      </rPr>
      <t>(mm)</t>
    </r>
  </si>
  <si>
    <r>
      <rPr>
        <sz val="9"/>
        <color theme="1"/>
        <rFont val="Noto Sans CJK SC"/>
        <family val="2"/>
      </rPr>
      <t>노후도</t>
    </r>
    <r>
      <rPr>
        <sz val="9"/>
        <color theme="1"/>
        <rFont val="HY헤드라인M"/>
        <family val="1"/>
        <charset val="129"/>
      </rPr>
      <t>(</t>
    </r>
    <r>
      <rPr>
        <sz val="9"/>
        <color theme="1"/>
        <rFont val="Noto Sans CJK SC"/>
        <family val="2"/>
      </rPr>
      <t>년</t>
    </r>
    <r>
      <rPr>
        <sz val="9"/>
        <color theme="1"/>
        <rFont val="HY헤드라인M"/>
        <family val="1"/>
        <charset val="129"/>
      </rPr>
      <t>)</t>
    </r>
  </si>
  <si>
    <r>
      <rPr>
        <sz val="9"/>
        <color theme="1"/>
        <rFont val="Noto Sans CJK SC"/>
        <family val="2"/>
      </rPr>
      <t>지반침하 발생 등의 이력</t>
    </r>
    <r>
      <rPr>
        <sz val="9"/>
        <color theme="1"/>
        <rFont val="HY헤드라인M"/>
        <family val="1"/>
        <charset val="129"/>
      </rPr>
      <t>1) (1</t>
    </r>
    <r>
      <rPr>
        <sz val="9"/>
        <color theme="1"/>
        <rFont val="Noto Sans CJK SC"/>
        <family val="2"/>
      </rPr>
      <t>년 이내</t>
    </r>
    <r>
      <rPr>
        <sz val="9"/>
        <color theme="1"/>
        <rFont val="HY헤드라인M"/>
        <family val="1"/>
        <charset val="129"/>
      </rPr>
      <t>)</t>
    </r>
  </si>
  <si>
    <t>불량</t>
  </si>
  <si>
    <t>총 점수</t>
  </si>
  <si>
    <t>비고</t>
  </si>
  <si>
    <t>신분당</t>
  </si>
  <si>
    <t>강남구</t>
  </si>
  <si>
    <t>3~5</t>
  </si>
  <si>
    <t>일반</t>
  </si>
  <si>
    <t>서초구</t>
  </si>
  <si>
    <t>6~8</t>
  </si>
  <si>
    <t>우선</t>
  </si>
  <si>
    <t>육안조사서 작성</t>
  </si>
  <si>
    <t>새서울철도</t>
  </si>
  <si>
    <t>성남시</t>
  </si>
  <si>
    <t>1~3</t>
  </si>
  <si>
    <r>
      <rPr>
        <sz val="9"/>
        <color theme="1"/>
        <rFont val="맑은 고딕"/>
        <family val="2"/>
        <charset val="129"/>
      </rPr>
      <t xml:space="preserve">9 </t>
    </r>
    <r>
      <rPr>
        <sz val="9"/>
        <color theme="1"/>
        <rFont val="Noto Sans CJK SC"/>
        <family val="2"/>
      </rPr>
      <t>이상</t>
    </r>
  </si>
  <si>
    <t>긴급</t>
  </si>
  <si>
    <t>수원시</t>
  </si>
  <si>
    <t>지반침하 등의 발생이력</t>
  </si>
  <si>
    <t>보토침하 5cm~1cm미만</t>
  </si>
  <si>
    <t>침하 5cm~1cm미만</t>
  </si>
  <si>
    <t>양호</t>
    <phoneticPr fontId="9" type="noConversion"/>
  </si>
  <si>
    <t>손상구간번호(평가등급)</t>
    <phoneticPr fontId="11" type="noConversion"/>
  </si>
  <si>
    <t>조사 위치도</t>
    <phoneticPr fontId="11" type="noConversion"/>
  </si>
  <si>
    <t>지번 주소
(도로명 주소)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</si>
</sst>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</font>
    <font>
      <sz val="9"/>
      <color theme="1"/>
      <name val="맑은 고딕"/>
      <family val="3"/>
      <charset val="129"/>
    </font>
    <font>
      <sz val="9"/>
      <color theme="1"/>
      <name val="Noto Sans CJK SC"/>
      <family val="2"/>
    </font>
    <font>
      <b/>
      <sz val="11"/>
      <color theme="1"/>
      <name val="HY헤드라인M"/>
      <family val="1"/>
      <charset val="129"/>
    </font>
    <font>
      <b/>
      <sz val="11"/>
      <color theme="1"/>
      <name val="Noto Sans CJK SC"/>
      <family val="2"/>
    </font>
    <font>
      <sz val="9"/>
      <color theme="1"/>
      <name val="HY헤드라인M"/>
      <family val="1"/>
      <charset val="129"/>
    </font>
    <font>
      <sz val="11"/>
      <color theme="1"/>
      <name val="Noto Sans CJK SC"/>
      <family val="2"/>
    </font>
    <font>
      <sz val="11"/>
      <color theme="1"/>
      <name val="HY헤드라인M"/>
      <family val="1"/>
      <charset val="129"/>
    </font>
    <font>
      <sz val="9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0" xfId="0">
      <alignment vertical="center"/>
    </xf>
    <xf numFmtId="0" fontId="6" fillId="0" borderId="0" xfId="0" applyFont="1" applyAlignment="1">
      <alignment vertical="center" wrapText="1"/>
    </xf>
    <xf numFmtId="0" fontId="0" fillId="0" borderId="0" xfId="0">
      <alignment vertical="center"/>
    </xf>
    <xf numFmtId="0" fontId="6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gif"/><Relationship Id="rId21" Type="http://schemas.openxmlformats.org/officeDocument/2006/relationships/image" Target="../media/image21.gif"/><Relationship Id="rId42" Type="http://schemas.openxmlformats.org/officeDocument/2006/relationships/image" Target="../media/image42.gif"/><Relationship Id="rId47" Type="http://schemas.openxmlformats.org/officeDocument/2006/relationships/image" Target="../media/image47.gif"/><Relationship Id="rId63" Type="http://schemas.openxmlformats.org/officeDocument/2006/relationships/image" Target="../media/image63.gif"/><Relationship Id="rId68" Type="http://schemas.openxmlformats.org/officeDocument/2006/relationships/image" Target="../media/image68.gif"/><Relationship Id="rId84" Type="http://schemas.openxmlformats.org/officeDocument/2006/relationships/image" Target="../media/image84.gif"/><Relationship Id="rId89" Type="http://schemas.openxmlformats.org/officeDocument/2006/relationships/image" Target="../media/image89.gif"/><Relationship Id="rId112" Type="http://schemas.openxmlformats.org/officeDocument/2006/relationships/image" Target="../media/image112.gif"/><Relationship Id="rId16" Type="http://schemas.openxmlformats.org/officeDocument/2006/relationships/image" Target="../media/image16.gif"/><Relationship Id="rId107" Type="http://schemas.openxmlformats.org/officeDocument/2006/relationships/image" Target="../media/image107.gif"/><Relationship Id="rId11" Type="http://schemas.openxmlformats.org/officeDocument/2006/relationships/image" Target="../media/image11.gif"/><Relationship Id="rId32" Type="http://schemas.openxmlformats.org/officeDocument/2006/relationships/image" Target="../media/image32.gif"/><Relationship Id="rId37" Type="http://schemas.openxmlformats.org/officeDocument/2006/relationships/image" Target="../media/image37.gif"/><Relationship Id="rId53" Type="http://schemas.openxmlformats.org/officeDocument/2006/relationships/image" Target="../media/image53.gif"/><Relationship Id="rId58" Type="http://schemas.openxmlformats.org/officeDocument/2006/relationships/image" Target="../media/image58.gif"/><Relationship Id="rId74" Type="http://schemas.openxmlformats.org/officeDocument/2006/relationships/image" Target="../media/image74.gif"/><Relationship Id="rId79" Type="http://schemas.openxmlformats.org/officeDocument/2006/relationships/image" Target="../media/image79.gif"/><Relationship Id="rId102" Type="http://schemas.openxmlformats.org/officeDocument/2006/relationships/image" Target="../media/image102.gif"/><Relationship Id="rId5" Type="http://schemas.openxmlformats.org/officeDocument/2006/relationships/image" Target="../media/image5.gif"/><Relationship Id="rId90" Type="http://schemas.openxmlformats.org/officeDocument/2006/relationships/image" Target="../media/image90.gif"/><Relationship Id="rId95" Type="http://schemas.openxmlformats.org/officeDocument/2006/relationships/image" Target="../media/image95.gif"/><Relationship Id="rId22" Type="http://schemas.openxmlformats.org/officeDocument/2006/relationships/image" Target="../media/image22.gif"/><Relationship Id="rId27" Type="http://schemas.openxmlformats.org/officeDocument/2006/relationships/image" Target="../media/image27.gif"/><Relationship Id="rId43" Type="http://schemas.openxmlformats.org/officeDocument/2006/relationships/image" Target="../media/image43.gif"/><Relationship Id="rId48" Type="http://schemas.openxmlformats.org/officeDocument/2006/relationships/image" Target="../media/image48.gif"/><Relationship Id="rId64" Type="http://schemas.openxmlformats.org/officeDocument/2006/relationships/image" Target="../media/image64.gif"/><Relationship Id="rId69" Type="http://schemas.openxmlformats.org/officeDocument/2006/relationships/image" Target="../media/image69.gif"/><Relationship Id="rId80" Type="http://schemas.openxmlformats.org/officeDocument/2006/relationships/image" Target="../media/image80.gif"/><Relationship Id="rId85" Type="http://schemas.openxmlformats.org/officeDocument/2006/relationships/image" Target="../media/image85.gif"/><Relationship Id="rId12" Type="http://schemas.openxmlformats.org/officeDocument/2006/relationships/image" Target="../media/image12.gif"/><Relationship Id="rId17" Type="http://schemas.openxmlformats.org/officeDocument/2006/relationships/image" Target="../media/image17.gif"/><Relationship Id="rId33" Type="http://schemas.openxmlformats.org/officeDocument/2006/relationships/image" Target="../media/image33.gif"/><Relationship Id="rId38" Type="http://schemas.openxmlformats.org/officeDocument/2006/relationships/image" Target="../media/image38.gif"/><Relationship Id="rId59" Type="http://schemas.openxmlformats.org/officeDocument/2006/relationships/image" Target="../media/image59.gif"/><Relationship Id="rId103" Type="http://schemas.openxmlformats.org/officeDocument/2006/relationships/image" Target="../media/image103.gif"/><Relationship Id="rId108" Type="http://schemas.openxmlformats.org/officeDocument/2006/relationships/image" Target="../media/image108.gif"/><Relationship Id="rId54" Type="http://schemas.openxmlformats.org/officeDocument/2006/relationships/image" Target="../media/image54.gif"/><Relationship Id="rId70" Type="http://schemas.openxmlformats.org/officeDocument/2006/relationships/image" Target="../media/image70.gif"/><Relationship Id="rId75" Type="http://schemas.openxmlformats.org/officeDocument/2006/relationships/image" Target="../media/image75.gif"/><Relationship Id="rId91" Type="http://schemas.openxmlformats.org/officeDocument/2006/relationships/image" Target="../media/image91.gif"/><Relationship Id="rId96" Type="http://schemas.openxmlformats.org/officeDocument/2006/relationships/image" Target="../media/image96.gif"/><Relationship Id="rId1" Type="http://schemas.openxmlformats.org/officeDocument/2006/relationships/image" Target="../media/image1.png"/><Relationship Id="rId6" Type="http://schemas.openxmlformats.org/officeDocument/2006/relationships/image" Target="../media/image6.gif"/><Relationship Id="rId15" Type="http://schemas.openxmlformats.org/officeDocument/2006/relationships/image" Target="../media/image15.gif"/><Relationship Id="rId23" Type="http://schemas.openxmlformats.org/officeDocument/2006/relationships/image" Target="../media/image23.gif"/><Relationship Id="rId28" Type="http://schemas.openxmlformats.org/officeDocument/2006/relationships/image" Target="../media/image28.gif"/><Relationship Id="rId36" Type="http://schemas.openxmlformats.org/officeDocument/2006/relationships/image" Target="../media/image36.gif"/><Relationship Id="rId49" Type="http://schemas.openxmlformats.org/officeDocument/2006/relationships/image" Target="../media/image49.gif"/><Relationship Id="rId57" Type="http://schemas.openxmlformats.org/officeDocument/2006/relationships/image" Target="../media/image57.gif"/><Relationship Id="rId106" Type="http://schemas.openxmlformats.org/officeDocument/2006/relationships/image" Target="../media/image106.gif"/><Relationship Id="rId10" Type="http://schemas.openxmlformats.org/officeDocument/2006/relationships/image" Target="../media/image10.gif"/><Relationship Id="rId31" Type="http://schemas.openxmlformats.org/officeDocument/2006/relationships/image" Target="../media/image31.gif"/><Relationship Id="rId44" Type="http://schemas.openxmlformats.org/officeDocument/2006/relationships/image" Target="../media/image44.gif"/><Relationship Id="rId52" Type="http://schemas.openxmlformats.org/officeDocument/2006/relationships/image" Target="../media/image52.gif"/><Relationship Id="rId60" Type="http://schemas.openxmlformats.org/officeDocument/2006/relationships/image" Target="../media/image60.gif"/><Relationship Id="rId65" Type="http://schemas.openxmlformats.org/officeDocument/2006/relationships/image" Target="../media/image65.gif"/><Relationship Id="rId73" Type="http://schemas.openxmlformats.org/officeDocument/2006/relationships/image" Target="../media/image73.gif"/><Relationship Id="rId78" Type="http://schemas.openxmlformats.org/officeDocument/2006/relationships/image" Target="../media/image78.gif"/><Relationship Id="rId81" Type="http://schemas.openxmlformats.org/officeDocument/2006/relationships/image" Target="../media/image81.gif"/><Relationship Id="rId86" Type="http://schemas.openxmlformats.org/officeDocument/2006/relationships/image" Target="../media/image86.gif"/><Relationship Id="rId94" Type="http://schemas.openxmlformats.org/officeDocument/2006/relationships/image" Target="../media/image94.gif"/><Relationship Id="rId99" Type="http://schemas.openxmlformats.org/officeDocument/2006/relationships/image" Target="../media/image99.gif"/><Relationship Id="rId101" Type="http://schemas.openxmlformats.org/officeDocument/2006/relationships/image" Target="../media/image101.gif"/><Relationship Id="rId4" Type="http://schemas.openxmlformats.org/officeDocument/2006/relationships/image" Target="../media/image4.gif"/><Relationship Id="rId9" Type="http://schemas.openxmlformats.org/officeDocument/2006/relationships/image" Target="../media/image9.gif"/><Relationship Id="rId13" Type="http://schemas.openxmlformats.org/officeDocument/2006/relationships/image" Target="../media/image13.gif"/><Relationship Id="rId18" Type="http://schemas.openxmlformats.org/officeDocument/2006/relationships/image" Target="../media/image18.gif"/><Relationship Id="rId39" Type="http://schemas.openxmlformats.org/officeDocument/2006/relationships/image" Target="../media/image39.gif"/><Relationship Id="rId109" Type="http://schemas.openxmlformats.org/officeDocument/2006/relationships/image" Target="../media/image109.gif"/><Relationship Id="rId34" Type="http://schemas.openxmlformats.org/officeDocument/2006/relationships/image" Target="../media/image34.gif"/><Relationship Id="rId50" Type="http://schemas.openxmlformats.org/officeDocument/2006/relationships/image" Target="../media/image50.gif"/><Relationship Id="rId55" Type="http://schemas.openxmlformats.org/officeDocument/2006/relationships/image" Target="../media/image55.gif"/><Relationship Id="rId76" Type="http://schemas.openxmlformats.org/officeDocument/2006/relationships/image" Target="../media/image76.gif"/><Relationship Id="rId97" Type="http://schemas.openxmlformats.org/officeDocument/2006/relationships/image" Target="../media/image97.gif"/><Relationship Id="rId104" Type="http://schemas.openxmlformats.org/officeDocument/2006/relationships/image" Target="../media/image104.gif"/><Relationship Id="rId7" Type="http://schemas.openxmlformats.org/officeDocument/2006/relationships/image" Target="../media/image7.gif"/><Relationship Id="rId71" Type="http://schemas.openxmlformats.org/officeDocument/2006/relationships/image" Target="../media/image71.gif"/><Relationship Id="rId92" Type="http://schemas.openxmlformats.org/officeDocument/2006/relationships/image" Target="../media/image92.gif"/><Relationship Id="rId2" Type="http://schemas.openxmlformats.org/officeDocument/2006/relationships/image" Target="../media/image2.gif"/><Relationship Id="rId29" Type="http://schemas.openxmlformats.org/officeDocument/2006/relationships/image" Target="../media/image29.gif"/><Relationship Id="rId24" Type="http://schemas.openxmlformats.org/officeDocument/2006/relationships/image" Target="../media/image24.gif"/><Relationship Id="rId40" Type="http://schemas.openxmlformats.org/officeDocument/2006/relationships/image" Target="../media/image40.gif"/><Relationship Id="rId45" Type="http://schemas.openxmlformats.org/officeDocument/2006/relationships/image" Target="../media/image45.gif"/><Relationship Id="rId66" Type="http://schemas.openxmlformats.org/officeDocument/2006/relationships/image" Target="../media/image66.gif"/><Relationship Id="rId87" Type="http://schemas.openxmlformats.org/officeDocument/2006/relationships/image" Target="../media/image87.gif"/><Relationship Id="rId110" Type="http://schemas.openxmlformats.org/officeDocument/2006/relationships/image" Target="../media/image110.gif"/><Relationship Id="rId61" Type="http://schemas.openxmlformats.org/officeDocument/2006/relationships/image" Target="../media/image61.gif"/><Relationship Id="rId82" Type="http://schemas.openxmlformats.org/officeDocument/2006/relationships/image" Target="../media/image82.gif"/><Relationship Id="rId19" Type="http://schemas.openxmlformats.org/officeDocument/2006/relationships/image" Target="../media/image19.gif"/><Relationship Id="rId14" Type="http://schemas.openxmlformats.org/officeDocument/2006/relationships/image" Target="../media/image14.gif"/><Relationship Id="rId30" Type="http://schemas.openxmlformats.org/officeDocument/2006/relationships/image" Target="../media/image30.gif"/><Relationship Id="rId35" Type="http://schemas.openxmlformats.org/officeDocument/2006/relationships/image" Target="../media/image35.gif"/><Relationship Id="rId56" Type="http://schemas.openxmlformats.org/officeDocument/2006/relationships/image" Target="../media/image56.gif"/><Relationship Id="rId77" Type="http://schemas.openxmlformats.org/officeDocument/2006/relationships/image" Target="../media/image77.gif"/><Relationship Id="rId100" Type="http://schemas.openxmlformats.org/officeDocument/2006/relationships/image" Target="../media/image100.gif"/><Relationship Id="rId105" Type="http://schemas.openxmlformats.org/officeDocument/2006/relationships/image" Target="../media/image105.gif"/><Relationship Id="rId8" Type="http://schemas.openxmlformats.org/officeDocument/2006/relationships/image" Target="../media/image8.gif"/><Relationship Id="rId51" Type="http://schemas.openxmlformats.org/officeDocument/2006/relationships/image" Target="../media/image51.gif"/><Relationship Id="rId72" Type="http://schemas.openxmlformats.org/officeDocument/2006/relationships/image" Target="../media/image72.gif"/><Relationship Id="rId93" Type="http://schemas.openxmlformats.org/officeDocument/2006/relationships/image" Target="../media/image93.gif"/><Relationship Id="rId98" Type="http://schemas.openxmlformats.org/officeDocument/2006/relationships/image" Target="../media/image98.gif"/><Relationship Id="rId3" Type="http://schemas.openxmlformats.org/officeDocument/2006/relationships/image" Target="../media/image3.gif"/><Relationship Id="rId25" Type="http://schemas.openxmlformats.org/officeDocument/2006/relationships/image" Target="../media/image25.gif"/><Relationship Id="rId46" Type="http://schemas.openxmlformats.org/officeDocument/2006/relationships/image" Target="../media/image46.gif"/><Relationship Id="rId67" Type="http://schemas.openxmlformats.org/officeDocument/2006/relationships/image" Target="../media/image67.gif"/><Relationship Id="rId20" Type="http://schemas.openxmlformats.org/officeDocument/2006/relationships/image" Target="../media/image20.gif"/><Relationship Id="rId41" Type="http://schemas.openxmlformats.org/officeDocument/2006/relationships/image" Target="../media/image41.gif"/><Relationship Id="rId62" Type="http://schemas.openxmlformats.org/officeDocument/2006/relationships/image" Target="../media/image62.gif"/><Relationship Id="rId83" Type="http://schemas.openxmlformats.org/officeDocument/2006/relationships/image" Target="../media/image83.gif"/><Relationship Id="rId88" Type="http://schemas.openxmlformats.org/officeDocument/2006/relationships/image" Target="../media/image88.gif"/><Relationship Id="rId111" Type="http://schemas.openxmlformats.org/officeDocument/2006/relationships/image" Target="../media/image111.gif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gif"/><Relationship Id="rId21" Type="http://schemas.openxmlformats.org/officeDocument/2006/relationships/image" Target="../media/image21.gif"/><Relationship Id="rId42" Type="http://schemas.openxmlformats.org/officeDocument/2006/relationships/image" Target="../media/image42.gif"/><Relationship Id="rId47" Type="http://schemas.openxmlformats.org/officeDocument/2006/relationships/image" Target="../media/image47.gif"/><Relationship Id="rId63" Type="http://schemas.openxmlformats.org/officeDocument/2006/relationships/image" Target="../media/image63.gif"/><Relationship Id="rId68" Type="http://schemas.openxmlformats.org/officeDocument/2006/relationships/image" Target="../media/image68.gif"/><Relationship Id="rId84" Type="http://schemas.openxmlformats.org/officeDocument/2006/relationships/image" Target="../media/image84.gif"/><Relationship Id="rId89" Type="http://schemas.openxmlformats.org/officeDocument/2006/relationships/image" Target="../media/image89.gif"/><Relationship Id="rId112" Type="http://schemas.openxmlformats.org/officeDocument/2006/relationships/image" Target="../media/image112.gif"/><Relationship Id="rId16" Type="http://schemas.openxmlformats.org/officeDocument/2006/relationships/image" Target="../media/image16.gif"/><Relationship Id="rId107" Type="http://schemas.openxmlformats.org/officeDocument/2006/relationships/image" Target="../media/image107.gif"/><Relationship Id="rId11" Type="http://schemas.openxmlformats.org/officeDocument/2006/relationships/image" Target="../media/image11.gif"/><Relationship Id="rId32" Type="http://schemas.openxmlformats.org/officeDocument/2006/relationships/image" Target="../media/image32.gif"/><Relationship Id="rId37" Type="http://schemas.openxmlformats.org/officeDocument/2006/relationships/image" Target="../media/image37.gif"/><Relationship Id="rId53" Type="http://schemas.openxmlformats.org/officeDocument/2006/relationships/image" Target="../media/image53.gif"/><Relationship Id="rId58" Type="http://schemas.openxmlformats.org/officeDocument/2006/relationships/image" Target="../media/image58.gif"/><Relationship Id="rId74" Type="http://schemas.openxmlformats.org/officeDocument/2006/relationships/image" Target="../media/image74.gif"/><Relationship Id="rId79" Type="http://schemas.openxmlformats.org/officeDocument/2006/relationships/image" Target="../media/image79.gif"/><Relationship Id="rId102" Type="http://schemas.openxmlformats.org/officeDocument/2006/relationships/image" Target="../media/image102.gif"/><Relationship Id="rId5" Type="http://schemas.openxmlformats.org/officeDocument/2006/relationships/image" Target="../media/image5.gif"/><Relationship Id="rId90" Type="http://schemas.openxmlformats.org/officeDocument/2006/relationships/image" Target="../media/image90.gif"/><Relationship Id="rId95" Type="http://schemas.openxmlformats.org/officeDocument/2006/relationships/image" Target="../media/image95.gif"/><Relationship Id="rId22" Type="http://schemas.openxmlformats.org/officeDocument/2006/relationships/image" Target="../media/image22.gif"/><Relationship Id="rId27" Type="http://schemas.openxmlformats.org/officeDocument/2006/relationships/image" Target="../media/image27.gif"/><Relationship Id="rId43" Type="http://schemas.openxmlformats.org/officeDocument/2006/relationships/image" Target="../media/image43.gif"/><Relationship Id="rId48" Type="http://schemas.openxmlformats.org/officeDocument/2006/relationships/image" Target="../media/image48.gif"/><Relationship Id="rId64" Type="http://schemas.openxmlformats.org/officeDocument/2006/relationships/image" Target="../media/image64.gif"/><Relationship Id="rId69" Type="http://schemas.openxmlformats.org/officeDocument/2006/relationships/image" Target="../media/image69.gif"/><Relationship Id="rId80" Type="http://schemas.openxmlformats.org/officeDocument/2006/relationships/image" Target="../media/image80.gif"/><Relationship Id="rId85" Type="http://schemas.openxmlformats.org/officeDocument/2006/relationships/image" Target="../media/image85.gif"/><Relationship Id="rId12" Type="http://schemas.openxmlformats.org/officeDocument/2006/relationships/image" Target="../media/image12.gif"/><Relationship Id="rId17" Type="http://schemas.openxmlformats.org/officeDocument/2006/relationships/image" Target="../media/image17.gif"/><Relationship Id="rId33" Type="http://schemas.openxmlformats.org/officeDocument/2006/relationships/image" Target="../media/image33.gif"/><Relationship Id="rId38" Type="http://schemas.openxmlformats.org/officeDocument/2006/relationships/image" Target="../media/image38.gif"/><Relationship Id="rId59" Type="http://schemas.openxmlformats.org/officeDocument/2006/relationships/image" Target="../media/image59.gif"/><Relationship Id="rId103" Type="http://schemas.openxmlformats.org/officeDocument/2006/relationships/image" Target="../media/image103.gif"/><Relationship Id="rId108" Type="http://schemas.openxmlformats.org/officeDocument/2006/relationships/image" Target="../media/image108.gif"/><Relationship Id="rId54" Type="http://schemas.openxmlformats.org/officeDocument/2006/relationships/image" Target="../media/image54.gif"/><Relationship Id="rId70" Type="http://schemas.openxmlformats.org/officeDocument/2006/relationships/image" Target="../media/image70.gif"/><Relationship Id="rId75" Type="http://schemas.openxmlformats.org/officeDocument/2006/relationships/image" Target="../media/image75.gif"/><Relationship Id="rId91" Type="http://schemas.openxmlformats.org/officeDocument/2006/relationships/image" Target="../media/image91.gif"/><Relationship Id="rId96" Type="http://schemas.openxmlformats.org/officeDocument/2006/relationships/image" Target="../media/image96.gif"/><Relationship Id="rId1" Type="http://schemas.openxmlformats.org/officeDocument/2006/relationships/image" Target="../media/image1.png"/><Relationship Id="rId6" Type="http://schemas.openxmlformats.org/officeDocument/2006/relationships/image" Target="../media/image6.gif"/><Relationship Id="rId15" Type="http://schemas.openxmlformats.org/officeDocument/2006/relationships/image" Target="../media/image15.gif"/><Relationship Id="rId23" Type="http://schemas.openxmlformats.org/officeDocument/2006/relationships/image" Target="../media/image23.gif"/><Relationship Id="rId28" Type="http://schemas.openxmlformats.org/officeDocument/2006/relationships/image" Target="../media/image28.gif"/><Relationship Id="rId36" Type="http://schemas.openxmlformats.org/officeDocument/2006/relationships/image" Target="../media/image36.gif"/><Relationship Id="rId49" Type="http://schemas.openxmlformats.org/officeDocument/2006/relationships/image" Target="../media/image49.gif"/><Relationship Id="rId57" Type="http://schemas.openxmlformats.org/officeDocument/2006/relationships/image" Target="../media/image57.gif"/><Relationship Id="rId106" Type="http://schemas.openxmlformats.org/officeDocument/2006/relationships/image" Target="../media/image106.gif"/><Relationship Id="rId10" Type="http://schemas.openxmlformats.org/officeDocument/2006/relationships/image" Target="../media/image10.gif"/><Relationship Id="rId31" Type="http://schemas.openxmlformats.org/officeDocument/2006/relationships/image" Target="../media/image31.gif"/><Relationship Id="rId44" Type="http://schemas.openxmlformats.org/officeDocument/2006/relationships/image" Target="../media/image44.gif"/><Relationship Id="rId52" Type="http://schemas.openxmlformats.org/officeDocument/2006/relationships/image" Target="../media/image52.gif"/><Relationship Id="rId60" Type="http://schemas.openxmlformats.org/officeDocument/2006/relationships/image" Target="../media/image60.gif"/><Relationship Id="rId65" Type="http://schemas.openxmlformats.org/officeDocument/2006/relationships/image" Target="../media/image65.gif"/><Relationship Id="rId73" Type="http://schemas.openxmlformats.org/officeDocument/2006/relationships/image" Target="../media/image73.gif"/><Relationship Id="rId78" Type="http://schemas.openxmlformats.org/officeDocument/2006/relationships/image" Target="../media/image78.gif"/><Relationship Id="rId81" Type="http://schemas.openxmlformats.org/officeDocument/2006/relationships/image" Target="../media/image81.gif"/><Relationship Id="rId86" Type="http://schemas.openxmlformats.org/officeDocument/2006/relationships/image" Target="../media/image86.gif"/><Relationship Id="rId94" Type="http://schemas.openxmlformats.org/officeDocument/2006/relationships/image" Target="../media/image94.gif"/><Relationship Id="rId99" Type="http://schemas.openxmlformats.org/officeDocument/2006/relationships/image" Target="../media/image99.gif"/><Relationship Id="rId101" Type="http://schemas.openxmlformats.org/officeDocument/2006/relationships/image" Target="../media/image101.gif"/><Relationship Id="rId4" Type="http://schemas.openxmlformats.org/officeDocument/2006/relationships/image" Target="../media/image4.gif"/><Relationship Id="rId9" Type="http://schemas.openxmlformats.org/officeDocument/2006/relationships/image" Target="../media/image9.gif"/><Relationship Id="rId13" Type="http://schemas.openxmlformats.org/officeDocument/2006/relationships/image" Target="../media/image13.gif"/><Relationship Id="rId18" Type="http://schemas.openxmlformats.org/officeDocument/2006/relationships/image" Target="../media/image18.gif"/><Relationship Id="rId39" Type="http://schemas.openxmlformats.org/officeDocument/2006/relationships/image" Target="../media/image39.gif"/><Relationship Id="rId109" Type="http://schemas.openxmlformats.org/officeDocument/2006/relationships/image" Target="../media/image109.gif"/><Relationship Id="rId34" Type="http://schemas.openxmlformats.org/officeDocument/2006/relationships/image" Target="../media/image34.gif"/><Relationship Id="rId50" Type="http://schemas.openxmlformats.org/officeDocument/2006/relationships/image" Target="../media/image50.gif"/><Relationship Id="rId55" Type="http://schemas.openxmlformats.org/officeDocument/2006/relationships/image" Target="../media/image55.gif"/><Relationship Id="rId76" Type="http://schemas.openxmlformats.org/officeDocument/2006/relationships/image" Target="../media/image76.gif"/><Relationship Id="rId97" Type="http://schemas.openxmlformats.org/officeDocument/2006/relationships/image" Target="../media/image97.gif"/><Relationship Id="rId104" Type="http://schemas.openxmlformats.org/officeDocument/2006/relationships/image" Target="../media/image104.gif"/><Relationship Id="rId7" Type="http://schemas.openxmlformats.org/officeDocument/2006/relationships/image" Target="../media/image7.gif"/><Relationship Id="rId71" Type="http://schemas.openxmlformats.org/officeDocument/2006/relationships/image" Target="../media/image71.gif"/><Relationship Id="rId92" Type="http://schemas.openxmlformats.org/officeDocument/2006/relationships/image" Target="../media/image92.gif"/><Relationship Id="rId2" Type="http://schemas.openxmlformats.org/officeDocument/2006/relationships/image" Target="../media/image2.gif"/><Relationship Id="rId29" Type="http://schemas.openxmlformats.org/officeDocument/2006/relationships/image" Target="../media/image29.gif"/><Relationship Id="rId24" Type="http://schemas.openxmlformats.org/officeDocument/2006/relationships/image" Target="../media/image24.gif"/><Relationship Id="rId40" Type="http://schemas.openxmlformats.org/officeDocument/2006/relationships/image" Target="../media/image40.gif"/><Relationship Id="rId45" Type="http://schemas.openxmlformats.org/officeDocument/2006/relationships/image" Target="../media/image45.gif"/><Relationship Id="rId66" Type="http://schemas.openxmlformats.org/officeDocument/2006/relationships/image" Target="../media/image66.gif"/><Relationship Id="rId87" Type="http://schemas.openxmlformats.org/officeDocument/2006/relationships/image" Target="../media/image87.gif"/><Relationship Id="rId110" Type="http://schemas.openxmlformats.org/officeDocument/2006/relationships/image" Target="../media/image110.gif"/><Relationship Id="rId61" Type="http://schemas.openxmlformats.org/officeDocument/2006/relationships/image" Target="../media/image61.gif"/><Relationship Id="rId82" Type="http://schemas.openxmlformats.org/officeDocument/2006/relationships/image" Target="../media/image82.gif"/><Relationship Id="rId19" Type="http://schemas.openxmlformats.org/officeDocument/2006/relationships/image" Target="../media/image19.gif"/><Relationship Id="rId14" Type="http://schemas.openxmlformats.org/officeDocument/2006/relationships/image" Target="../media/image14.gif"/><Relationship Id="rId30" Type="http://schemas.openxmlformats.org/officeDocument/2006/relationships/image" Target="../media/image30.gif"/><Relationship Id="rId35" Type="http://schemas.openxmlformats.org/officeDocument/2006/relationships/image" Target="../media/image35.gif"/><Relationship Id="rId56" Type="http://schemas.openxmlformats.org/officeDocument/2006/relationships/image" Target="../media/image56.gif"/><Relationship Id="rId77" Type="http://schemas.openxmlformats.org/officeDocument/2006/relationships/image" Target="../media/image77.gif"/><Relationship Id="rId100" Type="http://schemas.openxmlformats.org/officeDocument/2006/relationships/image" Target="../media/image100.gif"/><Relationship Id="rId105" Type="http://schemas.openxmlformats.org/officeDocument/2006/relationships/image" Target="../media/image105.gif"/><Relationship Id="rId8" Type="http://schemas.openxmlformats.org/officeDocument/2006/relationships/image" Target="../media/image8.gif"/><Relationship Id="rId51" Type="http://schemas.openxmlformats.org/officeDocument/2006/relationships/image" Target="../media/image51.gif"/><Relationship Id="rId72" Type="http://schemas.openxmlformats.org/officeDocument/2006/relationships/image" Target="../media/image72.gif"/><Relationship Id="rId93" Type="http://schemas.openxmlformats.org/officeDocument/2006/relationships/image" Target="../media/image93.gif"/><Relationship Id="rId98" Type="http://schemas.openxmlformats.org/officeDocument/2006/relationships/image" Target="../media/image98.gif"/><Relationship Id="rId3" Type="http://schemas.openxmlformats.org/officeDocument/2006/relationships/image" Target="../media/image3.gif"/><Relationship Id="rId25" Type="http://schemas.openxmlformats.org/officeDocument/2006/relationships/image" Target="../media/image25.gif"/><Relationship Id="rId46" Type="http://schemas.openxmlformats.org/officeDocument/2006/relationships/image" Target="../media/image46.gif"/><Relationship Id="rId67" Type="http://schemas.openxmlformats.org/officeDocument/2006/relationships/image" Target="../media/image67.gif"/><Relationship Id="rId20" Type="http://schemas.openxmlformats.org/officeDocument/2006/relationships/image" Target="../media/image20.gif"/><Relationship Id="rId41" Type="http://schemas.openxmlformats.org/officeDocument/2006/relationships/image" Target="../media/image41.gif"/><Relationship Id="rId62" Type="http://schemas.openxmlformats.org/officeDocument/2006/relationships/image" Target="../media/image62.gif"/><Relationship Id="rId83" Type="http://schemas.openxmlformats.org/officeDocument/2006/relationships/image" Target="../media/image83.gif"/><Relationship Id="rId88" Type="http://schemas.openxmlformats.org/officeDocument/2006/relationships/image" Target="../media/image88.gif"/><Relationship Id="rId111" Type="http://schemas.openxmlformats.org/officeDocument/2006/relationships/image" Target="../media/image11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149760</xdr:colOff>
      <xdr:row>5</xdr:row>
      <xdr:rowOff>40680</xdr:rowOff>
    </xdr:from>
    <xdr:to>
      <xdr:col>17</xdr:col>
      <xdr:colOff>2891520</xdr:colOff>
      <xdr:row>5</xdr:row>
      <xdr:rowOff>1634400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34960" y="2298240"/>
          <a:ext cx="2741760" cy="15937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17</xdr:col>
      <xdr:colOff>149678</xdr:colOff>
      <xdr:row>6</xdr:row>
      <xdr:rowOff>43543</xdr:rowOff>
    </xdr:from>
    <xdr:to>
      <xdr:col>17</xdr:col>
      <xdr:colOff>2892878</xdr:colOff>
      <xdr:row>6</xdr:row>
      <xdr:rowOff>1632857</xdr:rowOff>
    </xdr:to>
    <xdr:pic>
      <xdr:nvPicPr>
        <xdr:cNvPr id="127" name="_x800245008">
          <a:extLst>
            <a:ext uri="{FF2B5EF4-FFF2-40B4-BE49-F238E27FC236}">
              <a16:creationId xmlns:a16="http://schemas.microsoft.com/office/drawing/2014/main" id="{C4243410-CB3F-B708-0A54-1F1641B94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1" y="3935186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149678</xdr:colOff>
      <xdr:row>7</xdr:row>
      <xdr:rowOff>43543</xdr:rowOff>
    </xdr:from>
    <xdr:to>
      <xdr:col>17</xdr:col>
      <xdr:colOff>2892878</xdr:colOff>
      <xdr:row>7</xdr:row>
      <xdr:rowOff>1632857</xdr:rowOff>
    </xdr:to>
    <xdr:pic>
      <xdr:nvPicPr>
        <xdr:cNvPr id="1024" name="_x800245368">
          <a:extLst>
            <a:ext uri="{FF2B5EF4-FFF2-40B4-BE49-F238E27FC236}">
              <a16:creationId xmlns:a16="http://schemas.microsoft.com/office/drawing/2014/main" id="{D6E0EDD1-FA26-F252-7B32-ADD2F58B4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1" y="5581650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149678</xdr:colOff>
      <xdr:row>8</xdr:row>
      <xdr:rowOff>43543</xdr:rowOff>
    </xdr:from>
    <xdr:to>
      <xdr:col>17</xdr:col>
      <xdr:colOff>2892878</xdr:colOff>
      <xdr:row>8</xdr:row>
      <xdr:rowOff>1632857</xdr:rowOff>
    </xdr:to>
    <xdr:pic>
      <xdr:nvPicPr>
        <xdr:cNvPr id="1025" name="_x800246736">
          <a:extLst>
            <a:ext uri="{FF2B5EF4-FFF2-40B4-BE49-F238E27FC236}">
              <a16:creationId xmlns:a16="http://schemas.microsoft.com/office/drawing/2014/main" id="{460D36F4-AC96-0C97-8981-25AF6F583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1" y="722811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149678</xdr:colOff>
      <xdr:row>9</xdr:row>
      <xdr:rowOff>43542</xdr:rowOff>
    </xdr:from>
    <xdr:to>
      <xdr:col>17</xdr:col>
      <xdr:colOff>2892878</xdr:colOff>
      <xdr:row>9</xdr:row>
      <xdr:rowOff>1632857</xdr:rowOff>
    </xdr:to>
    <xdr:pic>
      <xdr:nvPicPr>
        <xdr:cNvPr id="1026" name="_x231420624">
          <a:extLst>
            <a:ext uri="{FF2B5EF4-FFF2-40B4-BE49-F238E27FC236}">
              <a16:creationId xmlns:a16="http://schemas.microsoft.com/office/drawing/2014/main" id="{48E5B364-7B95-64AA-0228-DBD6F50B6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1" y="8874578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10</xdr:row>
      <xdr:rowOff>43543</xdr:rowOff>
    </xdr:from>
    <xdr:to>
      <xdr:col>17</xdr:col>
      <xdr:colOff>2906486</xdr:colOff>
      <xdr:row>10</xdr:row>
      <xdr:rowOff>1632857</xdr:rowOff>
    </xdr:to>
    <xdr:pic>
      <xdr:nvPicPr>
        <xdr:cNvPr id="1027" name="_x803281224">
          <a:extLst>
            <a:ext uri="{FF2B5EF4-FFF2-40B4-BE49-F238E27FC236}">
              <a16:creationId xmlns:a16="http://schemas.microsoft.com/office/drawing/2014/main" id="{C7D2465F-08FB-1539-EC61-7DA8A7823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052104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11</xdr:row>
      <xdr:rowOff>43543</xdr:rowOff>
    </xdr:from>
    <xdr:to>
      <xdr:col>17</xdr:col>
      <xdr:colOff>2906486</xdr:colOff>
      <xdr:row>11</xdr:row>
      <xdr:rowOff>1632857</xdr:rowOff>
    </xdr:to>
    <xdr:pic>
      <xdr:nvPicPr>
        <xdr:cNvPr id="1029" name="_x803281080">
          <a:extLst>
            <a:ext uri="{FF2B5EF4-FFF2-40B4-BE49-F238E27FC236}">
              <a16:creationId xmlns:a16="http://schemas.microsoft.com/office/drawing/2014/main" id="{7F83EE2D-E295-A845-77F6-F06EB920B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2167507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12</xdr:row>
      <xdr:rowOff>43542</xdr:rowOff>
    </xdr:from>
    <xdr:to>
      <xdr:col>17</xdr:col>
      <xdr:colOff>2906486</xdr:colOff>
      <xdr:row>12</xdr:row>
      <xdr:rowOff>1632857</xdr:rowOff>
    </xdr:to>
    <xdr:pic>
      <xdr:nvPicPr>
        <xdr:cNvPr id="1030" name="_x803280288">
          <a:extLst>
            <a:ext uri="{FF2B5EF4-FFF2-40B4-BE49-F238E27FC236}">
              <a16:creationId xmlns:a16="http://schemas.microsoft.com/office/drawing/2014/main" id="{E6314CD5-A800-356F-28A3-55BB22921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3813971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13</xdr:row>
      <xdr:rowOff>43543</xdr:rowOff>
    </xdr:from>
    <xdr:to>
      <xdr:col>17</xdr:col>
      <xdr:colOff>2906486</xdr:colOff>
      <xdr:row>13</xdr:row>
      <xdr:rowOff>1632857</xdr:rowOff>
    </xdr:to>
    <xdr:pic>
      <xdr:nvPicPr>
        <xdr:cNvPr id="1031" name="_x803280576">
          <a:extLst>
            <a:ext uri="{FF2B5EF4-FFF2-40B4-BE49-F238E27FC236}">
              <a16:creationId xmlns:a16="http://schemas.microsoft.com/office/drawing/2014/main" id="{7CD46129-AF92-3770-8211-D4C09AFEE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5460436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14</xdr:row>
      <xdr:rowOff>43543</xdr:rowOff>
    </xdr:from>
    <xdr:to>
      <xdr:col>17</xdr:col>
      <xdr:colOff>2906486</xdr:colOff>
      <xdr:row>14</xdr:row>
      <xdr:rowOff>1632857</xdr:rowOff>
    </xdr:to>
    <xdr:pic>
      <xdr:nvPicPr>
        <xdr:cNvPr id="1033" name="_x796225984">
          <a:extLst>
            <a:ext uri="{FF2B5EF4-FFF2-40B4-BE49-F238E27FC236}">
              <a16:creationId xmlns:a16="http://schemas.microsoft.com/office/drawing/2014/main" id="{E1BF95A0-8166-904F-C17A-41F5B7CD9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7106900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190501</xdr:colOff>
      <xdr:row>15</xdr:row>
      <xdr:rowOff>57149</xdr:rowOff>
    </xdr:from>
    <xdr:to>
      <xdr:col>17</xdr:col>
      <xdr:colOff>2933701</xdr:colOff>
      <xdr:row>15</xdr:row>
      <xdr:rowOff>1646463</xdr:rowOff>
    </xdr:to>
    <xdr:pic>
      <xdr:nvPicPr>
        <xdr:cNvPr id="1034" name="_x797905392">
          <a:extLst>
            <a:ext uri="{FF2B5EF4-FFF2-40B4-BE49-F238E27FC236}">
              <a16:creationId xmlns:a16="http://schemas.microsoft.com/office/drawing/2014/main" id="{FDE00B2D-D4EB-56AD-ED3E-1AFCB42E8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44" y="18766970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190501</xdr:colOff>
      <xdr:row>16</xdr:row>
      <xdr:rowOff>57148</xdr:rowOff>
    </xdr:from>
    <xdr:to>
      <xdr:col>17</xdr:col>
      <xdr:colOff>2933701</xdr:colOff>
      <xdr:row>16</xdr:row>
      <xdr:rowOff>1646463</xdr:rowOff>
    </xdr:to>
    <xdr:pic>
      <xdr:nvPicPr>
        <xdr:cNvPr id="1035" name="_x797906256">
          <a:extLst>
            <a:ext uri="{FF2B5EF4-FFF2-40B4-BE49-F238E27FC236}">
              <a16:creationId xmlns:a16="http://schemas.microsoft.com/office/drawing/2014/main" id="{3EA27381-C412-4213-C9AE-309D98EB2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44" y="20413434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190501</xdr:colOff>
      <xdr:row>17</xdr:row>
      <xdr:rowOff>57149</xdr:rowOff>
    </xdr:from>
    <xdr:to>
      <xdr:col>17</xdr:col>
      <xdr:colOff>2933701</xdr:colOff>
      <xdr:row>17</xdr:row>
      <xdr:rowOff>1646463</xdr:rowOff>
    </xdr:to>
    <xdr:pic>
      <xdr:nvPicPr>
        <xdr:cNvPr id="1037" name="_x797906400">
          <a:extLst>
            <a:ext uri="{FF2B5EF4-FFF2-40B4-BE49-F238E27FC236}">
              <a16:creationId xmlns:a16="http://schemas.microsoft.com/office/drawing/2014/main" id="{DB13AE4E-B284-4341-3C08-0DD79FFE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44" y="22059899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190501</xdr:colOff>
      <xdr:row>18</xdr:row>
      <xdr:rowOff>57149</xdr:rowOff>
    </xdr:from>
    <xdr:to>
      <xdr:col>17</xdr:col>
      <xdr:colOff>2933701</xdr:colOff>
      <xdr:row>18</xdr:row>
      <xdr:rowOff>1646463</xdr:rowOff>
    </xdr:to>
    <xdr:pic>
      <xdr:nvPicPr>
        <xdr:cNvPr id="1038" name="_x797904744">
          <a:extLst>
            <a:ext uri="{FF2B5EF4-FFF2-40B4-BE49-F238E27FC236}">
              <a16:creationId xmlns:a16="http://schemas.microsoft.com/office/drawing/2014/main" id="{8369819C-3984-20F1-8C2D-29BA7BF52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44" y="2370636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163287</xdr:colOff>
      <xdr:row>19</xdr:row>
      <xdr:rowOff>43541</xdr:rowOff>
    </xdr:from>
    <xdr:to>
      <xdr:col>17</xdr:col>
      <xdr:colOff>2906487</xdr:colOff>
      <xdr:row>19</xdr:row>
      <xdr:rowOff>1632856</xdr:rowOff>
    </xdr:to>
    <xdr:pic>
      <xdr:nvPicPr>
        <xdr:cNvPr id="1039" name="_x736691800">
          <a:extLst>
            <a:ext uri="{FF2B5EF4-FFF2-40B4-BE49-F238E27FC236}">
              <a16:creationId xmlns:a16="http://schemas.microsoft.com/office/drawing/2014/main" id="{9E8205A8-16A5-78FF-084E-8B033E737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30" y="25339220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149678</xdr:colOff>
      <xdr:row>20</xdr:row>
      <xdr:rowOff>43543</xdr:rowOff>
    </xdr:from>
    <xdr:to>
      <xdr:col>17</xdr:col>
      <xdr:colOff>2892878</xdr:colOff>
      <xdr:row>20</xdr:row>
      <xdr:rowOff>1632857</xdr:rowOff>
    </xdr:to>
    <xdr:pic>
      <xdr:nvPicPr>
        <xdr:cNvPr id="1041" name="_x922715184">
          <a:extLst>
            <a:ext uri="{FF2B5EF4-FFF2-40B4-BE49-F238E27FC236}">
              <a16:creationId xmlns:a16="http://schemas.microsoft.com/office/drawing/2014/main" id="{127C29A2-FCEF-31CE-0318-F6E149A32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1" y="26985686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149678</xdr:colOff>
      <xdr:row>21</xdr:row>
      <xdr:rowOff>43543</xdr:rowOff>
    </xdr:from>
    <xdr:to>
      <xdr:col>17</xdr:col>
      <xdr:colOff>2892878</xdr:colOff>
      <xdr:row>21</xdr:row>
      <xdr:rowOff>1632857</xdr:rowOff>
    </xdr:to>
    <xdr:pic>
      <xdr:nvPicPr>
        <xdr:cNvPr id="1042" name="_x922714968">
          <a:extLst>
            <a:ext uri="{FF2B5EF4-FFF2-40B4-BE49-F238E27FC236}">
              <a16:creationId xmlns:a16="http://schemas.microsoft.com/office/drawing/2014/main" id="{AD3C2865-F310-A2EA-80A9-DB1E51B48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1" y="28632150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149678</xdr:colOff>
      <xdr:row>22</xdr:row>
      <xdr:rowOff>43543</xdr:rowOff>
    </xdr:from>
    <xdr:to>
      <xdr:col>17</xdr:col>
      <xdr:colOff>2892878</xdr:colOff>
      <xdr:row>22</xdr:row>
      <xdr:rowOff>1632857</xdr:rowOff>
    </xdr:to>
    <xdr:pic>
      <xdr:nvPicPr>
        <xdr:cNvPr id="1043" name="_x922715328">
          <a:extLst>
            <a:ext uri="{FF2B5EF4-FFF2-40B4-BE49-F238E27FC236}">
              <a16:creationId xmlns:a16="http://schemas.microsoft.com/office/drawing/2014/main" id="{C3E464F9-B319-F69E-1506-0913F6789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1" y="3027861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149678</xdr:colOff>
      <xdr:row>23</xdr:row>
      <xdr:rowOff>43542</xdr:rowOff>
    </xdr:from>
    <xdr:to>
      <xdr:col>17</xdr:col>
      <xdr:colOff>2892878</xdr:colOff>
      <xdr:row>23</xdr:row>
      <xdr:rowOff>1632857</xdr:rowOff>
    </xdr:to>
    <xdr:pic>
      <xdr:nvPicPr>
        <xdr:cNvPr id="1044" name="_x922715544">
          <a:extLst>
            <a:ext uri="{FF2B5EF4-FFF2-40B4-BE49-F238E27FC236}">
              <a16:creationId xmlns:a16="http://schemas.microsoft.com/office/drawing/2014/main" id="{3F997DFE-EC2B-5D9D-F8E5-25C825089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1" y="31925078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149678</xdr:colOff>
      <xdr:row>24</xdr:row>
      <xdr:rowOff>43543</xdr:rowOff>
    </xdr:from>
    <xdr:to>
      <xdr:col>17</xdr:col>
      <xdr:colOff>2892878</xdr:colOff>
      <xdr:row>24</xdr:row>
      <xdr:rowOff>1632857</xdr:rowOff>
    </xdr:to>
    <xdr:pic>
      <xdr:nvPicPr>
        <xdr:cNvPr id="1045" name="_x794411464">
          <a:extLst>
            <a:ext uri="{FF2B5EF4-FFF2-40B4-BE49-F238E27FC236}">
              <a16:creationId xmlns:a16="http://schemas.microsoft.com/office/drawing/2014/main" id="{CE374B00-767C-89C4-596D-D58036A72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1" y="3357154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176893</xdr:colOff>
      <xdr:row>25</xdr:row>
      <xdr:rowOff>43543</xdr:rowOff>
    </xdr:from>
    <xdr:to>
      <xdr:col>17</xdr:col>
      <xdr:colOff>2920093</xdr:colOff>
      <xdr:row>25</xdr:row>
      <xdr:rowOff>1632857</xdr:rowOff>
    </xdr:to>
    <xdr:pic>
      <xdr:nvPicPr>
        <xdr:cNvPr id="1046" name="_x736126344">
          <a:extLst>
            <a:ext uri="{FF2B5EF4-FFF2-40B4-BE49-F238E27FC236}">
              <a16:creationId xmlns:a16="http://schemas.microsoft.com/office/drawing/2014/main" id="{13780BC9-35A5-D776-B2A9-61232910A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93536" y="35218007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176893</xdr:colOff>
      <xdr:row>26</xdr:row>
      <xdr:rowOff>43542</xdr:rowOff>
    </xdr:from>
    <xdr:to>
      <xdr:col>17</xdr:col>
      <xdr:colOff>2920093</xdr:colOff>
      <xdr:row>26</xdr:row>
      <xdr:rowOff>1632857</xdr:rowOff>
    </xdr:to>
    <xdr:pic>
      <xdr:nvPicPr>
        <xdr:cNvPr id="1047" name="_x736126920">
          <a:extLst>
            <a:ext uri="{FF2B5EF4-FFF2-40B4-BE49-F238E27FC236}">
              <a16:creationId xmlns:a16="http://schemas.microsoft.com/office/drawing/2014/main" id="{608724E0-92B1-7118-EFAF-9A58B82E3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93536" y="36864471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176893</xdr:colOff>
      <xdr:row>27</xdr:row>
      <xdr:rowOff>43543</xdr:rowOff>
    </xdr:from>
    <xdr:to>
      <xdr:col>17</xdr:col>
      <xdr:colOff>2920093</xdr:colOff>
      <xdr:row>27</xdr:row>
      <xdr:rowOff>1632857</xdr:rowOff>
    </xdr:to>
    <xdr:pic>
      <xdr:nvPicPr>
        <xdr:cNvPr id="1048" name="_x803821768">
          <a:extLst>
            <a:ext uri="{FF2B5EF4-FFF2-40B4-BE49-F238E27FC236}">
              <a16:creationId xmlns:a16="http://schemas.microsoft.com/office/drawing/2014/main" id="{0347B2A8-8897-92FE-9898-40466E2AB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93536" y="38510936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176893</xdr:colOff>
      <xdr:row>28</xdr:row>
      <xdr:rowOff>43543</xdr:rowOff>
    </xdr:from>
    <xdr:to>
      <xdr:col>17</xdr:col>
      <xdr:colOff>2920093</xdr:colOff>
      <xdr:row>28</xdr:row>
      <xdr:rowOff>1632857</xdr:rowOff>
    </xdr:to>
    <xdr:pic>
      <xdr:nvPicPr>
        <xdr:cNvPr id="1049" name="_x803824328">
          <a:extLst>
            <a:ext uri="{FF2B5EF4-FFF2-40B4-BE49-F238E27FC236}">
              <a16:creationId xmlns:a16="http://schemas.microsoft.com/office/drawing/2014/main" id="{DDC727F3-AFB1-AC5F-AA0F-4E6D5D168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93536" y="40157400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176893</xdr:colOff>
      <xdr:row>29</xdr:row>
      <xdr:rowOff>43543</xdr:rowOff>
    </xdr:from>
    <xdr:to>
      <xdr:col>17</xdr:col>
      <xdr:colOff>2920093</xdr:colOff>
      <xdr:row>29</xdr:row>
      <xdr:rowOff>1632857</xdr:rowOff>
    </xdr:to>
    <xdr:pic>
      <xdr:nvPicPr>
        <xdr:cNvPr id="1050" name="_x922715904">
          <a:extLst>
            <a:ext uri="{FF2B5EF4-FFF2-40B4-BE49-F238E27FC236}">
              <a16:creationId xmlns:a16="http://schemas.microsoft.com/office/drawing/2014/main" id="{EB846E72-8D38-AD94-F01D-641BC2FA3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93536" y="4180386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30</xdr:row>
      <xdr:rowOff>43543</xdr:rowOff>
    </xdr:from>
    <xdr:to>
      <xdr:col>17</xdr:col>
      <xdr:colOff>2892879</xdr:colOff>
      <xdr:row>30</xdr:row>
      <xdr:rowOff>1632858</xdr:rowOff>
    </xdr:to>
    <xdr:pic>
      <xdr:nvPicPr>
        <xdr:cNvPr id="1051" name="_x922714752">
          <a:extLst>
            <a:ext uri="{FF2B5EF4-FFF2-40B4-BE49-F238E27FC236}">
              <a16:creationId xmlns:a16="http://schemas.microsoft.com/office/drawing/2014/main" id="{E28E0E27-AC4A-FA00-0965-E9D8C45CE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43450329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31</xdr:row>
      <xdr:rowOff>43544</xdr:rowOff>
    </xdr:from>
    <xdr:to>
      <xdr:col>17</xdr:col>
      <xdr:colOff>2892879</xdr:colOff>
      <xdr:row>31</xdr:row>
      <xdr:rowOff>1632858</xdr:rowOff>
    </xdr:to>
    <xdr:pic>
      <xdr:nvPicPr>
        <xdr:cNvPr id="1052" name="_x922714824">
          <a:extLst>
            <a:ext uri="{FF2B5EF4-FFF2-40B4-BE49-F238E27FC236}">
              <a16:creationId xmlns:a16="http://schemas.microsoft.com/office/drawing/2014/main" id="{BFD3FADF-B476-228B-9613-8484D27AF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4509679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32</xdr:row>
      <xdr:rowOff>43544</xdr:rowOff>
    </xdr:from>
    <xdr:to>
      <xdr:col>17</xdr:col>
      <xdr:colOff>2892879</xdr:colOff>
      <xdr:row>32</xdr:row>
      <xdr:rowOff>1632858</xdr:rowOff>
    </xdr:to>
    <xdr:pic>
      <xdr:nvPicPr>
        <xdr:cNvPr id="1053" name="_x922715112">
          <a:extLst>
            <a:ext uri="{FF2B5EF4-FFF2-40B4-BE49-F238E27FC236}">
              <a16:creationId xmlns:a16="http://schemas.microsoft.com/office/drawing/2014/main" id="{E334EE40-448E-8762-D710-E090FFF9C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4674325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33</xdr:row>
      <xdr:rowOff>43543</xdr:rowOff>
    </xdr:from>
    <xdr:to>
      <xdr:col>17</xdr:col>
      <xdr:colOff>2892879</xdr:colOff>
      <xdr:row>33</xdr:row>
      <xdr:rowOff>1632858</xdr:rowOff>
    </xdr:to>
    <xdr:pic>
      <xdr:nvPicPr>
        <xdr:cNvPr id="1054" name="_x922715760">
          <a:extLst>
            <a:ext uri="{FF2B5EF4-FFF2-40B4-BE49-F238E27FC236}">
              <a16:creationId xmlns:a16="http://schemas.microsoft.com/office/drawing/2014/main" id="{1A24A2B0-7E95-8132-8527-BE92273CE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48389722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34</xdr:row>
      <xdr:rowOff>43544</xdr:rowOff>
    </xdr:from>
    <xdr:to>
      <xdr:col>17</xdr:col>
      <xdr:colOff>2892879</xdr:colOff>
      <xdr:row>34</xdr:row>
      <xdr:rowOff>1632858</xdr:rowOff>
    </xdr:to>
    <xdr:pic>
      <xdr:nvPicPr>
        <xdr:cNvPr id="1055" name="_x797972768">
          <a:extLst>
            <a:ext uri="{FF2B5EF4-FFF2-40B4-BE49-F238E27FC236}">
              <a16:creationId xmlns:a16="http://schemas.microsoft.com/office/drawing/2014/main" id="{6E688A08-195A-68A9-977F-CE7CEDD8B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50036187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35</xdr:row>
      <xdr:rowOff>43544</xdr:rowOff>
    </xdr:from>
    <xdr:to>
      <xdr:col>17</xdr:col>
      <xdr:colOff>2892879</xdr:colOff>
      <xdr:row>35</xdr:row>
      <xdr:rowOff>1632858</xdr:rowOff>
    </xdr:to>
    <xdr:pic>
      <xdr:nvPicPr>
        <xdr:cNvPr id="1056" name="_x800822792">
          <a:extLst>
            <a:ext uri="{FF2B5EF4-FFF2-40B4-BE49-F238E27FC236}">
              <a16:creationId xmlns:a16="http://schemas.microsoft.com/office/drawing/2014/main" id="{FE5D1414-B413-5847-FA96-43DFD3309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51682651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36</xdr:row>
      <xdr:rowOff>43544</xdr:rowOff>
    </xdr:from>
    <xdr:to>
      <xdr:col>17</xdr:col>
      <xdr:colOff>2892879</xdr:colOff>
      <xdr:row>36</xdr:row>
      <xdr:rowOff>1632858</xdr:rowOff>
    </xdr:to>
    <xdr:pic>
      <xdr:nvPicPr>
        <xdr:cNvPr id="1057" name="_x800822000">
          <a:extLst>
            <a:ext uri="{FF2B5EF4-FFF2-40B4-BE49-F238E27FC236}">
              <a16:creationId xmlns:a16="http://schemas.microsoft.com/office/drawing/2014/main" id="{F6DEC492-52D4-C94D-38A7-3E23B77E6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53329115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37</xdr:row>
      <xdr:rowOff>43543</xdr:rowOff>
    </xdr:from>
    <xdr:to>
      <xdr:col>17</xdr:col>
      <xdr:colOff>2892879</xdr:colOff>
      <xdr:row>37</xdr:row>
      <xdr:rowOff>1632858</xdr:rowOff>
    </xdr:to>
    <xdr:pic>
      <xdr:nvPicPr>
        <xdr:cNvPr id="1058" name="_x800822576">
          <a:extLst>
            <a:ext uri="{FF2B5EF4-FFF2-40B4-BE49-F238E27FC236}">
              <a16:creationId xmlns:a16="http://schemas.microsoft.com/office/drawing/2014/main" id="{A860DE11-CE6D-0B95-0B46-02A4BCF3A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54975579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38</xdr:row>
      <xdr:rowOff>43544</xdr:rowOff>
    </xdr:from>
    <xdr:to>
      <xdr:col>17</xdr:col>
      <xdr:colOff>2892879</xdr:colOff>
      <xdr:row>38</xdr:row>
      <xdr:rowOff>1632858</xdr:rowOff>
    </xdr:to>
    <xdr:pic>
      <xdr:nvPicPr>
        <xdr:cNvPr id="1059" name="_x800825528">
          <a:extLst>
            <a:ext uri="{FF2B5EF4-FFF2-40B4-BE49-F238E27FC236}">
              <a16:creationId xmlns:a16="http://schemas.microsoft.com/office/drawing/2014/main" id="{3987B069-0A0F-AEB8-D832-FD2639CA9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5662204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39</xdr:row>
      <xdr:rowOff>43544</xdr:rowOff>
    </xdr:from>
    <xdr:to>
      <xdr:col>17</xdr:col>
      <xdr:colOff>2892879</xdr:colOff>
      <xdr:row>39</xdr:row>
      <xdr:rowOff>1632858</xdr:rowOff>
    </xdr:to>
    <xdr:pic>
      <xdr:nvPicPr>
        <xdr:cNvPr id="1060" name="_x800823800">
          <a:extLst>
            <a:ext uri="{FF2B5EF4-FFF2-40B4-BE49-F238E27FC236}">
              <a16:creationId xmlns:a16="http://schemas.microsoft.com/office/drawing/2014/main" id="{26176CD6-B3D3-1892-63E7-D17FD6847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5826850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136071</xdr:colOff>
      <xdr:row>40</xdr:row>
      <xdr:rowOff>43543</xdr:rowOff>
    </xdr:from>
    <xdr:to>
      <xdr:col>17</xdr:col>
      <xdr:colOff>2879271</xdr:colOff>
      <xdr:row>40</xdr:row>
      <xdr:rowOff>1632858</xdr:rowOff>
    </xdr:to>
    <xdr:pic>
      <xdr:nvPicPr>
        <xdr:cNvPr id="1061" name="_x800232088">
          <a:extLst>
            <a:ext uri="{FF2B5EF4-FFF2-40B4-BE49-F238E27FC236}">
              <a16:creationId xmlns:a16="http://schemas.microsoft.com/office/drawing/2014/main" id="{46D52F94-489D-74EE-62FB-F66040E41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2714" y="59914972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136071</xdr:colOff>
      <xdr:row>41</xdr:row>
      <xdr:rowOff>43544</xdr:rowOff>
    </xdr:from>
    <xdr:to>
      <xdr:col>17</xdr:col>
      <xdr:colOff>2879271</xdr:colOff>
      <xdr:row>41</xdr:row>
      <xdr:rowOff>1632858</xdr:rowOff>
    </xdr:to>
    <xdr:pic>
      <xdr:nvPicPr>
        <xdr:cNvPr id="1062" name="_x800232664">
          <a:extLst>
            <a:ext uri="{FF2B5EF4-FFF2-40B4-BE49-F238E27FC236}">
              <a16:creationId xmlns:a16="http://schemas.microsoft.com/office/drawing/2014/main" id="{98E58E1C-AA60-2D70-ECEB-4310FB616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2714" y="61561437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136071</xdr:colOff>
      <xdr:row>42</xdr:row>
      <xdr:rowOff>43544</xdr:rowOff>
    </xdr:from>
    <xdr:to>
      <xdr:col>17</xdr:col>
      <xdr:colOff>2879271</xdr:colOff>
      <xdr:row>42</xdr:row>
      <xdr:rowOff>1632858</xdr:rowOff>
    </xdr:to>
    <xdr:pic>
      <xdr:nvPicPr>
        <xdr:cNvPr id="1063" name="_x797660320">
          <a:extLst>
            <a:ext uri="{FF2B5EF4-FFF2-40B4-BE49-F238E27FC236}">
              <a16:creationId xmlns:a16="http://schemas.microsoft.com/office/drawing/2014/main" id="{53B1AD1E-7C22-F2EB-86E6-F6FA1A622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2714" y="63207901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136071</xdr:colOff>
      <xdr:row>43</xdr:row>
      <xdr:rowOff>43544</xdr:rowOff>
    </xdr:from>
    <xdr:to>
      <xdr:col>17</xdr:col>
      <xdr:colOff>2879271</xdr:colOff>
      <xdr:row>43</xdr:row>
      <xdr:rowOff>1632858</xdr:rowOff>
    </xdr:to>
    <xdr:pic>
      <xdr:nvPicPr>
        <xdr:cNvPr id="1064" name="_x505444712">
          <a:extLst>
            <a:ext uri="{FF2B5EF4-FFF2-40B4-BE49-F238E27FC236}">
              <a16:creationId xmlns:a16="http://schemas.microsoft.com/office/drawing/2014/main" id="{85112E58-D5DF-6131-1276-9ECD3FDD0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2714" y="64854365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136071</xdr:colOff>
      <xdr:row>44</xdr:row>
      <xdr:rowOff>43543</xdr:rowOff>
    </xdr:from>
    <xdr:to>
      <xdr:col>17</xdr:col>
      <xdr:colOff>2879271</xdr:colOff>
      <xdr:row>44</xdr:row>
      <xdr:rowOff>1632858</xdr:rowOff>
    </xdr:to>
    <xdr:pic>
      <xdr:nvPicPr>
        <xdr:cNvPr id="1065" name="_x505446512">
          <a:extLst>
            <a:ext uri="{FF2B5EF4-FFF2-40B4-BE49-F238E27FC236}">
              <a16:creationId xmlns:a16="http://schemas.microsoft.com/office/drawing/2014/main" id="{39462857-28F2-40B4-FCE9-D4733467C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2714" y="66500829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122464</xdr:colOff>
      <xdr:row>45</xdr:row>
      <xdr:rowOff>43543</xdr:rowOff>
    </xdr:from>
    <xdr:to>
      <xdr:col>17</xdr:col>
      <xdr:colOff>2865664</xdr:colOff>
      <xdr:row>45</xdr:row>
      <xdr:rowOff>1632857</xdr:rowOff>
    </xdr:to>
    <xdr:pic>
      <xdr:nvPicPr>
        <xdr:cNvPr id="1066" name="_x800232520">
          <a:extLst>
            <a:ext uri="{FF2B5EF4-FFF2-40B4-BE49-F238E27FC236}">
              <a16:creationId xmlns:a16="http://schemas.microsoft.com/office/drawing/2014/main" id="{9A05F57C-9FFC-E33A-05C9-952B0849D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9107" y="6814729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122464</xdr:colOff>
      <xdr:row>46</xdr:row>
      <xdr:rowOff>43543</xdr:rowOff>
    </xdr:from>
    <xdr:to>
      <xdr:col>17</xdr:col>
      <xdr:colOff>2865664</xdr:colOff>
      <xdr:row>46</xdr:row>
      <xdr:rowOff>1632857</xdr:rowOff>
    </xdr:to>
    <xdr:pic>
      <xdr:nvPicPr>
        <xdr:cNvPr id="1067" name="_x800232088">
          <a:extLst>
            <a:ext uri="{FF2B5EF4-FFF2-40B4-BE49-F238E27FC236}">
              <a16:creationId xmlns:a16="http://schemas.microsoft.com/office/drawing/2014/main" id="{AE8CE286-4504-AF1E-FC06-1DEAB8266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9107" y="69793757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122464</xdr:colOff>
      <xdr:row>47</xdr:row>
      <xdr:rowOff>43542</xdr:rowOff>
    </xdr:from>
    <xdr:to>
      <xdr:col>17</xdr:col>
      <xdr:colOff>2865664</xdr:colOff>
      <xdr:row>47</xdr:row>
      <xdr:rowOff>1632857</xdr:rowOff>
    </xdr:to>
    <xdr:pic>
      <xdr:nvPicPr>
        <xdr:cNvPr id="1068" name="_x797660320">
          <a:extLst>
            <a:ext uri="{FF2B5EF4-FFF2-40B4-BE49-F238E27FC236}">
              <a16:creationId xmlns:a16="http://schemas.microsoft.com/office/drawing/2014/main" id="{C3E9A9B5-A0D3-F847-CC53-50FD6DB00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9107" y="71440221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122464</xdr:colOff>
      <xdr:row>48</xdr:row>
      <xdr:rowOff>43543</xdr:rowOff>
    </xdr:from>
    <xdr:to>
      <xdr:col>17</xdr:col>
      <xdr:colOff>2865664</xdr:colOff>
      <xdr:row>48</xdr:row>
      <xdr:rowOff>1632857</xdr:rowOff>
    </xdr:to>
    <xdr:pic>
      <xdr:nvPicPr>
        <xdr:cNvPr id="1069" name="_x799319264">
          <a:extLst>
            <a:ext uri="{FF2B5EF4-FFF2-40B4-BE49-F238E27FC236}">
              <a16:creationId xmlns:a16="http://schemas.microsoft.com/office/drawing/2014/main" id="{D959EBDA-3FFD-4ECF-0B35-C6D3DA6C5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9107" y="73086686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122464</xdr:colOff>
      <xdr:row>49</xdr:row>
      <xdr:rowOff>43543</xdr:rowOff>
    </xdr:from>
    <xdr:to>
      <xdr:col>17</xdr:col>
      <xdr:colOff>2865664</xdr:colOff>
      <xdr:row>49</xdr:row>
      <xdr:rowOff>1632857</xdr:rowOff>
    </xdr:to>
    <xdr:pic>
      <xdr:nvPicPr>
        <xdr:cNvPr id="1070" name="_x505444712">
          <a:extLst>
            <a:ext uri="{FF2B5EF4-FFF2-40B4-BE49-F238E27FC236}">
              <a16:creationId xmlns:a16="http://schemas.microsoft.com/office/drawing/2014/main" id="{7305C60C-5EE0-8F40-C762-C70729B8E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9107" y="74733150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122464</xdr:colOff>
      <xdr:row>50</xdr:row>
      <xdr:rowOff>57150</xdr:rowOff>
    </xdr:from>
    <xdr:to>
      <xdr:col>17</xdr:col>
      <xdr:colOff>2865664</xdr:colOff>
      <xdr:row>51</xdr:row>
      <xdr:rowOff>-1</xdr:rowOff>
    </xdr:to>
    <xdr:pic>
      <xdr:nvPicPr>
        <xdr:cNvPr id="1071" name="_x922790272">
          <a:extLst>
            <a:ext uri="{FF2B5EF4-FFF2-40B4-BE49-F238E27FC236}">
              <a16:creationId xmlns:a16="http://schemas.microsoft.com/office/drawing/2014/main" id="{1D7F0698-4CE9-CF94-9774-B595E41BB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9107" y="76393221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122464</xdr:colOff>
      <xdr:row>51</xdr:row>
      <xdr:rowOff>43542</xdr:rowOff>
    </xdr:from>
    <xdr:to>
      <xdr:col>17</xdr:col>
      <xdr:colOff>2865664</xdr:colOff>
      <xdr:row>51</xdr:row>
      <xdr:rowOff>1632857</xdr:rowOff>
    </xdr:to>
    <xdr:pic>
      <xdr:nvPicPr>
        <xdr:cNvPr id="1072" name="_x922789264">
          <a:extLst>
            <a:ext uri="{FF2B5EF4-FFF2-40B4-BE49-F238E27FC236}">
              <a16:creationId xmlns:a16="http://schemas.microsoft.com/office/drawing/2014/main" id="{130A3E17-F0DB-40AA-C617-BBE936B22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9107" y="78026078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122464</xdr:colOff>
      <xdr:row>52</xdr:row>
      <xdr:rowOff>57150</xdr:rowOff>
    </xdr:from>
    <xdr:to>
      <xdr:col>17</xdr:col>
      <xdr:colOff>2865664</xdr:colOff>
      <xdr:row>53</xdr:row>
      <xdr:rowOff>0</xdr:rowOff>
    </xdr:to>
    <xdr:pic>
      <xdr:nvPicPr>
        <xdr:cNvPr id="1073" name="_x922790848">
          <a:extLst>
            <a:ext uri="{FF2B5EF4-FFF2-40B4-BE49-F238E27FC236}">
              <a16:creationId xmlns:a16="http://schemas.microsoft.com/office/drawing/2014/main" id="{534826E2-AED8-D0AD-B4A9-D9A7979EC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9107" y="79686150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122464</xdr:colOff>
      <xdr:row>53</xdr:row>
      <xdr:rowOff>57150</xdr:rowOff>
    </xdr:from>
    <xdr:to>
      <xdr:col>17</xdr:col>
      <xdr:colOff>2865664</xdr:colOff>
      <xdr:row>54</xdr:row>
      <xdr:rowOff>-1</xdr:rowOff>
    </xdr:to>
    <xdr:pic>
      <xdr:nvPicPr>
        <xdr:cNvPr id="1074" name="_x798690536">
          <a:extLst>
            <a:ext uri="{FF2B5EF4-FFF2-40B4-BE49-F238E27FC236}">
              <a16:creationId xmlns:a16="http://schemas.microsoft.com/office/drawing/2014/main" id="{4E312EA8-8373-3586-AC12-19F02DB33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9107" y="8133261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122464</xdr:colOff>
      <xdr:row>54</xdr:row>
      <xdr:rowOff>57149</xdr:rowOff>
    </xdr:from>
    <xdr:to>
      <xdr:col>17</xdr:col>
      <xdr:colOff>2865664</xdr:colOff>
      <xdr:row>55</xdr:row>
      <xdr:rowOff>0</xdr:rowOff>
    </xdr:to>
    <xdr:pic>
      <xdr:nvPicPr>
        <xdr:cNvPr id="1075" name="_x798689888">
          <a:extLst>
            <a:ext uri="{FF2B5EF4-FFF2-40B4-BE49-F238E27FC236}">
              <a16:creationId xmlns:a16="http://schemas.microsoft.com/office/drawing/2014/main" id="{4D4BE08C-9B05-5A46-7AD3-1FB58CA63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9107" y="82979078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55</xdr:row>
      <xdr:rowOff>43543</xdr:rowOff>
    </xdr:from>
    <xdr:to>
      <xdr:col>17</xdr:col>
      <xdr:colOff>2892879</xdr:colOff>
      <xdr:row>55</xdr:row>
      <xdr:rowOff>1632857</xdr:rowOff>
    </xdr:to>
    <xdr:pic>
      <xdr:nvPicPr>
        <xdr:cNvPr id="1076" name="_x922790920">
          <a:extLst>
            <a:ext uri="{FF2B5EF4-FFF2-40B4-BE49-F238E27FC236}">
              <a16:creationId xmlns:a16="http://schemas.microsoft.com/office/drawing/2014/main" id="{08F5B53C-DBA9-76CA-4040-C949CD7C0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84611936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56</xdr:row>
      <xdr:rowOff>43543</xdr:rowOff>
    </xdr:from>
    <xdr:to>
      <xdr:col>17</xdr:col>
      <xdr:colOff>2892879</xdr:colOff>
      <xdr:row>56</xdr:row>
      <xdr:rowOff>1632857</xdr:rowOff>
    </xdr:to>
    <xdr:pic>
      <xdr:nvPicPr>
        <xdr:cNvPr id="1077" name="_x922789768">
          <a:extLst>
            <a:ext uri="{FF2B5EF4-FFF2-40B4-BE49-F238E27FC236}">
              <a16:creationId xmlns:a16="http://schemas.microsoft.com/office/drawing/2014/main" id="{F1C61CFC-1806-D755-DF76-E725AF698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86258400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57</xdr:row>
      <xdr:rowOff>43543</xdr:rowOff>
    </xdr:from>
    <xdr:to>
      <xdr:col>17</xdr:col>
      <xdr:colOff>2892879</xdr:colOff>
      <xdr:row>57</xdr:row>
      <xdr:rowOff>1632857</xdr:rowOff>
    </xdr:to>
    <xdr:pic>
      <xdr:nvPicPr>
        <xdr:cNvPr id="1078" name="_x922790272">
          <a:extLst>
            <a:ext uri="{FF2B5EF4-FFF2-40B4-BE49-F238E27FC236}">
              <a16:creationId xmlns:a16="http://schemas.microsoft.com/office/drawing/2014/main" id="{2D3B9382-588D-7F92-661D-30EE98A7D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8790486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58</xdr:row>
      <xdr:rowOff>43542</xdr:rowOff>
    </xdr:from>
    <xdr:to>
      <xdr:col>17</xdr:col>
      <xdr:colOff>2892879</xdr:colOff>
      <xdr:row>58</xdr:row>
      <xdr:rowOff>1632857</xdr:rowOff>
    </xdr:to>
    <xdr:pic>
      <xdr:nvPicPr>
        <xdr:cNvPr id="1079" name="_x802777200">
          <a:extLst>
            <a:ext uri="{FF2B5EF4-FFF2-40B4-BE49-F238E27FC236}">
              <a16:creationId xmlns:a16="http://schemas.microsoft.com/office/drawing/2014/main" id="{81371021-7FDB-36F4-0EC6-13C4D78DA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89551328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59</xdr:row>
      <xdr:rowOff>43543</xdr:rowOff>
    </xdr:from>
    <xdr:to>
      <xdr:col>17</xdr:col>
      <xdr:colOff>2892879</xdr:colOff>
      <xdr:row>59</xdr:row>
      <xdr:rowOff>1632857</xdr:rowOff>
    </xdr:to>
    <xdr:pic>
      <xdr:nvPicPr>
        <xdr:cNvPr id="1080" name="_x802776768">
          <a:extLst>
            <a:ext uri="{FF2B5EF4-FFF2-40B4-BE49-F238E27FC236}">
              <a16:creationId xmlns:a16="http://schemas.microsoft.com/office/drawing/2014/main" id="{5049ED6C-CCD5-74DE-CF8A-66624CCD2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9119779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190500</xdr:colOff>
      <xdr:row>60</xdr:row>
      <xdr:rowOff>43544</xdr:rowOff>
    </xdr:from>
    <xdr:to>
      <xdr:col>17</xdr:col>
      <xdr:colOff>2914650</xdr:colOff>
      <xdr:row>60</xdr:row>
      <xdr:rowOff>1632858</xdr:rowOff>
    </xdr:to>
    <xdr:pic>
      <xdr:nvPicPr>
        <xdr:cNvPr id="1081" name="_x921820872">
          <a:extLst>
            <a:ext uri="{FF2B5EF4-FFF2-40B4-BE49-F238E27FC236}">
              <a16:creationId xmlns:a16="http://schemas.microsoft.com/office/drawing/2014/main" id="{27F6A775-647E-252B-F344-038B4478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43" y="92844258"/>
          <a:ext cx="272415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190500</xdr:colOff>
      <xdr:row>61</xdr:row>
      <xdr:rowOff>43543</xdr:rowOff>
    </xdr:from>
    <xdr:to>
      <xdr:col>17</xdr:col>
      <xdr:colOff>2933700</xdr:colOff>
      <xdr:row>61</xdr:row>
      <xdr:rowOff>1632858</xdr:rowOff>
    </xdr:to>
    <xdr:pic>
      <xdr:nvPicPr>
        <xdr:cNvPr id="1082" name="_x921819144">
          <a:extLst>
            <a:ext uri="{FF2B5EF4-FFF2-40B4-BE49-F238E27FC236}">
              <a16:creationId xmlns:a16="http://schemas.microsoft.com/office/drawing/2014/main" id="{B2FBCE12-3E23-9B5B-C80D-77AC2A067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43" y="94490722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190500</xdr:colOff>
      <xdr:row>62</xdr:row>
      <xdr:rowOff>43544</xdr:rowOff>
    </xdr:from>
    <xdr:to>
      <xdr:col>17</xdr:col>
      <xdr:colOff>2933700</xdr:colOff>
      <xdr:row>62</xdr:row>
      <xdr:rowOff>1632858</xdr:rowOff>
    </xdr:to>
    <xdr:pic>
      <xdr:nvPicPr>
        <xdr:cNvPr id="1083" name="_x921820728">
          <a:extLst>
            <a:ext uri="{FF2B5EF4-FFF2-40B4-BE49-F238E27FC236}">
              <a16:creationId xmlns:a16="http://schemas.microsoft.com/office/drawing/2014/main" id="{BF695F62-BE28-6BBA-B1D0-04613BC87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43" y="96137187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190500</xdr:colOff>
      <xdr:row>63</xdr:row>
      <xdr:rowOff>43544</xdr:rowOff>
    </xdr:from>
    <xdr:to>
      <xdr:col>17</xdr:col>
      <xdr:colOff>2933700</xdr:colOff>
      <xdr:row>63</xdr:row>
      <xdr:rowOff>1632858</xdr:rowOff>
    </xdr:to>
    <xdr:pic>
      <xdr:nvPicPr>
        <xdr:cNvPr id="1084" name="_x925038512">
          <a:extLst>
            <a:ext uri="{FF2B5EF4-FFF2-40B4-BE49-F238E27FC236}">
              <a16:creationId xmlns:a16="http://schemas.microsoft.com/office/drawing/2014/main" id="{CE22EA06-55CF-6430-9525-700428D69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43" y="97783651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190500</xdr:colOff>
      <xdr:row>64</xdr:row>
      <xdr:rowOff>43544</xdr:rowOff>
    </xdr:from>
    <xdr:to>
      <xdr:col>17</xdr:col>
      <xdr:colOff>2933700</xdr:colOff>
      <xdr:row>64</xdr:row>
      <xdr:rowOff>1632858</xdr:rowOff>
    </xdr:to>
    <xdr:pic>
      <xdr:nvPicPr>
        <xdr:cNvPr id="1085" name="_x925038944">
          <a:extLst>
            <a:ext uri="{FF2B5EF4-FFF2-40B4-BE49-F238E27FC236}">
              <a16:creationId xmlns:a16="http://schemas.microsoft.com/office/drawing/2014/main" id="{62015C88-7609-0536-0FDD-4FDF18196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43" y="99430115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65</xdr:row>
      <xdr:rowOff>29936</xdr:rowOff>
    </xdr:from>
    <xdr:to>
      <xdr:col>17</xdr:col>
      <xdr:colOff>2906486</xdr:colOff>
      <xdr:row>65</xdr:row>
      <xdr:rowOff>1619251</xdr:rowOff>
    </xdr:to>
    <xdr:pic>
      <xdr:nvPicPr>
        <xdr:cNvPr id="1086" name="_x790501552">
          <a:extLst>
            <a:ext uri="{FF2B5EF4-FFF2-40B4-BE49-F238E27FC236}">
              <a16:creationId xmlns:a16="http://schemas.microsoft.com/office/drawing/2014/main" id="{1E52DC1C-57BC-3B05-08B3-F69E38EE1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01062972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66</xdr:row>
      <xdr:rowOff>29937</xdr:rowOff>
    </xdr:from>
    <xdr:to>
      <xdr:col>17</xdr:col>
      <xdr:colOff>2906486</xdr:colOff>
      <xdr:row>66</xdr:row>
      <xdr:rowOff>1619251</xdr:rowOff>
    </xdr:to>
    <xdr:pic>
      <xdr:nvPicPr>
        <xdr:cNvPr id="1087" name="_x790502416">
          <a:extLst>
            <a:ext uri="{FF2B5EF4-FFF2-40B4-BE49-F238E27FC236}">
              <a16:creationId xmlns:a16="http://schemas.microsoft.com/office/drawing/2014/main" id="{B2353E0E-5712-E63C-1B00-9EC6CB213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02709437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67</xdr:row>
      <xdr:rowOff>29937</xdr:rowOff>
    </xdr:from>
    <xdr:to>
      <xdr:col>17</xdr:col>
      <xdr:colOff>2906486</xdr:colOff>
      <xdr:row>67</xdr:row>
      <xdr:rowOff>1619251</xdr:rowOff>
    </xdr:to>
    <xdr:pic>
      <xdr:nvPicPr>
        <xdr:cNvPr id="1088" name="_x790502992">
          <a:extLst>
            <a:ext uri="{FF2B5EF4-FFF2-40B4-BE49-F238E27FC236}">
              <a16:creationId xmlns:a16="http://schemas.microsoft.com/office/drawing/2014/main" id="{852B28F2-F334-B14A-3172-010ADE008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04355901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68</xdr:row>
      <xdr:rowOff>29936</xdr:rowOff>
    </xdr:from>
    <xdr:to>
      <xdr:col>17</xdr:col>
      <xdr:colOff>2906486</xdr:colOff>
      <xdr:row>68</xdr:row>
      <xdr:rowOff>1619251</xdr:rowOff>
    </xdr:to>
    <xdr:pic>
      <xdr:nvPicPr>
        <xdr:cNvPr id="1089" name="_x797910752">
          <a:extLst>
            <a:ext uri="{FF2B5EF4-FFF2-40B4-BE49-F238E27FC236}">
              <a16:creationId xmlns:a16="http://schemas.microsoft.com/office/drawing/2014/main" id="{160A092F-43EC-B086-C427-A99FF9B33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06002365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69</xdr:row>
      <xdr:rowOff>29937</xdr:rowOff>
    </xdr:from>
    <xdr:to>
      <xdr:col>17</xdr:col>
      <xdr:colOff>2906486</xdr:colOff>
      <xdr:row>69</xdr:row>
      <xdr:rowOff>1619251</xdr:rowOff>
    </xdr:to>
    <xdr:pic>
      <xdr:nvPicPr>
        <xdr:cNvPr id="1090" name="_x797910464">
          <a:extLst>
            <a:ext uri="{FF2B5EF4-FFF2-40B4-BE49-F238E27FC236}">
              <a16:creationId xmlns:a16="http://schemas.microsoft.com/office/drawing/2014/main" id="{637D8436-8E5B-8C50-7A15-5BCD665F5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07648830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70</xdr:row>
      <xdr:rowOff>29936</xdr:rowOff>
    </xdr:from>
    <xdr:to>
      <xdr:col>17</xdr:col>
      <xdr:colOff>2906486</xdr:colOff>
      <xdr:row>70</xdr:row>
      <xdr:rowOff>1619250</xdr:rowOff>
    </xdr:to>
    <xdr:pic>
      <xdr:nvPicPr>
        <xdr:cNvPr id="1091" name="_x790503496">
          <a:extLst>
            <a:ext uri="{FF2B5EF4-FFF2-40B4-BE49-F238E27FC236}">
              <a16:creationId xmlns:a16="http://schemas.microsoft.com/office/drawing/2014/main" id="{2E58D3B6-46DB-03DD-2E14-C7C88A4A4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0929529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71</xdr:row>
      <xdr:rowOff>29936</xdr:rowOff>
    </xdr:from>
    <xdr:to>
      <xdr:col>17</xdr:col>
      <xdr:colOff>2906486</xdr:colOff>
      <xdr:row>71</xdr:row>
      <xdr:rowOff>1619250</xdr:rowOff>
    </xdr:to>
    <xdr:pic>
      <xdr:nvPicPr>
        <xdr:cNvPr id="1092" name="_x790502776">
          <a:extLst>
            <a:ext uri="{FF2B5EF4-FFF2-40B4-BE49-F238E27FC236}">
              <a16:creationId xmlns:a16="http://schemas.microsoft.com/office/drawing/2014/main" id="{9F78BF1D-B946-92EF-20FD-FCD8C9AFB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10941757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72</xdr:row>
      <xdr:rowOff>29935</xdr:rowOff>
    </xdr:from>
    <xdr:to>
      <xdr:col>17</xdr:col>
      <xdr:colOff>2906486</xdr:colOff>
      <xdr:row>72</xdr:row>
      <xdr:rowOff>1619250</xdr:rowOff>
    </xdr:to>
    <xdr:pic>
      <xdr:nvPicPr>
        <xdr:cNvPr id="1093" name="_x790503208">
          <a:extLst>
            <a:ext uri="{FF2B5EF4-FFF2-40B4-BE49-F238E27FC236}">
              <a16:creationId xmlns:a16="http://schemas.microsoft.com/office/drawing/2014/main" id="{188DFAD3-782B-41BA-60BF-53DF2BF7F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12588221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73</xdr:row>
      <xdr:rowOff>29936</xdr:rowOff>
    </xdr:from>
    <xdr:to>
      <xdr:col>17</xdr:col>
      <xdr:colOff>2906486</xdr:colOff>
      <xdr:row>73</xdr:row>
      <xdr:rowOff>1619250</xdr:rowOff>
    </xdr:to>
    <xdr:pic>
      <xdr:nvPicPr>
        <xdr:cNvPr id="1094" name="_x231421224">
          <a:extLst>
            <a:ext uri="{FF2B5EF4-FFF2-40B4-BE49-F238E27FC236}">
              <a16:creationId xmlns:a16="http://schemas.microsoft.com/office/drawing/2014/main" id="{652CC66E-8723-2489-7C3B-1D7D9B95A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14234686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74</xdr:row>
      <xdr:rowOff>29936</xdr:rowOff>
    </xdr:from>
    <xdr:to>
      <xdr:col>17</xdr:col>
      <xdr:colOff>2906486</xdr:colOff>
      <xdr:row>74</xdr:row>
      <xdr:rowOff>1619250</xdr:rowOff>
    </xdr:to>
    <xdr:pic>
      <xdr:nvPicPr>
        <xdr:cNvPr id="1095" name="_x790541000">
          <a:extLst>
            <a:ext uri="{FF2B5EF4-FFF2-40B4-BE49-F238E27FC236}">
              <a16:creationId xmlns:a16="http://schemas.microsoft.com/office/drawing/2014/main" id="{0A56266D-3455-AB6F-B2E2-F7CB63569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15881150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136071</xdr:colOff>
      <xdr:row>75</xdr:row>
      <xdr:rowOff>43542</xdr:rowOff>
    </xdr:from>
    <xdr:to>
      <xdr:col>17</xdr:col>
      <xdr:colOff>2879271</xdr:colOff>
      <xdr:row>75</xdr:row>
      <xdr:rowOff>1632857</xdr:rowOff>
    </xdr:to>
    <xdr:pic>
      <xdr:nvPicPr>
        <xdr:cNvPr id="1096" name="_x505456952">
          <a:extLst>
            <a:ext uri="{FF2B5EF4-FFF2-40B4-BE49-F238E27FC236}">
              <a16:creationId xmlns:a16="http://schemas.microsoft.com/office/drawing/2014/main" id="{F20DA88F-4C46-38A7-5F3B-1ADE2363D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2714" y="117541221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136071</xdr:colOff>
      <xdr:row>76</xdr:row>
      <xdr:rowOff>43543</xdr:rowOff>
    </xdr:from>
    <xdr:to>
      <xdr:col>17</xdr:col>
      <xdr:colOff>2879271</xdr:colOff>
      <xdr:row>76</xdr:row>
      <xdr:rowOff>1632857</xdr:rowOff>
    </xdr:to>
    <xdr:pic>
      <xdr:nvPicPr>
        <xdr:cNvPr id="1097" name="_x505464944">
          <a:extLst>
            <a:ext uri="{FF2B5EF4-FFF2-40B4-BE49-F238E27FC236}">
              <a16:creationId xmlns:a16="http://schemas.microsoft.com/office/drawing/2014/main" id="{2757C8A4-D3A4-0E54-B18C-C05116B6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2714" y="119187686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136071</xdr:colOff>
      <xdr:row>77</xdr:row>
      <xdr:rowOff>43543</xdr:rowOff>
    </xdr:from>
    <xdr:to>
      <xdr:col>17</xdr:col>
      <xdr:colOff>2879271</xdr:colOff>
      <xdr:row>77</xdr:row>
      <xdr:rowOff>1632857</xdr:rowOff>
    </xdr:to>
    <xdr:pic>
      <xdr:nvPicPr>
        <xdr:cNvPr id="1098" name="_x505466528">
          <a:extLst>
            <a:ext uri="{FF2B5EF4-FFF2-40B4-BE49-F238E27FC236}">
              <a16:creationId xmlns:a16="http://schemas.microsoft.com/office/drawing/2014/main" id="{D04C78C9-3989-7FAF-F3AE-9BE09F9D5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2714" y="120834150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136071</xdr:colOff>
      <xdr:row>78</xdr:row>
      <xdr:rowOff>43543</xdr:rowOff>
    </xdr:from>
    <xdr:to>
      <xdr:col>17</xdr:col>
      <xdr:colOff>2879271</xdr:colOff>
      <xdr:row>78</xdr:row>
      <xdr:rowOff>1632857</xdr:rowOff>
    </xdr:to>
    <xdr:pic>
      <xdr:nvPicPr>
        <xdr:cNvPr id="1099" name="_x505470344">
          <a:extLst>
            <a:ext uri="{FF2B5EF4-FFF2-40B4-BE49-F238E27FC236}">
              <a16:creationId xmlns:a16="http://schemas.microsoft.com/office/drawing/2014/main" id="{765CA137-8B35-3CB5-442B-F362BF935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2714" y="12248061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136071</xdr:colOff>
      <xdr:row>79</xdr:row>
      <xdr:rowOff>43542</xdr:rowOff>
    </xdr:from>
    <xdr:to>
      <xdr:col>17</xdr:col>
      <xdr:colOff>2879271</xdr:colOff>
      <xdr:row>79</xdr:row>
      <xdr:rowOff>1632857</xdr:rowOff>
    </xdr:to>
    <xdr:pic>
      <xdr:nvPicPr>
        <xdr:cNvPr id="1100" name="_x505471208">
          <a:extLst>
            <a:ext uri="{FF2B5EF4-FFF2-40B4-BE49-F238E27FC236}">
              <a16:creationId xmlns:a16="http://schemas.microsoft.com/office/drawing/2014/main" id="{1D87EFC3-24AD-B631-4FE1-8975AFFFE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2714" y="124127078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80</xdr:row>
      <xdr:rowOff>57151</xdr:rowOff>
    </xdr:from>
    <xdr:to>
      <xdr:col>17</xdr:col>
      <xdr:colOff>2873829</xdr:colOff>
      <xdr:row>81</xdr:row>
      <xdr:rowOff>1</xdr:rowOff>
    </xdr:to>
    <xdr:pic>
      <xdr:nvPicPr>
        <xdr:cNvPr id="1106" name="_x925041648">
          <a:extLst>
            <a:ext uri="{FF2B5EF4-FFF2-40B4-BE49-F238E27FC236}">
              <a16:creationId xmlns:a16="http://schemas.microsoft.com/office/drawing/2014/main" id="{643F0BE9-6F13-E740-2A30-482E5F6E0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125787151"/>
          <a:ext cx="272415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81</xdr:row>
      <xdr:rowOff>57151</xdr:rowOff>
    </xdr:from>
    <xdr:to>
      <xdr:col>17</xdr:col>
      <xdr:colOff>2892879</xdr:colOff>
      <xdr:row>82</xdr:row>
      <xdr:rowOff>0</xdr:rowOff>
    </xdr:to>
    <xdr:pic>
      <xdr:nvPicPr>
        <xdr:cNvPr id="1107" name="_x925041792">
          <a:extLst>
            <a:ext uri="{FF2B5EF4-FFF2-40B4-BE49-F238E27FC236}">
              <a16:creationId xmlns:a16="http://schemas.microsoft.com/office/drawing/2014/main" id="{DA2B6ED2-D98E-19E2-EB10-3E8FC047E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127433615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82</xdr:row>
      <xdr:rowOff>57150</xdr:rowOff>
    </xdr:from>
    <xdr:to>
      <xdr:col>17</xdr:col>
      <xdr:colOff>2892879</xdr:colOff>
      <xdr:row>83</xdr:row>
      <xdr:rowOff>1</xdr:rowOff>
    </xdr:to>
    <xdr:pic>
      <xdr:nvPicPr>
        <xdr:cNvPr id="1108" name="_x925040352">
          <a:extLst>
            <a:ext uri="{FF2B5EF4-FFF2-40B4-BE49-F238E27FC236}">
              <a16:creationId xmlns:a16="http://schemas.microsoft.com/office/drawing/2014/main" id="{CAE1FAEE-EF3D-0300-5D3A-9792B4366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129080079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83</xdr:row>
      <xdr:rowOff>43544</xdr:rowOff>
    </xdr:from>
    <xdr:to>
      <xdr:col>17</xdr:col>
      <xdr:colOff>2892879</xdr:colOff>
      <xdr:row>83</xdr:row>
      <xdr:rowOff>1632858</xdr:rowOff>
    </xdr:to>
    <xdr:pic>
      <xdr:nvPicPr>
        <xdr:cNvPr id="1109" name="_x925045568">
          <a:extLst>
            <a:ext uri="{FF2B5EF4-FFF2-40B4-BE49-F238E27FC236}">
              <a16:creationId xmlns:a16="http://schemas.microsoft.com/office/drawing/2014/main" id="{BC929E2A-DB79-D2AF-9736-3F79A2048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130712937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84</xdr:row>
      <xdr:rowOff>57151</xdr:rowOff>
    </xdr:from>
    <xdr:to>
      <xdr:col>17</xdr:col>
      <xdr:colOff>2892879</xdr:colOff>
      <xdr:row>85</xdr:row>
      <xdr:rowOff>1</xdr:rowOff>
    </xdr:to>
    <xdr:pic>
      <xdr:nvPicPr>
        <xdr:cNvPr id="1110" name="_x925044776">
          <a:extLst>
            <a:ext uri="{FF2B5EF4-FFF2-40B4-BE49-F238E27FC236}">
              <a16:creationId xmlns:a16="http://schemas.microsoft.com/office/drawing/2014/main" id="{F4401734-BD2B-B3EB-D8A2-AB266D517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13237300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149678</xdr:colOff>
      <xdr:row>85</xdr:row>
      <xdr:rowOff>57150</xdr:rowOff>
    </xdr:from>
    <xdr:to>
      <xdr:col>17</xdr:col>
      <xdr:colOff>2892878</xdr:colOff>
      <xdr:row>86</xdr:row>
      <xdr:rowOff>-1</xdr:rowOff>
    </xdr:to>
    <xdr:pic>
      <xdr:nvPicPr>
        <xdr:cNvPr id="1111" name="_x922632576">
          <a:extLst>
            <a:ext uri="{FF2B5EF4-FFF2-40B4-BE49-F238E27FC236}">
              <a16:creationId xmlns:a16="http://schemas.microsoft.com/office/drawing/2014/main" id="{D722C00A-6D28-8392-28B2-1F3E24CA8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1" y="134019471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149678</xdr:colOff>
      <xdr:row>86</xdr:row>
      <xdr:rowOff>57149</xdr:rowOff>
    </xdr:from>
    <xdr:to>
      <xdr:col>17</xdr:col>
      <xdr:colOff>2892878</xdr:colOff>
      <xdr:row>87</xdr:row>
      <xdr:rowOff>0</xdr:rowOff>
    </xdr:to>
    <xdr:pic>
      <xdr:nvPicPr>
        <xdr:cNvPr id="1112" name="_x922631712">
          <a:extLst>
            <a:ext uri="{FF2B5EF4-FFF2-40B4-BE49-F238E27FC236}">
              <a16:creationId xmlns:a16="http://schemas.microsoft.com/office/drawing/2014/main" id="{878CBC65-BE67-1180-A55B-269D6FD98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1" y="135665935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149678</xdr:colOff>
      <xdr:row>87</xdr:row>
      <xdr:rowOff>57150</xdr:rowOff>
    </xdr:from>
    <xdr:to>
      <xdr:col>17</xdr:col>
      <xdr:colOff>2892878</xdr:colOff>
      <xdr:row>88</xdr:row>
      <xdr:rowOff>0</xdr:rowOff>
    </xdr:to>
    <xdr:pic>
      <xdr:nvPicPr>
        <xdr:cNvPr id="1113" name="_x922630704">
          <a:extLst>
            <a:ext uri="{FF2B5EF4-FFF2-40B4-BE49-F238E27FC236}">
              <a16:creationId xmlns:a16="http://schemas.microsoft.com/office/drawing/2014/main" id="{873D3D3D-E163-85BB-4F79-BC6DB3E00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1" y="137312400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149678</xdr:colOff>
      <xdr:row>88</xdr:row>
      <xdr:rowOff>57150</xdr:rowOff>
    </xdr:from>
    <xdr:to>
      <xdr:col>17</xdr:col>
      <xdr:colOff>2892878</xdr:colOff>
      <xdr:row>89</xdr:row>
      <xdr:rowOff>-1</xdr:rowOff>
    </xdr:to>
    <xdr:pic>
      <xdr:nvPicPr>
        <xdr:cNvPr id="1114" name="_x804341712">
          <a:extLst>
            <a:ext uri="{FF2B5EF4-FFF2-40B4-BE49-F238E27FC236}">
              <a16:creationId xmlns:a16="http://schemas.microsoft.com/office/drawing/2014/main" id="{B333B618-979B-1AE3-0F99-FA6E4D81C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1" y="13895886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149678</xdr:colOff>
      <xdr:row>89</xdr:row>
      <xdr:rowOff>57149</xdr:rowOff>
    </xdr:from>
    <xdr:to>
      <xdr:col>17</xdr:col>
      <xdr:colOff>2892878</xdr:colOff>
      <xdr:row>90</xdr:row>
      <xdr:rowOff>0</xdr:rowOff>
    </xdr:to>
    <xdr:pic>
      <xdr:nvPicPr>
        <xdr:cNvPr id="1115" name="_x804343368">
          <a:extLst>
            <a:ext uri="{FF2B5EF4-FFF2-40B4-BE49-F238E27FC236}">
              <a16:creationId xmlns:a16="http://schemas.microsoft.com/office/drawing/2014/main" id="{19F18A02-4C0F-5EDB-44C1-2B95F0775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1" y="140605328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90</xdr:row>
      <xdr:rowOff>43543</xdr:rowOff>
    </xdr:from>
    <xdr:to>
      <xdr:col>17</xdr:col>
      <xdr:colOff>2873829</xdr:colOff>
      <xdr:row>90</xdr:row>
      <xdr:rowOff>1632857</xdr:rowOff>
    </xdr:to>
    <xdr:pic>
      <xdr:nvPicPr>
        <xdr:cNvPr id="1116" name="_x505456304">
          <a:extLst>
            <a:ext uri="{FF2B5EF4-FFF2-40B4-BE49-F238E27FC236}">
              <a16:creationId xmlns:a16="http://schemas.microsoft.com/office/drawing/2014/main" id="{80DB4B19-7523-F1B6-5A37-C271F074A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142238186"/>
          <a:ext cx="272415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91</xdr:row>
      <xdr:rowOff>43543</xdr:rowOff>
    </xdr:from>
    <xdr:to>
      <xdr:col>17</xdr:col>
      <xdr:colOff>2892879</xdr:colOff>
      <xdr:row>91</xdr:row>
      <xdr:rowOff>1632857</xdr:rowOff>
    </xdr:to>
    <xdr:pic>
      <xdr:nvPicPr>
        <xdr:cNvPr id="1117" name="_x505467104">
          <a:extLst>
            <a:ext uri="{FF2B5EF4-FFF2-40B4-BE49-F238E27FC236}">
              <a16:creationId xmlns:a16="http://schemas.microsoft.com/office/drawing/2014/main" id="{ED08AF7B-BA9E-1A34-F282-E2A2DF37C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143884650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92</xdr:row>
      <xdr:rowOff>43543</xdr:rowOff>
    </xdr:from>
    <xdr:to>
      <xdr:col>17</xdr:col>
      <xdr:colOff>2892879</xdr:colOff>
      <xdr:row>92</xdr:row>
      <xdr:rowOff>1632857</xdr:rowOff>
    </xdr:to>
    <xdr:pic>
      <xdr:nvPicPr>
        <xdr:cNvPr id="1118" name="_x505469192">
          <a:extLst>
            <a:ext uri="{FF2B5EF4-FFF2-40B4-BE49-F238E27FC236}">
              <a16:creationId xmlns:a16="http://schemas.microsoft.com/office/drawing/2014/main" id="{3B00D873-B5D3-7812-D6C3-32AA09123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14553111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93</xdr:row>
      <xdr:rowOff>43542</xdr:rowOff>
    </xdr:from>
    <xdr:to>
      <xdr:col>17</xdr:col>
      <xdr:colOff>2892879</xdr:colOff>
      <xdr:row>93</xdr:row>
      <xdr:rowOff>1632857</xdr:rowOff>
    </xdr:to>
    <xdr:pic>
      <xdr:nvPicPr>
        <xdr:cNvPr id="1119" name="_x505471208">
          <a:extLst>
            <a:ext uri="{FF2B5EF4-FFF2-40B4-BE49-F238E27FC236}">
              <a16:creationId xmlns:a16="http://schemas.microsoft.com/office/drawing/2014/main" id="{464F8188-DD16-AB03-6B9D-1BCEA318E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147177578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94</xdr:row>
      <xdr:rowOff>43543</xdr:rowOff>
    </xdr:from>
    <xdr:to>
      <xdr:col>17</xdr:col>
      <xdr:colOff>2892879</xdr:colOff>
      <xdr:row>94</xdr:row>
      <xdr:rowOff>1632857</xdr:rowOff>
    </xdr:to>
    <xdr:pic>
      <xdr:nvPicPr>
        <xdr:cNvPr id="1120" name="_x505471496">
          <a:extLst>
            <a:ext uri="{FF2B5EF4-FFF2-40B4-BE49-F238E27FC236}">
              <a16:creationId xmlns:a16="http://schemas.microsoft.com/office/drawing/2014/main" id="{E7709ADB-43E9-14D4-4A87-1911B711F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14882404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95</xdr:row>
      <xdr:rowOff>43544</xdr:rowOff>
    </xdr:from>
    <xdr:to>
      <xdr:col>17</xdr:col>
      <xdr:colOff>2892879</xdr:colOff>
      <xdr:row>95</xdr:row>
      <xdr:rowOff>1632858</xdr:rowOff>
    </xdr:to>
    <xdr:pic>
      <xdr:nvPicPr>
        <xdr:cNvPr id="1121" name="_x791146112">
          <a:extLst>
            <a:ext uri="{FF2B5EF4-FFF2-40B4-BE49-F238E27FC236}">
              <a16:creationId xmlns:a16="http://schemas.microsoft.com/office/drawing/2014/main" id="{307B71B6-31FB-2696-69AA-89223DBC5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15047050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96</xdr:row>
      <xdr:rowOff>43543</xdr:rowOff>
    </xdr:from>
    <xdr:to>
      <xdr:col>17</xdr:col>
      <xdr:colOff>2892879</xdr:colOff>
      <xdr:row>96</xdr:row>
      <xdr:rowOff>1632858</xdr:rowOff>
    </xdr:to>
    <xdr:pic>
      <xdr:nvPicPr>
        <xdr:cNvPr id="1122" name="_x791147408">
          <a:extLst>
            <a:ext uri="{FF2B5EF4-FFF2-40B4-BE49-F238E27FC236}">
              <a16:creationId xmlns:a16="http://schemas.microsoft.com/office/drawing/2014/main" id="{E6E1C08C-25C5-C891-ED03-B32031B1B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152116972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97</xdr:row>
      <xdr:rowOff>43544</xdr:rowOff>
    </xdr:from>
    <xdr:to>
      <xdr:col>17</xdr:col>
      <xdr:colOff>2892879</xdr:colOff>
      <xdr:row>97</xdr:row>
      <xdr:rowOff>1632858</xdr:rowOff>
    </xdr:to>
    <xdr:pic>
      <xdr:nvPicPr>
        <xdr:cNvPr id="1123" name="_x791147768">
          <a:extLst>
            <a:ext uri="{FF2B5EF4-FFF2-40B4-BE49-F238E27FC236}">
              <a16:creationId xmlns:a16="http://schemas.microsoft.com/office/drawing/2014/main" id="{7272B921-98A6-721B-36A5-04E90C322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153763437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98</xdr:row>
      <xdr:rowOff>43544</xdr:rowOff>
    </xdr:from>
    <xdr:to>
      <xdr:col>17</xdr:col>
      <xdr:colOff>2892879</xdr:colOff>
      <xdr:row>98</xdr:row>
      <xdr:rowOff>1632858</xdr:rowOff>
    </xdr:to>
    <xdr:pic>
      <xdr:nvPicPr>
        <xdr:cNvPr id="1124" name="_x791146904">
          <a:extLst>
            <a:ext uri="{FF2B5EF4-FFF2-40B4-BE49-F238E27FC236}">
              <a16:creationId xmlns:a16="http://schemas.microsoft.com/office/drawing/2014/main" id="{DEE5762E-2370-7D16-65EA-86BD9631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155409901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149679</xdr:colOff>
      <xdr:row>99</xdr:row>
      <xdr:rowOff>43544</xdr:rowOff>
    </xdr:from>
    <xdr:to>
      <xdr:col>17</xdr:col>
      <xdr:colOff>2892879</xdr:colOff>
      <xdr:row>99</xdr:row>
      <xdr:rowOff>1632858</xdr:rowOff>
    </xdr:to>
    <xdr:pic>
      <xdr:nvPicPr>
        <xdr:cNvPr id="1125" name="_x791147048">
          <a:extLst>
            <a:ext uri="{FF2B5EF4-FFF2-40B4-BE49-F238E27FC236}">
              <a16:creationId xmlns:a16="http://schemas.microsoft.com/office/drawing/2014/main" id="{FAB67D3D-DE62-937C-2465-F9538FD9D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2" y="157056365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163285</xdr:colOff>
      <xdr:row>100</xdr:row>
      <xdr:rowOff>43542</xdr:rowOff>
    </xdr:from>
    <xdr:to>
      <xdr:col>17</xdr:col>
      <xdr:colOff>2887435</xdr:colOff>
      <xdr:row>100</xdr:row>
      <xdr:rowOff>1632857</xdr:rowOff>
    </xdr:to>
    <xdr:pic>
      <xdr:nvPicPr>
        <xdr:cNvPr id="1126" name="_x505456952">
          <a:extLst>
            <a:ext uri="{FF2B5EF4-FFF2-40B4-BE49-F238E27FC236}">
              <a16:creationId xmlns:a16="http://schemas.microsoft.com/office/drawing/2014/main" id="{CE65DB96-3F0F-0B90-68E8-6DC050713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8" y="158702828"/>
          <a:ext cx="272415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163285</xdr:colOff>
      <xdr:row>101</xdr:row>
      <xdr:rowOff>43543</xdr:rowOff>
    </xdr:from>
    <xdr:to>
      <xdr:col>17</xdr:col>
      <xdr:colOff>2906485</xdr:colOff>
      <xdr:row>101</xdr:row>
      <xdr:rowOff>1632857</xdr:rowOff>
    </xdr:to>
    <xdr:pic>
      <xdr:nvPicPr>
        <xdr:cNvPr id="1127" name="_x505465304">
          <a:extLst>
            <a:ext uri="{FF2B5EF4-FFF2-40B4-BE49-F238E27FC236}">
              <a16:creationId xmlns:a16="http://schemas.microsoft.com/office/drawing/2014/main" id="{E9498F67-440D-7E2C-2504-3EC7E7F60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8" y="16034929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163285</xdr:colOff>
      <xdr:row>102</xdr:row>
      <xdr:rowOff>43543</xdr:rowOff>
    </xdr:from>
    <xdr:to>
      <xdr:col>17</xdr:col>
      <xdr:colOff>2906485</xdr:colOff>
      <xdr:row>102</xdr:row>
      <xdr:rowOff>1632857</xdr:rowOff>
    </xdr:to>
    <xdr:pic>
      <xdr:nvPicPr>
        <xdr:cNvPr id="1128" name="_x505469192">
          <a:extLst>
            <a:ext uri="{FF2B5EF4-FFF2-40B4-BE49-F238E27FC236}">
              <a16:creationId xmlns:a16="http://schemas.microsoft.com/office/drawing/2014/main" id="{7E806089-F385-A757-3B12-C5326F5C5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8" y="161995757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163285</xdr:colOff>
      <xdr:row>103</xdr:row>
      <xdr:rowOff>43542</xdr:rowOff>
    </xdr:from>
    <xdr:to>
      <xdr:col>17</xdr:col>
      <xdr:colOff>2906485</xdr:colOff>
      <xdr:row>103</xdr:row>
      <xdr:rowOff>1632857</xdr:rowOff>
    </xdr:to>
    <xdr:pic>
      <xdr:nvPicPr>
        <xdr:cNvPr id="1129" name="_x505470344">
          <a:extLst>
            <a:ext uri="{FF2B5EF4-FFF2-40B4-BE49-F238E27FC236}">
              <a16:creationId xmlns:a16="http://schemas.microsoft.com/office/drawing/2014/main" id="{785B1288-0747-9BA8-0327-667F213C9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8" y="163642221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163285</xdr:colOff>
      <xdr:row>104</xdr:row>
      <xdr:rowOff>43543</xdr:rowOff>
    </xdr:from>
    <xdr:to>
      <xdr:col>17</xdr:col>
      <xdr:colOff>2906485</xdr:colOff>
      <xdr:row>104</xdr:row>
      <xdr:rowOff>1632857</xdr:rowOff>
    </xdr:to>
    <xdr:pic>
      <xdr:nvPicPr>
        <xdr:cNvPr id="1130" name="_x505470776">
          <a:extLst>
            <a:ext uri="{FF2B5EF4-FFF2-40B4-BE49-F238E27FC236}">
              <a16:creationId xmlns:a16="http://schemas.microsoft.com/office/drawing/2014/main" id="{8D1525EE-647D-271D-089F-47CA64120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8" y="165288686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105</xdr:row>
      <xdr:rowOff>29936</xdr:rowOff>
    </xdr:from>
    <xdr:to>
      <xdr:col>17</xdr:col>
      <xdr:colOff>2906486</xdr:colOff>
      <xdr:row>105</xdr:row>
      <xdr:rowOff>1619250</xdr:rowOff>
    </xdr:to>
    <xdr:pic>
      <xdr:nvPicPr>
        <xdr:cNvPr id="1131" name="_x791143880">
          <a:extLst>
            <a:ext uri="{FF2B5EF4-FFF2-40B4-BE49-F238E27FC236}">
              <a16:creationId xmlns:a16="http://schemas.microsoft.com/office/drawing/2014/main" id="{80042966-65BC-87CA-A87E-5E005B52B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6692154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106</xdr:row>
      <xdr:rowOff>29936</xdr:rowOff>
    </xdr:from>
    <xdr:to>
      <xdr:col>17</xdr:col>
      <xdr:colOff>2906486</xdr:colOff>
      <xdr:row>106</xdr:row>
      <xdr:rowOff>1619250</xdr:rowOff>
    </xdr:to>
    <xdr:pic>
      <xdr:nvPicPr>
        <xdr:cNvPr id="1132" name="_x791145320">
          <a:extLst>
            <a:ext uri="{FF2B5EF4-FFF2-40B4-BE49-F238E27FC236}">
              <a16:creationId xmlns:a16="http://schemas.microsoft.com/office/drawing/2014/main" id="{D2F3F5F8-85ED-27DD-8E77-43430084C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68568007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107</xdr:row>
      <xdr:rowOff>29935</xdr:rowOff>
    </xdr:from>
    <xdr:to>
      <xdr:col>17</xdr:col>
      <xdr:colOff>2906486</xdr:colOff>
      <xdr:row>107</xdr:row>
      <xdr:rowOff>1619250</xdr:rowOff>
    </xdr:to>
    <xdr:pic>
      <xdr:nvPicPr>
        <xdr:cNvPr id="1133" name="_x791144744">
          <a:extLst>
            <a:ext uri="{FF2B5EF4-FFF2-40B4-BE49-F238E27FC236}">
              <a16:creationId xmlns:a16="http://schemas.microsoft.com/office/drawing/2014/main" id="{A7BAF11A-9792-7EFA-82D9-E7626FA4F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70214471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108</xdr:row>
      <xdr:rowOff>29936</xdr:rowOff>
    </xdr:from>
    <xdr:to>
      <xdr:col>17</xdr:col>
      <xdr:colOff>2906486</xdr:colOff>
      <xdr:row>108</xdr:row>
      <xdr:rowOff>1619250</xdr:rowOff>
    </xdr:to>
    <xdr:pic>
      <xdr:nvPicPr>
        <xdr:cNvPr id="1134" name="_x791147840">
          <a:extLst>
            <a:ext uri="{FF2B5EF4-FFF2-40B4-BE49-F238E27FC236}">
              <a16:creationId xmlns:a16="http://schemas.microsoft.com/office/drawing/2014/main" id="{8CC5D4D7-B4ED-BEAC-C8A7-61C3312DB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71860936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109</xdr:row>
      <xdr:rowOff>29936</xdr:rowOff>
    </xdr:from>
    <xdr:to>
      <xdr:col>17</xdr:col>
      <xdr:colOff>2906486</xdr:colOff>
      <xdr:row>109</xdr:row>
      <xdr:rowOff>1619250</xdr:rowOff>
    </xdr:to>
    <xdr:pic>
      <xdr:nvPicPr>
        <xdr:cNvPr id="1135" name="_x791146400">
          <a:extLst>
            <a:ext uri="{FF2B5EF4-FFF2-40B4-BE49-F238E27FC236}">
              <a16:creationId xmlns:a16="http://schemas.microsoft.com/office/drawing/2014/main" id="{C67D1351-F6C5-5CF1-CEE0-794142701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9" y="173507400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163285</xdr:colOff>
      <xdr:row>110</xdr:row>
      <xdr:rowOff>57149</xdr:rowOff>
    </xdr:from>
    <xdr:to>
      <xdr:col>17</xdr:col>
      <xdr:colOff>2887435</xdr:colOff>
      <xdr:row>111</xdr:row>
      <xdr:rowOff>0</xdr:rowOff>
    </xdr:to>
    <xdr:pic>
      <xdr:nvPicPr>
        <xdr:cNvPr id="1136" name="_x791145824">
          <a:extLst>
            <a:ext uri="{FF2B5EF4-FFF2-40B4-BE49-F238E27FC236}">
              <a16:creationId xmlns:a16="http://schemas.microsoft.com/office/drawing/2014/main" id="{CF9DCD97-879B-AE90-1930-2753FF987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8" y="175181078"/>
          <a:ext cx="272415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163285</xdr:colOff>
      <xdr:row>111</xdr:row>
      <xdr:rowOff>57150</xdr:rowOff>
    </xdr:from>
    <xdr:to>
      <xdr:col>17</xdr:col>
      <xdr:colOff>2906485</xdr:colOff>
      <xdr:row>112</xdr:row>
      <xdr:rowOff>0</xdr:rowOff>
    </xdr:to>
    <xdr:pic>
      <xdr:nvPicPr>
        <xdr:cNvPr id="1137" name="_x791144384">
          <a:extLst>
            <a:ext uri="{FF2B5EF4-FFF2-40B4-BE49-F238E27FC236}">
              <a16:creationId xmlns:a16="http://schemas.microsoft.com/office/drawing/2014/main" id="{B6D17F97-C5A3-DC3F-21E5-8AD445D72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8" y="17682754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163285</xdr:colOff>
      <xdr:row>112</xdr:row>
      <xdr:rowOff>57150</xdr:rowOff>
    </xdr:from>
    <xdr:to>
      <xdr:col>17</xdr:col>
      <xdr:colOff>2906485</xdr:colOff>
      <xdr:row>113</xdr:row>
      <xdr:rowOff>0</xdr:rowOff>
    </xdr:to>
    <xdr:pic>
      <xdr:nvPicPr>
        <xdr:cNvPr id="1138" name="_x791145320">
          <a:extLst>
            <a:ext uri="{FF2B5EF4-FFF2-40B4-BE49-F238E27FC236}">
              <a16:creationId xmlns:a16="http://schemas.microsoft.com/office/drawing/2014/main" id="{D10AEDA4-99CE-FE83-2C66-62EF994F1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8" y="178474007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163285</xdr:colOff>
      <xdr:row>113</xdr:row>
      <xdr:rowOff>57150</xdr:rowOff>
    </xdr:from>
    <xdr:to>
      <xdr:col>17</xdr:col>
      <xdr:colOff>2906485</xdr:colOff>
      <xdr:row>114</xdr:row>
      <xdr:rowOff>-1</xdr:rowOff>
    </xdr:to>
    <xdr:pic>
      <xdr:nvPicPr>
        <xdr:cNvPr id="1139" name="_x791146184">
          <a:extLst>
            <a:ext uri="{FF2B5EF4-FFF2-40B4-BE49-F238E27FC236}">
              <a16:creationId xmlns:a16="http://schemas.microsoft.com/office/drawing/2014/main" id="{3F2A351B-0219-4348-8FCE-C3714D35D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8" y="180120471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163285</xdr:colOff>
      <xdr:row>114</xdr:row>
      <xdr:rowOff>57149</xdr:rowOff>
    </xdr:from>
    <xdr:to>
      <xdr:col>17</xdr:col>
      <xdr:colOff>2906485</xdr:colOff>
      <xdr:row>115</xdr:row>
      <xdr:rowOff>0</xdr:rowOff>
    </xdr:to>
    <xdr:pic>
      <xdr:nvPicPr>
        <xdr:cNvPr id="1140" name="_x791146256">
          <a:extLst>
            <a:ext uri="{FF2B5EF4-FFF2-40B4-BE49-F238E27FC236}">
              <a16:creationId xmlns:a16="http://schemas.microsoft.com/office/drawing/2014/main" id="{EFDDD440-84D8-D279-3595-0FC3494DC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9928" y="181766935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149678</xdr:colOff>
      <xdr:row>115</xdr:row>
      <xdr:rowOff>43543</xdr:rowOff>
    </xdr:from>
    <xdr:to>
      <xdr:col>17</xdr:col>
      <xdr:colOff>2892878</xdr:colOff>
      <xdr:row>115</xdr:row>
      <xdr:rowOff>1632857</xdr:rowOff>
    </xdr:to>
    <xdr:pic>
      <xdr:nvPicPr>
        <xdr:cNvPr id="1141" name="_x791144168">
          <a:extLst>
            <a:ext uri="{FF2B5EF4-FFF2-40B4-BE49-F238E27FC236}">
              <a16:creationId xmlns:a16="http://schemas.microsoft.com/office/drawing/2014/main" id="{16B8FC55-30F5-C9C4-0879-4304A6E6E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1" y="18339979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149678</xdr:colOff>
      <xdr:row>116</xdr:row>
      <xdr:rowOff>43543</xdr:rowOff>
    </xdr:from>
    <xdr:to>
      <xdr:col>17</xdr:col>
      <xdr:colOff>2892878</xdr:colOff>
      <xdr:row>116</xdr:row>
      <xdr:rowOff>1632857</xdr:rowOff>
    </xdr:to>
    <xdr:pic>
      <xdr:nvPicPr>
        <xdr:cNvPr id="1142" name="_x791145608">
          <a:extLst>
            <a:ext uri="{FF2B5EF4-FFF2-40B4-BE49-F238E27FC236}">
              <a16:creationId xmlns:a16="http://schemas.microsoft.com/office/drawing/2014/main" id="{C3DAD137-2896-39B2-3960-532A2BE59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321" y="185046257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149760</xdr:colOff>
      <xdr:row>4</xdr:row>
      <xdr:rowOff>40680</xdr:rowOff>
    </xdr:from>
    <xdr:to>
      <xdr:col>1</xdr:col>
      <xdr:colOff>2891520</xdr:colOff>
      <xdr:row>4</xdr:row>
      <xdr:rowOff>1634400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EC63C7A-C3E3-43F2-A314-1A269E51512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589535" y="2298105"/>
          <a:ext cx="2741760" cy="15937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149678</xdr:colOff>
      <xdr:row>5</xdr:row>
      <xdr:rowOff>43543</xdr:rowOff>
    </xdr:from>
    <xdr:to>
      <xdr:col>1</xdr:col>
      <xdr:colOff>2892878</xdr:colOff>
      <xdr:row>5</xdr:row>
      <xdr:rowOff>1632857</xdr:rowOff>
    </xdr:to>
    <xdr:pic>
      <xdr:nvPicPr>
        <xdr:cNvPr id="3" name="_x800245008">
          <a:extLst>
            <a:ext uri="{FF2B5EF4-FFF2-40B4-BE49-F238E27FC236}">
              <a16:creationId xmlns:a16="http://schemas.microsoft.com/office/drawing/2014/main" id="{C96D468B-33A4-4F79-86B8-5B1D66083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3" y="394879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149678</xdr:colOff>
      <xdr:row>6</xdr:row>
      <xdr:rowOff>43543</xdr:rowOff>
    </xdr:from>
    <xdr:to>
      <xdr:col>1</xdr:col>
      <xdr:colOff>2892878</xdr:colOff>
      <xdr:row>6</xdr:row>
      <xdr:rowOff>1632857</xdr:rowOff>
    </xdr:to>
    <xdr:pic>
      <xdr:nvPicPr>
        <xdr:cNvPr id="4" name="_x800245368">
          <a:extLst>
            <a:ext uri="{FF2B5EF4-FFF2-40B4-BE49-F238E27FC236}">
              <a16:creationId xmlns:a16="http://schemas.microsoft.com/office/drawing/2014/main" id="{253669A8-9D76-4269-AB87-FCEA30FE7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3" y="559661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149678</xdr:colOff>
      <xdr:row>7</xdr:row>
      <xdr:rowOff>43543</xdr:rowOff>
    </xdr:from>
    <xdr:to>
      <xdr:col>1</xdr:col>
      <xdr:colOff>2892878</xdr:colOff>
      <xdr:row>7</xdr:row>
      <xdr:rowOff>1632857</xdr:rowOff>
    </xdr:to>
    <xdr:pic>
      <xdr:nvPicPr>
        <xdr:cNvPr id="5" name="_x800246736">
          <a:extLst>
            <a:ext uri="{FF2B5EF4-FFF2-40B4-BE49-F238E27FC236}">
              <a16:creationId xmlns:a16="http://schemas.microsoft.com/office/drawing/2014/main" id="{94C53BC9-B2E4-499F-B371-C65D9E08A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3" y="724444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149678</xdr:colOff>
      <xdr:row>8</xdr:row>
      <xdr:rowOff>43542</xdr:rowOff>
    </xdr:from>
    <xdr:to>
      <xdr:col>1</xdr:col>
      <xdr:colOff>2892878</xdr:colOff>
      <xdr:row>8</xdr:row>
      <xdr:rowOff>1632857</xdr:rowOff>
    </xdr:to>
    <xdr:pic>
      <xdr:nvPicPr>
        <xdr:cNvPr id="6" name="_x231420624">
          <a:extLst>
            <a:ext uri="{FF2B5EF4-FFF2-40B4-BE49-F238E27FC236}">
              <a16:creationId xmlns:a16="http://schemas.microsoft.com/office/drawing/2014/main" id="{999DF906-1614-45A2-9413-785FF556C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3" y="8892267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9</xdr:row>
      <xdr:rowOff>43543</xdr:rowOff>
    </xdr:from>
    <xdr:to>
      <xdr:col>1</xdr:col>
      <xdr:colOff>2906486</xdr:colOff>
      <xdr:row>9</xdr:row>
      <xdr:rowOff>1632857</xdr:rowOff>
    </xdr:to>
    <xdr:pic>
      <xdr:nvPicPr>
        <xdr:cNvPr id="7" name="_x803281224">
          <a:extLst>
            <a:ext uri="{FF2B5EF4-FFF2-40B4-BE49-F238E27FC236}">
              <a16:creationId xmlns:a16="http://schemas.microsoft.com/office/drawing/2014/main" id="{5BC77352-9C3D-4218-8B94-CD379DC7D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054009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10</xdr:row>
      <xdr:rowOff>43543</xdr:rowOff>
    </xdr:from>
    <xdr:to>
      <xdr:col>1</xdr:col>
      <xdr:colOff>2906486</xdr:colOff>
      <xdr:row>10</xdr:row>
      <xdr:rowOff>1632857</xdr:rowOff>
    </xdr:to>
    <xdr:pic>
      <xdr:nvPicPr>
        <xdr:cNvPr id="8" name="_x803281080">
          <a:extLst>
            <a:ext uri="{FF2B5EF4-FFF2-40B4-BE49-F238E27FC236}">
              <a16:creationId xmlns:a16="http://schemas.microsoft.com/office/drawing/2014/main" id="{66889F44-56B7-4995-AB56-58F6B18CC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218791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11</xdr:row>
      <xdr:rowOff>43542</xdr:rowOff>
    </xdr:from>
    <xdr:to>
      <xdr:col>1</xdr:col>
      <xdr:colOff>2906486</xdr:colOff>
      <xdr:row>11</xdr:row>
      <xdr:rowOff>1632857</xdr:rowOff>
    </xdr:to>
    <xdr:pic>
      <xdr:nvPicPr>
        <xdr:cNvPr id="9" name="_x803280288">
          <a:extLst>
            <a:ext uri="{FF2B5EF4-FFF2-40B4-BE49-F238E27FC236}">
              <a16:creationId xmlns:a16="http://schemas.microsoft.com/office/drawing/2014/main" id="{7589E361-7124-4EC2-9DC0-B57EF582D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3835742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12</xdr:row>
      <xdr:rowOff>43543</xdr:rowOff>
    </xdr:from>
    <xdr:to>
      <xdr:col>1</xdr:col>
      <xdr:colOff>2906486</xdr:colOff>
      <xdr:row>12</xdr:row>
      <xdr:rowOff>1632857</xdr:rowOff>
    </xdr:to>
    <xdr:pic>
      <xdr:nvPicPr>
        <xdr:cNvPr id="10" name="_x803280576">
          <a:extLst>
            <a:ext uri="{FF2B5EF4-FFF2-40B4-BE49-F238E27FC236}">
              <a16:creationId xmlns:a16="http://schemas.microsoft.com/office/drawing/2014/main" id="{8920F475-3497-4518-B80F-1F0D16C63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548356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13</xdr:row>
      <xdr:rowOff>43543</xdr:rowOff>
    </xdr:from>
    <xdr:to>
      <xdr:col>1</xdr:col>
      <xdr:colOff>2906486</xdr:colOff>
      <xdr:row>13</xdr:row>
      <xdr:rowOff>1632857</xdr:rowOff>
    </xdr:to>
    <xdr:pic>
      <xdr:nvPicPr>
        <xdr:cNvPr id="11" name="_x796225984">
          <a:extLst>
            <a:ext uri="{FF2B5EF4-FFF2-40B4-BE49-F238E27FC236}">
              <a16:creationId xmlns:a16="http://schemas.microsoft.com/office/drawing/2014/main" id="{A2849A33-6D98-4AC3-BF85-6860242E3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713139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190501</xdr:colOff>
      <xdr:row>14</xdr:row>
      <xdr:rowOff>57149</xdr:rowOff>
    </xdr:from>
    <xdr:to>
      <xdr:col>1</xdr:col>
      <xdr:colOff>2933701</xdr:colOff>
      <xdr:row>14</xdr:row>
      <xdr:rowOff>1646463</xdr:rowOff>
    </xdr:to>
    <xdr:pic>
      <xdr:nvPicPr>
        <xdr:cNvPr id="12" name="_x797905392">
          <a:extLst>
            <a:ext uri="{FF2B5EF4-FFF2-40B4-BE49-F238E27FC236}">
              <a16:creationId xmlns:a16="http://schemas.microsoft.com/office/drawing/2014/main" id="{5D2ED826-5CA9-4DFC-B26B-A95535BD5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6" y="1879282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190501</xdr:colOff>
      <xdr:row>15</xdr:row>
      <xdr:rowOff>57148</xdr:rowOff>
    </xdr:from>
    <xdr:to>
      <xdr:col>1</xdr:col>
      <xdr:colOff>2933701</xdr:colOff>
      <xdr:row>15</xdr:row>
      <xdr:rowOff>1646463</xdr:rowOff>
    </xdr:to>
    <xdr:pic>
      <xdr:nvPicPr>
        <xdr:cNvPr id="13" name="_x797906256">
          <a:extLst>
            <a:ext uri="{FF2B5EF4-FFF2-40B4-BE49-F238E27FC236}">
              <a16:creationId xmlns:a16="http://schemas.microsoft.com/office/drawing/2014/main" id="{EEEE1D7B-C287-4B49-B77E-AC73FA2D9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6" y="20440648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190501</xdr:colOff>
      <xdr:row>16</xdr:row>
      <xdr:rowOff>57149</xdr:rowOff>
    </xdr:from>
    <xdr:to>
      <xdr:col>1</xdr:col>
      <xdr:colOff>2933701</xdr:colOff>
      <xdr:row>16</xdr:row>
      <xdr:rowOff>1646463</xdr:rowOff>
    </xdr:to>
    <xdr:pic>
      <xdr:nvPicPr>
        <xdr:cNvPr id="14" name="_x797906400">
          <a:extLst>
            <a:ext uri="{FF2B5EF4-FFF2-40B4-BE49-F238E27FC236}">
              <a16:creationId xmlns:a16="http://schemas.microsoft.com/office/drawing/2014/main" id="{36725E2C-4D99-413C-9140-739135ACB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6" y="2208847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190501</xdr:colOff>
      <xdr:row>17</xdr:row>
      <xdr:rowOff>57149</xdr:rowOff>
    </xdr:from>
    <xdr:to>
      <xdr:col>1</xdr:col>
      <xdr:colOff>2933701</xdr:colOff>
      <xdr:row>17</xdr:row>
      <xdr:rowOff>1646463</xdr:rowOff>
    </xdr:to>
    <xdr:pic>
      <xdr:nvPicPr>
        <xdr:cNvPr id="15" name="_x797904744">
          <a:extLst>
            <a:ext uri="{FF2B5EF4-FFF2-40B4-BE49-F238E27FC236}">
              <a16:creationId xmlns:a16="http://schemas.microsoft.com/office/drawing/2014/main" id="{918D36C9-9730-488C-B1B9-C69499B6D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6" y="23736299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163287</xdr:colOff>
      <xdr:row>18</xdr:row>
      <xdr:rowOff>43541</xdr:rowOff>
    </xdr:from>
    <xdr:to>
      <xdr:col>1</xdr:col>
      <xdr:colOff>2906487</xdr:colOff>
      <xdr:row>18</xdr:row>
      <xdr:rowOff>1632856</xdr:rowOff>
    </xdr:to>
    <xdr:pic>
      <xdr:nvPicPr>
        <xdr:cNvPr id="16" name="_x736691800">
          <a:extLst>
            <a:ext uri="{FF2B5EF4-FFF2-40B4-BE49-F238E27FC236}">
              <a16:creationId xmlns:a16="http://schemas.microsoft.com/office/drawing/2014/main" id="{C6C50D1B-B038-4206-AA34-9FB4E3177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2" y="25370516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149678</xdr:colOff>
      <xdr:row>19</xdr:row>
      <xdr:rowOff>43543</xdr:rowOff>
    </xdr:from>
    <xdr:to>
      <xdr:col>1</xdr:col>
      <xdr:colOff>2892878</xdr:colOff>
      <xdr:row>19</xdr:row>
      <xdr:rowOff>1632857</xdr:rowOff>
    </xdr:to>
    <xdr:pic>
      <xdr:nvPicPr>
        <xdr:cNvPr id="17" name="_x922715184">
          <a:extLst>
            <a:ext uri="{FF2B5EF4-FFF2-40B4-BE49-F238E27FC236}">
              <a16:creationId xmlns:a16="http://schemas.microsoft.com/office/drawing/2014/main" id="{DC1DDE9A-1B40-4148-A783-22F1E7A54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3" y="2701834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149678</xdr:colOff>
      <xdr:row>20</xdr:row>
      <xdr:rowOff>43543</xdr:rowOff>
    </xdr:from>
    <xdr:to>
      <xdr:col>1</xdr:col>
      <xdr:colOff>2892878</xdr:colOff>
      <xdr:row>20</xdr:row>
      <xdr:rowOff>1632857</xdr:rowOff>
    </xdr:to>
    <xdr:pic>
      <xdr:nvPicPr>
        <xdr:cNvPr id="18" name="_x922714968">
          <a:extLst>
            <a:ext uri="{FF2B5EF4-FFF2-40B4-BE49-F238E27FC236}">
              <a16:creationId xmlns:a16="http://schemas.microsoft.com/office/drawing/2014/main" id="{BDE2F3A6-5108-4F06-A4BF-390501058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3" y="2866616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149678</xdr:colOff>
      <xdr:row>21</xdr:row>
      <xdr:rowOff>43543</xdr:rowOff>
    </xdr:from>
    <xdr:to>
      <xdr:col>1</xdr:col>
      <xdr:colOff>2892878</xdr:colOff>
      <xdr:row>21</xdr:row>
      <xdr:rowOff>1632857</xdr:rowOff>
    </xdr:to>
    <xdr:pic>
      <xdr:nvPicPr>
        <xdr:cNvPr id="19" name="_x922715328">
          <a:extLst>
            <a:ext uri="{FF2B5EF4-FFF2-40B4-BE49-F238E27FC236}">
              <a16:creationId xmlns:a16="http://schemas.microsoft.com/office/drawing/2014/main" id="{1C43AF22-ECE3-43A7-8E28-D268AFF67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3" y="3031399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149678</xdr:colOff>
      <xdr:row>22</xdr:row>
      <xdr:rowOff>43542</xdr:rowOff>
    </xdr:from>
    <xdr:to>
      <xdr:col>1</xdr:col>
      <xdr:colOff>2892878</xdr:colOff>
      <xdr:row>22</xdr:row>
      <xdr:rowOff>1632857</xdr:rowOff>
    </xdr:to>
    <xdr:pic>
      <xdr:nvPicPr>
        <xdr:cNvPr id="20" name="_x922715544">
          <a:extLst>
            <a:ext uri="{FF2B5EF4-FFF2-40B4-BE49-F238E27FC236}">
              <a16:creationId xmlns:a16="http://schemas.microsoft.com/office/drawing/2014/main" id="{16E44AA2-6EFD-4E3A-9FDF-F7033F840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3" y="31961817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149678</xdr:colOff>
      <xdr:row>23</xdr:row>
      <xdr:rowOff>43543</xdr:rowOff>
    </xdr:from>
    <xdr:to>
      <xdr:col>1</xdr:col>
      <xdr:colOff>2892878</xdr:colOff>
      <xdr:row>23</xdr:row>
      <xdr:rowOff>1632857</xdr:rowOff>
    </xdr:to>
    <xdr:pic>
      <xdr:nvPicPr>
        <xdr:cNvPr id="21" name="_x794411464">
          <a:extLst>
            <a:ext uri="{FF2B5EF4-FFF2-40B4-BE49-F238E27FC236}">
              <a16:creationId xmlns:a16="http://schemas.microsoft.com/office/drawing/2014/main" id="{37DBD627-D4F2-4FD8-9EA1-ECACA2EAD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3" y="3360964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176893</xdr:colOff>
      <xdr:row>24</xdr:row>
      <xdr:rowOff>43543</xdr:rowOff>
    </xdr:from>
    <xdr:to>
      <xdr:col>1</xdr:col>
      <xdr:colOff>2920093</xdr:colOff>
      <xdr:row>24</xdr:row>
      <xdr:rowOff>1632857</xdr:rowOff>
    </xdr:to>
    <xdr:pic>
      <xdr:nvPicPr>
        <xdr:cNvPr id="22" name="_x736126344">
          <a:extLst>
            <a:ext uri="{FF2B5EF4-FFF2-40B4-BE49-F238E27FC236}">
              <a16:creationId xmlns:a16="http://schemas.microsoft.com/office/drawing/2014/main" id="{4197C1E6-A79E-4C96-9A2D-921A5103E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6668" y="3525746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176893</xdr:colOff>
      <xdr:row>25</xdr:row>
      <xdr:rowOff>43542</xdr:rowOff>
    </xdr:from>
    <xdr:to>
      <xdr:col>1</xdr:col>
      <xdr:colOff>2920093</xdr:colOff>
      <xdr:row>25</xdr:row>
      <xdr:rowOff>1632857</xdr:rowOff>
    </xdr:to>
    <xdr:pic>
      <xdr:nvPicPr>
        <xdr:cNvPr id="23" name="_x736126920">
          <a:extLst>
            <a:ext uri="{FF2B5EF4-FFF2-40B4-BE49-F238E27FC236}">
              <a16:creationId xmlns:a16="http://schemas.microsoft.com/office/drawing/2014/main" id="{7F6495AB-44E1-48E3-99A5-7F53D6CF9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6668" y="36905292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176893</xdr:colOff>
      <xdr:row>26</xdr:row>
      <xdr:rowOff>43543</xdr:rowOff>
    </xdr:from>
    <xdr:to>
      <xdr:col>1</xdr:col>
      <xdr:colOff>2920093</xdr:colOff>
      <xdr:row>26</xdr:row>
      <xdr:rowOff>1632857</xdr:rowOff>
    </xdr:to>
    <xdr:pic>
      <xdr:nvPicPr>
        <xdr:cNvPr id="24" name="_x803821768">
          <a:extLst>
            <a:ext uri="{FF2B5EF4-FFF2-40B4-BE49-F238E27FC236}">
              <a16:creationId xmlns:a16="http://schemas.microsoft.com/office/drawing/2014/main" id="{7E7F6484-4ACA-49B4-A365-A0F7B9A66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6668" y="3855311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176893</xdr:colOff>
      <xdr:row>27</xdr:row>
      <xdr:rowOff>43543</xdr:rowOff>
    </xdr:from>
    <xdr:to>
      <xdr:col>1</xdr:col>
      <xdr:colOff>2920093</xdr:colOff>
      <xdr:row>27</xdr:row>
      <xdr:rowOff>1632857</xdr:rowOff>
    </xdr:to>
    <xdr:pic>
      <xdr:nvPicPr>
        <xdr:cNvPr id="25" name="_x803824328">
          <a:extLst>
            <a:ext uri="{FF2B5EF4-FFF2-40B4-BE49-F238E27FC236}">
              <a16:creationId xmlns:a16="http://schemas.microsoft.com/office/drawing/2014/main" id="{18BC66E2-9DB2-443A-A459-5ED2486D0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6668" y="4020094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176893</xdr:colOff>
      <xdr:row>28</xdr:row>
      <xdr:rowOff>43543</xdr:rowOff>
    </xdr:from>
    <xdr:to>
      <xdr:col>1</xdr:col>
      <xdr:colOff>2920093</xdr:colOff>
      <xdr:row>28</xdr:row>
      <xdr:rowOff>1632857</xdr:rowOff>
    </xdr:to>
    <xdr:pic>
      <xdr:nvPicPr>
        <xdr:cNvPr id="26" name="_x922715904">
          <a:extLst>
            <a:ext uri="{FF2B5EF4-FFF2-40B4-BE49-F238E27FC236}">
              <a16:creationId xmlns:a16="http://schemas.microsoft.com/office/drawing/2014/main" id="{2EC82E09-714C-46FF-88A8-C9F30424A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6668" y="4184876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29</xdr:row>
      <xdr:rowOff>43543</xdr:rowOff>
    </xdr:from>
    <xdr:to>
      <xdr:col>1</xdr:col>
      <xdr:colOff>2892879</xdr:colOff>
      <xdr:row>29</xdr:row>
      <xdr:rowOff>1632858</xdr:rowOff>
    </xdr:to>
    <xdr:pic>
      <xdr:nvPicPr>
        <xdr:cNvPr id="27" name="_x922714752">
          <a:extLst>
            <a:ext uri="{FF2B5EF4-FFF2-40B4-BE49-F238E27FC236}">
              <a16:creationId xmlns:a16="http://schemas.microsoft.com/office/drawing/2014/main" id="{B05AF82E-B594-4A48-8904-3FF7DD7BC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43496593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30</xdr:row>
      <xdr:rowOff>43544</xdr:rowOff>
    </xdr:from>
    <xdr:to>
      <xdr:col>1</xdr:col>
      <xdr:colOff>2892879</xdr:colOff>
      <xdr:row>30</xdr:row>
      <xdr:rowOff>1632858</xdr:rowOff>
    </xdr:to>
    <xdr:pic>
      <xdr:nvPicPr>
        <xdr:cNvPr id="28" name="_x922714824">
          <a:extLst>
            <a:ext uri="{FF2B5EF4-FFF2-40B4-BE49-F238E27FC236}">
              <a16:creationId xmlns:a16="http://schemas.microsoft.com/office/drawing/2014/main" id="{BF4F9554-FC3E-434E-BDB5-AE81915F5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45144419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31</xdr:row>
      <xdr:rowOff>43544</xdr:rowOff>
    </xdr:from>
    <xdr:to>
      <xdr:col>1</xdr:col>
      <xdr:colOff>2892879</xdr:colOff>
      <xdr:row>31</xdr:row>
      <xdr:rowOff>1632858</xdr:rowOff>
    </xdr:to>
    <xdr:pic>
      <xdr:nvPicPr>
        <xdr:cNvPr id="29" name="_x922715112">
          <a:extLst>
            <a:ext uri="{FF2B5EF4-FFF2-40B4-BE49-F238E27FC236}">
              <a16:creationId xmlns:a16="http://schemas.microsoft.com/office/drawing/2014/main" id="{24651BA5-89D3-441D-AFE3-3790334CE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4679224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32</xdr:row>
      <xdr:rowOff>43543</xdr:rowOff>
    </xdr:from>
    <xdr:to>
      <xdr:col>1</xdr:col>
      <xdr:colOff>2892879</xdr:colOff>
      <xdr:row>32</xdr:row>
      <xdr:rowOff>1632858</xdr:rowOff>
    </xdr:to>
    <xdr:pic>
      <xdr:nvPicPr>
        <xdr:cNvPr id="30" name="_x922715760">
          <a:extLst>
            <a:ext uri="{FF2B5EF4-FFF2-40B4-BE49-F238E27FC236}">
              <a16:creationId xmlns:a16="http://schemas.microsoft.com/office/drawing/2014/main" id="{B482028A-C81B-4B64-9A3D-F80487F25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48440068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33</xdr:row>
      <xdr:rowOff>43544</xdr:rowOff>
    </xdr:from>
    <xdr:to>
      <xdr:col>1</xdr:col>
      <xdr:colOff>2892879</xdr:colOff>
      <xdr:row>33</xdr:row>
      <xdr:rowOff>1632858</xdr:rowOff>
    </xdr:to>
    <xdr:pic>
      <xdr:nvPicPr>
        <xdr:cNvPr id="31" name="_x797972768">
          <a:extLst>
            <a:ext uri="{FF2B5EF4-FFF2-40B4-BE49-F238E27FC236}">
              <a16:creationId xmlns:a16="http://schemas.microsoft.com/office/drawing/2014/main" id="{869792BC-73D9-4ACB-A988-1977ADFF9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5008789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34</xdr:row>
      <xdr:rowOff>43544</xdr:rowOff>
    </xdr:from>
    <xdr:to>
      <xdr:col>1</xdr:col>
      <xdr:colOff>2892879</xdr:colOff>
      <xdr:row>34</xdr:row>
      <xdr:rowOff>1632858</xdr:rowOff>
    </xdr:to>
    <xdr:pic>
      <xdr:nvPicPr>
        <xdr:cNvPr id="32" name="_x800822792">
          <a:extLst>
            <a:ext uri="{FF2B5EF4-FFF2-40B4-BE49-F238E27FC236}">
              <a16:creationId xmlns:a16="http://schemas.microsoft.com/office/drawing/2014/main" id="{973319AB-BAC2-4E32-9789-438586683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51735719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35</xdr:row>
      <xdr:rowOff>43544</xdr:rowOff>
    </xdr:from>
    <xdr:to>
      <xdr:col>1</xdr:col>
      <xdr:colOff>2892879</xdr:colOff>
      <xdr:row>35</xdr:row>
      <xdr:rowOff>1632858</xdr:rowOff>
    </xdr:to>
    <xdr:pic>
      <xdr:nvPicPr>
        <xdr:cNvPr id="33" name="_x800822000">
          <a:extLst>
            <a:ext uri="{FF2B5EF4-FFF2-40B4-BE49-F238E27FC236}">
              <a16:creationId xmlns:a16="http://schemas.microsoft.com/office/drawing/2014/main" id="{50A87F59-7E19-437A-A7C3-7B3093259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5338354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36</xdr:row>
      <xdr:rowOff>43543</xdr:rowOff>
    </xdr:from>
    <xdr:to>
      <xdr:col>1</xdr:col>
      <xdr:colOff>2892879</xdr:colOff>
      <xdr:row>36</xdr:row>
      <xdr:rowOff>1632858</xdr:rowOff>
    </xdr:to>
    <xdr:pic>
      <xdr:nvPicPr>
        <xdr:cNvPr id="34" name="_x800822576">
          <a:extLst>
            <a:ext uri="{FF2B5EF4-FFF2-40B4-BE49-F238E27FC236}">
              <a16:creationId xmlns:a16="http://schemas.microsoft.com/office/drawing/2014/main" id="{E3249A83-C642-4548-AD7D-D1BD1A242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55031368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37</xdr:row>
      <xdr:rowOff>43544</xdr:rowOff>
    </xdr:from>
    <xdr:to>
      <xdr:col>1</xdr:col>
      <xdr:colOff>2892879</xdr:colOff>
      <xdr:row>37</xdr:row>
      <xdr:rowOff>1632858</xdr:rowOff>
    </xdr:to>
    <xdr:pic>
      <xdr:nvPicPr>
        <xdr:cNvPr id="35" name="_x800825528">
          <a:extLst>
            <a:ext uri="{FF2B5EF4-FFF2-40B4-BE49-F238E27FC236}">
              <a16:creationId xmlns:a16="http://schemas.microsoft.com/office/drawing/2014/main" id="{00F06CB5-A6F6-4359-AEC5-013746CAA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5667919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38</xdr:row>
      <xdr:rowOff>43544</xdr:rowOff>
    </xdr:from>
    <xdr:to>
      <xdr:col>1</xdr:col>
      <xdr:colOff>2892879</xdr:colOff>
      <xdr:row>38</xdr:row>
      <xdr:rowOff>1632858</xdr:rowOff>
    </xdr:to>
    <xdr:pic>
      <xdr:nvPicPr>
        <xdr:cNvPr id="36" name="_x800823800">
          <a:extLst>
            <a:ext uri="{FF2B5EF4-FFF2-40B4-BE49-F238E27FC236}">
              <a16:creationId xmlns:a16="http://schemas.microsoft.com/office/drawing/2014/main" id="{61B49709-1496-4E7B-BEC3-6345A549C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58327019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136071</xdr:colOff>
      <xdr:row>39</xdr:row>
      <xdr:rowOff>43543</xdr:rowOff>
    </xdr:from>
    <xdr:to>
      <xdr:col>1</xdr:col>
      <xdr:colOff>2879271</xdr:colOff>
      <xdr:row>39</xdr:row>
      <xdr:rowOff>1632858</xdr:rowOff>
    </xdr:to>
    <xdr:pic>
      <xdr:nvPicPr>
        <xdr:cNvPr id="37" name="_x800232088">
          <a:extLst>
            <a:ext uri="{FF2B5EF4-FFF2-40B4-BE49-F238E27FC236}">
              <a16:creationId xmlns:a16="http://schemas.microsoft.com/office/drawing/2014/main" id="{EADA75FA-7E05-4DDF-A904-52791D842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5846" y="59974843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136071</xdr:colOff>
      <xdr:row>40</xdr:row>
      <xdr:rowOff>43544</xdr:rowOff>
    </xdr:from>
    <xdr:to>
      <xdr:col>1</xdr:col>
      <xdr:colOff>2879271</xdr:colOff>
      <xdr:row>40</xdr:row>
      <xdr:rowOff>1632858</xdr:rowOff>
    </xdr:to>
    <xdr:pic>
      <xdr:nvPicPr>
        <xdr:cNvPr id="38" name="_x800232664">
          <a:extLst>
            <a:ext uri="{FF2B5EF4-FFF2-40B4-BE49-F238E27FC236}">
              <a16:creationId xmlns:a16="http://schemas.microsoft.com/office/drawing/2014/main" id="{C8D42BF8-0CB8-4A78-8C8E-A1EF0AD91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5846" y="61622669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136071</xdr:colOff>
      <xdr:row>41</xdr:row>
      <xdr:rowOff>43544</xdr:rowOff>
    </xdr:from>
    <xdr:to>
      <xdr:col>1</xdr:col>
      <xdr:colOff>2879271</xdr:colOff>
      <xdr:row>41</xdr:row>
      <xdr:rowOff>1632858</xdr:rowOff>
    </xdr:to>
    <xdr:pic>
      <xdr:nvPicPr>
        <xdr:cNvPr id="39" name="_x797660320">
          <a:extLst>
            <a:ext uri="{FF2B5EF4-FFF2-40B4-BE49-F238E27FC236}">
              <a16:creationId xmlns:a16="http://schemas.microsoft.com/office/drawing/2014/main" id="{A54F2EC8-7C6C-4021-886B-62B6EB9FB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5846" y="6327049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136071</xdr:colOff>
      <xdr:row>42</xdr:row>
      <xdr:rowOff>43544</xdr:rowOff>
    </xdr:from>
    <xdr:to>
      <xdr:col>1</xdr:col>
      <xdr:colOff>2879271</xdr:colOff>
      <xdr:row>42</xdr:row>
      <xdr:rowOff>1632858</xdr:rowOff>
    </xdr:to>
    <xdr:pic>
      <xdr:nvPicPr>
        <xdr:cNvPr id="40" name="_x505444712">
          <a:extLst>
            <a:ext uri="{FF2B5EF4-FFF2-40B4-BE49-F238E27FC236}">
              <a16:creationId xmlns:a16="http://schemas.microsoft.com/office/drawing/2014/main" id="{65D3B9F4-1E1A-4479-A91D-AF4CE13EB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5846" y="64918319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136071</xdr:colOff>
      <xdr:row>43</xdr:row>
      <xdr:rowOff>43543</xdr:rowOff>
    </xdr:from>
    <xdr:to>
      <xdr:col>1</xdr:col>
      <xdr:colOff>2879271</xdr:colOff>
      <xdr:row>43</xdr:row>
      <xdr:rowOff>1632858</xdr:rowOff>
    </xdr:to>
    <xdr:pic>
      <xdr:nvPicPr>
        <xdr:cNvPr id="41" name="_x505446512">
          <a:extLst>
            <a:ext uri="{FF2B5EF4-FFF2-40B4-BE49-F238E27FC236}">
              <a16:creationId xmlns:a16="http://schemas.microsoft.com/office/drawing/2014/main" id="{FC85CFDD-908F-4165-8738-8A1183DD6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5846" y="66566143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122464</xdr:colOff>
      <xdr:row>44</xdr:row>
      <xdr:rowOff>43543</xdr:rowOff>
    </xdr:from>
    <xdr:to>
      <xdr:col>1</xdr:col>
      <xdr:colOff>2865664</xdr:colOff>
      <xdr:row>44</xdr:row>
      <xdr:rowOff>1632857</xdr:rowOff>
    </xdr:to>
    <xdr:pic>
      <xdr:nvPicPr>
        <xdr:cNvPr id="42" name="_x800232520">
          <a:extLst>
            <a:ext uri="{FF2B5EF4-FFF2-40B4-BE49-F238E27FC236}">
              <a16:creationId xmlns:a16="http://schemas.microsoft.com/office/drawing/2014/main" id="{6B6AFCFF-178D-4246-8CE9-75B620B33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2239" y="6821396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122464</xdr:colOff>
      <xdr:row>45</xdr:row>
      <xdr:rowOff>43543</xdr:rowOff>
    </xdr:from>
    <xdr:to>
      <xdr:col>1</xdr:col>
      <xdr:colOff>2865664</xdr:colOff>
      <xdr:row>45</xdr:row>
      <xdr:rowOff>1632857</xdr:rowOff>
    </xdr:to>
    <xdr:pic>
      <xdr:nvPicPr>
        <xdr:cNvPr id="43" name="_x800232088">
          <a:extLst>
            <a:ext uri="{FF2B5EF4-FFF2-40B4-BE49-F238E27FC236}">
              <a16:creationId xmlns:a16="http://schemas.microsoft.com/office/drawing/2014/main" id="{B400E619-ACDF-4D12-8201-F696C24C0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2239" y="6986179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122464</xdr:colOff>
      <xdr:row>46</xdr:row>
      <xdr:rowOff>43542</xdr:rowOff>
    </xdr:from>
    <xdr:to>
      <xdr:col>1</xdr:col>
      <xdr:colOff>2865664</xdr:colOff>
      <xdr:row>46</xdr:row>
      <xdr:rowOff>1632857</xdr:rowOff>
    </xdr:to>
    <xdr:pic>
      <xdr:nvPicPr>
        <xdr:cNvPr id="44" name="_x797660320">
          <a:extLst>
            <a:ext uri="{FF2B5EF4-FFF2-40B4-BE49-F238E27FC236}">
              <a16:creationId xmlns:a16="http://schemas.microsoft.com/office/drawing/2014/main" id="{D83DD34A-AD8C-4D40-B761-9CAD5BF06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2239" y="71509617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122464</xdr:colOff>
      <xdr:row>47</xdr:row>
      <xdr:rowOff>43543</xdr:rowOff>
    </xdr:from>
    <xdr:to>
      <xdr:col>1</xdr:col>
      <xdr:colOff>2865664</xdr:colOff>
      <xdr:row>47</xdr:row>
      <xdr:rowOff>1632857</xdr:rowOff>
    </xdr:to>
    <xdr:pic>
      <xdr:nvPicPr>
        <xdr:cNvPr id="45" name="_x799319264">
          <a:extLst>
            <a:ext uri="{FF2B5EF4-FFF2-40B4-BE49-F238E27FC236}">
              <a16:creationId xmlns:a16="http://schemas.microsoft.com/office/drawing/2014/main" id="{0DA326CC-E607-4826-A221-BF15113B6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2239" y="7315744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122464</xdr:colOff>
      <xdr:row>48</xdr:row>
      <xdr:rowOff>43543</xdr:rowOff>
    </xdr:from>
    <xdr:to>
      <xdr:col>1</xdr:col>
      <xdr:colOff>2865664</xdr:colOff>
      <xdr:row>48</xdr:row>
      <xdr:rowOff>1632857</xdr:rowOff>
    </xdr:to>
    <xdr:pic>
      <xdr:nvPicPr>
        <xdr:cNvPr id="46" name="_x505444712">
          <a:extLst>
            <a:ext uri="{FF2B5EF4-FFF2-40B4-BE49-F238E27FC236}">
              <a16:creationId xmlns:a16="http://schemas.microsoft.com/office/drawing/2014/main" id="{9B957613-E8DA-468D-830C-0BA2E15B0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2239" y="7480526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122464</xdr:colOff>
      <xdr:row>49</xdr:row>
      <xdr:rowOff>57150</xdr:rowOff>
    </xdr:from>
    <xdr:to>
      <xdr:col>1</xdr:col>
      <xdr:colOff>2865664</xdr:colOff>
      <xdr:row>50</xdr:row>
      <xdr:rowOff>-1</xdr:rowOff>
    </xdr:to>
    <xdr:pic>
      <xdr:nvPicPr>
        <xdr:cNvPr id="47" name="_x922790272">
          <a:extLst>
            <a:ext uri="{FF2B5EF4-FFF2-40B4-BE49-F238E27FC236}">
              <a16:creationId xmlns:a16="http://schemas.microsoft.com/office/drawing/2014/main" id="{79F6FF89-2232-48AB-8A32-47040EEA3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2239" y="76466700"/>
          <a:ext cx="2743200" cy="159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122464</xdr:colOff>
      <xdr:row>50</xdr:row>
      <xdr:rowOff>43542</xdr:rowOff>
    </xdr:from>
    <xdr:to>
      <xdr:col>1</xdr:col>
      <xdr:colOff>2865664</xdr:colOff>
      <xdr:row>50</xdr:row>
      <xdr:rowOff>1632857</xdr:rowOff>
    </xdr:to>
    <xdr:pic>
      <xdr:nvPicPr>
        <xdr:cNvPr id="48" name="_x922789264">
          <a:extLst>
            <a:ext uri="{FF2B5EF4-FFF2-40B4-BE49-F238E27FC236}">
              <a16:creationId xmlns:a16="http://schemas.microsoft.com/office/drawing/2014/main" id="{75083E8C-DC4E-4527-96C9-F6041F56A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2239" y="78100917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122464</xdr:colOff>
      <xdr:row>51</xdr:row>
      <xdr:rowOff>57150</xdr:rowOff>
    </xdr:from>
    <xdr:to>
      <xdr:col>1</xdr:col>
      <xdr:colOff>2865664</xdr:colOff>
      <xdr:row>52</xdr:row>
      <xdr:rowOff>0</xdr:rowOff>
    </xdr:to>
    <xdr:pic>
      <xdr:nvPicPr>
        <xdr:cNvPr id="49" name="_x922790848">
          <a:extLst>
            <a:ext uri="{FF2B5EF4-FFF2-40B4-BE49-F238E27FC236}">
              <a16:creationId xmlns:a16="http://schemas.microsoft.com/office/drawing/2014/main" id="{18D2DAC1-B519-4FB2-B34F-7C4B6B3CB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2239" y="79762350"/>
          <a:ext cx="2743200" cy="159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122464</xdr:colOff>
      <xdr:row>52</xdr:row>
      <xdr:rowOff>57150</xdr:rowOff>
    </xdr:from>
    <xdr:to>
      <xdr:col>1</xdr:col>
      <xdr:colOff>2865664</xdr:colOff>
      <xdr:row>53</xdr:row>
      <xdr:rowOff>-1</xdr:rowOff>
    </xdr:to>
    <xdr:pic>
      <xdr:nvPicPr>
        <xdr:cNvPr id="50" name="_x798690536">
          <a:extLst>
            <a:ext uri="{FF2B5EF4-FFF2-40B4-BE49-F238E27FC236}">
              <a16:creationId xmlns:a16="http://schemas.microsoft.com/office/drawing/2014/main" id="{F582888F-336C-490E-BEEE-853EDB0C5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2239" y="81410175"/>
          <a:ext cx="2743200" cy="159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122464</xdr:colOff>
      <xdr:row>53</xdr:row>
      <xdr:rowOff>57149</xdr:rowOff>
    </xdr:from>
    <xdr:to>
      <xdr:col>1</xdr:col>
      <xdr:colOff>2865664</xdr:colOff>
      <xdr:row>54</xdr:row>
      <xdr:rowOff>0</xdr:rowOff>
    </xdr:to>
    <xdr:pic>
      <xdr:nvPicPr>
        <xdr:cNvPr id="51" name="_x798689888">
          <a:extLst>
            <a:ext uri="{FF2B5EF4-FFF2-40B4-BE49-F238E27FC236}">
              <a16:creationId xmlns:a16="http://schemas.microsoft.com/office/drawing/2014/main" id="{91B1F985-65E6-4C15-8973-D4C76A451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2239" y="83057999"/>
          <a:ext cx="2743200" cy="1590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54</xdr:row>
      <xdr:rowOff>43543</xdr:rowOff>
    </xdr:from>
    <xdr:to>
      <xdr:col>1</xdr:col>
      <xdr:colOff>2892879</xdr:colOff>
      <xdr:row>54</xdr:row>
      <xdr:rowOff>1632857</xdr:rowOff>
    </xdr:to>
    <xdr:pic>
      <xdr:nvPicPr>
        <xdr:cNvPr id="52" name="_x922790920">
          <a:extLst>
            <a:ext uri="{FF2B5EF4-FFF2-40B4-BE49-F238E27FC236}">
              <a16:creationId xmlns:a16="http://schemas.microsoft.com/office/drawing/2014/main" id="{4B284BEB-DF1A-4B7E-96B8-75C988A17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8469221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55</xdr:row>
      <xdr:rowOff>43543</xdr:rowOff>
    </xdr:from>
    <xdr:to>
      <xdr:col>1</xdr:col>
      <xdr:colOff>2892879</xdr:colOff>
      <xdr:row>55</xdr:row>
      <xdr:rowOff>1632857</xdr:rowOff>
    </xdr:to>
    <xdr:pic>
      <xdr:nvPicPr>
        <xdr:cNvPr id="53" name="_x922789768">
          <a:extLst>
            <a:ext uri="{FF2B5EF4-FFF2-40B4-BE49-F238E27FC236}">
              <a16:creationId xmlns:a16="http://schemas.microsoft.com/office/drawing/2014/main" id="{B986EBCC-0685-4D47-A410-2FABA38EA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8634004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56</xdr:row>
      <xdr:rowOff>43543</xdr:rowOff>
    </xdr:from>
    <xdr:to>
      <xdr:col>1</xdr:col>
      <xdr:colOff>2892879</xdr:colOff>
      <xdr:row>56</xdr:row>
      <xdr:rowOff>1632857</xdr:rowOff>
    </xdr:to>
    <xdr:pic>
      <xdr:nvPicPr>
        <xdr:cNvPr id="54" name="_x922790272">
          <a:extLst>
            <a:ext uri="{FF2B5EF4-FFF2-40B4-BE49-F238E27FC236}">
              <a16:creationId xmlns:a16="http://schemas.microsoft.com/office/drawing/2014/main" id="{54ED9767-44B8-4F51-8804-C193F0635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8798786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57</xdr:row>
      <xdr:rowOff>43542</xdr:rowOff>
    </xdr:from>
    <xdr:to>
      <xdr:col>1</xdr:col>
      <xdr:colOff>2892879</xdr:colOff>
      <xdr:row>57</xdr:row>
      <xdr:rowOff>1632857</xdr:rowOff>
    </xdr:to>
    <xdr:pic>
      <xdr:nvPicPr>
        <xdr:cNvPr id="55" name="_x802777200">
          <a:extLst>
            <a:ext uri="{FF2B5EF4-FFF2-40B4-BE49-F238E27FC236}">
              <a16:creationId xmlns:a16="http://schemas.microsoft.com/office/drawing/2014/main" id="{83C6A589-F4B1-4A7F-A3B5-F451ED40E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89635692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58</xdr:row>
      <xdr:rowOff>43543</xdr:rowOff>
    </xdr:from>
    <xdr:to>
      <xdr:col>1</xdr:col>
      <xdr:colOff>2892879</xdr:colOff>
      <xdr:row>58</xdr:row>
      <xdr:rowOff>1632857</xdr:rowOff>
    </xdr:to>
    <xdr:pic>
      <xdr:nvPicPr>
        <xdr:cNvPr id="56" name="_x802776768">
          <a:extLst>
            <a:ext uri="{FF2B5EF4-FFF2-40B4-BE49-F238E27FC236}">
              <a16:creationId xmlns:a16="http://schemas.microsoft.com/office/drawing/2014/main" id="{F1526834-7949-4C76-9E8F-81301C548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9128351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59</xdr:row>
      <xdr:rowOff>43544</xdr:rowOff>
    </xdr:from>
    <xdr:to>
      <xdr:col>1</xdr:col>
      <xdr:colOff>2914650</xdr:colOff>
      <xdr:row>59</xdr:row>
      <xdr:rowOff>1632858</xdr:rowOff>
    </xdr:to>
    <xdr:pic>
      <xdr:nvPicPr>
        <xdr:cNvPr id="57" name="_x921820872">
          <a:extLst>
            <a:ext uri="{FF2B5EF4-FFF2-40B4-BE49-F238E27FC236}">
              <a16:creationId xmlns:a16="http://schemas.microsoft.com/office/drawing/2014/main" id="{C71128E7-EB0A-4C3B-BAC5-2765CF3D9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92931344"/>
          <a:ext cx="272415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60</xdr:row>
      <xdr:rowOff>43543</xdr:rowOff>
    </xdr:from>
    <xdr:to>
      <xdr:col>1</xdr:col>
      <xdr:colOff>2933700</xdr:colOff>
      <xdr:row>60</xdr:row>
      <xdr:rowOff>1632858</xdr:rowOff>
    </xdr:to>
    <xdr:pic>
      <xdr:nvPicPr>
        <xdr:cNvPr id="58" name="_x921819144">
          <a:extLst>
            <a:ext uri="{FF2B5EF4-FFF2-40B4-BE49-F238E27FC236}">
              <a16:creationId xmlns:a16="http://schemas.microsoft.com/office/drawing/2014/main" id="{9595F127-F75E-4CF6-A6E7-D683109A4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94579168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61</xdr:row>
      <xdr:rowOff>43544</xdr:rowOff>
    </xdr:from>
    <xdr:to>
      <xdr:col>1</xdr:col>
      <xdr:colOff>2933700</xdr:colOff>
      <xdr:row>61</xdr:row>
      <xdr:rowOff>1632858</xdr:rowOff>
    </xdr:to>
    <xdr:pic>
      <xdr:nvPicPr>
        <xdr:cNvPr id="59" name="_x921820728">
          <a:extLst>
            <a:ext uri="{FF2B5EF4-FFF2-40B4-BE49-F238E27FC236}">
              <a16:creationId xmlns:a16="http://schemas.microsoft.com/office/drawing/2014/main" id="{8F041107-5A07-4D2F-A7F4-836AA3663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9622699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62</xdr:row>
      <xdr:rowOff>43544</xdr:rowOff>
    </xdr:from>
    <xdr:to>
      <xdr:col>1</xdr:col>
      <xdr:colOff>2933700</xdr:colOff>
      <xdr:row>62</xdr:row>
      <xdr:rowOff>1632858</xdr:rowOff>
    </xdr:to>
    <xdr:pic>
      <xdr:nvPicPr>
        <xdr:cNvPr id="60" name="_x925038512">
          <a:extLst>
            <a:ext uri="{FF2B5EF4-FFF2-40B4-BE49-F238E27FC236}">
              <a16:creationId xmlns:a16="http://schemas.microsoft.com/office/drawing/2014/main" id="{0647577D-B612-4292-B8E8-FCDCC9E64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97874819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63</xdr:row>
      <xdr:rowOff>43544</xdr:rowOff>
    </xdr:from>
    <xdr:to>
      <xdr:col>1</xdr:col>
      <xdr:colOff>2933700</xdr:colOff>
      <xdr:row>63</xdr:row>
      <xdr:rowOff>1632858</xdr:rowOff>
    </xdr:to>
    <xdr:pic>
      <xdr:nvPicPr>
        <xdr:cNvPr id="61" name="_x925038944">
          <a:extLst>
            <a:ext uri="{FF2B5EF4-FFF2-40B4-BE49-F238E27FC236}">
              <a16:creationId xmlns:a16="http://schemas.microsoft.com/office/drawing/2014/main" id="{A113C0AB-C2FB-4BD9-8561-DF921148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9952264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64</xdr:row>
      <xdr:rowOff>29936</xdr:rowOff>
    </xdr:from>
    <xdr:to>
      <xdr:col>1</xdr:col>
      <xdr:colOff>2906486</xdr:colOff>
      <xdr:row>64</xdr:row>
      <xdr:rowOff>1619251</xdr:rowOff>
    </xdr:to>
    <xdr:pic>
      <xdr:nvPicPr>
        <xdr:cNvPr id="62" name="_x790501552">
          <a:extLst>
            <a:ext uri="{FF2B5EF4-FFF2-40B4-BE49-F238E27FC236}">
              <a16:creationId xmlns:a16="http://schemas.microsoft.com/office/drawing/2014/main" id="{079605B5-7C33-4840-A8B7-960F7590D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01156861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65</xdr:row>
      <xdr:rowOff>29937</xdr:rowOff>
    </xdr:from>
    <xdr:to>
      <xdr:col>1</xdr:col>
      <xdr:colOff>2906486</xdr:colOff>
      <xdr:row>65</xdr:row>
      <xdr:rowOff>1619251</xdr:rowOff>
    </xdr:to>
    <xdr:pic>
      <xdr:nvPicPr>
        <xdr:cNvPr id="63" name="_x790502416">
          <a:extLst>
            <a:ext uri="{FF2B5EF4-FFF2-40B4-BE49-F238E27FC236}">
              <a16:creationId xmlns:a16="http://schemas.microsoft.com/office/drawing/2014/main" id="{0F7ED2C4-1AC0-4024-893E-ED0475AAC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02804687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66</xdr:row>
      <xdr:rowOff>29937</xdr:rowOff>
    </xdr:from>
    <xdr:to>
      <xdr:col>1</xdr:col>
      <xdr:colOff>2906486</xdr:colOff>
      <xdr:row>66</xdr:row>
      <xdr:rowOff>1619251</xdr:rowOff>
    </xdr:to>
    <xdr:pic>
      <xdr:nvPicPr>
        <xdr:cNvPr id="64" name="_x790502992">
          <a:extLst>
            <a:ext uri="{FF2B5EF4-FFF2-40B4-BE49-F238E27FC236}">
              <a16:creationId xmlns:a16="http://schemas.microsoft.com/office/drawing/2014/main" id="{61CE0CB5-B508-4ADC-AA19-F9DFCEF3B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04452512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67</xdr:row>
      <xdr:rowOff>29936</xdr:rowOff>
    </xdr:from>
    <xdr:to>
      <xdr:col>1</xdr:col>
      <xdr:colOff>2906486</xdr:colOff>
      <xdr:row>67</xdr:row>
      <xdr:rowOff>1619251</xdr:rowOff>
    </xdr:to>
    <xdr:pic>
      <xdr:nvPicPr>
        <xdr:cNvPr id="65" name="_x797910752">
          <a:extLst>
            <a:ext uri="{FF2B5EF4-FFF2-40B4-BE49-F238E27FC236}">
              <a16:creationId xmlns:a16="http://schemas.microsoft.com/office/drawing/2014/main" id="{465538B9-4F5F-411E-A43E-2FCD86C4B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06100336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68</xdr:row>
      <xdr:rowOff>29937</xdr:rowOff>
    </xdr:from>
    <xdr:to>
      <xdr:col>1</xdr:col>
      <xdr:colOff>2906486</xdr:colOff>
      <xdr:row>68</xdr:row>
      <xdr:rowOff>1619251</xdr:rowOff>
    </xdr:to>
    <xdr:pic>
      <xdr:nvPicPr>
        <xdr:cNvPr id="66" name="_x797910464">
          <a:extLst>
            <a:ext uri="{FF2B5EF4-FFF2-40B4-BE49-F238E27FC236}">
              <a16:creationId xmlns:a16="http://schemas.microsoft.com/office/drawing/2014/main" id="{7548D048-351F-48A1-B553-8BFDC9FCE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07748162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69</xdr:row>
      <xdr:rowOff>29936</xdr:rowOff>
    </xdr:from>
    <xdr:to>
      <xdr:col>1</xdr:col>
      <xdr:colOff>2906486</xdr:colOff>
      <xdr:row>69</xdr:row>
      <xdr:rowOff>1619250</xdr:rowOff>
    </xdr:to>
    <xdr:pic>
      <xdr:nvPicPr>
        <xdr:cNvPr id="67" name="_x790503496">
          <a:extLst>
            <a:ext uri="{FF2B5EF4-FFF2-40B4-BE49-F238E27FC236}">
              <a16:creationId xmlns:a16="http://schemas.microsoft.com/office/drawing/2014/main" id="{46B038C9-599A-4FAE-A4DD-604252B09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09395986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70</xdr:row>
      <xdr:rowOff>29936</xdr:rowOff>
    </xdr:from>
    <xdr:to>
      <xdr:col>1</xdr:col>
      <xdr:colOff>2906486</xdr:colOff>
      <xdr:row>70</xdr:row>
      <xdr:rowOff>1619250</xdr:rowOff>
    </xdr:to>
    <xdr:pic>
      <xdr:nvPicPr>
        <xdr:cNvPr id="68" name="_x790502776">
          <a:extLst>
            <a:ext uri="{FF2B5EF4-FFF2-40B4-BE49-F238E27FC236}">
              <a16:creationId xmlns:a16="http://schemas.microsoft.com/office/drawing/2014/main" id="{101FB927-D6EF-4B2A-A27B-F0FD0DD16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11043811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71</xdr:row>
      <xdr:rowOff>29935</xdr:rowOff>
    </xdr:from>
    <xdr:to>
      <xdr:col>1</xdr:col>
      <xdr:colOff>2906486</xdr:colOff>
      <xdr:row>71</xdr:row>
      <xdr:rowOff>1619250</xdr:rowOff>
    </xdr:to>
    <xdr:pic>
      <xdr:nvPicPr>
        <xdr:cNvPr id="69" name="_x790503208">
          <a:extLst>
            <a:ext uri="{FF2B5EF4-FFF2-40B4-BE49-F238E27FC236}">
              <a16:creationId xmlns:a16="http://schemas.microsoft.com/office/drawing/2014/main" id="{B4D38DEE-C26B-4A24-8790-7A5B7ED42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12691635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72</xdr:row>
      <xdr:rowOff>29936</xdr:rowOff>
    </xdr:from>
    <xdr:to>
      <xdr:col>1</xdr:col>
      <xdr:colOff>2906486</xdr:colOff>
      <xdr:row>72</xdr:row>
      <xdr:rowOff>1619250</xdr:rowOff>
    </xdr:to>
    <xdr:pic>
      <xdr:nvPicPr>
        <xdr:cNvPr id="70" name="_x231421224">
          <a:extLst>
            <a:ext uri="{FF2B5EF4-FFF2-40B4-BE49-F238E27FC236}">
              <a16:creationId xmlns:a16="http://schemas.microsoft.com/office/drawing/2014/main" id="{8F9D0B10-E7EB-4A51-B72A-74E82AEDC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14339461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73</xdr:row>
      <xdr:rowOff>29936</xdr:rowOff>
    </xdr:from>
    <xdr:to>
      <xdr:col>1</xdr:col>
      <xdr:colOff>2906486</xdr:colOff>
      <xdr:row>73</xdr:row>
      <xdr:rowOff>1619250</xdr:rowOff>
    </xdr:to>
    <xdr:pic>
      <xdr:nvPicPr>
        <xdr:cNvPr id="71" name="_x790541000">
          <a:extLst>
            <a:ext uri="{FF2B5EF4-FFF2-40B4-BE49-F238E27FC236}">
              <a16:creationId xmlns:a16="http://schemas.microsoft.com/office/drawing/2014/main" id="{2CB9D883-DB3B-4C1B-B971-CC312686C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15987286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136071</xdr:colOff>
      <xdr:row>74</xdr:row>
      <xdr:rowOff>43542</xdr:rowOff>
    </xdr:from>
    <xdr:to>
      <xdr:col>1</xdr:col>
      <xdr:colOff>2879271</xdr:colOff>
      <xdr:row>74</xdr:row>
      <xdr:rowOff>1632857</xdr:rowOff>
    </xdr:to>
    <xdr:pic>
      <xdr:nvPicPr>
        <xdr:cNvPr id="72" name="_x505456952">
          <a:extLst>
            <a:ext uri="{FF2B5EF4-FFF2-40B4-BE49-F238E27FC236}">
              <a16:creationId xmlns:a16="http://schemas.microsoft.com/office/drawing/2014/main" id="{05EEA63C-5540-4C02-A867-EEDDD4CF3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5846" y="117648717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136071</xdr:colOff>
      <xdr:row>75</xdr:row>
      <xdr:rowOff>43543</xdr:rowOff>
    </xdr:from>
    <xdr:to>
      <xdr:col>1</xdr:col>
      <xdr:colOff>2879271</xdr:colOff>
      <xdr:row>75</xdr:row>
      <xdr:rowOff>1632857</xdr:rowOff>
    </xdr:to>
    <xdr:pic>
      <xdr:nvPicPr>
        <xdr:cNvPr id="73" name="_x505464944">
          <a:extLst>
            <a:ext uri="{FF2B5EF4-FFF2-40B4-BE49-F238E27FC236}">
              <a16:creationId xmlns:a16="http://schemas.microsoft.com/office/drawing/2014/main" id="{72C9EB41-2F05-4493-A057-2DC4AF8FB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5846" y="11929654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136071</xdr:colOff>
      <xdr:row>76</xdr:row>
      <xdr:rowOff>43543</xdr:rowOff>
    </xdr:from>
    <xdr:to>
      <xdr:col>1</xdr:col>
      <xdr:colOff>2879271</xdr:colOff>
      <xdr:row>76</xdr:row>
      <xdr:rowOff>1632857</xdr:rowOff>
    </xdr:to>
    <xdr:pic>
      <xdr:nvPicPr>
        <xdr:cNvPr id="74" name="_x505466528">
          <a:extLst>
            <a:ext uri="{FF2B5EF4-FFF2-40B4-BE49-F238E27FC236}">
              <a16:creationId xmlns:a16="http://schemas.microsoft.com/office/drawing/2014/main" id="{26422A75-F930-414C-96CD-A32FD0A52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5846" y="12094436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136071</xdr:colOff>
      <xdr:row>77</xdr:row>
      <xdr:rowOff>43543</xdr:rowOff>
    </xdr:from>
    <xdr:to>
      <xdr:col>1</xdr:col>
      <xdr:colOff>2879271</xdr:colOff>
      <xdr:row>77</xdr:row>
      <xdr:rowOff>1632857</xdr:rowOff>
    </xdr:to>
    <xdr:pic>
      <xdr:nvPicPr>
        <xdr:cNvPr id="75" name="_x505470344">
          <a:extLst>
            <a:ext uri="{FF2B5EF4-FFF2-40B4-BE49-F238E27FC236}">
              <a16:creationId xmlns:a16="http://schemas.microsoft.com/office/drawing/2014/main" id="{D1317B7A-36C6-4E09-A64D-20EABF9DC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5846" y="12259219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136071</xdr:colOff>
      <xdr:row>78</xdr:row>
      <xdr:rowOff>43542</xdr:rowOff>
    </xdr:from>
    <xdr:to>
      <xdr:col>1</xdr:col>
      <xdr:colOff>2879271</xdr:colOff>
      <xdr:row>78</xdr:row>
      <xdr:rowOff>1632857</xdr:rowOff>
    </xdr:to>
    <xdr:pic>
      <xdr:nvPicPr>
        <xdr:cNvPr id="76" name="_x505471208">
          <a:extLst>
            <a:ext uri="{FF2B5EF4-FFF2-40B4-BE49-F238E27FC236}">
              <a16:creationId xmlns:a16="http://schemas.microsoft.com/office/drawing/2014/main" id="{D85D016F-0927-4216-B1F3-802C165A8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5846" y="124240017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79</xdr:row>
      <xdr:rowOff>57151</xdr:rowOff>
    </xdr:from>
    <xdr:to>
      <xdr:col>1</xdr:col>
      <xdr:colOff>2873829</xdr:colOff>
      <xdr:row>80</xdr:row>
      <xdr:rowOff>1</xdr:rowOff>
    </xdr:to>
    <xdr:pic>
      <xdr:nvPicPr>
        <xdr:cNvPr id="77" name="_x925041648">
          <a:extLst>
            <a:ext uri="{FF2B5EF4-FFF2-40B4-BE49-F238E27FC236}">
              <a16:creationId xmlns:a16="http://schemas.microsoft.com/office/drawing/2014/main" id="{4763F324-51B0-4EE4-9272-A1CD1BE38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125901451"/>
          <a:ext cx="2724150" cy="159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80</xdr:row>
      <xdr:rowOff>57151</xdr:rowOff>
    </xdr:from>
    <xdr:to>
      <xdr:col>1</xdr:col>
      <xdr:colOff>2892879</xdr:colOff>
      <xdr:row>81</xdr:row>
      <xdr:rowOff>0</xdr:rowOff>
    </xdr:to>
    <xdr:pic>
      <xdr:nvPicPr>
        <xdr:cNvPr id="78" name="_x925041792">
          <a:extLst>
            <a:ext uri="{FF2B5EF4-FFF2-40B4-BE49-F238E27FC236}">
              <a16:creationId xmlns:a16="http://schemas.microsoft.com/office/drawing/2014/main" id="{A6D8AE7C-14E4-4564-93DE-A67FE7BD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127549276"/>
          <a:ext cx="2743200" cy="159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81</xdr:row>
      <xdr:rowOff>57150</xdr:rowOff>
    </xdr:from>
    <xdr:to>
      <xdr:col>1</xdr:col>
      <xdr:colOff>2892879</xdr:colOff>
      <xdr:row>82</xdr:row>
      <xdr:rowOff>1</xdr:rowOff>
    </xdr:to>
    <xdr:pic>
      <xdr:nvPicPr>
        <xdr:cNvPr id="79" name="_x925040352">
          <a:extLst>
            <a:ext uri="{FF2B5EF4-FFF2-40B4-BE49-F238E27FC236}">
              <a16:creationId xmlns:a16="http://schemas.microsoft.com/office/drawing/2014/main" id="{81FA0A1C-E34F-4C7D-8777-99E88F8D5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129197100"/>
          <a:ext cx="2743200" cy="1590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82</xdr:row>
      <xdr:rowOff>43544</xdr:rowOff>
    </xdr:from>
    <xdr:to>
      <xdr:col>1</xdr:col>
      <xdr:colOff>2892879</xdr:colOff>
      <xdr:row>82</xdr:row>
      <xdr:rowOff>1632858</xdr:rowOff>
    </xdr:to>
    <xdr:pic>
      <xdr:nvPicPr>
        <xdr:cNvPr id="80" name="_x925045568">
          <a:extLst>
            <a:ext uri="{FF2B5EF4-FFF2-40B4-BE49-F238E27FC236}">
              <a16:creationId xmlns:a16="http://schemas.microsoft.com/office/drawing/2014/main" id="{D05B0BED-2631-4F38-92B7-2403401FD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130831319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83</xdr:row>
      <xdr:rowOff>57151</xdr:rowOff>
    </xdr:from>
    <xdr:to>
      <xdr:col>1</xdr:col>
      <xdr:colOff>2892879</xdr:colOff>
      <xdr:row>84</xdr:row>
      <xdr:rowOff>1</xdr:rowOff>
    </xdr:to>
    <xdr:pic>
      <xdr:nvPicPr>
        <xdr:cNvPr id="81" name="_x925044776">
          <a:extLst>
            <a:ext uri="{FF2B5EF4-FFF2-40B4-BE49-F238E27FC236}">
              <a16:creationId xmlns:a16="http://schemas.microsoft.com/office/drawing/2014/main" id="{F3A6E674-33DD-4A57-8839-122B414D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132492751"/>
          <a:ext cx="2743200" cy="159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149678</xdr:colOff>
      <xdr:row>84</xdr:row>
      <xdr:rowOff>57150</xdr:rowOff>
    </xdr:from>
    <xdr:to>
      <xdr:col>1</xdr:col>
      <xdr:colOff>2892878</xdr:colOff>
      <xdr:row>85</xdr:row>
      <xdr:rowOff>-1</xdr:rowOff>
    </xdr:to>
    <xdr:pic>
      <xdr:nvPicPr>
        <xdr:cNvPr id="82" name="_x922632576">
          <a:extLst>
            <a:ext uri="{FF2B5EF4-FFF2-40B4-BE49-F238E27FC236}">
              <a16:creationId xmlns:a16="http://schemas.microsoft.com/office/drawing/2014/main" id="{AEDEC57A-1342-4426-A0E4-D4BBC9758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3" y="134140575"/>
          <a:ext cx="2743200" cy="159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149678</xdr:colOff>
      <xdr:row>85</xdr:row>
      <xdr:rowOff>57149</xdr:rowOff>
    </xdr:from>
    <xdr:to>
      <xdr:col>1</xdr:col>
      <xdr:colOff>2892878</xdr:colOff>
      <xdr:row>86</xdr:row>
      <xdr:rowOff>0</xdr:rowOff>
    </xdr:to>
    <xdr:pic>
      <xdr:nvPicPr>
        <xdr:cNvPr id="83" name="_x922631712">
          <a:extLst>
            <a:ext uri="{FF2B5EF4-FFF2-40B4-BE49-F238E27FC236}">
              <a16:creationId xmlns:a16="http://schemas.microsoft.com/office/drawing/2014/main" id="{8AD29111-0BC5-4112-8ABC-06A49CCB1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3" y="135788399"/>
          <a:ext cx="2743200" cy="1590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149678</xdr:colOff>
      <xdr:row>86</xdr:row>
      <xdr:rowOff>57150</xdr:rowOff>
    </xdr:from>
    <xdr:to>
      <xdr:col>1</xdr:col>
      <xdr:colOff>2892878</xdr:colOff>
      <xdr:row>87</xdr:row>
      <xdr:rowOff>0</xdr:rowOff>
    </xdr:to>
    <xdr:pic>
      <xdr:nvPicPr>
        <xdr:cNvPr id="84" name="_x922630704">
          <a:extLst>
            <a:ext uri="{FF2B5EF4-FFF2-40B4-BE49-F238E27FC236}">
              <a16:creationId xmlns:a16="http://schemas.microsoft.com/office/drawing/2014/main" id="{1A10916D-6861-45AF-8DAB-D4280F691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3" y="137436225"/>
          <a:ext cx="2743200" cy="159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149678</xdr:colOff>
      <xdr:row>87</xdr:row>
      <xdr:rowOff>57150</xdr:rowOff>
    </xdr:from>
    <xdr:to>
      <xdr:col>1</xdr:col>
      <xdr:colOff>2892878</xdr:colOff>
      <xdr:row>88</xdr:row>
      <xdr:rowOff>-1</xdr:rowOff>
    </xdr:to>
    <xdr:pic>
      <xdr:nvPicPr>
        <xdr:cNvPr id="85" name="_x804341712">
          <a:extLst>
            <a:ext uri="{FF2B5EF4-FFF2-40B4-BE49-F238E27FC236}">
              <a16:creationId xmlns:a16="http://schemas.microsoft.com/office/drawing/2014/main" id="{02F6D149-50C1-42E7-9743-9E27A0F8D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3" y="139084050"/>
          <a:ext cx="2743200" cy="159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149678</xdr:colOff>
      <xdr:row>88</xdr:row>
      <xdr:rowOff>57149</xdr:rowOff>
    </xdr:from>
    <xdr:to>
      <xdr:col>1</xdr:col>
      <xdr:colOff>2892878</xdr:colOff>
      <xdr:row>89</xdr:row>
      <xdr:rowOff>0</xdr:rowOff>
    </xdr:to>
    <xdr:pic>
      <xdr:nvPicPr>
        <xdr:cNvPr id="86" name="_x804343368">
          <a:extLst>
            <a:ext uri="{FF2B5EF4-FFF2-40B4-BE49-F238E27FC236}">
              <a16:creationId xmlns:a16="http://schemas.microsoft.com/office/drawing/2014/main" id="{D44FB778-7CD5-47AB-B13E-B586AB864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3" y="140731874"/>
          <a:ext cx="2743200" cy="1590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89</xdr:row>
      <xdr:rowOff>43543</xdr:rowOff>
    </xdr:from>
    <xdr:to>
      <xdr:col>1</xdr:col>
      <xdr:colOff>2873829</xdr:colOff>
      <xdr:row>89</xdr:row>
      <xdr:rowOff>1632857</xdr:rowOff>
    </xdr:to>
    <xdr:pic>
      <xdr:nvPicPr>
        <xdr:cNvPr id="87" name="_x505456304">
          <a:extLst>
            <a:ext uri="{FF2B5EF4-FFF2-40B4-BE49-F238E27FC236}">
              <a16:creationId xmlns:a16="http://schemas.microsoft.com/office/drawing/2014/main" id="{A66EF0CF-11B0-4CE1-8405-6EC15BF8D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142366093"/>
          <a:ext cx="272415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90</xdr:row>
      <xdr:rowOff>43543</xdr:rowOff>
    </xdr:from>
    <xdr:to>
      <xdr:col>1</xdr:col>
      <xdr:colOff>2892879</xdr:colOff>
      <xdr:row>90</xdr:row>
      <xdr:rowOff>1632857</xdr:rowOff>
    </xdr:to>
    <xdr:pic>
      <xdr:nvPicPr>
        <xdr:cNvPr id="88" name="_x505467104">
          <a:extLst>
            <a:ext uri="{FF2B5EF4-FFF2-40B4-BE49-F238E27FC236}">
              <a16:creationId xmlns:a16="http://schemas.microsoft.com/office/drawing/2014/main" id="{4C6F338C-7F1B-4F36-8796-C1E3294A9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14401391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91</xdr:row>
      <xdr:rowOff>43543</xdr:rowOff>
    </xdr:from>
    <xdr:to>
      <xdr:col>1</xdr:col>
      <xdr:colOff>2892879</xdr:colOff>
      <xdr:row>91</xdr:row>
      <xdr:rowOff>1632857</xdr:rowOff>
    </xdr:to>
    <xdr:pic>
      <xdr:nvPicPr>
        <xdr:cNvPr id="89" name="_x505469192">
          <a:extLst>
            <a:ext uri="{FF2B5EF4-FFF2-40B4-BE49-F238E27FC236}">
              <a16:creationId xmlns:a16="http://schemas.microsoft.com/office/drawing/2014/main" id="{EC4DC08B-69E3-4CE7-9605-4C8946746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14566174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92</xdr:row>
      <xdr:rowOff>43542</xdr:rowOff>
    </xdr:from>
    <xdr:to>
      <xdr:col>1</xdr:col>
      <xdr:colOff>2892879</xdr:colOff>
      <xdr:row>92</xdr:row>
      <xdr:rowOff>1632857</xdr:rowOff>
    </xdr:to>
    <xdr:pic>
      <xdr:nvPicPr>
        <xdr:cNvPr id="90" name="_x505471208">
          <a:extLst>
            <a:ext uri="{FF2B5EF4-FFF2-40B4-BE49-F238E27FC236}">
              <a16:creationId xmlns:a16="http://schemas.microsoft.com/office/drawing/2014/main" id="{3D1D84AD-4089-4361-94AC-04D960533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147309567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93</xdr:row>
      <xdr:rowOff>43543</xdr:rowOff>
    </xdr:from>
    <xdr:to>
      <xdr:col>1</xdr:col>
      <xdr:colOff>2892879</xdr:colOff>
      <xdr:row>93</xdr:row>
      <xdr:rowOff>1632857</xdr:rowOff>
    </xdr:to>
    <xdr:pic>
      <xdr:nvPicPr>
        <xdr:cNvPr id="91" name="_x505471496">
          <a:extLst>
            <a:ext uri="{FF2B5EF4-FFF2-40B4-BE49-F238E27FC236}">
              <a16:creationId xmlns:a16="http://schemas.microsoft.com/office/drawing/2014/main" id="{7A4BAB5D-08B1-46E8-8BA2-F4C6FCC63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14895739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94</xdr:row>
      <xdr:rowOff>43544</xdr:rowOff>
    </xdr:from>
    <xdr:to>
      <xdr:col>1</xdr:col>
      <xdr:colOff>2892879</xdr:colOff>
      <xdr:row>94</xdr:row>
      <xdr:rowOff>1632858</xdr:rowOff>
    </xdr:to>
    <xdr:pic>
      <xdr:nvPicPr>
        <xdr:cNvPr id="92" name="_x791146112">
          <a:extLst>
            <a:ext uri="{FF2B5EF4-FFF2-40B4-BE49-F238E27FC236}">
              <a16:creationId xmlns:a16="http://schemas.microsoft.com/office/drawing/2014/main" id="{8CBF953D-1F37-45F9-BEA7-041E9610E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150605219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95</xdr:row>
      <xdr:rowOff>43543</xdr:rowOff>
    </xdr:from>
    <xdr:to>
      <xdr:col>1</xdr:col>
      <xdr:colOff>2892879</xdr:colOff>
      <xdr:row>95</xdr:row>
      <xdr:rowOff>1632858</xdr:rowOff>
    </xdr:to>
    <xdr:pic>
      <xdr:nvPicPr>
        <xdr:cNvPr id="93" name="_x791147408">
          <a:extLst>
            <a:ext uri="{FF2B5EF4-FFF2-40B4-BE49-F238E27FC236}">
              <a16:creationId xmlns:a16="http://schemas.microsoft.com/office/drawing/2014/main" id="{ABE50D41-1D85-4FC6-B8CF-9BE5018FB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152253043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96</xdr:row>
      <xdr:rowOff>43544</xdr:rowOff>
    </xdr:from>
    <xdr:to>
      <xdr:col>1</xdr:col>
      <xdr:colOff>2892879</xdr:colOff>
      <xdr:row>96</xdr:row>
      <xdr:rowOff>1632858</xdr:rowOff>
    </xdr:to>
    <xdr:pic>
      <xdr:nvPicPr>
        <xdr:cNvPr id="94" name="_x791147768">
          <a:extLst>
            <a:ext uri="{FF2B5EF4-FFF2-40B4-BE49-F238E27FC236}">
              <a16:creationId xmlns:a16="http://schemas.microsoft.com/office/drawing/2014/main" id="{5DC1827C-BF93-4254-BEE7-DE28A657E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153900869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97</xdr:row>
      <xdr:rowOff>43544</xdr:rowOff>
    </xdr:from>
    <xdr:to>
      <xdr:col>1</xdr:col>
      <xdr:colOff>2892879</xdr:colOff>
      <xdr:row>97</xdr:row>
      <xdr:rowOff>1632858</xdr:rowOff>
    </xdr:to>
    <xdr:pic>
      <xdr:nvPicPr>
        <xdr:cNvPr id="95" name="_x791146904">
          <a:extLst>
            <a:ext uri="{FF2B5EF4-FFF2-40B4-BE49-F238E27FC236}">
              <a16:creationId xmlns:a16="http://schemas.microsoft.com/office/drawing/2014/main" id="{F07EA89A-3618-4BA9-91A6-CF0E01F5C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155548694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149679</xdr:colOff>
      <xdr:row>98</xdr:row>
      <xdr:rowOff>43544</xdr:rowOff>
    </xdr:from>
    <xdr:to>
      <xdr:col>1</xdr:col>
      <xdr:colOff>2892879</xdr:colOff>
      <xdr:row>98</xdr:row>
      <xdr:rowOff>1632858</xdr:rowOff>
    </xdr:to>
    <xdr:pic>
      <xdr:nvPicPr>
        <xdr:cNvPr id="96" name="_x791147048">
          <a:extLst>
            <a:ext uri="{FF2B5EF4-FFF2-40B4-BE49-F238E27FC236}">
              <a16:creationId xmlns:a16="http://schemas.microsoft.com/office/drawing/2014/main" id="{3428A3A3-9723-4F47-B38E-727023212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4" y="157196519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163285</xdr:colOff>
      <xdr:row>99</xdr:row>
      <xdr:rowOff>43542</xdr:rowOff>
    </xdr:from>
    <xdr:to>
      <xdr:col>1</xdr:col>
      <xdr:colOff>2887435</xdr:colOff>
      <xdr:row>99</xdr:row>
      <xdr:rowOff>1632857</xdr:rowOff>
    </xdr:to>
    <xdr:pic>
      <xdr:nvPicPr>
        <xdr:cNvPr id="97" name="_x505456952">
          <a:extLst>
            <a:ext uri="{FF2B5EF4-FFF2-40B4-BE49-F238E27FC236}">
              <a16:creationId xmlns:a16="http://schemas.microsoft.com/office/drawing/2014/main" id="{6621E76D-3E12-4BDA-BBD3-042B8497F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0" y="158844342"/>
          <a:ext cx="272415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163285</xdr:colOff>
      <xdr:row>100</xdr:row>
      <xdr:rowOff>43543</xdr:rowOff>
    </xdr:from>
    <xdr:to>
      <xdr:col>1</xdr:col>
      <xdr:colOff>2906485</xdr:colOff>
      <xdr:row>100</xdr:row>
      <xdr:rowOff>1632857</xdr:rowOff>
    </xdr:to>
    <xdr:pic>
      <xdr:nvPicPr>
        <xdr:cNvPr id="98" name="_x505465304">
          <a:extLst>
            <a:ext uri="{FF2B5EF4-FFF2-40B4-BE49-F238E27FC236}">
              <a16:creationId xmlns:a16="http://schemas.microsoft.com/office/drawing/2014/main" id="{40D6EB91-EADE-4849-BB91-0F39F699A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0" y="16049216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163285</xdr:colOff>
      <xdr:row>101</xdr:row>
      <xdr:rowOff>43543</xdr:rowOff>
    </xdr:from>
    <xdr:to>
      <xdr:col>1</xdr:col>
      <xdr:colOff>2906485</xdr:colOff>
      <xdr:row>101</xdr:row>
      <xdr:rowOff>1632857</xdr:rowOff>
    </xdr:to>
    <xdr:pic>
      <xdr:nvPicPr>
        <xdr:cNvPr id="99" name="_x505469192">
          <a:extLst>
            <a:ext uri="{FF2B5EF4-FFF2-40B4-BE49-F238E27FC236}">
              <a16:creationId xmlns:a16="http://schemas.microsoft.com/office/drawing/2014/main" id="{C634A8E7-09BF-45C9-BBAF-6B8F6C808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0" y="16213999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163285</xdr:colOff>
      <xdr:row>102</xdr:row>
      <xdr:rowOff>43542</xdr:rowOff>
    </xdr:from>
    <xdr:to>
      <xdr:col>1</xdr:col>
      <xdr:colOff>2906485</xdr:colOff>
      <xdr:row>102</xdr:row>
      <xdr:rowOff>1632857</xdr:rowOff>
    </xdr:to>
    <xdr:pic>
      <xdr:nvPicPr>
        <xdr:cNvPr id="100" name="_x505470344">
          <a:extLst>
            <a:ext uri="{FF2B5EF4-FFF2-40B4-BE49-F238E27FC236}">
              <a16:creationId xmlns:a16="http://schemas.microsoft.com/office/drawing/2014/main" id="{94ED4267-7B97-4871-8246-99B46DAF7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0" y="163787817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163285</xdr:colOff>
      <xdr:row>103</xdr:row>
      <xdr:rowOff>43543</xdr:rowOff>
    </xdr:from>
    <xdr:to>
      <xdr:col>1</xdr:col>
      <xdr:colOff>2906485</xdr:colOff>
      <xdr:row>103</xdr:row>
      <xdr:rowOff>1632857</xdr:rowOff>
    </xdr:to>
    <xdr:pic>
      <xdr:nvPicPr>
        <xdr:cNvPr id="101" name="_x505470776">
          <a:extLst>
            <a:ext uri="{FF2B5EF4-FFF2-40B4-BE49-F238E27FC236}">
              <a16:creationId xmlns:a16="http://schemas.microsoft.com/office/drawing/2014/main" id="{848BCA8B-7979-4959-9722-581272116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0" y="16543564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104</xdr:row>
      <xdr:rowOff>29936</xdr:rowOff>
    </xdr:from>
    <xdr:to>
      <xdr:col>1</xdr:col>
      <xdr:colOff>2906486</xdr:colOff>
      <xdr:row>104</xdr:row>
      <xdr:rowOff>1619250</xdr:rowOff>
    </xdr:to>
    <xdr:pic>
      <xdr:nvPicPr>
        <xdr:cNvPr id="102" name="_x791143880">
          <a:extLst>
            <a:ext uri="{FF2B5EF4-FFF2-40B4-BE49-F238E27FC236}">
              <a16:creationId xmlns:a16="http://schemas.microsoft.com/office/drawing/2014/main" id="{D062C9B8-D553-420D-B116-CDF9ABBCF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67069861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105</xdr:row>
      <xdr:rowOff>29936</xdr:rowOff>
    </xdr:from>
    <xdr:to>
      <xdr:col>1</xdr:col>
      <xdr:colOff>2906486</xdr:colOff>
      <xdr:row>105</xdr:row>
      <xdr:rowOff>1619250</xdr:rowOff>
    </xdr:to>
    <xdr:pic>
      <xdr:nvPicPr>
        <xdr:cNvPr id="103" name="_x791145320">
          <a:extLst>
            <a:ext uri="{FF2B5EF4-FFF2-40B4-BE49-F238E27FC236}">
              <a16:creationId xmlns:a16="http://schemas.microsoft.com/office/drawing/2014/main" id="{D7D0E8BC-F998-4249-BD9B-C4B382F87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68717686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106</xdr:row>
      <xdr:rowOff>29935</xdr:rowOff>
    </xdr:from>
    <xdr:to>
      <xdr:col>1</xdr:col>
      <xdr:colOff>2906486</xdr:colOff>
      <xdr:row>106</xdr:row>
      <xdr:rowOff>1619250</xdr:rowOff>
    </xdr:to>
    <xdr:pic>
      <xdr:nvPicPr>
        <xdr:cNvPr id="104" name="_x791144744">
          <a:extLst>
            <a:ext uri="{FF2B5EF4-FFF2-40B4-BE49-F238E27FC236}">
              <a16:creationId xmlns:a16="http://schemas.microsoft.com/office/drawing/2014/main" id="{8945F5F1-4FD8-494B-8DCB-86CF134D1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70365510"/>
          <a:ext cx="2743200" cy="1589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107</xdr:row>
      <xdr:rowOff>29936</xdr:rowOff>
    </xdr:from>
    <xdr:to>
      <xdr:col>1</xdr:col>
      <xdr:colOff>2906486</xdr:colOff>
      <xdr:row>107</xdr:row>
      <xdr:rowOff>1619250</xdr:rowOff>
    </xdr:to>
    <xdr:pic>
      <xdr:nvPicPr>
        <xdr:cNvPr id="105" name="_x791147840">
          <a:extLst>
            <a:ext uri="{FF2B5EF4-FFF2-40B4-BE49-F238E27FC236}">
              <a16:creationId xmlns:a16="http://schemas.microsoft.com/office/drawing/2014/main" id="{5C76BDC9-E16C-4494-BDDA-49B068483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72013336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163286</xdr:colOff>
      <xdr:row>108</xdr:row>
      <xdr:rowOff>29936</xdr:rowOff>
    </xdr:from>
    <xdr:to>
      <xdr:col>1</xdr:col>
      <xdr:colOff>2906486</xdr:colOff>
      <xdr:row>108</xdr:row>
      <xdr:rowOff>1619250</xdr:rowOff>
    </xdr:to>
    <xdr:pic>
      <xdr:nvPicPr>
        <xdr:cNvPr id="106" name="_x791146400">
          <a:extLst>
            <a:ext uri="{FF2B5EF4-FFF2-40B4-BE49-F238E27FC236}">
              <a16:creationId xmlns:a16="http://schemas.microsoft.com/office/drawing/2014/main" id="{6FED5DC9-9CED-4352-9C88-5ED540929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1" y="173661161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163285</xdr:colOff>
      <xdr:row>109</xdr:row>
      <xdr:rowOff>57149</xdr:rowOff>
    </xdr:from>
    <xdr:to>
      <xdr:col>1</xdr:col>
      <xdr:colOff>2887435</xdr:colOff>
      <xdr:row>110</xdr:row>
      <xdr:rowOff>0</xdr:rowOff>
    </xdr:to>
    <xdr:pic>
      <xdr:nvPicPr>
        <xdr:cNvPr id="107" name="_x791145824">
          <a:extLst>
            <a:ext uri="{FF2B5EF4-FFF2-40B4-BE49-F238E27FC236}">
              <a16:creationId xmlns:a16="http://schemas.microsoft.com/office/drawing/2014/main" id="{4300992E-A27C-4E26-B312-341C38270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0" y="175336199"/>
          <a:ext cx="2724150" cy="1590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163285</xdr:colOff>
      <xdr:row>110</xdr:row>
      <xdr:rowOff>57150</xdr:rowOff>
    </xdr:from>
    <xdr:to>
      <xdr:col>1</xdr:col>
      <xdr:colOff>2906485</xdr:colOff>
      <xdr:row>111</xdr:row>
      <xdr:rowOff>0</xdr:rowOff>
    </xdr:to>
    <xdr:pic>
      <xdr:nvPicPr>
        <xdr:cNvPr id="108" name="_x791144384">
          <a:extLst>
            <a:ext uri="{FF2B5EF4-FFF2-40B4-BE49-F238E27FC236}">
              <a16:creationId xmlns:a16="http://schemas.microsoft.com/office/drawing/2014/main" id="{6D675854-9DCB-4287-A621-EFCC7504A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0" y="176984025"/>
          <a:ext cx="2743200" cy="159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163285</xdr:colOff>
      <xdr:row>111</xdr:row>
      <xdr:rowOff>57150</xdr:rowOff>
    </xdr:from>
    <xdr:to>
      <xdr:col>1</xdr:col>
      <xdr:colOff>2906485</xdr:colOff>
      <xdr:row>112</xdr:row>
      <xdr:rowOff>0</xdr:rowOff>
    </xdr:to>
    <xdr:pic>
      <xdr:nvPicPr>
        <xdr:cNvPr id="109" name="_x791145320">
          <a:extLst>
            <a:ext uri="{FF2B5EF4-FFF2-40B4-BE49-F238E27FC236}">
              <a16:creationId xmlns:a16="http://schemas.microsoft.com/office/drawing/2014/main" id="{8F08195E-2FBC-4AE6-9593-28FB02C90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0" y="178631850"/>
          <a:ext cx="2743200" cy="159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163285</xdr:colOff>
      <xdr:row>112</xdr:row>
      <xdr:rowOff>57150</xdr:rowOff>
    </xdr:from>
    <xdr:to>
      <xdr:col>1</xdr:col>
      <xdr:colOff>2906485</xdr:colOff>
      <xdr:row>113</xdr:row>
      <xdr:rowOff>-1</xdr:rowOff>
    </xdr:to>
    <xdr:pic>
      <xdr:nvPicPr>
        <xdr:cNvPr id="110" name="_x791146184">
          <a:extLst>
            <a:ext uri="{FF2B5EF4-FFF2-40B4-BE49-F238E27FC236}">
              <a16:creationId xmlns:a16="http://schemas.microsoft.com/office/drawing/2014/main" id="{58142A27-B8C7-43FB-947F-CBF6BAB4C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0" y="180279675"/>
          <a:ext cx="2743200" cy="159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163285</xdr:colOff>
      <xdr:row>113</xdr:row>
      <xdr:rowOff>57149</xdr:rowOff>
    </xdr:from>
    <xdr:to>
      <xdr:col>1</xdr:col>
      <xdr:colOff>2906485</xdr:colOff>
      <xdr:row>114</xdr:row>
      <xdr:rowOff>0</xdr:rowOff>
    </xdr:to>
    <xdr:pic>
      <xdr:nvPicPr>
        <xdr:cNvPr id="111" name="_x791146256">
          <a:extLst>
            <a:ext uri="{FF2B5EF4-FFF2-40B4-BE49-F238E27FC236}">
              <a16:creationId xmlns:a16="http://schemas.microsoft.com/office/drawing/2014/main" id="{CF6C35C4-2466-4938-8E42-ECA05877E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3060" y="181927499"/>
          <a:ext cx="2743200" cy="1590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149678</xdr:colOff>
      <xdr:row>114</xdr:row>
      <xdr:rowOff>43543</xdr:rowOff>
    </xdr:from>
    <xdr:to>
      <xdr:col>1</xdr:col>
      <xdr:colOff>2892878</xdr:colOff>
      <xdr:row>114</xdr:row>
      <xdr:rowOff>1632857</xdr:rowOff>
    </xdr:to>
    <xdr:pic>
      <xdr:nvPicPr>
        <xdr:cNvPr id="224" name="_x791144168">
          <a:extLst>
            <a:ext uri="{FF2B5EF4-FFF2-40B4-BE49-F238E27FC236}">
              <a16:creationId xmlns:a16="http://schemas.microsoft.com/office/drawing/2014/main" id="{3CC87420-AC8E-47CE-A1A2-8F57585DE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3" y="183561718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149678</xdr:colOff>
      <xdr:row>115</xdr:row>
      <xdr:rowOff>43543</xdr:rowOff>
    </xdr:from>
    <xdr:to>
      <xdr:col>1</xdr:col>
      <xdr:colOff>2892878</xdr:colOff>
      <xdr:row>115</xdr:row>
      <xdr:rowOff>1632857</xdr:rowOff>
    </xdr:to>
    <xdr:pic>
      <xdr:nvPicPr>
        <xdr:cNvPr id="225" name="_x791145608">
          <a:extLst>
            <a:ext uri="{FF2B5EF4-FFF2-40B4-BE49-F238E27FC236}">
              <a16:creationId xmlns:a16="http://schemas.microsoft.com/office/drawing/2014/main" id="{7A17DAD4-6725-4B2A-8C6C-594FC6431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453" y="185209543"/>
          <a:ext cx="2743200" cy="158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7"/>
  <sheetViews>
    <sheetView tabSelected="1" view="pageBreakPreview" zoomScale="70" zoomScaleNormal="70" zoomScaleSheetLayoutView="70" workbookViewId="0">
      <selection activeCell="R5" sqref="R5"/>
    </sheetView>
  </sheetViews>
  <sheetFormatPr defaultColWidth="10.375" defaultRowHeight="12"/>
  <cols>
    <col min="1" max="17" width="10.375" style="5"/>
    <col min="18" max="18" width="39.125" style="5" customWidth="1"/>
    <col min="19" max="19" width="10.375" style="6"/>
    <col min="20" max="16384" width="10.375" style="5"/>
  </cols>
  <sheetData>
    <row r="1" spans="1:20" ht="12" customHeight="1">
      <c r="A1" s="7" t="s">
        <v>0</v>
      </c>
      <c r="B1" s="7" t="s">
        <v>1</v>
      </c>
      <c r="C1" s="7" t="s">
        <v>2</v>
      </c>
    </row>
    <row r="2" spans="1:20" ht="12" customHeight="1">
      <c r="A2" s="5">
        <v>2025</v>
      </c>
      <c r="B2" s="7" t="s">
        <v>3</v>
      </c>
      <c r="C2" s="7" t="s">
        <v>4</v>
      </c>
    </row>
    <row r="3" spans="1:20" ht="12" customHeight="1"/>
    <row r="4" spans="1:20" ht="12" customHeight="1"/>
    <row r="5" spans="1:20" ht="129.75" customHeight="1">
      <c r="A5" s="8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9" t="s">
        <v>12</v>
      </c>
      <c r="I5" s="8" t="s">
        <v>13</v>
      </c>
      <c r="J5" s="8" t="s">
        <v>9</v>
      </c>
      <c r="K5" s="8" t="s">
        <v>10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9" t="s">
        <v>19</v>
      </c>
      <c r="R5" s="8" t="s">
        <v>20</v>
      </c>
      <c r="S5" s="8" t="s">
        <v>21</v>
      </c>
      <c r="T5" s="8" t="s">
        <v>22</v>
      </c>
    </row>
    <row r="6" spans="1:20" ht="129.75" customHeight="1">
      <c r="A6" s="8">
        <v>1</v>
      </c>
      <c r="B6" s="8" t="s">
        <v>23</v>
      </c>
      <c r="C6" s="8" t="str">
        <f t="shared" ref="C6:C37" si="0">RIGHT($A$2,2)&amp;"-"&amp;$C$2&amp;"-"&amp;A6</f>
        <v>25-용인시-1</v>
      </c>
      <c r="D6" s="8" t="s">
        <v>24</v>
      </c>
      <c r="E6" s="8" t="s">
        <v>25</v>
      </c>
      <c r="F6" s="8" t="s">
        <v>26</v>
      </c>
      <c r="G6" s="8">
        <v>9.3000000000000007</v>
      </c>
      <c r="H6" s="10" t="s">
        <v>27</v>
      </c>
      <c r="I6" s="10">
        <f t="shared" ref="I6:I37" si="1">IF(D6="양호",0,IF(D6="보통",3,IF(D6="긴급",9)))</f>
        <v>0</v>
      </c>
      <c r="J6" s="10">
        <f t="shared" ref="J6:J37" si="2">IF(E6="거북등",3,IF(RIGHT(E6,2)="균열",1,IF(E6="-",0)))</f>
        <v>3</v>
      </c>
      <c r="K6" s="10">
        <f>IF(F6="유출",9,IF(F6="습윤",3,IF(F6="약간 습윤",2,IF(F6="흔적",1,IF(F6="양호",0,IF(F6="건조",0))))))</f>
        <v>0</v>
      </c>
      <c r="L6" s="10">
        <f t="shared" ref="L6:L37" si="3">IF(G6&lt;10,0,IF(G6&lt;30,1,IF(G6&gt;=30,2)))</f>
        <v>0</v>
      </c>
      <c r="M6" s="10">
        <f t="shared" ref="M6:M37" si="4">IF(H6="-",0,1)</f>
        <v>0</v>
      </c>
      <c r="N6" s="10">
        <f t="shared" ref="N6:N37" si="5">SUM(I6:M6)</f>
        <v>3</v>
      </c>
      <c r="O6" s="10" t="str">
        <f t="shared" ref="O6:O37" si="6">IF(N6&lt;6,"일반",IF(N6&lt;9,"우선",IF(N6&gt;=9,"긴급")))</f>
        <v>일반</v>
      </c>
      <c r="P6" s="10"/>
      <c r="Q6" s="10"/>
      <c r="R6" s="10"/>
      <c r="S6" s="11" t="s">
        <v>28</v>
      </c>
      <c r="T6" s="12"/>
    </row>
    <row r="7" spans="1:20" ht="129.75" customHeight="1">
      <c r="A7" s="10">
        <v>2</v>
      </c>
      <c r="B7" s="8" t="s">
        <v>29</v>
      </c>
      <c r="C7" s="10" t="str">
        <f t="shared" si="0"/>
        <v>25-용인시-2</v>
      </c>
      <c r="D7" s="8" t="s">
        <v>24</v>
      </c>
      <c r="E7" s="8" t="s">
        <v>25</v>
      </c>
      <c r="F7" s="8" t="s">
        <v>26</v>
      </c>
      <c r="G7" s="10">
        <v>9.3000000000000007</v>
      </c>
      <c r="H7" s="10" t="s">
        <v>27</v>
      </c>
      <c r="I7" s="10">
        <f t="shared" si="1"/>
        <v>0</v>
      </c>
      <c r="J7" s="10">
        <f t="shared" si="2"/>
        <v>3</v>
      </c>
      <c r="K7" s="10">
        <f t="shared" ref="K7:K70" si="7">IF(F7="유출",9,IF(F7="습윤",3,IF(F7="약간 습윤",2,IF(F7="흔적",1,IF(F7="양호",0,IF(F7="건조",0))))))</f>
        <v>0</v>
      </c>
      <c r="L7" s="10">
        <f t="shared" si="3"/>
        <v>0</v>
      </c>
      <c r="M7" s="10">
        <f t="shared" si="4"/>
        <v>0</v>
      </c>
      <c r="N7" s="10">
        <f t="shared" si="5"/>
        <v>3</v>
      </c>
      <c r="O7" s="10" t="str">
        <f t="shared" si="6"/>
        <v>일반</v>
      </c>
      <c r="P7" s="10"/>
      <c r="Q7" s="10"/>
      <c r="R7" s="33"/>
      <c r="S7" s="11" t="s">
        <v>30</v>
      </c>
      <c r="T7" s="12"/>
    </row>
    <row r="8" spans="1:20" ht="129.75" customHeight="1">
      <c r="A8" s="10">
        <v>3</v>
      </c>
      <c r="B8" s="8" t="s">
        <v>23</v>
      </c>
      <c r="C8" s="10" t="str">
        <f t="shared" si="0"/>
        <v>25-용인시-3</v>
      </c>
      <c r="D8" s="8" t="s">
        <v>24</v>
      </c>
      <c r="E8" s="8" t="s">
        <v>25</v>
      </c>
      <c r="F8" s="8" t="s">
        <v>26</v>
      </c>
      <c r="G8" s="10">
        <v>9.3000000000000007</v>
      </c>
      <c r="H8" s="10" t="s">
        <v>27</v>
      </c>
      <c r="I8" s="10">
        <f t="shared" si="1"/>
        <v>0</v>
      </c>
      <c r="J8" s="10">
        <f t="shared" si="2"/>
        <v>3</v>
      </c>
      <c r="K8" s="10">
        <f t="shared" si="7"/>
        <v>0</v>
      </c>
      <c r="L8" s="10">
        <f t="shared" si="3"/>
        <v>0</v>
      </c>
      <c r="M8" s="10">
        <f t="shared" si="4"/>
        <v>0</v>
      </c>
      <c r="N8" s="10">
        <f t="shared" si="5"/>
        <v>3</v>
      </c>
      <c r="O8" s="10" t="str">
        <f t="shared" si="6"/>
        <v>일반</v>
      </c>
      <c r="P8" s="10"/>
      <c r="Q8" s="10"/>
      <c r="R8" s="33"/>
      <c r="S8" s="11" t="s">
        <v>31</v>
      </c>
      <c r="T8" s="12"/>
    </row>
    <row r="9" spans="1:20" ht="129.75" customHeight="1">
      <c r="A9" s="10">
        <v>4</v>
      </c>
      <c r="B9" s="8" t="s">
        <v>23</v>
      </c>
      <c r="C9" s="10" t="str">
        <f t="shared" si="0"/>
        <v>25-용인시-4</v>
      </c>
      <c r="D9" s="8" t="s">
        <v>32</v>
      </c>
      <c r="E9" s="10" t="s">
        <v>27</v>
      </c>
      <c r="F9" s="8" t="s">
        <v>26</v>
      </c>
      <c r="G9" s="10">
        <v>9.3000000000000007</v>
      </c>
      <c r="H9" s="10" t="s">
        <v>27</v>
      </c>
      <c r="I9" s="10">
        <f t="shared" si="1"/>
        <v>3</v>
      </c>
      <c r="J9" s="10">
        <f t="shared" si="2"/>
        <v>0</v>
      </c>
      <c r="K9" s="10">
        <f t="shared" si="7"/>
        <v>0</v>
      </c>
      <c r="L9" s="10">
        <f t="shared" si="3"/>
        <v>0</v>
      </c>
      <c r="M9" s="10">
        <f t="shared" si="4"/>
        <v>0</v>
      </c>
      <c r="N9" s="10">
        <f t="shared" si="5"/>
        <v>3</v>
      </c>
      <c r="O9" s="10" t="str">
        <f t="shared" si="6"/>
        <v>일반</v>
      </c>
      <c r="P9" s="8" t="s">
        <v>33</v>
      </c>
      <c r="Q9" s="10"/>
      <c r="R9" s="33"/>
      <c r="S9" s="11" t="s">
        <v>34</v>
      </c>
      <c r="T9" s="12"/>
    </row>
    <row r="10" spans="1:20" ht="129.75" customHeight="1">
      <c r="A10" s="10">
        <v>5</v>
      </c>
      <c r="B10" s="8" t="s">
        <v>23</v>
      </c>
      <c r="C10" s="10" t="str">
        <f t="shared" si="0"/>
        <v>25-용인시-5</v>
      </c>
      <c r="D10" s="8" t="s">
        <v>24</v>
      </c>
      <c r="E10" s="8" t="s">
        <v>25</v>
      </c>
      <c r="F10" s="8" t="s">
        <v>26</v>
      </c>
      <c r="G10" s="10">
        <v>9.3000000000000007</v>
      </c>
      <c r="H10" s="10" t="s">
        <v>27</v>
      </c>
      <c r="I10" s="10">
        <f t="shared" si="1"/>
        <v>0</v>
      </c>
      <c r="J10" s="10">
        <f t="shared" si="2"/>
        <v>3</v>
      </c>
      <c r="K10" s="10">
        <f t="shared" si="7"/>
        <v>0</v>
      </c>
      <c r="L10" s="10">
        <f t="shared" si="3"/>
        <v>0</v>
      </c>
      <c r="M10" s="10">
        <f t="shared" si="4"/>
        <v>0</v>
      </c>
      <c r="N10" s="10">
        <f t="shared" si="5"/>
        <v>3</v>
      </c>
      <c r="O10" s="10" t="str">
        <f t="shared" si="6"/>
        <v>일반</v>
      </c>
      <c r="P10" s="8" t="s">
        <v>35</v>
      </c>
      <c r="Q10" s="10"/>
      <c r="R10" s="33"/>
      <c r="S10" s="11" t="s">
        <v>36</v>
      </c>
      <c r="T10" s="12"/>
    </row>
    <row r="11" spans="1:20" ht="129.75" customHeight="1">
      <c r="A11" s="10">
        <v>6</v>
      </c>
      <c r="B11" s="8" t="s">
        <v>23</v>
      </c>
      <c r="C11" s="10" t="str">
        <f t="shared" si="0"/>
        <v>25-용인시-6</v>
      </c>
      <c r="D11" s="8" t="s">
        <v>24</v>
      </c>
      <c r="E11" s="8" t="s">
        <v>25</v>
      </c>
      <c r="F11" s="8" t="s">
        <v>26</v>
      </c>
      <c r="G11" s="10">
        <v>9.3000000000000007</v>
      </c>
      <c r="H11" s="10" t="s">
        <v>27</v>
      </c>
      <c r="I11" s="10">
        <f t="shared" si="1"/>
        <v>0</v>
      </c>
      <c r="J11" s="10">
        <f t="shared" si="2"/>
        <v>3</v>
      </c>
      <c r="K11" s="10">
        <f t="shared" si="7"/>
        <v>0</v>
      </c>
      <c r="L11" s="10">
        <f t="shared" si="3"/>
        <v>0</v>
      </c>
      <c r="M11" s="10">
        <f t="shared" si="4"/>
        <v>0</v>
      </c>
      <c r="N11" s="10">
        <f t="shared" si="5"/>
        <v>3</v>
      </c>
      <c r="O11" s="10" t="str">
        <f t="shared" si="6"/>
        <v>일반</v>
      </c>
      <c r="P11" s="10"/>
      <c r="Q11" s="10"/>
      <c r="R11" s="33"/>
      <c r="S11" s="11" t="s">
        <v>37</v>
      </c>
      <c r="T11" s="12"/>
    </row>
    <row r="12" spans="1:20" ht="129.75" customHeight="1">
      <c r="A12" s="10">
        <v>7</v>
      </c>
      <c r="B12" s="8" t="s">
        <v>23</v>
      </c>
      <c r="C12" s="10" t="str">
        <f t="shared" si="0"/>
        <v>25-용인시-7</v>
      </c>
      <c r="D12" s="8" t="s">
        <v>24</v>
      </c>
      <c r="E12" s="10" t="s">
        <v>27</v>
      </c>
      <c r="F12" s="8" t="s">
        <v>26</v>
      </c>
      <c r="G12" s="10">
        <v>9.3000000000000007</v>
      </c>
      <c r="H12" s="10" t="s">
        <v>27</v>
      </c>
      <c r="I12" s="10">
        <f t="shared" si="1"/>
        <v>0</v>
      </c>
      <c r="J12" s="10">
        <f t="shared" si="2"/>
        <v>0</v>
      </c>
      <c r="K12" s="10">
        <f t="shared" si="7"/>
        <v>0</v>
      </c>
      <c r="L12" s="10">
        <f t="shared" si="3"/>
        <v>0</v>
      </c>
      <c r="M12" s="10">
        <f t="shared" si="4"/>
        <v>0</v>
      </c>
      <c r="N12" s="10">
        <f t="shared" si="5"/>
        <v>0</v>
      </c>
      <c r="O12" s="10" t="str">
        <f t="shared" si="6"/>
        <v>일반</v>
      </c>
      <c r="P12" s="8" t="s">
        <v>38</v>
      </c>
      <c r="Q12" s="10"/>
      <c r="R12" s="33"/>
      <c r="S12" s="11" t="s">
        <v>39</v>
      </c>
      <c r="T12" s="12"/>
    </row>
    <row r="13" spans="1:20" ht="129.75" customHeight="1">
      <c r="A13" s="10">
        <v>8</v>
      </c>
      <c r="B13" s="8" t="s">
        <v>23</v>
      </c>
      <c r="C13" s="10" t="str">
        <f t="shared" si="0"/>
        <v>25-용인시-8</v>
      </c>
      <c r="D13" s="8" t="s">
        <v>24</v>
      </c>
      <c r="E13" s="8" t="s">
        <v>40</v>
      </c>
      <c r="F13" s="8" t="s">
        <v>26</v>
      </c>
      <c r="G13" s="10">
        <v>9.3000000000000007</v>
      </c>
      <c r="H13" s="10" t="s">
        <v>27</v>
      </c>
      <c r="I13" s="10">
        <f t="shared" si="1"/>
        <v>0</v>
      </c>
      <c r="J13" s="10">
        <f t="shared" si="2"/>
        <v>1</v>
      </c>
      <c r="K13" s="10">
        <f t="shared" si="7"/>
        <v>0</v>
      </c>
      <c r="L13" s="10">
        <f t="shared" si="3"/>
        <v>0</v>
      </c>
      <c r="M13" s="10">
        <f t="shared" si="4"/>
        <v>0</v>
      </c>
      <c r="N13" s="10">
        <f t="shared" si="5"/>
        <v>1</v>
      </c>
      <c r="O13" s="10" t="str">
        <f t="shared" si="6"/>
        <v>일반</v>
      </c>
      <c r="P13" s="10"/>
      <c r="Q13" s="10"/>
      <c r="R13" s="33"/>
      <c r="S13" s="11" t="s">
        <v>41</v>
      </c>
      <c r="T13" s="12"/>
    </row>
    <row r="14" spans="1:20" ht="129.75" customHeight="1">
      <c r="A14" s="10">
        <v>9</v>
      </c>
      <c r="B14" s="8" t="s">
        <v>23</v>
      </c>
      <c r="C14" s="10" t="str">
        <f t="shared" si="0"/>
        <v>25-용인시-9</v>
      </c>
      <c r="D14" s="8" t="s">
        <v>24</v>
      </c>
      <c r="E14" s="8" t="s">
        <v>42</v>
      </c>
      <c r="F14" s="8" t="s">
        <v>26</v>
      </c>
      <c r="G14" s="10">
        <v>9.3000000000000007</v>
      </c>
      <c r="H14" s="10" t="s">
        <v>27</v>
      </c>
      <c r="I14" s="10">
        <f t="shared" si="1"/>
        <v>0</v>
      </c>
      <c r="J14" s="10">
        <f t="shared" si="2"/>
        <v>1</v>
      </c>
      <c r="K14" s="10">
        <f t="shared" si="7"/>
        <v>0</v>
      </c>
      <c r="L14" s="10">
        <f t="shared" si="3"/>
        <v>0</v>
      </c>
      <c r="M14" s="10">
        <f t="shared" si="4"/>
        <v>0</v>
      </c>
      <c r="N14" s="10">
        <f t="shared" si="5"/>
        <v>1</v>
      </c>
      <c r="O14" s="10" t="str">
        <f t="shared" si="6"/>
        <v>일반</v>
      </c>
      <c r="P14" s="8" t="s">
        <v>43</v>
      </c>
      <c r="Q14" s="10"/>
      <c r="R14" s="33"/>
      <c r="S14" s="11" t="s">
        <v>44</v>
      </c>
      <c r="T14" s="12"/>
    </row>
    <row r="15" spans="1:20" ht="129.75" customHeight="1">
      <c r="A15" s="10">
        <v>10</v>
      </c>
      <c r="B15" s="8" t="s">
        <v>23</v>
      </c>
      <c r="C15" s="10" t="str">
        <f t="shared" si="0"/>
        <v>25-용인시-10</v>
      </c>
      <c r="D15" s="8" t="s">
        <v>24</v>
      </c>
      <c r="E15" s="8" t="s">
        <v>25</v>
      </c>
      <c r="F15" s="8" t="s">
        <v>26</v>
      </c>
      <c r="G15" s="10">
        <v>9.3000000000000007</v>
      </c>
      <c r="H15" s="10" t="s">
        <v>27</v>
      </c>
      <c r="I15" s="10">
        <f t="shared" si="1"/>
        <v>0</v>
      </c>
      <c r="J15" s="10">
        <f t="shared" si="2"/>
        <v>3</v>
      </c>
      <c r="K15" s="10">
        <f t="shared" si="7"/>
        <v>0</v>
      </c>
      <c r="L15" s="10">
        <f t="shared" si="3"/>
        <v>0</v>
      </c>
      <c r="M15" s="10">
        <f t="shared" si="4"/>
        <v>0</v>
      </c>
      <c r="N15" s="10">
        <f t="shared" si="5"/>
        <v>3</v>
      </c>
      <c r="O15" s="10" t="str">
        <f t="shared" si="6"/>
        <v>일반</v>
      </c>
      <c r="P15" s="10"/>
      <c r="Q15" s="10"/>
      <c r="R15" s="33"/>
      <c r="S15" s="11" t="s">
        <v>45</v>
      </c>
      <c r="T15" s="12"/>
    </row>
    <row r="16" spans="1:20" ht="129.75" customHeight="1">
      <c r="A16" s="10">
        <v>11</v>
      </c>
      <c r="B16" s="8" t="s">
        <v>23</v>
      </c>
      <c r="C16" s="10" t="str">
        <f t="shared" si="0"/>
        <v>25-용인시-11</v>
      </c>
      <c r="D16" s="8" t="s">
        <v>24</v>
      </c>
      <c r="E16" s="8" t="s">
        <v>25</v>
      </c>
      <c r="F16" s="8" t="s">
        <v>26</v>
      </c>
      <c r="G16" s="10">
        <v>9.3000000000000007</v>
      </c>
      <c r="H16" s="10" t="s">
        <v>27</v>
      </c>
      <c r="I16" s="10">
        <f t="shared" si="1"/>
        <v>0</v>
      </c>
      <c r="J16" s="10">
        <f t="shared" si="2"/>
        <v>3</v>
      </c>
      <c r="K16" s="10">
        <f t="shared" si="7"/>
        <v>0</v>
      </c>
      <c r="L16" s="10">
        <f t="shared" si="3"/>
        <v>0</v>
      </c>
      <c r="M16" s="10">
        <f t="shared" si="4"/>
        <v>0</v>
      </c>
      <c r="N16" s="10">
        <f t="shared" si="5"/>
        <v>3</v>
      </c>
      <c r="O16" s="10" t="str">
        <f t="shared" si="6"/>
        <v>일반</v>
      </c>
      <c r="P16" s="10"/>
      <c r="Q16" s="10"/>
      <c r="R16" s="33"/>
      <c r="S16" s="11" t="s">
        <v>46</v>
      </c>
      <c r="T16" s="12"/>
    </row>
    <row r="17" spans="1:20" ht="129.75" customHeight="1">
      <c r="A17" s="10">
        <v>12</v>
      </c>
      <c r="B17" s="8" t="s">
        <v>23</v>
      </c>
      <c r="C17" s="10" t="str">
        <f t="shared" si="0"/>
        <v>25-용인시-12</v>
      </c>
      <c r="D17" s="8" t="s">
        <v>24</v>
      </c>
      <c r="E17" s="8" t="s">
        <v>25</v>
      </c>
      <c r="F17" s="8" t="s">
        <v>26</v>
      </c>
      <c r="G17" s="10">
        <v>9.3000000000000007</v>
      </c>
      <c r="H17" s="10" t="s">
        <v>27</v>
      </c>
      <c r="I17" s="10">
        <f t="shared" si="1"/>
        <v>0</v>
      </c>
      <c r="J17" s="10">
        <f t="shared" si="2"/>
        <v>3</v>
      </c>
      <c r="K17" s="10">
        <f t="shared" si="7"/>
        <v>0</v>
      </c>
      <c r="L17" s="10">
        <f t="shared" si="3"/>
        <v>0</v>
      </c>
      <c r="M17" s="10">
        <f t="shared" si="4"/>
        <v>0</v>
      </c>
      <c r="N17" s="10">
        <f t="shared" si="5"/>
        <v>3</v>
      </c>
      <c r="O17" s="10" t="str">
        <f t="shared" si="6"/>
        <v>일반</v>
      </c>
      <c r="P17" s="10"/>
      <c r="Q17" s="10"/>
      <c r="R17" s="33"/>
      <c r="S17" s="11" t="s">
        <v>47</v>
      </c>
      <c r="T17" s="12"/>
    </row>
    <row r="18" spans="1:20" ht="129.75" customHeight="1">
      <c r="A18" s="10">
        <v>13</v>
      </c>
      <c r="B18" s="8" t="s">
        <v>23</v>
      </c>
      <c r="C18" s="10" t="str">
        <f t="shared" si="0"/>
        <v>25-용인시-13</v>
      </c>
      <c r="D18" s="8" t="s">
        <v>24</v>
      </c>
      <c r="E18" s="8" t="s">
        <v>42</v>
      </c>
      <c r="F18" s="8" t="s">
        <v>26</v>
      </c>
      <c r="G18" s="10">
        <v>9.3000000000000007</v>
      </c>
      <c r="H18" s="10" t="s">
        <v>27</v>
      </c>
      <c r="I18" s="10">
        <f t="shared" si="1"/>
        <v>0</v>
      </c>
      <c r="J18" s="10">
        <f t="shared" si="2"/>
        <v>1</v>
      </c>
      <c r="K18" s="10">
        <f t="shared" si="7"/>
        <v>0</v>
      </c>
      <c r="L18" s="10">
        <f t="shared" si="3"/>
        <v>0</v>
      </c>
      <c r="M18" s="10">
        <f t="shared" si="4"/>
        <v>0</v>
      </c>
      <c r="N18" s="10">
        <f t="shared" si="5"/>
        <v>1</v>
      </c>
      <c r="O18" s="10" t="str">
        <f t="shared" si="6"/>
        <v>일반</v>
      </c>
      <c r="P18" s="10"/>
      <c r="Q18" s="10"/>
      <c r="R18" s="33"/>
      <c r="S18" s="11" t="s">
        <v>48</v>
      </c>
      <c r="T18" s="12"/>
    </row>
    <row r="19" spans="1:20" ht="129.75" customHeight="1">
      <c r="A19" s="10">
        <v>14</v>
      </c>
      <c r="B19" s="8" t="s">
        <v>23</v>
      </c>
      <c r="C19" s="10" t="str">
        <f t="shared" si="0"/>
        <v>25-용인시-14</v>
      </c>
      <c r="D19" s="8" t="s">
        <v>24</v>
      </c>
      <c r="E19" s="8" t="s">
        <v>25</v>
      </c>
      <c r="F19" s="8" t="s">
        <v>26</v>
      </c>
      <c r="G19" s="10">
        <v>9.3000000000000007</v>
      </c>
      <c r="H19" s="10" t="s">
        <v>27</v>
      </c>
      <c r="I19" s="10">
        <f t="shared" si="1"/>
        <v>0</v>
      </c>
      <c r="J19" s="10">
        <f t="shared" si="2"/>
        <v>3</v>
      </c>
      <c r="K19" s="10">
        <f t="shared" si="7"/>
        <v>0</v>
      </c>
      <c r="L19" s="10">
        <f t="shared" si="3"/>
        <v>0</v>
      </c>
      <c r="M19" s="10">
        <f t="shared" si="4"/>
        <v>0</v>
      </c>
      <c r="N19" s="10">
        <f t="shared" si="5"/>
        <v>3</v>
      </c>
      <c r="O19" s="10" t="str">
        <f t="shared" si="6"/>
        <v>일반</v>
      </c>
      <c r="P19" s="10"/>
      <c r="Q19" s="10"/>
      <c r="R19" s="33"/>
      <c r="S19" s="11" t="s">
        <v>49</v>
      </c>
      <c r="T19" s="12"/>
    </row>
    <row r="20" spans="1:20" ht="129.75" customHeight="1">
      <c r="A20" s="10">
        <v>15</v>
      </c>
      <c r="B20" s="8" t="s">
        <v>50</v>
      </c>
      <c r="C20" s="10" t="str">
        <f t="shared" si="0"/>
        <v>25-용인시-15</v>
      </c>
      <c r="D20" s="8" t="s">
        <v>24</v>
      </c>
      <c r="E20" s="8" t="s">
        <v>42</v>
      </c>
      <c r="F20" s="8" t="s">
        <v>26</v>
      </c>
      <c r="G20" s="10">
        <v>9.3000000000000007</v>
      </c>
      <c r="H20" s="10" t="s">
        <v>27</v>
      </c>
      <c r="I20" s="10">
        <f t="shared" si="1"/>
        <v>0</v>
      </c>
      <c r="J20" s="10">
        <f t="shared" si="2"/>
        <v>1</v>
      </c>
      <c r="K20" s="10">
        <f t="shared" si="7"/>
        <v>0</v>
      </c>
      <c r="L20" s="10">
        <f t="shared" si="3"/>
        <v>0</v>
      </c>
      <c r="M20" s="10">
        <f t="shared" si="4"/>
        <v>0</v>
      </c>
      <c r="N20" s="10">
        <f t="shared" si="5"/>
        <v>1</v>
      </c>
      <c r="O20" s="10" t="str">
        <f t="shared" si="6"/>
        <v>일반</v>
      </c>
      <c r="P20" s="8" t="s">
        <v>51</v>
      </c>
      <c r="Q20" s="10"/>
      <c r="R20" s="33"/>
      <c r="S20" s="11" t="s">
        <v>52</v>
      </c>
      <c r="T20" s="12"/>
    </row>
    <row r="21" spans="1:20" ht="129.75" customHeight="1">
      <c r="A21" s="10">
        <v>16</v>
      </c>
      <c r="B21" s="8" t="s">
        <v>50</v>
      </c>
      <c r="C21" s="10" t="str">
        <f t="shared" si="0"/>
        <v>25-용인시-16</v>
      </c>
      <c r="D21" s="8" t="s">
        <v>32</v>
      </c>
      <c r="E21" s="10" t="s">
        <v>27</v>
      </c>
      <c r="F21" s="8" t="s">
        <v>26</v>
      </c>
      <c r="G21" s="10">
        <v>9.3000000000000007</v>
      </c>
      <c r="H21" s="10" t="s">
        <v>27</v>
      </c>
      <c r="I21" s="10">
        <f t="shared" si="1"/>
        <v>3</v>
      </c>
      <c r="J21" s="10">
        <f t="shared" si="2"/>
        <v>0</v>
      </c>
      <c r="K21" s="10">
        <f t="shared" si="7"/>
        <v>0</v>
      </c>
      <c r="L21" s="10">
        <f t="shared" si="3"/>
        <v>0</v>
      </c>
      <c r="M21" s="10">
        <f t="shared" si="4"/>
        <v>0</v>
      </c>
      <c r="N21" s="10">
        <f t="shared" si="5"/>
        <v>3</v>
      </c>
      <c r="O21" s="10" t="str">
        <f t="shared" si="6"/>
        <v>일반</v>
      </c>
      <c r="P21" s="8" t="s">
        <v>53</v>
      </c>
      <c r="Q21" s="10"/>
      <c r="R21" s="33"/>
      <c r="S21" s="11" t="s">
        <v>54</v>
      </c>
      <c r="T21" s="12"/>
    </row>
    <row r="22" spans="1:20" ht="129.75" customHeight="1">
      <c r="A22" s="10">
        <v>17</v>
      </c>
      <c r="B22" s="8" t="s">
        <v>50</v>
      </c>
      <c r="C22" s="10" t="str">
        <f t="shared" si="0"/>
        <v>25-용인시-17</v>
      </c>
      <c r="D22" s="8" t="s">
        <v>24</v>
      </c>
      <c r="E22" s="8" t="s">
        <v>25</v>
      </c>
      <c r="F22" s="8" t="s">
        <v>26</v>
      </c>
      <c r="G22" s="10">
        <v>9.3000000000000007</v>
      </c>
      <c r="H22" s="10" t="s">
        <v>27</v>
      </c>
      <c r="I22" s="10">
        <f t="shared" si="1"/>
        <v>0</v>
      </c>
      <c r="J22" s="10">
        <f t="shared" si="2"/>
        <v>3</v>
      </c>
      <c r="K22" s="10">
        <f t="shared" si="7"/>
        <v>0</v>
      </c>
      <c r="L22" s="10">
        <f t="shared" si="3"/>
        <v>0</v>
      </c>
      <c r="M22" s="10">
        <f t="shared" si="4"/>
        <v>0</v>
      </c>
      <c r="N22" s="10">
        <f t="shared" si="5"/>
        <v>3</v>
      </c>
      <c r="O22" s="10" t="str">
        <f t="shared" si="6"/>
        <v>일반</v>
      </c>
      <c r="P22" s="10"/>
      <c r="Q22" s="10"/>
      <c r="R22" s="33"/>
      <c r="S22" s="11" t="s">
        <v>55</v>
      </c>
      <c r="T22" s="12"/>
    </row>
    <row r="23" spans="1:20" ht="129.75" customHeight="1">
      <c r="A23" s="10">
        <v>18</v>
      </c>
      <c r="B23" s="8" t="s">
        <v>50</v>
      </c>
      <c r="C23" s="10" t="str">
        <f t="shared" si="0"/>
        <v>25-용인시-18</v>
      </c>
      <c r="D23" s="8" t="s">
        <v>24</v>
      </c>
      <c r="E23" s="8" t="s">
        <v>25</v>
      </c>
      <c r="F23" s="8" t="s">
        <v>26</v>
      </c>
      <c r="G23" s="10">
        <v>9.3000000000000007</v>
      </c>
      <c r="H23" s="10" t="s">
        <v>27</v>
      </c>
      <c r="I23" s="10">
        <f t="shared" si="1"/>
        <v>0</v>
      </c>
      <c r="J23" s="10">
        <f t="shared" si="2"/>
        <v>3</v>
      </c>
      <c r="K23" s="10">
        <f t="shared" si="7"/>
        <v>0</v>
      </c>
      <c r="L23" s="10">
        <f t="shared" si="3"/>
        <v>0</v>
      </c>
      <c r="M23" s="10">
        <f t="shared" si="4"/>
        <v>0</v>
      </c>
      <c r="N23" s="10">
        <f t="shared" si="5"/>
        <v>3</v>
      </c>
      <c r="O23" s="10" t="str">
        <f t="shared" si="6"/>
        <v>일반</v>
      </c>
      <c r="P23" s="10"/>
      <c r="Q23" s="10"/>
      <c r="R23" s="33"/>
      <c r="S23" s="11" t="s">
        <v>56</v>
      </c>
      <c r="T23" s="12"/>
    </row>
    <row r="24" spans="1:20" ht="129.75" customHeight="1">
      <c r="A24" s="10">
        <v>19</v>
      </c>
      <c r="B24" s="8" t="s">
        <v>50</v>
      </c>
      <c r="C24" s="10" t="str">
        <f t="shared" si="0"/>
        <v>25-용인시-19</v>
      </c>
      <c r="D24" s="8" t="s">
        <v>24</v>
      </c>
      <c r="E24" s="8" t="s">
        <v>25</v>
      </c>
      <c r="F24" s="8" t="s">
        <v>26</v>
      </c>
      <c r="G24" s="10">
        <v>9.3000000000000007</v>
      </c>
      <c r="H24" s="10" t="s">
        <v>27</v>
      </c>
      <c r="I24" s="10">
        <f t="shared" si="1"/>
        <v>0</v>
      </c>
      <c r="J24" s="10">
        <f t="shared" si="2"/>
        <v>3</v>
      </c>
      <c r="K24" s="10">
        <f t="shared" si="7"/>
        <v>0</v>
      </c>
      <c r="L24" s="10">
        <f t="shared" si="3"/>
        <v>0</v>
      </c>
      <c r="M24" s="10">
        <f t="shared" si="4"/>
        <v>0</v>
      </c>
      <c r="N24" s="10">
        <f t="shared" si="5"/>
        <v>3</v>
      </c>
      <c r="O24" s="10" t="str">
        <f t="shared" si="6"/>
        <v>일반</v>
      </c>
      <c r="P24" s="10"/>
      <c r="Q24" s="10"/>
      <c r="R24" s="33"/>
      <c r="S24" s="11" t="s">
        <v>57</v>
      </c>
      <c r="T24" s="12"/>
    </row>
    <row r="25" spans="1:20" ht="129.75" customHeight="1">
      <c r="A25" s="10">
        <v>20</v>
      </c>
      <c r="B25" s="8" t="s">
        <v>50</v>
      </c>
      <c r="C25" s="10" t="str">
        <f t="shared" si="0"/>
        <v>25-용인시-20</v>
      </c>
      <c r="D25" s="8" t="s">
        <v>24</v>
      </c>
      <c r="E25" s="8" t="s">
        <v>25</v>
      </c>
      <c r="F25" s="8" t="s">
        <v>26</v>
      </c>
      <c r="G25" s="10">
        <v>9.3000000000000007</v>
      </c>
      <c r="H25" s="10" t="s">
        <v>27</v>
      </c>
      <c r="I25" s="10">
        <f t="shared" si="1"/>
        <v>0</v>
      </c>
      <c r="J25" s="10">
        <f t="shared" si="2"/>
        <v>3</v>
      </c>
      <c r="K25" s="10">
        <f t="shared" si="7"/>
        <v>0</v>
      </c>
      <c r="L25" s="10">
        <f t="shared" si="3"/>
        <v>0</v>
      </c>
      <c r="M25" s="10">
        <f t="shared" si="4"/>
        <v>0</v>
      </c>
      <c r="N25" s="10">
        <f t="shared" si="5"/>
        <v>3</v>
      </c>
      <c r="O25" s="10" t="str">
        <f t="shared" si="6"/>
        <v>일반</v>
      </c>
      <c r="P25" s="10"/>
      <c r="Q25" s="10"/>
      <c r="R25" s="33"/>
      <c r="S25" s="11" t="s">
        <v>58</v>
      </c>
      <c r="T25" s="12"/>
    </row>
    <row r="26" spans="1:20" ht="129.75" customHeight="1">
      <c r="A26" s="10">
        <v>21</v>
      </c>
      <c r="B26" s="8" t="s">
        <v>50</v>
      </c>
      <c r="C26" s="10" t="str">
        <f t="shared" si="0"/>
        <v>25-용인시-21</v>
      </c>
      <c r="D26" s="8" t="s">
        <v>24</v>
      </c>
      <c r="E26" s="10" t="s">
        <v>27</v>
      </c>
      <c r="F26" s="8" t="s">
        <v>26</v>
      </c>
      <c r="G26" s="10">
        <v>9.3000000000000007</v>
      </c>
      <c r="H26" s="10" t="s">
        <v>27</v>
      </c>
      <c r="I26" s="10">
        <f t="shared" si="1"/>
        <v>0</v>
      </c>
      <c r="J26" s="10">
        <f t="shared" si="2"/>
        <v>0</v>
      </c>
      <c r="K26" s="10">
        <f t="shared" si="7"/>
        <v>0</v>
      </c>
      <c r="L26" s="10">
        <f t="shared" si="3"/>
        <v>0</v>
      </c>
      <c r="M26" s="10">
        <f t="shared" si="4"/>
        <v>0</v>
      </c>
      <c r="N26" s="10">
        <f t="shared" si="5"/>
        <v>0</v>
      </c>
      <c r="O26" s="10" t="str">
        <f t="shared" si="6"/>
        <v>일반</v>
      </c>
      <c r="P26" s="8" t="s">
        <v>59</v>
      </c>
      <c r="Q26" s="10"/>
      <c r="R26" s="33"/>
      <c r="S26" s="11" t="s">
        <v>60</v>
      </c>
      <c r="T26" s="12"/>
    </row>
    <row r="27" spans="1:20" ht="129.75" customHeight="1">
      <c r="A27" s="10">
        <v>22</v>
      </c>
      <c r="B27" s="8" t="s">
        <v>50</v>
      </c>
      <c r="C27" s="10" t="str">
        <f t="shared" si="0"/>
        <v>25-용인시-22</v>
      </c>
      <c r="D27" s="8" t="s">
        <v>24</v>
      </c>
      <c r="E27" s="8" t="s">
        <v>25</v>
      </c>
      <c r="F27" s="8" t="s">
        <v>26</v>
      </c>
      <c r="G27" s="10">
        <v>9.3000000000000007</v>
      </c>
      <c r="H27" s="10" t="s">
        <v>27</v>
      </c>
      <c r="I27" s="10">
        <f t="shared" si="1"/>
        <v>0</v>
      </c>
      <c r="J27" s="10">
        <f t="shared" si="2"/>
        <v>3</v>
      </c>
      <c r="K27" s="10">
        <f t="shared" si="7"/>
        <v>0</v>
      </c>
      <c r="L27" s="10">
        <f t="shared" si="3"/>
        <v>0</v>
      </c>
      <c r="M27" s="10">
        <f t="shared" si="4"/>
        <v>0</v>
      </c>
      <c r="N27" s="10">
        <f t="shared" si="5"/>
        <v>3</v>
      </c>
      <c r="O27" s="10" t="str">
        <f t="shared" si="6"/>
        <v>일반</v>
      </c>
      <c r="P27" s="10"/>
      <c r="Q27" s="10"/>
      <c r="R27" s="33"/>
      <c r="S27" s="11" t="s">
        <v>60</v>
      </c>
      <c r="T27" s="12"/>
    </row>
    <row r="28" spans="1:20" ht="129.75" customHeight="1">
      <c r="A28" s="10">
        <v>23</v>
      </c>
      <c r="B28" s="8" t="s">
        <v>50</v>
      </c>
      <c r="C28" s="10" t="str">
        <f t="shared" si="0"/>
        <v>25-용인시-23</v>
      </c>
      <c r="D28" s="8" t="s">
        <v>24</v>
      </c>
      <c r="E28" s="8" t="s">
        <v>25</v>
      </c>
      <c r="F28" s="8" t="s">
        <v>26</v>
      </c>
      <c r="G28" s="10">
        <v>9.3000000000000007</v>
      </c>
      <c r="H28" s="10" t="s">
        <v>27</v>
      </c>
      <c r="I28" s="10">
        <f t="shared" si="1"/>
        <v>0</v>
      </c>
      <c r="J28" s="10">
        <f t="shared" si="2"/>
        <v>3</v>
      </c>
      <c r="K28" s="10">
        <f t="shared" si="7"/>
        <v>0</v>
      </c>
      <c r="L28" s="10">
        <f t="shared" si="3"/>
        <v>0</v>
      </c>
      <c r="M28" s="10">
        <f t="shared" si="4"/>
        <v>0</v>
      </c>
      <c r="N28" s="10">
        <f t="shared" si="5"/>
        <v>3</v>
      </c>
      <c r="O28" s="10" t="str">
        <f t="shared" si="6"/>
        <v>일반</v>
      </c>
      <c r="P28" s="10"/>
      <c r="Q28" s="10"/>
      <c r="R28" s="33"/>
      <c r="S28" s="11" t="s">
        <v>61</v>
      </c>
      <c r="T28" s="12"/>
    </row>
    <row r="29" spans="1:20" ht="129.75" customHeight="1">
      <c r="A29" s="10">
        <v>24</v>
      </c>
      <c r="B29" s="8" t="s">
        <v>50</v>
      </c>
      <c r="C29" s="10" t="str">
        <f t="shared" si="0"/>
        <v>25-용인시-24</v>
      </c>
      <c r="D29" s="8" t="s">
        <v>24</v>
      </c>
      <c r="E29" s="8" t="s">
        <v>25</v>
      </c>
      <c r="F29" s="8" t="s">
        <v>26</v>
      </c>
      <c r="G29" s="10">
        <v>9.3000000000000007</v>
      </c>
      <c r="H29" s="10" t="s">
        <v>27</v>
      </c>
      <c r="I29" s="10">
        <f t="shared" si="1"/>
        <v>0</v>
      </c>
      <c r="J29" s="10">
        <f t="shared" si="2"/>
        <v>3</v>
      </c>
      <c r="K29" s="10">
        <f t="shared" si="7"/>
        <v>0</v>
      </c>
      <c r="L29" s="10">
        <f t="shared" si="3"/>
        <v>0</v>
      </c>
      <c r="M29" s="10">
        <f t="shared" si="4"/>
        <v>0</v>
      </c>
      <c r="N29" s="10">
        <f t="shared" si="5"/>
        <v>3</v>
      </c>
      <c r="O29" s="10" t="str">
        <f t="shared" si="6"/>
        <v>일반</v>
      </c>
      <c r="P29" s="10"/>
      <c r="Q29" s="10"/>
      <c r="R29" s="33"/>
      <c r="S29" s="11" t="s">
        <v>62</v>
      </c>
      <c r="T29" s="12"/>
    </row>
    <row r="30" spans="1:20" ht="129.75" customHeight="1">
      <c r="A30" s="10">
        <v>25</v>
      </c>
      <c r="B30" s="8" t="s">
        <v>50</v>
      </c>
      <c r="C30" s="10" t="str">
        <f t="shared" si="0"/>
        <v>25-용인시-25</v>
      </c>
      <c r="D30" s="8" t="s">
        <v>24</v>
      </c>
      <c r="E30" s="8" t="s">
        <v>25</v>
      </c>
      <c r="F30" s="8" t="s">
        <v>26</v>
      </c>
      <c r="G30" s="10">
        <v>9.3000000000000007</v>
      </c>
      <c r="H30" s="10" t="s">
        <v>27</v>
      </c>
      <c r="I30" s="10">
        <f t="shared" si="1"/>
        <v>0</v>
      </c>
      <c r="J30" s="10">
        <f t="shared" si="2"/>
        <v>3</v>
      </c>
      <c r="K30" s="10">
        <f t="shared" si="7"/>
        <v>0</v>
      </c>
      <c r="L30" s="10">
        <f t="shared" si="3"/>
        <v>0</v>
      </c>
      <c r="M30" s="10">
        <f t="shared" si="4"/>
        <v>0</v>
      </c>
      <c r="N30" s="10">
        <f t="shared" si="5"/>
        <v>3</v>
      </c>
      <c r="O30" s="10" t="str">
        <f t="shared" si="6"/>
        <v>일반</v>
      </c>
      <c r="P30" s="10"/>
      <c r="Q30" s="10"/>
      <c r="R30" s="33"/>
      <c r="S30" s="11" t="s">
        <v>63</v>
      </c>
      <c r="T30" s="12"/>
    </row>
    <row r="31" spans="1:20" ht="129.75" customHeight="1">
      <c r="A31" s="10">
        <v>26</v>
      </c>
      <c r="B31" s="8" t="s">
        <v>50</v>
      </c>
      <c r="C31" s="10" t="str">
        <f t="shared" si="0"/>
        <v>25-용인시-26</v>
      </c>
      <c r="D31" s="8" t="s">
        <v>24</v>
      </c>
      <c r="E31" s="8" t="s">
        <v>25</v>
      </c>
      <c r="F31" s="8" t="s">
        <v>26</v>
      </c>
      <c r="G31" s="10">
        <v>9.3000000000000007</v>
      </c>
      <c r="H31" s="10" t="s">
        <v>27</v>
      </c>
      <c r="I31" s="10">
        <f t="shared" si="1"/>
        <v>0</v>
      </c>
      <c r="J31" s="10">
        <f t="shared" si="2"/>
        <v>3</v>
      </c>
      <c r="K31" s="10">
        <f t="shared" si="7"/>
        <v>0</v>
      </c>
      <c r="L31" s="10">
        <f t="shared" si="3"/>
        <v>0</v>
      </c>
      <c r="M31" s="10">
        <f t="shared" si="4"/>
        <v>0</v>
      </c>
      <c r="N31" s="10">
        <f t="shared" si="5"/>
        <v>3</v>
      </c>
      <c r="O31" s="10" t="str">
        <f t="shared" si="6"/>
        <v>일반</v>
      </c>
      <c r="P31" s="10"/>
      <c r="Q31" s="10"/>
      <c r="R31" s="33"/>
      <c r="S31" s="11" t="s">
        <v>64</v>
      </c>
      <c r="T31" s="12"/>
    </row>
    <row r="32" spans="1:20" ht="129.75" customHeight="1">
      <c r="A32" s="10">
        <v>27</v>
      </c>
      <c r="B32" s="8" t="s">
        <v>50</v>
      </c>
      <c r="C32" s="10" t="str">
        <f t="shared" si="0"/>
        <v>25-용인시-27</v>
      </c>
      <c r="D32" s="8" t="s">
        <v>24</v>
      </c>
      <c r="E32" s="10" t="s">
        <v>27</v>
      </c>
      <c r="F32" s="8" t="s">
        <v>26</v>
      </c>
      <c r="G32" s="10">
        <v>9.3000000000000007</v>
      </c>
      <c r="H32" s="10" t="s">
        <v>27</v>
      </c>
      <c r="I32" s="10">
        <f t="shared" si="1"/>
        <v>0</v>
      </c>
      <c r="J32" s="10">
        <f t="shared" si="2"/>
        <v>0</v>
      </c>
      <c r="K32" s="10">
        <f t="shared" si="7"/>
        <v>0</v>
      </c>
      <c r="L32" s="10">
        <f t="shared" si="3"/>
        <v>0</v>
      </c>
      <c r="M32" s="10">
        <f t="shared" si="4"/>
        <v>0</v>
      </c>
      <c r="N32" s="10">
        <f t="shared" si="5"/>
        <v>0</v>
      </c>
      <c r="O32" s="10" t="str">
        <f t="shared" si="6"/>
        <v>일반</v>
      </c>
      <c r="P32" s="8" t="s">
        <v>38</v>
      </c>
      <c r="Q32" s="10"/>
      <c r="R32" s="33"/>
      <c r="S32" s="11" t="s">
        <v>65</v>
      </c>
      <c r="T32" s="12"/>
    </row>
    <row r="33" spans="1:20" ht="129.75" customHeight="1">
      <c r="A33" s="10">
        <v>28</v>
      </c>
      <c r="B33" s="8" t="s">
        <v>50</v>
      </c>
      <c r="C33" s="10" t="str">
        <f t="shared" si="0"/>
        <v>25-용인시-28</v>
      </c>
      <c r="D33" s="8" t="s">
        <v>24</v>
      </c>
      <c r="E33" s="8" t="s">
        <v>25</v>
      </c>
      <c r="F33" s="8" t="s">
        <v>26</v>
      </c>
      <c r="G33" s="10">
        <v>9.3000000000000007</v>
      </c>
      <c r="H33" s="10" t="s">
        <v>27</v>
      </c>
      <c r="I33" s="10">
        <f t="shared" si="1"/>
        <v>0</v>
      </c>
      <c r="J33" s="10">
        <f t="shared" si="2"/>
        <v>3</v>
      </c>
      <c r="K33" s="10">
        <f t="shared" si="7"/>
        <v>0</v>
      </c>
      <c r="L33" s="10">
        <f t="shared" si="3"/>
        <v>0</v>
      </c>
      <c r="M33" s="10">
        <f t="shared" si="4"/>
        <v>0</v>
      </c>
      <c r="N33" s="10">
        <f t="shared" si="5"/>
        <v>3</v>
      </c>
      <c r="O33" s="10" t="str">
        <f t="shared" si="6"/>
        <v>일반</v>
      </c>
      <c r="P33" s="10"/>
      <c r="Q33" s="10"/>
      <c r="R33" s="33"/>
      <c r="S33" s="11" t="s">
        <v>66</v>
      </c>
      <c r="T33" s="12"/>
    </row>
    <row r="34" spans="1:20" ht="129.75" customHeight="1">
      <c r="A34" s="10">
        <v>29</v>
      </c>
      <c r="B34" s="8" t="s">
        <v>50</v>
      </c>
      <c r="C34" s="10" t="str">
        <f t="shared" si="0"/>
        <v>25-용인시-29</v>
      </c>
      <c r="D34" s="8" t="s">
        <v>24</v>
      </c>
      <c r="E34" s="8" t="s">
        <v>25</v>
      </c>
      <c r="F34" s="8" t="s">
        <v>26</v>
      </c>
      <c r="G34" s="10">
        <v>9.3000000000000007</v>
      </c>
      <c r="H34" s="10" t="s">
        <v>27</v>
      </c>
      <c r="I34" s="10">
        <f t="shared" si="1"/>
        <v>0</v>
      </c>
      <c r="J34" s="10">
        <f t="shared" si="2"/>
        <v>3</v>
      </c>
      <c r="K34" s="10">
        <f t="shared" si="7"/>
        <v>0</v>
      </c>
      <c r="L34" s="10">
        <f t="shared" si="3"/>
        <v>0</v>
      </c>
      <c r="M34" s="10">
        <f t="shared" si="4"/>
        <v>0</v>
      </c>
      <c r="N34" s="10">
        <f t="shared" si="5"/>
        <v>3</v>
      </c>
      <c r="O34" s="10" t="str">
        <f t="shared" si="6"/>
        <v>일반</v>
      </c>
      <c r="P34" s="10"/>
      <c r="Q34" s="10"/>
      <c r="R34" s="33"/>
      <c r="S34" s="11" t="s">
        <v>67</v>
      </c>
      <c r="T34" s="12"/>
    </row>
    <row r="35" spans="1:20" ht="129.75" customHeight="1">
      <c r="A35" s="10">
        <v>30</v>
      </c>
      <c r="B35" s="8" t="s">
        <v>50</v>
      </c>
      <c r="C35" s="10" t="str">
        <f t="shared" si="0"/>
        <v>25-용인시-30</v>
      </c>
      <c r="D35" s="8" t="s">
        <v>24</v>
      </c>
      <c r="E35" s="8" t="s">
        <v>25</v>
      </c>
      <c r="F35" s="8" t="s">
        <v>26</v>
      </c>
      <c r="G35" s="10">
        <v>9.3000000000000007</v>
      </c>
      <c r="H35" s="10" t="s">
        <v>27</v>
      </c>
      <c r="I35" s="10">
        <f t="shared" si="1"/>
        <v>0</v>
      </c>
      <c r="J35" s="10">
        <f t="shared" si="2"/>
        <v>3</v>
      </c>
      <c r="K35" s="10">
        <f t="shared" si="7"/>
        <v>0</v>
      </c>
      <c r="L35" s="10">
        <f t="shared" si="3"/>
        <v>0</v>
      </c>
      <c r="M35" s="10">
        <f t="shared" si="4"/>
        <v>0</v>
      </c>
      <c r="N35" s="10">
        <f t="shared" si="5"/>
        <v>3</v>
      </c>
      <c r="O35" s="10" t="str">
        <f t="shared" si="6"/>
        <v>일반</v>
      </c>
      <c r="P35" s="10"/>
      <c r="Q35" s="10"/>
      <c r="R35" s="33"/>
      <c r="S35" s="11" t="s">
        <v>68</v>
      </c>
      <c r="T35" s="12"/>
    </row>
    <row r="36" spans="1:20" ht="129.75" customHeight="1">
      <c r="A36" s="10">
        <v>31</v>
      </c>
      <c r="B36" s="8" t="s">
        <v>50</v>
      </c>
      <c r="C36" s="10" t="str">
        <f t="shared" si="0"/>
        <v>25-용인시-31</v>
      </c>
      <c r="D36" s="8" t="s">
        <v>24</v>
      </c>
      <c r="E36" s="8" t="s">
        <v>25</v>
      </c>
      <c r="F36" s="8" t="s">
        <v>26</v>
      </c>
      <c r="G36" s="10">
        <v>9.3000000000000007</v>
      </c>
      <c r="H36" s="10" t="s">
        <v>27</v>
      </c>
      <c r="I36" s="10">
        <f t="shared" si="1"/>
        <v>0</v>
      </c>
      <c r="J36" s="10">
        <f t="shared" si="2"/>
        <v>3</v>
      </c>
      <c r="K36" s="10">
        <f t="shared" si="7"/>
        <v>0</v>
      </c>
      <c r="L36" s="10">
        <f t="shared" si="3"/>
        <v>0</v>
      </c>
      <c r="M36" s="10">
        <f t="shared" si="4"/>
        <v>0</v>
      </c>
      <c r="N36" s="10">
        <f t="shared" si="5"/>
        <v>3</v>
      </c>
      <c r="O36" s="10" t="str">
        <f t="shared" si="6"/>
        <v>일반</v>
      </c>
      <c r="P36" s="10"/>
      <c r="Q36" s="10"/>
      <c r="R36" s="33"/>
      <c r="S36" s="11" t="s">
        <v>69</v>
      </c>
      <c r="T36" s="12"/>
    </row>
    <row r="37" spans="1:20" ht="129.75" customHeight="1">
      <c r="A37" s="10">
        <v>32</v>
      </c>
      <c r="B37" s="8" t="s">
        <v>50</v>
      </c>
      <c r="C37" s="10" t="str">
        <f t="shared" si="0"/>
        <v>25-용인시-32</v>
      </c>
      <c r="D37" s="8" t="s">
        <v>24</v>
      </c>
      <c r="E37" s="8" t="s">
        <v>25</v>
      </c>
      <c r="F37" s="8" t="s">
        <v>26</v>
      </c>
      <c r="G37" s="10">
        <v>9.3000000000000007</v>
      </c>
      <c r="H37" s="10" t="s">
        <v>27</v>
      </c>
      <c r="I37" s="10">
        <f t="shared" si="1"/>
        <v>0</v>
      </c>
      <c r="J37" s="10">
        <f t="shared" si="2"/>
        <v>3</v>
      </c>
      <c r="K37" s="10">
        <f t="shared" si="7"/>
        <v>0</v>
      </c>
      <c r="L37" s="10">
        <f t="shared" si="3"/>
        <v>0</v>
      </c>
      <c r="M37" s="10">
        <f t="shared" si="4"/>
        <v>0</v>
      </c>
      <c r="N37" s="10">
        <f t="shared" si="5"/>
        <v>3</v>
      </c>
      <c r="O37" s="10" t="str">
        <f t="shared" si="6"/>
        <v>일반</v>
      </c>
      <c r="P37" s="8" t="s">
        <v>35</v>
      </c>
      <c r="Q37" s="10"/>
      <c r="R37" s="33"/>
      <c r="S37" s="11" t="s">
        <v>70</v>
      </c>
      <c r="T37" s="12"/>
    </row>
    <row r="38" spans="1:20" ht="129.75" customHeight="1">
      <c r="A38" s="10">
        <v>33</v>
      </c>
      <c r="B38" s="8" t="s">
        <v>50</v>
      </c>
      <c r="C38" s="10" t="str">
        <f t="shared" ref="C38:C69" si="8">RIGHT($A$2,2)&amp;"-"&amp;$C$2&amp;"-"&amp;A38</f>
        <v>25-용인시-33</v>
      </c>
      <c r="D38" s="8" t="s">
        <v>24</v>
      </c>
      <c r="E38" s="8" t="s">
        <v>25</v>
      </c>
      <c r="F38" s="8" t="s">
        <v>26</v>
      </c>
      <c r="G38" s="10">
        <v>9.3000000000000007</v>
      </c>
      <c r="H38" s="10" t="s">
        <v>27</v>
      </c>
      <c r="I38" s="10">
        <f t="shared" ref="I38:I69" si="9">IF(D38="양호",0,IF(D38="보통",3,IF(D38="긴급",9)))</f>
        <v>0</v>
      </c>
      <c r="J38" s="10">
        <f t="shared" ref="J38:J69" si="10">IF(E38="거북등",3,IF(RIGHT(E38,2)="균열",1,IF(E38="-",0)))</f>
        <v>3</v>
      </c>
      <c r="K38" s="10">
        <f t="shared" si="7"/>
        <v>0</v>
      </c>
      <c r="L38" s="10">
        <f t="shared" ref="L38:L69" si="11">IF(G38&lt;10,0,IF(G38&lt;30,1,IF(G38&gt;=30,2)))</f>
        <v>0</v>
      </c>
      <c r="M38" s="10">
        <f t="shared" ref="M38:M69" si="12">IF(H38="-",0,1)</f>
        <v>0</v>
      </c>
      <c r="N38" s="10">
        <f t="shared" ref="N38:N69" si="13">SUM(I38:M38)</f>
        <v>3</v>
      </c>
      <c r="O38" s="10" t="str">
        <f t="shared" ref="O38:O69" si="14">IF(N38&lt;6,"일반",IF(N38&lt;9,"우선",IF(N38&gt;=9,"긴급")))</f>
        <v>일반</v>
      </c>
      <c r="P38" s="10"/>
      <c r="Q38" s="10"/>
      <c r="R38" s="33"/>
      <c r="S38" s="11" t="s">
        <v>71</v>
      </c>
      <c r="T38" s="12"/>
    </row>
    <row r="39" spans="1:20" ht="129.75" customHeight="1">
      <c r="A39" s="10">
        <v>34</v>
      </c>
      <c r="B39" s="8" t="s">
        <v>50</v>
      </c>
      <c r="C39" s="10" t="str">
        <f t="shared" si="8"/>
        <v>25-용인시-34</v>
      </c>
      <c r="D39" s="8" t="s">
        <v>24</v>
      </c>
      <c r="E39" s="8" t="s">
        <v>25</v>
      </c>
      <c r="F39" s="8" t="s">
        <v>26</v>
      </c>
      <c r="G39" s="10">
        <v>9.3000000000000007</v>
      </c>
      <c r="H39" s="10" t="s">
        <v>27</v>
      </c>
      <c r="I39" s="10">
        <f t="shared" si="9"/>
        <v>0</v>
      </c>
      <c r="J39" s="10">
        <f t="shared" si="10"/>
        <v>3</v>
      </c>
      <c r="K39" s="10">
        <f t="shared" si="7"/>
        <v>0</v>
      </c>
      <c r="L39" s="10">
        <f t="shared" si="11"/>
        <v>0</v>
      </c>
      <c r="M39" s="10">
        <f t="shared" si="12"/>
        <v>0</v>
      </c>
      <c r="N39" s="10">
        <f t="shared" si="13"/>
        <v>3</v>
      </c>
      <c r="O39" s="10" t="str">
        <f t="shared" si="14"/>
        <v>일반</v>
      </c>
      <c r="P39" s="10"/>
      <c r="Q39" s="10"/>
      <c r="R39" s="33"/>
      <c r="S39" s="11" t="s">
        <v>72</v>
      </c>
      <c r="T39" s="12"/>
    </row>
    <row r="40" spans="1:20" ht="129.75" customHeight="1">
      <c r="A40" s="10">
        <v>35</v>
      </c>
      <c r="B40" s="8" t="s">
        <v>50</v>
      </c>
      <c r="C40" s="10" t="str">
        <f t="shared" si="8"/>
        <v>25-용인시-35</v>
      </c>
      <c r="D40" s="8" t="s">
        <v>24</v>
      </c>
      <c r="E40" s="10" t="s">
        <v>27</v>
      </c>
      <c r="F40" s="8" t="s">
        <v>26</v>
      </c>
      <c r="G40" s="10">
        <v>9.3000000000000007</v>
      </c>
      <c r="H40" s="10" t="s">
        <v>27</v>
      </c>
      <c r="I40" s="10">
        <f t="shared" si="9"/>
        <v>0</v>
      </c>
      <c r="J40" s="10">
        <f t="shared" si="10"/>
        <v>0</v>
      </c>
      <c r="K40" s="10">
        <f t="shared" si="7"/>
        <v>0</v>
      </c>
      <c r="L40" s="10">
        <f t="shared" si="11"/>
        <v>0</v>
      </c>
      <c r="M40" s="10">
        <f t="shared" si="12"/>
        <v>0</v>
      </c>
      <c r="N40" s="10">
        <f t="shared" si="13"/>
        <v>0</v>
      </c>
      <c r="O40" s="10" t="str">
        <f t="shared" si="14"/>
        <v>일반</v>
      </c>
      <c r="P40" s="8" t="s">
        <v>38</v>
      </c>
      <c r="Q40" s="10"/>
      <c r="R40" s="33"/>
      <c r="S40" s="11" t="s">
        <v>73</v>
      </c>
      <c r="T40" s="12"/>
    </row>
    <row r="41" spans="1:20" ht="129.75" customHeight="1">
      <c r="A41" s="10">
        <v>36</v>
      </c>
      <c r="B41" s="8" t="s">
        <v>50</v>
      </c>
      <c r="C41" s="10" t="str">
        <f t="shared" si="8"/>
        <v>25-용인시-36</v>
      </c>
      <c r="D41" s="8" t="s">
        <v>24</v>
      </c>
      <c r="E41" s="10" t="s">
        <v>27</v>
      </c>
      <c r="F41" s="8" t="s">
        <v>26</v>
      </c>
      <c r="G41" s="10">
        <v>9.3000000000000007</v>
      </c>
      <c r="H41" s="10" t="s">
        <v>27</v>
      </c>
      <c r="I41" s="10">
        <f t="shared" si="9"/>
        <v>0</v>
      </c>
      <c r="J41" s="10">
        <f t="shared" si="10"/>
        <v>0</v>
      </c>
      <c r="K41" s="10">
        <f t="shared" si="7"/>
        <v>0</v>
      </c>
      <c r="L41" s="10">
        <f t="shared" si="11"/>
        <v>0</v>
      </c>
      <c r="M41" s="10">
        <f t="shared" si="12"/>
        <v>0</v>
      </c>
      <c r="N41" s="10">
        <f t="shared" si="13"/>
        <v>0</v>
      </c>
      <c r="O41" s="10" t="str">
        <f t="shared" si="14"/>
        <v>일반</v>
      </c>
      <c r="P41" s="8" t="s">
        <v>38</v>
      </c>
      <c r="Q41" s="10"/>
      <c r="R41" s="33"/>
      <c r="S41" s="11" t="s">
        <v>74</v>
      </c>
      <c r="T41" s="12"/>
    </row>
    <row r="42" spans="1:20" ht="129.75" customHeight="1">
      <c r="A42" s="10">
        <v>37</v>
      </c>
      <c r="B42" s="8" t="s">
        <v>50</v>
      </c>
      <c r="C42" s="10" t="str">
        <f t="shared" si="8"/>
        <v>25-용인시-37</v>
      </c>
      <c r="D42" s="8" t="s">
        <v>24</v>
      </c>
      <c r="E42" s="8" t="s">
        <v>42</v>
      </c>
      <c r="F42" s="8" t="s">
        <v>26</v>
      </c>
      <c r="G42" s="10">
        <v>9.3000000000000007</v>
      </c>
      <c r="H42" s="10" t="s">
        <v>27</v>
      </c>
      <c r="I42" s="10">
        <f t="shared" si="9"/>
        <v>0</v>
      </c>
      <c r="J42" s="10">
        <f t="shared" si="10"/>
        <v>1</v>
      </c>
      <c r="K42" s="10">
        <f t="shared" si="7"/>
        <v>0</v>
      </c>
      <c r="L42" s="10">
        <f t="shared" si="11"/>
        <v>0</v>
      </c>
      <c r="M42" s="10">
        <f t="shared" si="12"/>
        <v>0</v>
      </c>
      <c r="N42" s="10">
        <f t="shared" si="13"/>
        <v>1</v>
      </c>
      <c r="O42" s="10" t="str">
        <f t="shared" si="14"/>
        <v>일반</v>
      </c>
      <c r="P42" s="10"/>
      <c r="Q42" s="10"/>
      <c r="R42" s="33"/>
      <c r="S42" s="11" t="s">
        <v>75</v>
      </c>
      <c r="T42" s="12"/>
    </row>
    <row r="43" spans="1:20" ht="129.75" customHeight="1">
      <c r="A43" s="10">
        <v>38</v>
      </c>
      <c r="B43" s="8" t="s">
        <v>50</v>
      </c>
      <c r="C43" s="10" t="str">
        <f t="shared" si="8"/>
        <v>25-용인시-38</v>
      </c>
      <c r="D43" s="8" t="s">
        <v>24</v>
      </c>
      <c r="E43" s="8" t="s">
        <v>25</v>
      </c>
      <c r="F43" s="8" t="s">
        <v>26</v>
      </c>
      <c r="G43" s="10">
        <v>9.3000000000000007</v>
      </c>
      <c r="H43" s="10" t="s">
        <v>27</v>
      </c>
      <c r="I43" s="10">
        <f t="shared" si="9"/>
        <v>0</v>
      </c>
      <c r="J43" s="10">
        <f t="shared" si="10"/>
        <v>3</v>
      </c>
      <c r="K43" s="10">
        <f t="shared" si="7"/>
        <v>0</v>
      </c>
      <c r="L43" s="10">
        <f t="shared" si="11"/>
        <v>0</v>
      </c>
      <c r="M43" s="10">
        <f t="shared" si="12"/>
        <v>0</v>
      </c>
      <c r="N43" s="10">
        <f t="shared" si="13"/>
        <v>3</v>
      </c>
      <c r="O43" s="10" t="str">
        <f t="shared" si="14"/>
        <v>일반</v>
      </c>
      <c r="P43" s="10"/>
      <c r="Q43" s="10"/>
      <c r="R43" s="33"/>
      <c r="S43" s="11" t="s">
        <v>76</v>
      </c>
      <c r="T43" s="12"/>
    </row>
    <row r="44" spans="1:20" ht="129.75" customHeight="1">
      <c r="A44" s="10">
        <v>39</v>
      </c>
      <c r="B44" s="8" t="s">
        <v>50</v>
      </c>
      <c r="C44" s="10" t="str">
        <f t="shared" si="8"/>
        <v>25-용인시-39</v>
      </c>
      <c r="D44" s="8" t="s">
        <v>24</v>
      </c>
      <c r="E44" s="10" t="s">
        <v>27</v>
      </c>
      <c r="F44" s="8" t="s">
        <v>26</v>
      </c>
      <c r="G44" s="10">
        <v>9.3000000000000007</v>
      </c>
      <c r="H44" s="10" t="s">
        <v>27</v>
      </c>
      <c r="I44" s="10">
        <f t="shared" si="9"/>
        <v>0</v>
      </c>
      <c r="J44" s="10">
        <f t="shared" si="10"/>
        <v>0</v>
      </c>
      <c r="K44" s="10">
        <f t="shared" si="7"/>
        <v>0</v>
      </c>
      <c r="L44" s="10">
        <f t="shared" si="11"/>
        <v>0</v>
      </c>
      <c r="M44" s="10">
        <f t="shared" si="12"/>
        <v>0</v>
      </c>
      <c r="N44" s="10">
        <f t="shared" si="13"/>
        <v>0</v>
      </c>
      <c r="O44" s="10" t="str">
        <f t="shared" si="14"/>
        <v>일반</v>
      </c>
      <c r="P44" s="8" t="s">
        <v>38</v>
      </c>
      <c r="Q44" s="10"/>
      <c r="R44" s="33"/>
      <c r="S44" s="11" t="s">
        <v>77</v>
      </c>
      <c r="T44" s="12"/>
    </row>
    <row r="45" spans="1:20" ht="129.75" customHeight="1">
      <c r="A45" s="10">
        <v>40</v>
      </c>
      <c r="B45" s="8" t="s">
        <v>50</v>
      </c>
      <c r="C45" s="10" t="str">
        <f t="shared" si="8"/>
        <v>25-용인시-40</v>
      </c>
      <c r="D45" s="8" t="s">
        <v>24</v>
      </c>
      <c r="E45" s="8" t="s">
        <v>42</v>
      </c>
      <c r="F45" s="8" t="s">
        <v>26</v>
      </c>
      <c r="G45" s="10">
        <v>9.3000000000000007</v>
      </c>
      <c r="H45" s="10" t="s">
        <v>27</v>
      </c>
      <c r="I45" s="10">
        <f t="shared" si="9"/>
        <v>0</v>
      </c>
      <c r="J45" s="10">
        <f t="shared" si="10"/>
        <v>1</v>
      </c>
      <c r="K45" s="10">
        <f t="shared" si="7"/>
        <v>0</v>
      </c>
      <c r="L45" s="10">
        <f t="shared" si="11"/>
        <v>0</v>
      </c>
      <c r="M45" s="10">
        <f t="shared" si="12"/>
        <v>0</v>
      </c>
      <c r="N45" s="10">
        <f t="shared" si="13"/>
        <v>1</v>
      </c>
      <c r="O45" s="10" t="str">
        <f t="shared" si="14"/>
        <v>일반</v>
      </c>
      <c r="P45" s="10"/>
      <c r="Q45" s="10"/>
      <c r="R45" s="33"/>
      <c r="S45" s="11" t="s">
        <v>78</v>
      </c>
      <c r="T45" s="12"/>
    </row>
    <row r="46" spans="1:20" ht="129.75" customHeight="1">
      <c r="A46" s="10">
        <v>41</v>
      </c>
      <c r="B46" s="8" t="s">
        <v>50</v>
      </c>
      <c r="C46" s="10" t="str">
        <f t="shared" si="8"/>
        <v>25-용인시-41</v>
      </c>
      <c r="D46" s="8" t="s">
        <v>24</v>
      </c>
      <c r="E46" s="10" t="s">
        <v>27</v>
      </c>
      <c r="F46" s="8" t="s">
        <v>26</v>
      </c>
      <c r="G46" s="10">
        <v>9.3000000000000007</v>
      </c>
      <c r="H46" s="10" t="s">
        <v>27</v>
      </c>
      <c r="I46" s="10">
        <f t="shared" si="9"/>
        <v>0</v>
      </c>
      <c r="J46" s="10">
        <f t="shared" si="10"/>
        <v>0</v>
      </c>
      <c r="K46" s="10">
        <f t="shared" si="7"/>
        <v>0</v>
      </c>
      <c r="L46" s="10">
        <f t="shared" si="11"/>
        <v>0</v>
      </c>
      <c r="M46" s="10">
        <f t="shared" si="12"/>
        <v>0</v>
      </c>
      <c r="N46" s="10">
        <f t="shared" si="13"/>
        <v>0</v>
      </c>
      <c r="O46" s="10" t="str">
        <f t="shared" si="14"/>
        <v>일반</v>
      </c>
      <c r="P46" s="8" t="s">
        <v>38</v>
      </c>
      <c r="Q46" s="10"/>
      <c r="R46" s="33"/>
      <c r="S46" s="11" t="s">
        <v>79</v>
      </c>
      <c r="T46" s="12"/>
    </row>
    <row r="47" spans="1:20" ht="129.75" customHeight="1">
      <c r="A47" s="10">
        <v>42</v>
      </c>
      <c r="B47" s="8" t="s">
        <v>50</v>
      </c>
      <c r="C47" s="10" t="str">
        <f t="shared" si="8"/>
        <v>25-용인시-42</v>
      </c>
      <c r="D47" s="8" t="s">
        <v>24</v>
      </c>
      <c r="E47" s="8" t="s">
        <v>25</v>
      </c>
      <c r="F47" s="8" t="s">
        <v>26</v>
      </c>
      <c r="G47" s="10">
        <v>9.3000000000000007</v>
      </c>
      <c r="H47" s="10" t="s">
        <v>27</v>
      </c>
      <c r="I47" s="10">
        <f t="shared" si="9"/>
        <v>0</v>
      </c>
      <c r="J47" s="10">
        <f t="shared" si="10"/>
        <v>3</v>
      </c>
      <c r="K47" s="10">
        <f t="shared" si="7"/>
        <v>0</v>
      </c>
      <c r="L47" s="10">
        <f t="shared" si="11"/>
        <v>0</v>
      </c>
      <c r="M47" s="10">
        <f t="shared" si="12"/>
        <v>0</v>
      </c>
      <c r="N47" s="10">
        <f t="shared" si="13"/>
        <v>3</v>
      </c>
      <c r="O47" s="10" t="str">
        <f t="shared" si="14"/>
        <v>일반</v>
      </c>
      <c r="P47" s="10"/>
      <c r="Q47" s="10"/>
      <c r="R47" s="33"/>
      <c r="S47" s="11" t="s">
        <v>80</v>
      </c>
      <c r="T47" s="12"/>
    </row>
    <row r="48" spans="1:20" ht="129.75" customHeight="1">
      <c r="A48" s="10">
        <v>43</v>
      </c>
      <c r="B48" s="8" t="s">
        <v>50</v>
      </c>
      <c r="C48" s="10" t="str">
        <f t="shared" si="8"/>
        <v>25-용인시-43</v>
      </c>
      <c r="D48" s="8" t="s">
        <v>24</v>
      </c>
      <c r="E48" s="8" t="s">
        <v>25</v>
      </c>
      <c r="F48" s="8" t="s">
        <v>26</v>
      </c>
      <c r="G48" s="10">
        <v>9.3000000000000007</v>
      </c>
      <c r="H48" s="10" t="s">
        <v>27</v>
      </c>
      <c r="I48" s="10">
        <f t="shared" si="9"/>
        <v>0</v>
      </c>
      <c r="J48" s="10">
        <f t="shared" si="10"/>
        <v>3</v>
      </c>
      <c r="K48" s="10">
        <f t="shared" si="7"/>
        <v>0</v>
      </c>
      <c r="L48" s="10">
        <f t="shared" si="11"/>
        <v>0</v>
      </c>
      <c r="M48" s="10">
        <f t="shared" si="12"/>
        <v>0</v>
      </c>
      <c r="N48" s="10">
        <f t="shared" si="13"/>
        <v>3</v>
      </c>
      <c r="O48" s="10" t="str">
        <f t="shared" si="14"/>
        <v>일반</v>
      </c>
      <c r="P48" s="8" t="s">
        <v>35</v>
      </c>
      <c r="Q48" s="10"/>
      <c r="R48" s="33"/>
      <c r="S48" s="22" t="s">
        <v>81</v>
      </c>
      <c r="T48" s="12"/>
    </row>
    <row r="49" spans="1:20" ht="129.75" customHeight="1">
      <c r="A49" s="10">
        <v>44</v>
      </c>
      <c r="B49" s="8" t="s">
        <v>50</v>
      </c>
      <c r="C49" s="10" t="str">
        <f t="shared" si="8"/>
        <v>25-용인시-44</v>
      </c>
      <c r="D49" s="8" t="s">
        <v>24</v>
      </c>
      <c r="E49" s="8" t="s">
        <v>25</v>
      </c>
      <c r="F49" s="8" t="s">
        <v>26</v>
      </c>
      <c r="G49" s="10">
        <v>9.3000000000000007</v>
      </c>
      <c r="H49" s="10" t="s">
        <v>27</v>
      </c>
      <c r="I49" s="10">
        <f t="shared" si="9"/>
        <v>0</v>
      </c>
      <c r="J49" s="10">
        <f t="shared" si="10"/>
        <v>3</v>
      </c>
      <c r="K49" s="10">
        <f t="shared" si="7"/>
        <v>0</v>
      </c>
      <c r="L49" s="10">
        <f t="shared" si="11"/>
        <v>0</v>
      </c>
      <c r="M49" s="10">
        <f t="shared" si="12"/>
        <v>0</v>
      </c>
      <c r="N49" s="10">
        <f t="shared" si="13"/>
        <v>3</v>
      </c>
      <c r="O49" s="10" t="str">
        <f t="shared" si="14"/>
        <v>일반</v>
      </c>
      <c r="P49" s="10"/>
      <c r="Q49" s="10"/>
      <c r="R49" s="33"/>
      <c r="S49" s="22" t="s">
        <v>82</v>
      </c>
      <c r="T49" s="12"/>
    </row>
    <row r="50" spans="1:20" ht="129.75" customHeight="1">
      <c r="A50" s="10">
        <v>45</v>
      </c>
      <c r="B50" s="8" t="s">
        <v>50</v>
      </c>
      <c r="C50" s="10" t="str">
        <f t="shared" si="8"/>
        <v>25-용인시-45</v>
      </c>
      <c r="D50" s="8" t="s">
        <v>24</v>
      </c>
      <c r="E50" s="8" t="s">
        <v>25</v>
      </c>
      <c r="F50" s="8" t="s">
        <v>26</v>
      </c>
      <c r="G50" s="10">
        <v>9.3000000000000007</v>
      </c>
      <c r="H50" s="10" t="s">
        <v>27</v>
      </c>
      <c r="I50" s="10">
        <f t="shared" si="9"/>
        <v>0</v>
      </c>
      <c r="J50" s="10">
        <f t="shared" si="10"/>
        <v>3</v>
      </c>
      <c r="K50" s="10">
        <f t="shared" si="7"/>
        <v>0</v>
      </c>
      <c r="L50" s="10">
        <f t="shared" si="11"/>
        <v>0</v>
      </c>
      <c r="M50" s="10">
        <f t="shared" si="12"/>
        <v>0</v>
      </c>
      <c r="N50" s="10">
        <f t="shared" si="13"/>
        <v>3</v>
      </c>
      <c r="O50" s="10" t="str">
        <f t="shared" si="14"/>
        <v>일반</v>
      </c>
      <c r="P50" s="8" t="s">
        <v>35</v>
      </c>
      <c r="Q50" s="10"/>
      <c r="R50" s="33"/>
      <c r="S50" s="22" t="s">
        <v>83</v>
      </c>
      <c r="T50" s="12"/>
    </row>
    <row r="51" spans="1:20" ht="129.75" customHeight="1">
      <c r="A51" s="10">
        <v>46</v>
      </c>
      <c r="B51" s="8" t="s">
        <v>50</v>
      </c>
      <c r="C51" s="10" t="str">
        <f t="shared" si="8"/>
        <v>25-용인시-46</v>
      </c>
      <c r="D51" s="8" t="s">
        <v>24</v>
      </c>
      <c r="E51" s="8" t="s">
        <v>25</v>
      </c>
      <c r="F51" s="8" t="s">
        <v>26</v>
      </c>
      <c r="G51" s="10">
        <v>9.3000000000000007</v>
      </c>
      <c r="H51" s="10" t="s">
        <v>27</v>
      </c>
      <c r="I51" s="10">
        <f t="shared" si="9"/>
        <v>0</v>
      </c>
      <c r="J51" s="10">
        <f t="shared" si="10"/>
        <v>3</v>
      </c>
      <c r="K51" s="10">
        <f t="shared" si="7"/>
        <v>0</v>
      </c>
      <c r="L51" s="10">
        <f t="shared" si="11"/>
        <v>0</v>
      </c>
      <c r="M51" s="10">
        <f t="shared" si="12"/>
        <v>0</v>
      </c>
      <c r="N51" s="10">
        <f t="shared" si="13"/>
        <v>3</v>
      </c>
      <c r="O51" s="10" t="str">
        <f t="shared" si="14"/>
        <v>일반</v>
      </c>
      <c r="P51" s="10"/>
      <c r="Q51" s="10"/>
      <c r="R51" s="33"/>
      <c r="S51" s="22" t="s">
        <v>84</v>
      </c>
      <c r="T51" s="12"/>
    </row>
    <row r="52" spans="1:20" ht="129.75" customHeight="1">
      <c r="A52" s="10">
        <v>47</v>
      </c>
      <c r="B52" s="8" t="s">
        <v>50</v>
      </c>
      <c r="C52" s="10" t="str">
        <f t="shared" si="8"/>
        <v>25-용인시-47</v>
      </c>
      <c r="D52" s="8" t="s">
        <v>24</v>
      </c>
      <c r="E52" s="8" t="s">
        <v>40</v>
      </c>
      <c r="F52" s="8" t="s">
        <v>26</v>
      </c>
      <c r="G52" s="10">
        <v>9.3000000000000007</v>
      </c>
      <c r="H52" s="10" t="s">
        <v>27</v>
      </c>
      <c r="I52" s="10">
        <f t="shared" si="9"/>
        <v>0</v>
      </c>
      <c r="J52" s="10">
        <f t="shared" si="10"/>
        <v>1</v>
      </c>
      <c r="K52" s="10">
        <f t="shared" si="7"/>
        <v>0</v>
      </c>
      <c r="L52" s="10">
        <f t="shared" si="11"/>
        <v>0</v>
      </c>
      <c r="M52" s="10">
        <f t="shared" si="12"/>
        <v>0</v>
      </c>
      <c r="N52" s="10">
        <f t="shared" si="13"/>
        <v>1</v>
      </c>
      <c r="O52" s="10" t="str">
        <f t="shared" si="14"/>
        <v>일반</v>
      </c>
      <c r="P52" s="10"/>
      <c r="Q52" s="10"/>
      <c r="R52" s="33"/>
      <c r="S52" s="22" t="s">
        <v>85</v>
      </c>
      <c r="T52" s="12"/>
    </row>
    <row r="53" spans="1:20" ht="129.75" customHeight="1">
      <c r="A53" s="10">
        <v>48</v>
      </c>
      <c r="B53" s="8" t="s">
        <v>50</v>
      </c>
      <c r="C53" s="10" t="str">
        <f t="shared" si="8"/>
        <v>25-용인시-48</v>
      </c>
      <c r="D53" s="8" t="s">
        <v>24</v>
      </c>
      <c r="E53" s="10" t="s">
        <v>27</v>
      </c>
      <c r="F53" s="8" t="s">
        <v>26</v>
      </c>
      <c r="G53" s="10">
        <v>9.3000000000000007</v>
      </c>
      <c r="H53" s="10" t="s">
        <v>27</v>
      </c>
      <c r="I53" s="10">
        <f t="shared" si="9"/>
        <v>0</v>
      </c>
      <c r="J53" s="10">
        <f t="shared" si="10"/>
        <v>0</v>
      </c>
      <c r="K53" s="10">
        <f t="shared" si="7"/>
        <v>0</v>
      </c>
      <c r="L53" s="10">
        <f t="shared" si="11"/>
        <v>0</v>
      </c>
      <c r="M53" s="10">
        <f t="shared" si="12"/>
        <v>0</v>
      </c>
      <c r="N53" s="10">
        <f t="shared" si="13"/>
        <v>0</v>
      </c>
      <c r="O53" s="10" t="str">
        <f t="shared" si="14"/>
        <v>일반</v>
      </c>
      <c r="P53" s="8" t="s">
        <v>38</v>
      </c>
      <c r="Q53" s="10"/>
      <c r="R53" s="33"/>
      <c r="S53" s="22" t="s">
        <v>86</v>
      </c>
      <c r="T53" s="12"/>
    </row>
    <row r="54" spans="1:20" ht="129.75" customHeight="1">
      <c r="A54" s="10">
        <v>49</v>
      </c>
      <c r="B54" s="8" t="s">
        <v>50</v>
      </c>
      <c r="C54" s="10" t="str">
        <f t="shared" si="8"/>
        <v>25-용인시-49</v>
      </c>
      <c r="D54" s="8" t="s">
        <v>24</v>
      </c>
      <c r="E54" s="10" t="s">
        <v>27</v>
      </c>
      <c r="F54" s="8" t="s">
        <v>26</v>
      </c>
      <c r="G54" s="10">
        <v>9.3000000000000007</v>
      </c>
      <c r="H54" s="10" t="s">
        <v>27</v>
      </c>
      <c r="I54" s="10">
        <f t="shared" si="9"/>
        <v>0</v>
      </c>
      <c r="J54" s="10">
        <f t="shared" si="10"/>
        <v>0</v>
      </c>
      <c r="K54" s="10">
        <f t="shared" si="7"/>
        <v>0</v>
      </c>
      <c r="L54" s="10">
        <f t="shared" si="11"/>
        <v>0</v>
      </c>
      <c r="M54" s="10">
        <f t="shared" si="12"/>
        <v>0</v>
      </c>
      <c r="N54" s="10">
        <f t="shared" si="13"/>
        <v>0</v>
      </c>
      <c r="O54" s="10" t="str">
        <f t="shared" si="14"/>
        <v>일반</v>
      </c>
      <c r="P54" s="8" t="s">
        <v>87</v>
      </c>
      <c r="Q54" s="10"/>
      <c r="R54" s="33"/>
      <c r="S54" s="22" t="s">
        <v>88</v>
      </c>
      <c r="T54" s="12"/>
    </row>
    <row r="55" spans="1:20" ht="129.75" customHeight="1">
      <c r="A55" s="10">
        <v>50</v>
      </c>
      <c r="B55" s="8" t="s">
        <v>50</v>
      </c>
      <c r="C55" s="10" t="str">
        <f t="shared" si="8"/>
        <v>25-용인시-50</v>
      </c>
      <c r="D55" s="8" t="s">
        <v>24</v>
      </c>
      <c r="E55" s="8" t="s">
        <v>25</v>
      </c>
      <c r="F55" s="8" t="s">
        <v>26</v>
      </c>
      <c r="G55" s="10">
        <v>9.3000000000000007</v>
      </c>
      <c r="H55" s="10" t="s">
        <v>27</v>
      </c>
      <c r="I55" s="10">
        <f t="shared" si="9"/>
        <v>0</v>
      </c>
      <c r="J55" s="10">
        <f t="shared" si="10"/>
        <v>3</v>
      </c>
      <c r="K55" s="10">
        <f t="shared" si="7"/>
        <v>0</v>
      </c>
      <c r="L55" s="10">
        <f t="shared" si="11"/>
        <v>0</v>
      </c>
      <c r="M55" s="10">
        <f t="shared" si="12"/>
        <v>0</v>
      </c>
      <c r="N55" s="10">
        <f t="shared" si="13"/>
        <v>3</v>
      </c>
      <c r="O55" s="10" t="str">
        <f t="shared" si="14"/>
        <v>일반</v>
      </c>
      <c r="P55" s="10"/>
      <c r="Q55" s="10"/>
      <c r="R55" s="33"/>
      <c r="S55" s="22" t="s">
        <v>89</v>
      </c>
      <c r="T55" s="12"/>
    </row>
    <row r="56" spans="1:20" ht="129.75" customHeight="1">
      <c r="A56" s="10">
        <v>51</v>
      </c>
      <c r="B56" s="8" t="s">
        <v>50</v>
      </c>
      <c r="C56" s="10" t="str">
        <f t="shared" si="8"/>
        <v>25-용인시-51</v>
      </c>
      <c r="D56" s="8" t="s">
        <v>24</v>
      </c>
      <c r="E56" s="22" t="s">
        <v>90</v>
      </c>
      <c r="F56" s="8" t="s">
        <v>26</v>
      </c>
      <c r="G56" s="10">
        <v>9.3000000000000007</v>
      </c>
      <c r="H56" s="10" t="s">
        <v>27</v>
      </c>
      <c r="I56" s="10">
        <f t="shared" si="9"/>
        <v>0</v>
      </c>
      <c r="J56" s="10">
        <f t="shared" si="10"/>
        <v>1</v>
      </c>
      <c r="K56" s="10">
        <f t="shared" si="7"/>
        <v>0</v>
      </c>
      <c r="L56" s="10">
        <f t="shared" si="11"/>
        <v>0</v>
      </c>
      <c r="M56" s="10">
        <f t="shared" si="12"/>
        <v>0</v>
      </c>
      <c r="N56" s="10">
        <f t="shared" si="13"/>
        <v>1</v>
      </c>
      <c r="O56" s="10" t="str">
        <f t="shared" si="14"/>
        <v>일반</v>
      </c>
      <c r="P56" s="10"/>
      <c r="Q56" s="10"/>
      <c r="R56" s="33"/>
      <c r="S56" s="22" t="s">
        <v>91</v>
      </c>
      <c r="T56" s="12"/>
    </row>
    <row r="57" spans="1:20" ht="129.75" customHeight="1">
      <c r="A57" s="10">
        <v>52</v>
      </c>
      <c r="B57" s="8" t="s">
        <v>50</v>
      </c>
      <c r="C57" s="10" t="str">
        <f t="shared" si="8"/>
        <v>25-용인시-52</v>
      </c>
      <c r="D57" s="8" t="s">
        <v>24</v>
      </c>
      <c r="E57" s="10" t="s">
        <v>27</v>
      </c>
      <c r="F57" s="8" t="s">
        <v>26</v>
      </c>
      <c r="G57" s="10">
        <v>9.3000000000000007</v>
      </c>
      <c r="H57" s="10" t="s">
        <v>27</v>
      </c>
      <c r="I57" s="10">
        <f t="shared" si="9"/>
        <v>0</v>
      </c>
      <c r="J57" s="10">
        <f t="shared" si="10"/>
        <v>0</v>
      </c>
      <c r="K57" s="10">
        <f t="shared" si="7"/>
        <v>0</v>
      </c>
      <c r="L57" s="10">
        <f t="shared" si="11"/>
        <v>0</v>
      </c>
      <c r="M57" s="10">
        <f t="shared" si="12"/>
        <v>0</v>
      </c>
      <c r="N57" s="10">
        <f t="shared" si="13"/>
        <v>0</v>
      </c>
      <c r="O57" s="10" t="str">
        <f t="shared" si="14"/>
        <v>일반</v>
      </c>
      <c r="P57" s="8" t="s">
        <v>87</v>
      </c>
      <c r="Q57" s="10"/>
      <c r="R57" s="33"/>
      <c r="S57" s="22" t="s">
        <v>92</v>
      </c>
      <c r="T57" s="12"/>
    </row>
    <row r="58" spans="1:20" ht="129.75" customHeight="1">
      <c r="A58" s="10">
        <v>53</v>
      </c>
      <c r="B58" s="8" t="s">
        <v>50</v>
      </c>
      <c r="C58" s="10" t="str">
        <f t="shared" si="8"/>
        <v>25-용인시-53</v>
      </c>
      <c r="D58" s="8" t="s">
        <v>24</v>
      </c>
      <c r="E58" s="8" t="s">
        <v>25</v>
      </c>
      <c r="F58" s="8" t="s">
        <v>26</v>
      </c>
      <c r="G58" s="10">
        <v>9.3000000000000007</v>
      </c>
      <c r="H58" s="10" t="s">
        <v>27</v>
      </c>
      <c r="I58" s="10">
        <f t="shared" si="9"/>
        <v>0</v>
      </c>
      <c r="J58" s="10">
        <f t="shared" si="10"/>
        <v>3</v>
      </c>
      <c r="K58" s="10">
        <f t="shared" si="7"/>
        <v>0</v>
      </c>
      <c r="L58" s="10">
        <f t="shared" si="11"/>
        <v>0</v>
      </c>
      <c r="M58" s="10">
        <f t="shared" si="12"/>
        <v>0</v>
      </c>
      <c r="N58" s="10">
        <f t="shared" si="13"/>
        <v>3</v>
      </c>
      <c r="O58" s="10" t="str">
        <f t="shared" si="14"/>
        <v>일반</v>
      </c>
      <c r="P58" s="10"/>
      <c r="Q58" s="10"/>
      <c r="R58" s="33"/>
      <c r="S58" s="22" t="s">
        <v>93</v>
      </c>
      <c r="T58" s="12"/>
    </row>
    <row r="59" spans="1:20" ht="129.75" customHeight="1">
      <c r="A59" s="10">
        <v>54</v>
      </c>
      <c r="B59" s="8" t="s">
        <v>50</v>
      </c>
      <c r="C59" s="10" t="str">
        <f t="shared" si="8"/>
        <v>25-용인시-54</v>
      </c>
      <c r="D59" s="8" t="s">
        <v>24</v>
      </c>
      <c r="E59" s="8" t="s">
        <v>40</v>
      </c>
      <c r="F59" s="8" t="s">
        <v>26</v>
      </c>
      <c r="G59" s="10">
        <v>9.3000000000000007</v>
      </c>
      <c r="H59" s="10" t="s">
        <v>27</v>
      </c>
      <c r="I59" s="10">
        <f t="shared" si="9"/>
        <v>0</v>
      </c>
      <c r="J59" s="10">
        <f t="shared" si="10"/>
        <v>1</v>
      </c>
      <c r="K59" s="10">
        <f t="shared" si="7"/>
        <v>0</v>
      </c>
      <c r="L59" s="10">
        <f t="shared" si="11"/>
        <v>0</v>
      </c>
      <c r="M59" s="10">
        <f t="shared" si="12"/>
        <v>0</v>
      </c>
      <c r="N59" s="10">
        <f t="shared" si="13"/>
        <v>1</v>
      </c>
      <c r="O59" s="10" t="str">
        <f t="shared" si="14"/>
        <v>일반</v>
      </c>
      <c r="P59" s="10"/>
      <c r="Q59" s="10"/>
      <c r="R59" s="33"/>
      <c r="S59" s="22" t="s">
        <v>94</v>
      </c>
      <c r="T59" s="12"/>
    </row>
    <row r="60" spans="1:20" ht="129.75" customHeight="1">
      <c r="A60" s="10">
        <v>55</v>
      </c>
      <c r="B60" s="8" t="s">
        <v>50</v>
      </c>
      <c r="C60" s="10" t="str">
        <f t="shared" si="8"/>
        <v>25-용인시-55</v>
      </c>
      <c r="D60" s="8" t="s">
        <v>24</v>
      </c>
      <c r="E60" s="8" t="s">
        <v>40</v>
      </c>
      <c r="F60" s="8" t="s">
        <v>26</v>
      </c>
      <c r="G60" s="10">
        <v>9.3000000000000007</v>
      </c>
      <c r="H60" s="10" t="s">
        <v>27</v>
      </c>
      <c r="I60" s="10">
        <f t="shared" si="9"/>
        <v>0</v>
      </c>
      <c r="J60" s="10">
        <f t="shared" si="10"/>
        <v>1</v>
      </c>
      <c r="K60" s="10">
        <f t="shared" si="7"/>
        <v>0</v>
      </c>
      <c r="L60" s="10">
        <f t="shared" si="11"/>
        <v>0</v>
      </c>
      <c r="M60" s="10">
        <f t="shared" si="12"/>
        <v>0</v>
      </c>
      <c r="N60" s="10">
        <f t="shared" si="13"/>
        <v>1</v>
      </c>
      <c r="O60" s="10" t="str">
        <f t="shared" si="14"/>
        <v>일반</v>
      </c>
      <c r="P60" s="10"/>
      <c r="Q60" s="10"/>
      <c r="R60" s="33"/>
      <c r="S60" s="22" t="s">
        <v>95</v>
      </c>
      <c r="T60" s="12"/>
    </row>
    <row r="61" spans="1:20" ht="129.75" customHeight="1">
      <c r="A61" s="10">
        <v>56</v>
      </c>
      <c r="B61" s="8" t="s">
        <v>50</v>
      </c>
      <c r="C61" s="10" t="str">
        <f t="shared" si="8"/>
        <v>25-용인시-56</v>
      </c>
      <c r="D61" s="8" t="s">
        <v>24</v>
      </c>
      <c r="E61" s="8" t="s">
        <v>25</v>
      </c>
      <c r="F61" s="8" t="s">
        <v>26</v>
      </c>
      <c r="G61" s="10">
        <v>9.3000000000000007</v>
      </c>
      <c r="H61" s="10" t="s">
        <v>27</v>
      </c>
      <c r="I61" s="10">
        <f t="shared" si="9"/>
        <v>0</v>
      </c>
      <c r="J61" s="10">
        <f t="shared" si="10"/>
        <v>3</v>
      </c>
      <c r="K61" s="10">
        <f t="shared" si="7"/>
        <v>0</v>
      </c>
      <c r="L61" s="10">
        <f t="shared" si="11"/>
        <v>0</v>
      </c>
      <c r="M61" s="10">
        <f t="shared" si="12"/>
        <v>0</v>
      </c>
      <c r="N61" s="10">
        <f t="shared" si="13"/>
        <v>3</v>
      </c>
      <c r="O61" s="10" t="str">
        <f t="shared" si="14"/>
        <v>일반</v>
      </c>
      <c r="P61" s="10"/>
      <c r="Q61" s="10"/>
      <c r="R61" s="33"/>
      <c r="S61" s="22" t="s">
        <v>96</v>
      </c>
      <c r="T61" s="12"/>
    </row>
    <row r="62" spans="1:20" ht="129.75" customHeight="1">
      <c r="A62" s="10">
        <v>57</v>
      </c>
      <c r="B62" s="8" t="s">
        <v>50</v>
      </c>
      <c r="C62" s="10" t="str">
        <f t="shared" si="8"/>
        <v>25-용인시-57</v>
      </c>
      <c r="D62" s="8" t="s">
        <v>32</v>
      </c>
      <c r="E62" s="10" t="s">
        <v>27</v>
      </c>
      <c r="F62" s="8" t="s">
        <v>26</v>
      </c>
      <c r="G62" s="10">
        <v>9.3000000000000007</v>
      </c>
      <c r="H62" s="10" t="s">
        <v>27</v>
      </c>
      <c r="I62" s="10">
        <f t="shared" si="9"/>
        <v>3</v>
      </c>
      <c r="J62" s="10">
        <f t="shared" si="10"/>
        <v>0</v>
      </c>
      <c r="K62" s="10">
        <f t="shared" si="7"/>
        <v>0</v>
      </c>
      <c r="L62" s="10">
        <f t="shared" si="11"/>
        <v>0</v>
      </c>
      <c r="M62" s="10">
        <f t="shared" si="12"/>
        <v>0</v>
      </c>
      <c r="N62" s="10">
        <f t="shared" si="13"/>
        <v>3</v>
      </c>
      <c r="O62" s="10" t="str">
        <f t="shared" si="14"/>
        <v>일반</v>
      </c>
      <c r="P62" s="8" t="s">
        <v>195</v>
      </c>
      <c r="Q62" s="10"/>
      <c r="R62" s="33"/>
      <c r="S62" s="22" t="s">
        <v>97</v>
      </c>
      <c r="T62" s="12"/>
    </row>
    <row r="63" spans="1:20" ht="129.75" customHeight="1">
      <c r="A63" s="10">
        <v>58</v>
      </c>
      <c r="B63" s="8" t="s">
        <v>50</v>
      </c>
      <c r="C63" s="10" t="str">
        <f t="shared" si="8"/>
        <v>25-용인시-58</v>
      </c>
      <c r="D63" s="8" t="s">
        <v>32</v>
      </c>
      <c r="E63" s="10" t="s">
        <v>27</v>
      </c>
      <c r="F63" s="8" t="s">
        <v>26</v>
      </c>
      <c r="G63" s="10">
        <v>9.3000000000000007</v>
      </c>
      <c r="H63" s="10" t="s">
        <v>27</v>
      </c>
      <c r="I63" s="10">
        <f t="shared" si="9"/>
        <v>3</v>
      </c>
      <c r="J63" s="10">
        <f t="shared" si="10"/>
        <v>0</v>
      </c>
      <c r="K63" s="10">
        <f t="shared" si="7"/>
        <v>0</v>
      </c>
      <c r="L63" s="10">
        <f t="shared" si="11"/>
        <v>0</v>
      </c>
      <c r="M63" s="10">
        <f t="shared" si="12"/>
        <v>0</v>
      </c>
      <c r="N63" s="10">
        <f t="shared" si="13"/>
        <v>3</v>
      </c>
      <c r="O63" s="10" t="str">
        <f t="shared" si="14"/>
        <v>일반</v>
      </c>
      <c r="P63" s="8" t="s">
        <v>98</v>
      </c>
      <c r="Q63" s="10"/>
      <c r="R63" s="33"/>
      <c r="S63" s="22" t="s">
        <v>99</v>
      </c>
      <c r="T63" s="12"/>
    </row>
    <row r="64" spans="1:20" ht="129.75" customHeight="1">
      <c r="A64" s="10">
        <v>59</v>
      </c>
      <c r="B64" s="8" t="s">
        <v>50</v>
      </c>
      <c r="C64" s="10" t="str">
        <f t="shared" si="8"/>
        <v>25-용인시-59</v>
      </c>
      <c r="D64" s="8" t="s">
        <v>24</v>
      </c>
      <c r="E64" s="8" t="s">
        <v>25</v>
      </c>
      <c r="F64" s="8" t="s">
        <v>100</v>
      </c>
      <c r="G64" s="10">
        <v>9.3000000000000007</v>
      </c>
      <c r="H64" s="10" t="s">
        <v>27</v>
      </c>
      <c r="I64" s="10">
        <f t="shared" si="9"/>
        <v>0</v>
      </c>
      <c r="J64" s="10">
        <f t="shared" si="10"/>
        <v>3</v>
      </c>
      <c r="K64" s="10">
        <f t="shared" si="7"/>
        <v>1</v>
      </c>
      <c r="L64" s="10">
        <f t="shared" si="11"/>
        <v>0</v>
      </c>
      <c r="M64" s="10">
        <f t="shared" si="12"/>
        <v>0</v>
      </c>
      <c r="N64" s="10">
        <f t="shared" si="13"/>
        <v>4</v>
      </c>
      <c r="O64" s="10" t="str">
        <f t="shared" si="14"/>
        <v>일반</v>
      </c>
      <c r="P64" s="10"/>
      <c r="Q64" s="10"/>
      <c r="R64" s="33"/>
      <c r="S64" s="22" t="s">
        <v>101</v>
      </c>
      <c r="T64" s="12"/>
    </row>
    <row r="65" spans="1:20" ht="129.75" customHeight="1">
      <c r="A65" s="10">
        <v>60</v>
      </c>
      <c r="B65" s="8" t="s">
        <v>50</v>
      </c>
      <c r="C65" s="10" t="str">
        <f t="shared" si="8"/>
        <v>25-용인시-60</v>
      </c>
      <c r="D65" s="8" t="s">
        <v>32</v>
      </c>
      <c r="E65" s="10" t="s">
        <v>27</v>
      </c>
      <c r="F65" s="8" t="s">
        <v>26</v>
      </c>
      <c r="G65" s="10">
        <v>9.3000000000000007</v>
      </c>
      <c r="H65" s="10" t="s">
        <v>27</v>
      </c>
      <c r="I65" s="10">
        <f t="shared" si="9"/>
        <v>3</v>
      </c>
      <c r="J65" s="10">
        <f t="shared" si="10"/>
        <v>0</v>
      </c>
      <c r="K65" s="10">
        <f t="shared" si="7"/>
        <v>0</v>
      </c>
      <c r="L65" s="10">
        <f t="shared" si="11"/>
        <v>0</v>
      </c>
      <c r="M65" s="10">
        <f t="shared" si="12"/>
        <v>0</v>
      </c>
      <c r="N65" s="10">
        <f t="shared" si="13"/>
        <v>3</v>
      </c>
      <c r="O65" s="10" t="str">
        <f t="shared" si="14"/>
        <v>일반</v>
      </c>
      <c r="P65" s="8" t="s">
        <v>195</v>
      </c>
      <c r="Q65" s="10"/>
      <c r="R65" s="33"/>
      <c r="S65" s="22" t="s">
        <v>102</v>
      </c>
      <c r="T65" s="12"/>
    </row>
    <row r="66" spans="1:20" ht="129.75" customHeight="1">
      <c r="A66" s="10">
        <v>61</v>
      </c>
      <c r="B66" s="8" t="s">
        <v>50</v>
      </c>
      <c r="C66" s="10" t="str">
        <f t="shared" si="8"/>
        <v>25-용인시-61</v>
      </c>
      <c r="D66" s="8" t="s">
        <v>32</v>
      </c>
      <c r="E66" s="10" t="s">
        <v>27</v>
      </c>
      <c r="F66" s="8" t="s">
        <v>26</v>
      </c>
      <c r="G66" s="10">
        <v>9.3000000000000007</v>
      </c>
      <c r="H66" s="10" t="s">
        <v>27</v>
      </c>
      <c r="I66" s="10">
        <f t="shared" si="9"/>
        <v>3</v>
      </c>
      <c r="J66" s="10">
        <f t="shared" si="10"/>
        <v>0</v>
      </c>
      <c r="K66" s="10">
        <f t="shared" si="7"/>
        <v>0</v>
      </c>
      <c r="L66" s="10">
        <f t="shared" si="11"/>
        <v>0</v>
      </c>
      <c r="M66" s="10">
        <f t="shared" si="12"/>
        <v>0</v>
      </c>
      <c r="N66" s="10">
        <f t="shared" si="13"/>
        <v>3</v>
      </c>
      <c r="O66" s="10" t="str">
        <f t="shared" si="14"/>
        <v>일반</v>
      </c>
      <c r="P66" s="8" t="s">
        <v>196</v>
      </c>
      <c r="Q66" s="10"/>
      <c r="R66" s="33"/>
      <c r="S66" s="22" t="s">
        <v>103</v>
      </c>
      <c r="T66" s="12"/>
    </row>
    <row r="67" spans="1:20" ht="129.75" customHeight="1">
      <c r="A67" s="10">
        <v>62</v>
      </c>
      <c r="B67" s="8" t="s">
        <v>50</v>
      </c>
      <c r="C67" s="10" t="str">
        <f t="shared" si="8"/>
        <v>25-용인시-62</v>
      </c>
      <c r="D67" s="8" t="s">
        <v>24</v>
      </c>
      <c r="E67" s="8" t="s">
        <v>25</v>
      </c>
      <c r="F67" s="8" t="s">
        <v>26</v>
      </c>
      <c r="G67" s="10">
        <v>9.3000000000000007</v>
      </c>
      <c r="H67" s="10" t="s">
        <v>27</v>
      </c>
      <c r="I67" s="10">
        <f t="shared" si="9"/>
        <v>0</v>
      </c>
      <c r="J67" s="10">
        <f t="shared" si="10"/>
        <v>3</v>
      </c>
      <c r="K67" s="10">
        <f t="shared" si="7"/>
        <v>0</v>
      </c>
      <c r="L67" s="10">
        <f t="shared" si="11"/>
        <v>0</v>
      </c>
      <c r="M67" s="10">
        <f t="shared" si="12"/>
        <v>0</v>
      </c>
      <c r="N67" s="10">
        <f t="shared" si="13"/>
        <v>3</v>
      </c>
      <c r="O67" s="10" t="str">
        <f t="shared" si="14"/>
        <v>일반</v>
      </c>
      <c r="P67" s="10"/>
      <c r="Q67" s="10"/>
      <c r="R67" s="33"/>
      <c r="S67" s="22" t="s">
        <v>104</v>
      </c>
      <c r="T67" s="12"/>
    </row>
    <row r="68" spans="1:20" ht="129.75" customHeight="1">
      <c r="A68" s="10">
        <v>63</v>
      </c>
      <c r="B68" s="8" t="s">
        <v>50</v>
      </c>
      <c r="C68" s="10" t="str">
        <f t="shared" si="8"/>
        <v>25-용인시-63</v>
      </c>
      <c r="D68" s="8" t="s">
        <v>24</v>
      </c>
      <c r="E68" s="8" t="s">
        <v>25</v>
      </c>
      <c r="F68" s="8" t="s">
        <v>26</v>
      </c>
      <c r="G68" s="10">
        <v>9.3000000000000007</v>
      </c>
      <c r="H68" s="10" t="s">
        <v>27</v>
      </c>
      <c r="I68" s="10">
        <f t="shared" si="9"/>
        <v>0</v>
      </c>
      <c r="J68" s="10">
        <f t="shared" si="10"/>
        <v>3</v>
      </c>
      <c r="K68" s="10">
        <f t="shared" si="7"/>
        <v>0</v>
      </c>
      <c r="L68" s="10">
        <f t="shared" si="11"/>
        <v>0</v>
      </c>
      <c r="M68" s="10">
        <f t="shared" si="12"/>
        <v>0</v>
      </c>
      <c r="N68" s="10">
        <f t="shared" si="13"/>
        <v>3</v>
      </c>
      <c r="O68" s="10" t="str">
        <f t="shared" si="14"/>
        <v>일반</v>
      </c>
      <c r="P68" s="10"/>
      <c r="Q68" s="10"/>
      <c r="R68" s="33"/>
      <c r="S68" s="22" t="s">
        <v>105</v>
      </c>
      <c r="T68" s="12"/>
    </row>
    <row r="69" spans="1:20" ht="129.75" customHeight="1">
      <c r="A69" s="10">
        <v>64</v>
      </c>
      <c r="B69" s="8" t="s">
        <v>50</v>
      </c>
      <c r="C69" s="10" t="str">
        <f t="shared" si="8"/>
        <v>25-용인시-64</v>
      </c>
      <c r="D69" s="8" t="s">
        <v>32</v>
      </c>
      <c r="E69" s="10" t="s">
        <v>27</v>
      </c>
      <c r="F69" s="8" t="s">
        <v>26</v>
      </c>
      <c r="G69" s="10">
        <v>9.3000000000000007</v>
      </c>
      <c r="H69" s="10" t="s">
        <v>27</v>
      </c>
      <c r="I69" s="10">
        <f t="shared" si="9"/>
        <v>3</v>
      </c>
      <c r="J69" s="10">
        <f t="shared" si="10"/>
        <v>0</v>
      </c>
      <c r="K69" s="10">
        <f t="shared" si="7"/>
        <v>0</v>
      </c>
      <c r="L69" s="10">
        <f t="shared" si="11"/>
        <v>0</v>
      </c>
      <c r="M69" s="10">
        <f t="shared" si="12"/>
        <v>0</v>
      </c>
      <c r="N69" s="10">
        <f t="shared" si="13"/>
        <v>3</v>
      </c>
      <c r="O69" s="10" t="str">
        <f t="shared" si="14"/>
        <v>일반</v>
      </c>
      <c r="P69" s="8" t="s">
        <v>196</v>
      </c>
      <c r="Q69" s="10"/>
      <c r="R69" s="33"/>
      <c r="S69" s="32" t="s">
        <v>106</v>
      </c>
      <c r="T69" s="12"/>
    </row>
    <row r="70" spans="1:20" ht="129.75" customHeight="1">
      <c r="A70" s="10">
        <v>65</v>
      </c>
      <c r="B70" s="8" t="s">
        <v>50</v>
      </c>
      <c r="C70" s="10" t="str">
        <f t="shared" ref="C70:C101" si="15">RIGHT($A$2,2)&amp;"-"&amp;$C$2&amp;"-"&amp;A70</f>
        <v>25-용인시-65</v>
      </c>
      <c r="D70" s="8" t="s">
        <v>24</v>
      </c>
      <c r="E70" s="8" t="s">
        <v>25</v>
      </c>
      <c r="F70" s="8" t="s">
        <v>26</v>
      </c>
      <c r="G70" s="10">
        <v>9.3000000000000007</v>
      </c>
      <c r="H70" s="10" t="s">
        <v>27</v>
      </c>
      <c r="I70" s="10">
        <f t="shared" ref="I70:I101" si="16">IF(D70="양호",0,IF(D70="보통",3,IF(D70="긴급",9)))</f>
        <v>0</v>
      </c>
      <c r="J70" s="10">
        <f t="shared" ref="J70:J101" si="17">IF(E70="거북등",3,IF(RIGHT(E70,2)="균열",1,IF(E70="-",0)))</f>
        <v>3</v>
      </c>
      <c r="K70" s="10">
        <f t="shared" si="7"/>
        <v>0</v>
      </c>
      <c r="L70" s="10">
        <f t="shared" ref="L70:L101" si="18">IF(G70&lt;10,0,IF(G70&lt;30,1,IF(G70&gt;=30,2)))</f>
        <v>0</v>
      </c>
      <c r="M70" s="10">
        <f t="shared" ref="M70:M101" si="19">IF(H70="-",0,1)</f>
        <v>0</v>
      </c>
      <c r="N70" s="10">
        <f t="shared" ref="N70:N101" si="20">SUM(I70:M70)</f>
        <v>3</v>
      </c>
      <c r="O70" s="10" t="str">
        <f t="shared" ref="O70:O101" si="21">IF(N70&lt;6,"일반",IF(N70&lt;9,"우선",IF(N70&gt;=9,"긴급")))</f>
        <v>일반</v>
      </c>
      <c r="P70" s="10"/>
      <c r="Q70" s="10"/>
      <c r="R70" s="33"/>
      <c r="S70" s="22" t="s">
        <v>107</v>
      </c>
      <c r="T70" s="12"/>
    </row>
    <row r="71" spans="1:20" ht="129.75" customHeight="1">
      <c r="A71" s="10">
        <v>66</v>
      </c>
      <c r="B71" s="8" t="s">
        <v>108</v>
      </c>
      <c r="C71" s="10" t="str">
        <f t="shared" si="15"/>
        <v>25-용인시-66</v>
      </c>
      <c r="D71" s="8" t="s">
        <v>24</v>
      </c>
      <c r="E71" s="8" t="s">
        <v>25</v>
      </c>
      <c r="F71" s="8" t="s">
        <v>26</v>
      </c>
      <c r="G71" s="10">
        <v>9.3000000000000007</v>
      </c>
      <c r="H71" s="10" t="s">
        <v>27</v>
      </c>
      <c r="I71" s="10">
        <f t="shared" si="16"/>
        <v>0</v>
      </c>
      <c r="J71" s="10">
        <f t="shared" si="17"/>
        <v>3</v>
      </c>
      <c r="K71" s="10">
        <f t="shared" ref="K71:K117" si="22">IF(F71="유출",9,IF(F71="습윤",3,IF(F71="약간 습윤",2,IF(F71="흔적",1,IF(F71="양호",0,IF(F71="건조",0))))))</f>
        <v>0</v>
      </c>
      <c r="L71" s="10">
        <f t="shared" si="18"/>
        <v>0</v>
      </c>
      <c r="M71" s="10">
        <f t="shared" si="19"/>
        <v>0</v>
      </c>
      <c r="N71" s="10">
        <f t="shared" si="20"/>
        <v>3</v>
      </c>
      <c r="O71" s="10" t="str">
        <f t="shared" si="21"/>
        <v>일반</v>
      </c>
      <c r="P71" s="10"/>
      <c r="Q71" s="10"/>
      <c r="R71" s="33"/>
      <c r="S71" s="22" t="s">
        <v>109</v>
      </c>
      <c r="T71" s="12"/>
    </row>
    <row r="72" spans="1:20" ht="129.75" customHeight="1">
      <c r="A72" s="10">
        <v>67</v>
      </c>
      <c r="B72" s="8" t="s">
        <v>108</v>
      </c>
      <c r="C72" s="10" t="str">
        <f t="shared" si="15"/>
        <v>25-용인시-67</v>
      </c>
      <c r="D72" s="8" t="s">
        <v>24</v>
      </c>
      <c r="E72" s="10" t="s">
        <v>27</v>
      </c>
      <c r="F72" s="8" t="s">
        <v>100</v>
      </c>
      <c r="G72" s="10">
        <v>9.3000000000000007</v>
      </c>
      <c r="H72" s="10" t="s">
        <v>27</v>
      </c>
      <c r="I72" s="10">
        <f t="shared" si="16"/>
        <v>0</v>
      </c>
      <c r="J72" s="10">
        <f t="shared" si="17"/>
        <v>0</v>
      </c>
      <c r="K72" s="10">
        <f t="shared" si="22"/>
        <v>1</v>
      </c>
      <c r="L72" s="10">
        <f t="shared" si="18"/>
        <v>0</v>
      </c>
      <c r="M72" s="10">
        <f t="shared" si="19"/>
        <v>0</v>
      </c>
      <c r="N72" s="10">
        <f t="shared" si="20"/>
        <v>1</v>
      </c>
      <c r="O72" s="10" t="str">
        <f t="shared" si="21"/>
        <v>일반</v>
      </c>
      <c r="P72" s="10"/>
      <c r="Q72" s="10"/>
      <c r="R72" s="33"/>
      <c r="S72" s="32" t="s">
        <v>110</v>
      </c>
      <c r="T72" s="12"/>
    </row>
    <row r="73" spans="1:20" ht="129.75" customHeight="1">
      <c r="A73" s="10">
        <v>68</v>
      </c>
      <c r="B73" s="8" t="s">
        <v>108</v>
      </c>
      <c r="C73" s="10" t="str">
        <f t="shared" si="15"/>
        <v>25-용인시-68</v>
      </c>
      <c r="D73" s="8" t="s">
        <v>32</v>
      </c>
      <c r="E73" s="10" t="s">
        <v>27</v>
      </c>
      <c r="F73" s="8" t="s">
        <v>26</v>
      </c>
      <c r="G73" s="10">
        <v>9.3000000000000007</v>
      </c>
      <c r="H73" s="10" t="s">
        <v>27</v>
      </c>
      <c r="I73" s="10">
        <f t="shared" si="16"/>
        <v>3</v>
      </c>
      <c r="J73" s="10">
        <f t="shared" si="17"/>
        <v>0</v>
      </c>
      <c r="K73" s="10">
        <f t="shared" si="22"/>
        <v>0</v>
      </c>
      <c r="L73" s="10">
        <f t="shared" si="18"/>
        <v>0</v>
      </c>
      <c r="M73" s="10">
        <f t="shared" si="19"/>
        <v>0</v>
      </c>
      <c r="N73" s="10">
        <f t="shared" si="20"/>
        <v>3</v>
      </c>
      <c r="O73" s="10" t="str">
        <f t="shared" si="21"/>
        <v>일반</v>
      </c>
      <c r="P73" s="8" t="s">
        <v>196</v>
      </c>
      <c r="Q73" s="10"/>
      <c r="R73" s="33"/>
      <c r="S73" s="32" t="s">
        <v>110</v>
      </c>
      <c r="T73" s="12"/>
    </row>
    <row r="74" spans="1:20" ht="129.75" customHeight="1">
      <c r="A74" s="10">
        <v>69</v>
      </c>
      <c r="B74" s="8" t="s">
        <v>108</v>
      </c>
      <c r="C74" s="10" t="str">
        <f t="shared" si="15"/>
        <v>25-용인시-69</v>
      </c>
      <c r="D74" s="8" t="s">
        <v>32</v>
      </c>
      <c r="E74" s="10" t="s">
        <v>27</v>
      </c>
      <c r="F74" s="8" t="s">
        <v>26</v>
      </c>
      <c r="G74" s="10">
        <v>9.3000000000000007</v>
      </c>
      <c r="H74" s="10" t="s">
        <v>27</v>
      </c>
      <c r="I74" s="10">
        <f t="shared" si="16"/>
        <v>3</v>
      </c>
      <c r="J74" s="10">
        <f t="shared" si="17"/>
        <v>0</v>
      </c>
      <c r="K74" s="10">
        <f t="shared" si="22"/>
        <v>0</v>
      </c>
      <c r="L74" s="10">
        <f t="shared" si="18"/>
        <v>0</v>
      </c>
      <c r="M74" s="10">
        <f t="shared" si="19"/>
        <v>0</v>
      </c>
      <c r="N74" s="10">
        <f t="shared" si="20"/>
        <v>3</v>
      </c>
      <c r="O74" s="10" t="str">
        <f t="shared" si="21"/>
        <v>일반</v>
      </c>
      <c r="P74" s="8" t="s">
        <v>195</v>
      </c>
      <c r="Q74" s="10"/>
      <c r="R74" s="33"/>
      <c r="S74" s="22" t="s">
        <v>111</v>
      </c>
      <c r="T74" s="12"/>
    </row>
    <row r="75" spans="1:20" ht="129.75" customHeight="1">
      <c r="A75" s="10">
        <v>70</v>
      </c>
      <c r="B75" s="8" t="s">
        <v>108</v>
      </c>
      <c r="C75" s="10" t="str">
        <f t="shared" si="15"/>
        <v>25-용인시-70</v>
      </c>
      <c r="D75" s="8" t="s">
        <v>24</v>
      </c>
      <c r="E75" s="8" t="s">
        <v>25</v>
      </c>
      <c r="F75" s="8" t="s">
        <v>26</v>
      </c>
      <c r="G75" s="10">
        <v>9.3000000000000007</v>
      </c>
      <c r="H75" s="10" t="s">
        <v>27</v>
      </c>
      <c r="I75" s="10">
        <f t="shared" si="16"/>
        <v>0</v>
      </c>
      <c r="J75" s="10">
        <f t="shared" si="17"/>
        <v>3</v>
      </c>
      <c r="K75" s="10">
        <f t="shared" si="22"/>
        <v>0</v>
      </c>
      <c r="L75" s="10">
        <f t="shared" si="18"/>
        <v>0</v>
      </c>
      <c r="M75" s="10">
        <f t="shared" si="19"/>
        <v>0</v>
      </c>
      <c r="N75" s="10">
        <f t="shared" si="20"/>
        <v>3</v>
      </c>
      <c r="O75" s="10" t="str">
        <f t="shared" si="21"/>
        <v>일반</v>
      </c>
      <c r="P75" s="10"/>
      <c r="Q75" s="10"/>
      <c r="R75" s="33"/>
      <c r="S75" s="22" t="s">
        <v>112</v>
      </c>
      <c r="T75" s="12"/>
    </row>
    <row r="76" spans="1:20" ht="129.75" customHeight="1">
      <c r="A76" s="10">
        <v>71</v>
      </c>
      <c r="B76" s="8" t="s">
        <v>108</v>
      </c>
      <c r="C76" s="10" t="str">
        <f t="shared" si="15"/>
        <v>25-용인시-71</v>
      </c>
      <c r="D76" s="8" t="s">
        <v>24</v>
      </c>
      <c r="E76" s="8" t="s">
        <v>25</v>
      </c>
      <c r="F76" s="8" t="s">
        <v>26</v>
      </c>
      <c r="G76" s="10">
        <v>9.3000000000000007</v>
      </c>
      <c r="H76" s="10" t="s">
        <v>27</v>
      </c>
      <c r="I76" s="10">
        <f t="shared" si="16"/>
        <v>0</v>
      </c>
      <c r="J76" s="10">
        <f t="shared" si="17"/>
        <v>3</v>
      </c>
      <c r="K76" s="10">
        <f t="shared" si="22"/>
        <v>0</v>
      </c>
      <c r="L76" s="10">
        <f t="shared" si="18"/>
        <v>0</v>
      </c>
      <c r="M76" s="10">
        <f t="shared" si="19"/>
        <v>0</v>
      </c>
      <c r="N76" s="10">
        <f t="shared" si="20"/>
        <v>3</v>
      </c>
      <c r="O76" s="10" t="str">
        <f t="shared" si="21"/>
        <v>일반</v>
      </c>
      <c r="P76" s="10"/>
      <c r="Q76" s="10"/>
      <c r="R76" s="33"/>
      <c r="S76" s="22" t="s">
        <v>113</v>
      </c>
      <c r="T76" s="12"/>
    </row>
    <row r="77" spans="1:20" ht="129.75" customHeight="1">
      <c r="A77" s="10">
        <v>72</v>
      </c>
      <c r="B77" s="8" t="s">
        <v>108</v>
      </c>
      <c r="C77" s="10" t="str">
        <f t="shared" si="15"/>
        <v>25-용인시-72</v>
      </c>
      <c r="D77" s="8" t="s">
        <v>24</v>
      </c>
      <c r="E77" s="8" t="s">
        <v>25</v>
      </c>
      <c r="F77" s="8" t="s">
        <v>26</v>
      </c>
      <c r="G77" s="10">
        <v>9.3000000000000007</v>
      </c>
      <c r="H77" s="10" t="s">
        <v>27</v>
      </c>
      <c r="I77" s="10">
        <f t="shared" si="16"/>
        <v>0</v>
      </c>
      <c r="J77" s="10">
        <f t="shared" si="17"/>
        <v>3</v>
      </c>
      <c r="K77" s="10">
        <f t="shared" si="22"/>
        <v>0</v>
      </c>
      <c r="L77" s="10">
        <f t="shared" si="18"/>
        <v>0</v>
      </c>
      <c r="M77" s="10">
        <f t="shared" si="19"/>
        <v>0</v>
      </c>
      <c r="N77" s="10">
        <f t="shared" si="20"/>
        <v>3</v>
      </c>
      <c r="O77" s="10" t="str">
        <f t="shared" si="21"/>
        <v>일반</v>
      </c>
      <c r="P77" s="8" t="s">
        <v>35</v>
      </c>
      <c r="Q77" s="10"/>
      <c r="R77" s="33"/>
      <c r="S77" s="22" t="s">
        <v>114</v>
      </c>
      <c r="T77" s="12"/>
    </row>
    <row r="78" spans="1:20" ht="129.75" customHeight="1">
      <c r="A78" s="10">
        <v>73</v>
      </c>
      <c r="B78" s="8" t="s">
        <v>108</v>
      </c>
      <c r="C78" s="10" t="str">
        <f t="shared" si="15"/>
        <v>25-용인시-73</v>
      </c>
      <c r="D78" s="8" t="s">
        <v>24</v>
      </c>
      <c r="E78" s="8" t="s">
        <v>25</v>
      </c>
      <c r="F78" s="8" t="s">
        <v>26</v>
      </c>
      <c r="G78" s="10">
        <v>9.3000000000000007</v>
      </c>
      <c r="H78" s="10" t="s">
        <v>27</v>
      </c>
      <c r="I78" s="10">
        <f t="shared" si="16"/>
        <v>0</v>
      </c>
      <c r="J78" s="10">
        <f t="shared" si="17"/>
        <v>3</v>
      </c>
      <c r="K78" s="10">
        <f t="shared" si="22"/>
        <v>0</v>
      </c>
      <c r="L78" s="10">
        <f t="shared" si="18"/>
        <v>0</v>
      </c>
      <c r="M78" s="10">
        <f t="shared" si="19"/>
        <v>0</v>
      </c>
      <c r="N78" s="10">
        <f t="shared" si="20"/>
        <v>3</v>
      </c>
      <c r="O78" s="10" t="str">
        <f t="shared" si="21"/>
        <v>일반</v>
      </c>
      <c r="P78" s="10"/>
      <c r="Q78" s="10"/>
      <c r="R78" s="33"/>
      <c r="S78" s="22" t="s">
        <v>115</v>
      </c>
      <c r="T78" s="12"/>
    </row>
    <row r="79" spans="1:20" ht="129.75" customHeight="1">
      <c r="A79" s="10">
        <v>74</v>
      </c>
      <c r="B79" s="8" t="s">
        <v>108</v>
      </c>
      <c r="C79" s="10" t="str">
        <f t="shared" si="15"/>
        <v>25-용인시-74</v>
      </c>
      <c r="D79" s="8" t="s">
        <v>24</v>
      </c>
      <c r="E79" s="8" t="s">
        <v>25</v>
      </c>
      <c r="F79" s="8" t="s">
        <v>26</v>
      </c>
      <c r="G79" s="10">
        <v>9.3000000000000007</v>
      </c>
      <c r="H79" s="10" t="s">
        <v>27</v>
      </c>
      <c r="I79" s="10">
        <f t="shared" si="16"/>
        <v>0</v>
      </c>
      <c r="J79" s="10">
        <f t="shared" si="17"/>
        <v>3</v>
      </c>
      <c r="K79" s="10">
        <f t="shared" si="22"/>
        <v>0</v>
      </c>
      <c r="L79" s="10">
        <f t="shared" si="18"/>
        <v>0</v>
      </c>
      <c r="M79" s="10">
        <f t="shared" si="19"/>
        <v>0</v>
      </c>
      <c r="N79" s="10">
        <f t="shared" si="20"/>
        <v>3</v>
      </c>
      <c r="O79" s="10" t="str">
        <f t="shared" si="21"/>
        <v>일반</v>
      </c>
      <c r="P79" s="10"/>
      <c r="Q79" s="10"/>
      <c r="R79" s="33"/>
      <c r="S79" s="22" t="s">
        <v>116</v>
      </c>
      <c r="T79" s="12"/>
    </row>
    <row r="80" spans="1:20" ht="129.75" customHeight="1">
      <c r="A80" s="10">
        <v>75</v>
      </c>
      <c r="B80" s="8" t="s">
        <v>108</v>
      </c>
      <c r="C80" s="10" t="str">
        <f t="shared" si="15"/>
        <v>25-용인시-75</v>
      </c>
      <c r="D80" s="8" t="s">
        <v>24</v>
      </c>
      <c r="E80" s="8" t="s">
        <v>25</v>
      </c>
      <c r="F80" s="8" t="s">
        <v>26</v>
      </c>
      <c r="G80" s="10">
        <v>9.3000000000000007</v>
      </c>
      <c r="H80" s="10" t="s">
        <v>27</v>
      </c>
      <c r="I80" s="10">
        <f t="shared" si="16"/>
        <v>0</v>
      </c>
      <c r="J80" s="10">
        <f t="shared" si="17"/>
        <v>3</v>
      </c>
      <c r="K80" s="10">
        <f t="shared" si="22"/>
        <v>0</v>
      </c>
      <c r="L80" s="10">
        <f t="shared" si="18"/>
        <v>0</v>
      </c>
      <c r="M80" s="10">
        <f t="shared" si="19"/>
        <v>0</v>
      </c>
      <c r="N80" s="10">
        <f t="shared" si="20"/>
        <v>3</v>
      </c>
      <c r="O80" s="10" t="str">
        <f t="shared" si="21"/>
        <v>일반</v>
      </c>
      <c r="P80" s="10"/>
      <c r="Q80" s="10"/>
      <c r="R80" s="33"/>
      <c r="S80" s="22" t="s">
        <v>117</v>
      </c>
      <c r="T80" s="12"/>
    </row>
    <row r="81" spans="1:20" ht="129.75" customHeight="1">
      <c r="A81" s="10">
        <v>76</v>
      </c>
      <c r="B81" s="8" t="s">
        <v>108</v>
      </c>
      <c r="C81" s="10" t="str">
        <f t="shared" si="15"/>
        <v>25-용인시-76</v>
      </c>
      <c r="D81" s="8" t="s">
        <v>32</v>
      </c>
      <c r="E81" s="10" t="s">
        <v>27</v>
      </c>
      <c r="F81" s="8" t="s">
        <v>26</v>
      </c>
      <c r="G81" s="10">
        <v>9.3000000000000007</v>
      </c>
      <c r="H81" s="10" t="s">
        <v>27</v>
      </c>
      <c r="I81" s="10">
        <f t="shared" si="16"/>
        <v>3</v>
      </c>
      <c r="J81" s="10">
        <f t="shared" si="17"/>
        <v>0</v>
      </c>
      <c r="K81" s="10">
        <f t="shared" si="22"/>
        <v>0</v>
      </c>
      <c r="L81" s="10">
        <f t="shared" si="18"/>
        <v>0</v>
      </c>
      <c r="M81" s="10">
        <f t="shared" si="19"/>
        <v>0</v>
      </c>
      <c r="N81" s="10">
        <f t="shared" si="20"/>
        <v>3</v>
      </c>
      <c r="O81" s="10" t="str">
        <f t="shared" si="21"/>
        <v>일반</v>
      </c>
      <c r="P81" s="22" t="s">
        <v>118</v>
      </c>
      <c r="Q81" s="10"/>
      <c r="R81" s="33"/>
      <c r="S81" s="22" t="s">
        <v>119</v>
      </c>
      <c r="T81" s="12"/>
    </row>
    <row r="82" spans="1:20" ht="129.75" customHeight="1">
      <c r="A82" s="10">
        <v>77</v>
      </c>
      <c r="B82" s="8" t="s">
        <v>108</v>
      </c>
      <c r="C82" s="10" t="str">
        <f t="shared" si="15"/>
        <v>25-용인시-77</v>
      </c>
      <c r="D82" s="8" t="s">
        <v>24</v>
      </c>
      <c r="E82" s="8" t="s">
        <v>25</v>
      </c>
      <c r="F82" s="8" t="s">
        <v>26</v>
      </c>
      <c r="G82" s="10">
        <v>9.3000000000000007</v>
      </c>
      <c r="H82" s="10" t="s">
        <v>27</v>
      </c>
      <c r="I82" s="10">
        <f t="shared" si="16"/>
        <v>0</v>
      </c>
      <c r="J82" s="10">
        <f t="shared" si="17"/>
        <v>3</v>
      </c>
      <c r="K82" s="10">
        <f t="shared" si="22"/>
        <v>0</v>
      </c>
      <c r="L82" s="10">
        <f t="shared" si="18"/>
        <v>0</v>
      </c>
      <c r="M82" s="10">
        <f t="shared" si="19"/>
        <v>0</v>
      </c>
      <c r="N82" s="10">
        <f t="shared" si="20"/>
        <v>3</v>
      </c>
      <c r="O82" s="10" t="str">
        <f t="shared" si="21"/>
        <v>일반</v>
      </c>
      <c r="P82" s="22" t="s">
        <v>120</v>
      </c>
      <c r="Q82" s="10"/>
      <c r="R82" s="33"/>
      <c r="S82" s="22" t="s">
        <v>121</v>
      </c>
      <c r="T82" s="12"/>
    </row>
    <row r="83" spans="1:20" ht="129.75" customHeight="1">
      <c r="A83" s="10">
        <v>78</v>
      </c>
      <c r="B83" s="8" t="s">
        <v>108</v>
      </c>
      <c r="C83" s="10" t="str">
        <f t="shared" si="15"/>
        <v>25-용인시-78</v>
      </c>
      <c r="D83" s="10" t="s">
        <v>197</v>
      </c>
      <c r="E83" s="8" t="s">
        <v>25</v>
      </c>
      <c r="F83" s="8" t="s">
        <v>26</v>
      </c>
      <c r="G83" s="10">
        <v>9.3000000000000007</v>
      </c>
      <c r="H83" s="10" t="s">
        <v>27</v>
      </c>
      <c r="I83" s="10">
        <f t="shared" si="16"/>
        <v>0</v>
      </c>
      <c r="J83" s="10">
        <f t="shared" si="17"/>
        <v>3</v>
      </c>
      <c r="K83" s="10">
        <f t="shared" si="22"/>
        <v>0</v>
      </c>
      <c r="L83" s="10">
        <f t="shared" si="18"/>
        <v>0</v>
      </c>
      <c r="M83" s="10">
        <f t="shared" si="19"/>
        <v>0</v>
      </c>
      <c r="N83" s="10">
        <f t="shared" si="20"/>
        <v>3</v>
      </c>
      <c r="O83" s="10" t="str">
        <f t="shared" si="21"/>
        <v>일반</v>
      </c>
      <c r="P83" s="22" t="s">
        <v>122</v>
      </c>
      <c r="Q83" s="10"/>
      <c r="R83" s="33"/>
      <c r="S83" s="22" t="s">
        <v>123</v>
      </c>
      <c r="T83" s="12"/>
    </row>
    <row r="84" spans="1:20" ht="129.75" customHeight="1">
      <c r="A84" s="10">
        <v>79</v>
      </c>
      <c r="B84" s="8" t="s">
        <v>108</v>
      </c>
      <c r="C84" s="10" t="str">
        <f t="shared" si="15"/>
        <v>25-용인시-79</v>
      </c>
      <c r="D84" s="8" t="s">
        <v>24</v>
      </c>
      <c r="E84" s="8" t="s">
        <v>25</v>
      </c>
      <c r="F84" s="8" t="s">
        <v>26</v>
      </c>
      <c r="G84" s="10">
        <v>9.3000000000000007</v>
      </c>
      <c r="H84" s="10" t="s">
        <v>27</v>
      </c>
      <c r="I84" s="10">
        <f t="shared" si="16"/>
        <v>0</v>
      </c>
      <c r="J84" s="10">
        <f t="shared" si="17"/>
        <v>3</v>
      </c>
      <c r="K84" s="10">
        <f t="shared" si="22"/>
        <v>0</v>
      </c>
      <c r="L84" s="10">
        <f t="shared" si="18"/>
        <v>0</v>
      </c>
      <c r="M84" s="10">
        <f t="shared" si="19"/>
        <v>0</v>
      </c>
      <c r="N84" s="10">
        <f t="shared" si="20"/>
        <v>3</v>
      </c>
      <c r="O84" s="10" t="str">
        <f t="shared" si="21"/>
        <v>일반</v>
      </c>
      <c r="P84" s="8" t="s">
        <v>35</v>
      </c>
      <c r="Q84" s="10"/>
      <c r="R84" s="33"/>
      <c r="S84" s="22" t="s">
        <v>124</v>
      </c>
      <c r="T84" s="12"/>
    </row>
    <row r="85" spans="1:20" ht="129.75" customHeight="1">
      <c r="A85" s="10">
        <v>80</v>
      </c>
      <c r="B85" s="8" t="s">
        <v>108</v>
      </c>
      <c r="C85" s="10" t="str">
        <f t="shared" si="15"/>
        <v>25-용인시-80</v>
      </c>
      <c r="D85" s="8" t="s">
        <v>24</v>
      </c>
      <c r="E85" s="8" t="s">
        <v>25</v>
      </c>
      <c r="F85" s="8" t="s">
        <v>100</v>
      </c>
      <c r="G85" s="10">
        <v>9.3000000000000007</v>
      </c>
      <c r="H85" s="10" t="s">
        <v>27</v>
      </c>
      <c r="I85" s="10">
        <f t="shared" si="16"/>
        <v>0</v>
      </c>
      <c r="J85" s="10">
        <f t="shared" si="17"/>
        <v>3</v>
      </c>
      <c r="K85" s="10">
        <f t="shared" si="22"/>
        <v>1</v>
      </c>
      <c r="L85" s="10">
        <f t="shared" si="18"/>
        <v>0</v>
      </c>
      <c r="M85" s="10">
        <f t="shared" si="19"/>
        <v>0</v>
      </c>
      <c r="N85" s="10">
        <f t="shared" si="20"/>
        <v>4</v>
      </c>
      <c r="O85" s="10" t="str">
        <f t="shared" si="21"/>
        <v>일반</v>
      </c>
      <c r="P85" s="10"/>
      <c r="Q85" s="10"/>
      <c r="R85" s="33"/>
      <c r="S85" s="32" t="s">
        <v>125</v>
      </c>
      <c r="T85" s="12"/>
    </row>
    <row r="86" spans="1:20" ht="129.75" customHeight="1">
      <c r="A86" s="10">
        <v>81</v>
      </c>
      <c r="B86" s="8" t="s">
        <v>108</v>
      </c>
      <c r="C86" s="10" t="str">
        <f t="shared" si="15"/>
        <v>25-용인시-81</v>
      </c>
      <c r="D86" s="8" t="s">
        <v>24</v>
      </c>
      <c r="E86" s="10" t="s">
        <v>27</v>
      </c>
      <c r="F86" s="8" t="s">
        <v>26</v>
      </c>
      <c r="G86" s="10">
        <v>9.3000000000000007</v>
      </c>
      <c r="H86" s="10" t="s">
        <v>27</v>
      </c>
      <c r="I86" s="10">
        <f t="shared" si="16"/>
        <v>0</v>
      </c>
      <c r="J86" s="10">
        <f t="shared" si="17"/>
        <v>0</v>
      </c>
      <c r="K86" s="10">
        <f t="shared" si="22"/>
        <v>0</v>
      </c>
      <c r="L86" s="10">
        <f t="shared" si="18"/>
        <v>0</v>
      </c>
      <c r="M86" s="10">
        <f t="shared" si="19"/>
        <v>0</v>
      </c>
      <c r="N86" s="10">
        <f t="shared" si="20"/>
        <v>0</v>
      </c>
      <c r="O86" s="10" t="str">
        <f t="shared" si="21"/>
        <v>일반</v>
      </c>
      <c r="P86" s="8" t="s">
        <v>38</v>
      </c>
      <c r="Q86" s="10"/>
      <c r="R86" s="33"/>
      <c r="S86" s="22" t="s">
        <v>126</v>
      </c>
      <c r="T86" s="12"/>
    </row>
    <row r="87" spans="1:20" ht="129.75" customHeight="1">
      <c r="A87" s="10">
        <v>82</v>
      </c>
      <c r="B87" s="8" t="s">
        <v>108</v>
      </c>
      <c r="C87" s="10" t="str">
        <f t="shared" si="15"/>
        <v>25-용인시-82</v>
      </c>
      <c r="D87" s="8" t="s">
        <v>24</v>
      </c>
      <c r="E87" s="8" t="s">
        <v>25</v>
      </c>
      <c r="F87" s="8" t="s">
        <v>26</v>
      </c>
      <c r="G87" s="10">
        <v>9.3000000000000007</v>
      </c>
      <c r="H87" s="10" t="s">
        <v>27</v>
      </c>
      <c r="I87" s="10">
        <f t="shared" si="16"/>
        <v>0</v>
      </c>
      <c r="J87" s="10">
        <f t="shared" si="17"/>
        <v>3</v>
      </c>
      <c r="K87" s="10">
        <f t="shared" si="22"/>
        <v>0</v>
      </c>
      <c r="L87" s="10">
        <f t="shared" si="18"/>
        <v>0</v>
      </c>
      <c r="M87" s="10">
        <f t="shared" si="19"/>
        <v>0</v>
      </c>
      <c r="N87" s="10">
        <f t="shared" si="20"/>
        <v>3</v>
      </c>
      <c r="O87" s="10" t="str">
        <f t="shared" si="21"/>
        <v>일반</v>
      </c>
      <c r="P87" s="10"/>
      <c r="Q87" s="10"/>
      <c r="R87" s="33"/>
      <c r="S87" s="22" t="s">
        <v>127</v>
      </c>
      <c r="T87" s="12"/>
    </row>
    <row r="88" spans="1:20" ht="129.75" customHeight="1">
      <c r="A88" s="10">
        <v>83</v>
      </c>
      <c r="B88" s="8" t="s">
        <v>108</v>
      </c>
      <c r="C88" s="10" t="str">
        <f t="shared" si="15"/>
        <v>25-용인시-83</v>
      </c>
      <c r="D88" s="8" t="s">
        <v>24</v>
      </c>
      <c r="E88" s="8" t="s">
        <v>25</v>
      </c>
      <c r="F88" s="8" t="s">
        <v>26</v>
      </c>
      <c r="G88" s="10">
        <v>9.3000000000000007</v>
      </c>
      <c r="H88" s="10" t="s">
        <v>27</v>
      </c>
      <c r="I88" s="10">
        <f t="shared" si="16"/>
        <v>0</v>
      </c>
      <c r="J88" s="10">
        <f t="shared" si="17"/>
        <v>3</v>
      </c>
      <c r="K88" s="10">
        <f t="shared" si="22"/>
        <v>0</v>
      </c>
      <c r="L88" s="10">
        <f t="shared" si="18"/>
        <v>0</v>
      </c>
      <c r="M88" s="10">
        <f t="shared" si="19"/>
        <v>0</v>
      </c>
      <c r="N88" s="10">
        <f t="shared" si="20"/>
        <v>3</v>
      </c>
      <c r="O88" s="10" t="str">
        <f t="shared" si="21"/>
        <v>일반</v>
      </c>
      <c r="P88" s="10"/>
      <c r="Q88" s="10"/>
      <c r="R88" s="33"/>
      <c r="S88" s="22" t="s">
        <v>128</v>
      </c>
      <c r="T88" s="12"/>
    </row>
    <row r="89" spans="1:20" ht="129.75" customHeight="1">
      <c r="A89" s="10">
        <v>84</v>
      </c>
      <c r="B89" s="8" t="s">
        <v>108</v>
      </c>
      <c r="C89" s="10" t="str">
        <f t="shared" si="15"/>
        <v>25-용인시-84</v>
      </c>
      <c r="D89" s="8" t="s">
        <v>24</v>
      </c>
      <c r="E89" s="8" t="s">
        <v>25</v>
      </c>
      <c r="F89" s="8" t="s">
        <v>26</v>
      </c>
      <c r="G89" s="10">
        <v>9.3000000000000007</v>
      </c>
      <c r="H89" s="10" t="s">
        <v>27</v>
      </c>
      <c r="I89" s="10">
        <f t="shared" si="16"/>
        <v>0</v>
      </c>
      <c r="J89" s="10">
        <f t="shared" si="17"/>
        <v>3</v>
      </c>
      <c r="K89" s="10">
        <f t="shared" si="22"/>
        <v>0</v>
      </c>
      <c r="L89" s="10">
        <f t="shared" si="18"/>
        <v>0</v>
      </c>
      <c r="M89" s="10">
        <f t="shared" si="19"/>
        <v>0</v>
      </c>
      <c r="N89" s="10">
        <f t="shared" si="20"/>
        <v>3</v>
      </c>
      <c r="O89" s="10" t="str">
        <f t="shared" si="21"/>
        <v>일반</v>
      </c>
      <c r="P89" s="10"/>
      <c r="Q89" s="10"/>
      <c r="R89" s="33"/>
      <c r="S89" s="22" t="s">
        <v>129</v>
      </c>
      <c r="T89" s="12"/>
    </row>
    <row r="90" spans="1:20" ht="129.75" customHeight="1">
      <c r="A90" s="10">
        <v>85</v>
      </c>
      <c r="B90" s="8" t="s">
        <v>108</v>
      </c>
      <c r="C90" s="10" t="str">
        <f t="shared" si="15"/>
        <v>25-용인시-85</v>
      </c>
      <c r="D90" s="8" t="s">
        <v>24</v>
      </c>
      <c r="E90" s="8" t="s">
        <v>25</v>
      </c>
      <c r="F90" s="8" t="s">
        <v>26</v>
      </c>
      <c r="G90" s="10">
        <v>9.3000000000000007</v>
      </c>
      <c r="H90" s="10" t="s">
        <v>27</v>
      </c>
      <c r="I90" s="10">
        <f t="shared" si="16"/>
        <v>0</v>
      </c>
      <c r="J90" s="10">
        <f t="shared" si="17"/>
        <v>3</v>
      </c>
      <c r="K90" s="10">
        <f t="shared" si="22"/>
        <v>0</v>
      </c>
      <c r="L90" s="10">
        <f t="shared" si="18"/>
        <v>0</v>
      </c>
      <c r="M90" s="10">
        <f t="shared" si="19"/>
        <v>0</v>
      </c>
      <c r="N90" s="10">
        <f t="shared" si="20"/>
        <v>3</v>
      </c>
      <c r="O90" s="10" t="str">
        <f t="shared" si="21"/>
        <v>일반</v>
      </c>
      <c r="P90" s="10"/>
      <c r="Q90" s="10"/>
      <c r="R90" s="33"/>
      <c r="S90" s="22" t="s">
        <v>130</v>
      </c>
      <c r="T90" s="12"/>
    </row>
    <row r="91" spans="1:20" ht="129.75" customHeight="1">
      <c r="A91" s="10">
        <v>86</v>
      </c>
      <c r="B91" s="8" t="s">
        <v>108</v>
      </c>
      <c r="C91" s="10" t="str">
        <f t="shared" si="15"/>
        <v>25-용인시-86</v>
      </c>
      <c r="D91" s="8" t="s">
        <v>32</v>
      </c>
      <c r="E91" s="10" t="s">
        <v>27</v>
      </c>
      <c r="F91" s="8" t="s">
        <v>26</v>
      </c>
      <c r="G91" s="10">
        <v>9.3000000000000007</v>
      </c>
      <c r="H91" s="10" t="s">
        <v>27</v>
      </c>
      <c r="I91" s="10">
        <f t="shared" si="16"/>
        <v>3</v>
      </c>
      <c r="J91" s="10">
        <f t="shared" si="17"/>
        <v>0</v>
      </c>
      <c r="K91" s="10">
        <f t="shared" si="22"/>
        <v>0</v>
      </c>
      <c r="L91" s="10">
        <f t="shared" si="18"/>
        <v>0</v>
      </c>
      <c r="M91" s="10">
        <f t="shared" si="19"/>
        <v>0</v>
      </c>
      <c r="N91" s="10">
        <f t="shared" si="20"/>
        <v>3</v>
      </c>
      <c r="O91" s="10" t="str">
        <f t="shared" si="21"/>
        <v>일반</v>
      </c>
      <c r="P91" s="10"/>
      <c r="Q91" s="10"/>
      <c r="R91" s="33"/>
      <c r="S91" s="22" t="s">
        <v>131</v>
      </c>
      <c r="T91" s="12"/>
    </row>
    <row r="92" spans="1:20" ht="129.75" customHeight="1">
      <c r="A92" s="10">
        <v>87</v>
      </c>
      <c r="B92" s="8" t="s">
        <v>108</v>
      </c>
      <c r="C92" s="10" t="str">
        <f t="shared" si="15"/>
        <v>25-용인시-87</v>
      </c>
      <c r="D92" s="8" t="s">
        <v>24</v>
      </c>
      <c r="E92" s="8" t="s">
        <v>25</v>
      </c>
      <c r="F92" s="8" t="s">
        <v>26</v>
      </c>
      <c r="G92" s="10">
        <v>9.3000000000000007</v>
      </c>
      <c r="H92" s="10" t="s">
        <v>27</v>
      </c>
      <c r="I92" s="10">
        <f t="shared" si="16"/>
        <v>0</v>
      </c>
      <c r="J92" s="10">
        <f t="shared" si="17"/>
        <v>3</v>
      </c>
      <c r="K92" s="10">
        <f t="shared" si="22"/>
        <v>0</v>
      </c>
      <c r="L92" s="10">
        <f t="shared" si="18"/>
        <v>0</v>
      </c>
      <c r="M92" s="10">
        <f t="shared" si="19"/>
        <v>0</v>
      </c>
      <c r="N92" s="10">
        <f t="shared" si="20"/>
        <v>3</v>
      </c>
      <c r="O92" s="10" t="str">
        <f t="shared" si="21"/>
        <v>일반</v>
      </c>
      <c r="P92" s="10"/>
      <c r="Q92" s="10"/>
      <c r="R92" s="33"/>
      <c r="S92" s="22" t="s">
        <v>132</v>
      </c>
      <c r="T92" s="12"/>
    </row>
    <row r="93" spans="1:20" ht="129.75" customHeight="1">
      <c r="A93" s="10">
        <v>88</v>
      </c>
      <c r="B93" s="8" t="s">
        <v>108</v>
      </c>
      <c r="C93" s="10" t="str">
        <f t="shared" si="15"/>
        <v>25-용인시-88</v>
      </c>
      <c r="D93" s="8" t="s">
        <v>24</v>
      </c>
      <c r="E93" s="8" t="s">
        <v>25</v>
      </c>
      <c r="F93" s="8" t="s">
        <v>26</v>
      </c>
      <c r="G93" s="10">
        <v>9.3000000000000007</v>
      </c>
      <c r="H93" s="10" t="s">
        <v>27</v>
      </c>
      <c r="I93" s="10">
        <f t="shared" si="16"/>
        <v>0</v>
      </c>
      <c r="J93" s="10">
        <f t="shared" si="17"/>
        <v>3</v>
      </c>
      <c r="K93" s="10">
        <f t="shared" si="22"/>
        <v>0</v>
      </c>
      <c r="L93" s="10">
        <f t="shared" si="18"/>
        <v>0</v>
      </c>
      <c r="M93" s="10">
        <f t="shared" si="19"/>
        <v>0</v>
      </c>
      <c r="N93" s="10">
        <f t="shared" si="20"/>
        <v>3</v>
      </c>
      <c r="O93" s="10" t="str">
        <f t="shared" si="21"/>
        <v>일반</v>
      </c>
      <c r="P93" s="10"/>
      <c r="Q93" s="10"/>
      <c r="R93" s="33"/>
      <c r="S93" s="22" t="s">
        <v>133</v>
      </c>
      <c r="T93" s="12"/>
    </row>
    <row r="94" spans="1:20" ht="129.75" customHeight="1">
      <c r="A94" s="10">
        <v>89</v>
      </c>
      <c r="B94" s="8" t="s">
        <v>108</v>
      </c>
      <c r="C94" s="10" t="str">
        <f t="shared" si="15"/>
        <v>25-용인시-89</v>
      </c>
      <c r="D94" s="8" t="s">
        <v>24</v>
      </c>
      <c r="E94" s="8" t="s">
        <v>25</v>
      </c>
      <c r="F94" s="8" t="s">
        <v>26</v>
      </c>
      <c r="G94" s="10">
        <v>9.3000000000000007</v>
      </c>
      <c r="H94" s="10" t="s">
        <v>27</v>
      </c>
      <c r="I94" s="10">
        <f t="shared" si="16"/>
        <v>0</v>
      </c>
      <c r="J94" s="10">
        <f t="shared" si="17"/>
        <v>3</v>
      </c>
      <c r="K94" s="10">
        <f t="shared" si="22"/>
        <v>0</v>
      </c>
      <c r="L94" s="10">
        <f t="shared" si="18"/>
        <v>0</v>
      </c>
      <c r="M94" s="10">
        <f t="shared" si="19"/>
        <v>0</v>
      </c>
      <c r="N94" s="10">
        <f t="shared" si="20"/>
        <v>3</v>
      </c>
      <c r="O94" s="10" t="str">
        <f t="shared" si="21"/>
        <v>일반</v>
      </c>
      <c r="P94" s="10"/>
      <c r="Q94" s="10"/>
      <c r="R94" s="33"/>
      <c r="S94" s="22" t="s">
        <v>134</v>
      </c>
      <c r="T94" s="12"/>
    </row>
    <row r="95" spans="1:20" ht="129.75" customHeight="1">
      <c r="A95" s="10">
        <v>90</v>
      </c>
      <c r="B95" s="8" t="s">
        <v>108</v>
      </c>
      <c r="C95" s="10" t="str">
        <f t="shared" si="15"/>
        <v>25-용인시-90</v>
      </c>
      <c r="D95" s="8" t="s">
        <v>24</v>
      </c>
      <c r="E95" s="8" t="s">
        <v>25</v>
      </c>
      <c r="F95" s="8" t="s">
        <v>26</v>
      </c>
      <c r="G95" s="10">
        <v>9.3000000000000007</v>
      </c>
      <c r="H95" s="10" t="s">
        <v>27</v>
      </c>
      <c r="I95" s="10">
        <f t="shared" si="16"/>
        <v>0</v>
      </c>
      <c r="J95" s="10">
        <f t="shared" si="17"/>
        <v>3</v>
      </c>
      <c r="K95" s="10">
        <f t="shared" si="22"/>
        <v>0</v>
      </c>
      <c r="L95" s="10">
        <f t="shared" si="18"/>
        <v>0</v>
      </c>
      <c r="M95" s="10">
        <f t="shared" si="19"/>
        <v>0</v>
      </c>
      <c r="N95" s="10">
        <f t="shared" si="20"/>
        <v>3</v>
      </c>
      <c r="O95" s="10" t="str">
        <f t="shared" si="21"/>
        <v>일반</v>
      </c>
      <c r="P95" s="10"/>
      <c r="Q95" s="10"/>
      <c r="R95" s="33"/>
      <c r="S95" s="22" t="s">
        <v>135</v>
      </c>
      <c r="T95" s="12"/>
    </row>
    <row r="96" spans="1:20" ht="129.75" customHeight="1">
      <c r="A96" s="10">
        <v>91</v>
      </c>
      <c r="B96" s="8" t="s">
        <v>108</v>
      </c>
      <c r="C96" s="10" t="str">
        <f t="shared" si="15"/>
        <v>25-용인시-91</v>
      </c>
      <c r="D96" s="8" t="s">
        <v>24</v>
      </c>
      <c r="E96" s="8" t="s">
        <v>25</v>
      </c>
      <c r="F96" s="8" t="s">
        <v>26</v>
      </c>
      <c r="G96" s="10">
        <v>9.3000000000000007</v>
      </c>
      <c r="H96" s="10" t="s">
        <v>27</v>
      </c>
      <c r="I96" s="10">
        <f t="shared" si="16"/>
        <v>0</v>
      </c>
      <c r="J96" s="10">
        <f t="shared" si="17"/>
        <v>3</v>
      </c>
      <c r="K96" s="10">
        <f t="shared" si="22"/>
        <v>0</v>
      </c>
      <c r="L96" s="10">
        <f t="shared" si="18"/>
        <v>0</v>
      </c>
      <c r="M96" s="10">
        <f t="shared" si="19"/>
        <v>0</v>
      </c>
      <c r="N96" s="10">
        <f t="shared" si="20"/>
        <v>3</v>
      </c>
      <c r="O96" s="10" t="str">
        <f t="shared" si="21"/>
        <v>일반</v>
      </c>
      <c r="P96" s="10"/>
      <c r="Q96" s="10"/>
      <c r="R96" s="33"/>
      <c r="S96" s="22" t="s">
        <v>136</v>
      </c>
      <c r="T96" s="12"/>
    </row>
    <row r="97" spans="1:20" ht="129.75" customHeight="1">
      <c r="A97" s="10">
        <v>92</v>
      </c>
      <c r="B97" s="8" t="s">
        <v>108</v>
      </c>
      <c r="C97" s="10" t="str">
        <f t="shared" si="15"/>
        <v>25-용인시-92</v>
      </c>
      <c r="D97" s="8" t="s">
        <v>24</v>
      </c>
      <c r="E97" s="8" t="s">
        <v>25</v>
      </c>
      <c r="F97" s="8" t="s">
        <v>26</v>
      </c>
      <c r="G97" s="10">
        <v>9.3000000000000007</v>
      </c>
      <c r="H97" s="10" t="s">
        <v>27</v>
      </c>
      <c r="I97" s="10">
        <f t="shared" si="16"/>
        <v>0</v>
      </c>
      <c r="J97" s="10">
        <f t="shared" si="17"/>
        <v>3</v>
      </c>
      <c r="K97" s="10">
        <f t="shared" si="22"/>
        <v>0</v>
      </c>
      <c r="L97" s="10">
        <f t="shared" si="18"/>
        <v>0</v>
      </c>
      <c r="M97" s="10">
        <f t="shared" si="19"/>
        <v>0</v>
      </c>
      <c r="N97" s="10">
        <f t="shared" si="20"/>
        <v>3</v>
      </c>
      <c r="O97" s="10" t="str">
        <f t="shared" si="21"/>
        <v>일반</v>
      </c>
      <c r="P97" s="10"/>
      <c r="Q97" s="10"/>
      <c r="R97" s="33"/>
      <c r="S97" s="22" t="s">
        <v>137</v>
      </c>
      <c r="T97" s="12"/>
    </row>
    <row r="98" spans="1:20" ht="129.75" customHeight="1">
      <c r="A98" s="10">
        <v>93</v>
      </c>
      <c r="B98" s="8" t="s">
        <v>108</v>
      </c>
      <c r="C98" s="10" t="str">
        <f t="shared" si="15"/>
        <v>25-용인시-93</v>
      </c>
      <c r="D98" s="8" t="s">
        <v>24</v>
      </c>
      <c r="E98" s="8" t="s">
        <v>25</v>
      </c>
      <c r="F98" s="8" t="s">
        <v>26</v>
      </c>
      <c r="G98" s="10">
        <v>9.3000000000000007</v>
      </c>
      <c r="H98" s="10" t="s">
        <v>27</v>
      </c>
      <c r="I98" s="10">
        <f t="shared" si="16"/>
        <v>0</v>
      </c>
      <c r="J98" s="10">
        <f t="shared" si="17"/>
        <v>3</v>
      </c>
      <c r="K98" s="10">
        <f t="shared" si="22"/>
        <v>0</v>
      </c>
      <c r="L98" s="10">
        <f t="shared" si="18"/>
        <v>0</v>
      </c>
      <c r="M98" s="10">
        <f t="shared" si="19"/>
        <v>0</v>
      </c>
      <c r="N98" s="10">
        <f t="shared" si="20"/>
        <v>3</v>
      </c>
      <c r="O98" s="10" t="str">
        <f t="shared" si="21"/>
        <v>일반</v>
      </c>
      <c r="P98" s="8" t="s">
        <v>35</v>
      </c>
      <c r="Q98" s="10"/>
      <c r="R98" s="33"/>
      <c r="S98" s="22" t="s">
        <v>138</v>
      </c>
      <c r="T98" s="12"/>
    </row>
    <row r="99" spans="1:20" ht="129.75" customHeight="1">
      <c r="A99" s="10">
        <v>94</v>
      </c>
      <c r="B99" s="8" t="s">
        <v>108</v>
      </c>
      <c r="C99" s="10" t="str">
        <f t="shared" si="15"/>
        <v>25-용인시-94</v>
      </c>
      <c r="D99" s="8" t="s">
        <v>24</v>
      </c>
      <c r="E99" s="8" t="s">
        <v>25</v>
      </c>
      <c r="F99" s="8" t="s">
        <v>26</v>
      </c>
      <c r="G99" s="10">
        <v>9.3000000000000007</v>
      </c>
      <c r="H99" s="10" t="s">
        <v>27</v>
      </c>
      <c r="I99" s="10">
        <f t="shared" si="16"/>
        <v>0</v>
      </c>
      <c r="J99" s="10">
        <f t="shared" si="17"/>
        <v>3</v>
      </c>
      <c r="K99" s="10">
        <f t="shared" si="22"/>
        <v>0</v>
      </c>
      <c r="L99" s="10">
        <f t="shared" si="18"/>
        <v>0</v>
      </c>
      <c r="M99" s="10">
        <f t="shared" si="19"/>
        <v>0</v>
      </c>
      <c r="N99" s="10">
        <f t="shared" si="20"/>
        <v>3</v>
      </c>
      <c r="O99" s="10" t="str">
        <f t="shared" si="21"/>
        <v>일반</v>
      </c>
      <c r="P99" s="10"/>
      <c r="Q99" s="10"/>
      <c r="R99" s="33"/>
      <c r="S99" s="22" t="s">
        <v>139</v>
      </c>
      <c r="T99" s="12"/>
    </row>
    <row r="100" spans="1:20" ht="129.75" customHeight="1">
      <c r="A100" s="10">
        <v>95</v>
      </c>
      <c r="B100" s="8" t="s">
        <v>108</v>
      </c>
      <c r="C100" s="10" t="str">
        <f t="shared" si="15"/>
        <v>25-용인시-95</v>
      </c>
      <c r="D100" s="8" t="s">
        <v>24</v>
      </c>
      <c r="E100" s="8" t="s">
        <v>25</v>
      </c>
      <c r="F100" s="8" t="s">
        <v>26</v>
      </c>
      <c r="G100" s="10">
        <v>9.3000000000000007</v>
      </c>
      <c r="H100" s="10" t="s">
        <v>27</v>
      </c>
      <c r="I100" s="10">
        <f t="shared" si="16"/>
        <v>0</v>
      </c>
      <c r="J100" s="10">
        <f t="shared" si="17"/>
        <v>3</v>
      </c>
      <c r="K100" s="10">
        <f t="shared" si="22"/>
        <v>0</v>
      </c>
      <c r="L100" s="10">
        <f t="shared" si="18"/>
        <v>0</v>
      </c>
      <c r="M100" s="10">
        <f t="shared" si="19"/>
        <v>0</v>
      </c>
      <c r="N100" s="10">
        <f t="shared" si="20"/>
        <v>3</v>
      </c>
      <c r="O100" s="10" t="str">
        <f t="shared" si="21"/>
        <v>일반</v>
      </c>
      <c r="P100" s="8" t="s">
        <v>35</v>
      </c>
      <c r="Q100" s="10"/>
      <c r="R100" s="33"/>
      <c r="S100" s="22" t="s">
        <v>140</v>
      </c>
      <c r="T100" s="12"/>
    </row>
    <row r="101" spans="1:20" ht="129.75" customHeight="1">
      <c r="A101" s="10">
        <v>96</v>
      </c>
      <c r="B101" s="8" t="s">
        <v>108</v>
      </c>
      <c r="C101" s="10" t="str">
        <f t="shared" si="15"/>
        <v>25-용인시-96</v>
      </c>
      <c r="D101" s="8" t="s">
        <v>24</v>
      </c>
      <c r="E101" s="8" t="s">
        <v>25</v>
      </c>
      <c r="F101" s="8" t="s">
        <v>26</v>
      </c>
      <c r="G101" s="10">
        <v>9.3000000000000007</v>
      </c>
      <c r="H101" s="10" t="s">
        <v>27</v>
      </c>
      <c r="I101" s="10">
        <f t="shared" si="16"/>
        <v>0</v>
      </c>
      <c r="J101" s="10">
        <f t="shared" si="17"/>
        <v>3</v>
      </c>
      <c r="K101" s="10">
        <f t="shared" si="22"/>
        <v>0</v>
      </c>
      <c r="L101" s="10">
        <f t="shared" si="18"/>
        <v>0</v>
      </c>
      <c r="M101" s="10">
        <f t="shared" si="19"/>
        <v>0</v>
      </c>
      <c r="N101" s="10">
        <f t="shared" si="20"/>
        <v>3</v>
      </c>
      <c r="O101" s="10" t="str">
        <f t="shared" si="21"/>
        <v>일반</v>
      </c>
      <c r="P101" s="8" t="s">
        <v>35</v>
      </c>
      <c r="Q101" s="10"/>
      <c r="R101" s="33"/>
      <c r="S101" s="22" t="s">
        <v>141</v>
      </c>
      <c r="T101" s="12"/>
    </row>
    <row r="102" spans="1:20" ht="129.75" customHeight="1">
      <c r="A102" s="10">
        <v>97</v>
      </c>
      <c r="B102" s="8" t="s">
        <v>142</v>
      </c>
      <c r="C102" s="10" t="str">
        <f t="shared" ref="C102:C117" si="23">RIGHT($A$2,2)&amp;"-"&amp;$C$2&amp;"-"&amp;A102</f>
        <v>25-용인시-97</v>
      </c>
      <c r="D102" s="8" t="s">
        <v>24</v>
      </c>
      <c r="E102" s="10" t="s">
        <v>27</v>
      </c>
      <c r="F102" s="8" t="s">
        <v>26</v>
      </c>
      <c r="G102" s="10">
        <v>9.3000000000000007</v>
      </c>
      <c r="H102" s="10" t="s">
        <v>27</v>
      </c>
      <c r="I102" s="10">
        <f t="shared" ref="I102:I117" si="24">IF(D102="양호",0,IF(D102="보통",3,IF(D102="긴급",9)))</f>
        <v>0</v>
      </c>
      <c r="J102" s="10">
        <f t="shared" ref="J102:J117" si="25">IF(E102="거북등",3,IF(RIGHT(E102,2)="균열",1,IF(E102="-",0)))</f>
        <v>0</v>
      </c>
      <c r="K102" s="10">
        <f t="shared" si="22"/>
        <v>0</v>
      </c>
      <c r="L102" s="10">
        <f t="shared" ref="L102:L117" si="26">IF(G102&lt;10,0,IF(G102&lt;30,1,IF(G102&gt;=30,2)))</f>
        <v>0</v>
      </c>
      <c r="M102" s="10">
        <f t="shared" ref="M102:M117" si="27">IF(H102="-",0,1)</f>
        <v>0</v>
      </c>
      <c r="N102" s="10">
        <f t="shared" ref="N102:N133" si="28">SUM(I102:M102)</f>
        <v>0</v>
      </c>
      <c r="O102" s="10" t="str">
        <f t="shared" ref="O102:O133" si="29">IF(N102&lt;6,"일반",IF(N102&lt;9,"우선",IF(N102&gt;=9,"긴급")))</f>
        <v>일반</v>
      </c>
      <c r="P102" s="8" t="s">
        <v>59</v>
      </c>
      <c r="Q102" s="10"/>
      <c r="R102" s="33"/>
      <c r="S102" s="22" t="s">
        <v>143</v>
      </c>
      <c r="T102" s="12"/>
    </row>
    <row r="103" spans="1:20" ht="129.75" customHeight="1">
      <c r="A103" s="10">
        <v>98</v>
      </c>
      <c r="B103" s="8" t="s">
        <v>142</v>
      </c>
      <c r="C103" s="10" t="str">
        <f t="shared" si="23"/>
        <v>25-용인시-98</v>
      </c>
      <c r="D103" s="8" t="s">
        <v>24</v>
      </c>
      <c r="E103" s="8" t="s">
        <v>25</v>
      </c>
      <c r="F103" s="8" t="s">
        <v>26</v>
      </c>
      <c r="G103" s="10">
        <v>9.3000000000000007</v>
      </c>
      <c r="H103" s="10" t="s">
        <v>27</v>
      </c>
      <c r="I103" s="10">
        <f t="shared" si="24"/>
        <v>0</v>
      </c>
      <c r="J103" s="10">
        <f t="shared" si="25"/>
        <v>3</v>
      </c>
      <c r="K103" s="10">
        <f t="shared" si="22"/>
        <v>0</v>
      </c>
      <c r="L103" s="10">
        <f t="shared" si="26"/>
        <v>0</v>
      </c>
      <c r="M103" s="10">
        <f t="shared" si="27"/>
        <v>0</v>
      </c>
      <c r="N103" s="10">
        <f t="shared" si="28"/>
        <v>3</v>
      </c>
      <c r="O103" s="10" t="str">
        <f t="shared" si="29"/>
        <v>일반</v>
      </c>
      <c r="P103" s="10"/>
      <c r="Q103" s="10"/>
      <c r="R103" s="33"/>
      <c r="S103" s="22" t="s">
        <v>144</v>
      </c>
      <c r="T103" s="12"/>
    </row>
    <row r="104" spans="1:20" ht="129.75" customHeight="1">
      <c r="A104" s="10">
        <v>99</v>
      </c>
      <c r="B104" s="8" t="s">
        <v>142</v>
      </c>
      <c r="C104" s="10" t="str">
        <f t="shared" si="23"/>
        <v>25-용인시-99</v>
      </c>
      <c r="D104" s="8" t="s">
        <v>24</v>
      </c>
      <c r="E104" s="8" t="s">
        <v>25</v>
      </c>
      <c r="F104" s="8" t="s">
        <v>26</v>
      </c>
      <c r="G104" s="10">
        <v>9.3000000000000007</v>
      </c>
      <c r="H104" s="10" t="s">
        <v>27</v>
      </c>
      <c r="I104" s="10">
        <f t="shared" si="24"/>
        <v>0</v>
      </c>
      <c r="J104" s="10">
        <f t="shared" si="25"/>
        <v>3</v>
      </c>
      <c r="K104" s="10">
        <f t="shared" si="22"/>
        <v>0</v>
      </c>
      <c r="L104" s="10">
        <f t="shared" si="26"/>
        <v>0</v>
      </c>
      <c r="M104" s="10">
        <f t="shared" si="27"/>
        <v>0</v>
      </c>
      <c r="N104" s="10">
        <f t="shared" si="28"/>
        <v>3</v>
      </c>
      <c r="O104" s="10" t="str">
        <f t="shared" si="29"/>
        <v>일반</v>
      </c>
      <c r="P104" s="10"/>
      <c r="Q104" s="10"/>
      <c r="R104" s="33"/>
      <c r="S104" s="22" t="s">
        <v>145</v>
      </c>
      <c r="T104" s="12"/>
    </row>
    <row r="105" spans="1:20" ht="129.75" customHeight="1">
      <c r="A105" s="10">
        <v>100</v>
      </c>
      <c r="B105" s="8" t="s">
        <v>146</v>
      </c>
      <c r="C105" s="10" t="str">
        <f t="shared" si="23"/>
        <v>25-용인시-100</v>
      </c>
      <c r="D105" s="8" t="s">
        <v>24</v>
      </c>
      <c r="E105" s="8" t="s">
        <v>25</v>
      </c>
      <c r="F105" s="8" t="s">
        <v>26</v>
      </c>
      <c r="G105" s="10">
        <v>9.3000000000000007</v>
      </c>
      <c r="H105" s="10" t="s">
        <v>27</v>
      </c>
      <c r="I105" s="10">
        <f t="shared" si="24"/>
        <v>0</v>
      </c>
      <c r="J105" s="10">
        <f t="shared" si="25"/>
        <v>3</v>
      </c>
      <c r="K105" s="10">
        <f t="shared" si="22"/>
        <v>0</v>
      </c>
      <c r="L105" s="10">
        <f t="shared" si="26"/>
        <v>0</v>
      </c>
      <c r="M105" s="10">
        <f t="shared" si="27"/>
        <v>0</v>
      </c>
      <c r="N105" s="10">
        <f t="shared" si="28"/>
        <v>3</v>
      </c>
      <c r="O105" s="10" t="str">
        <f t="shared" si="29"/>
        <v>일반</v>
      </c>
      <c r="P105" s="10"/>
      <c r="Q105" s="10"/>
      <c r="R105" s="33"/>
      <c r="S105" s="22" t="s">
        <v>147</v>
      </c>
      <c r="T105" s="12"/>
    </row>
    <row r="106" spans="1:20" ht="129.75" customHeight="1">
      <c r="A106" s="10">
        <v>101</v>
      </c>
      <c r="B106" s="8" t="s">
        <v>146</v>
      </c>
      <c r="C106" s="10" t="str">
        <f t="shared" si="23"/>
        <v>25-용인시-101</v>
      </c>
      <c r="D106" s="8" t="s">
        <v>24</v>
      </c>
      <c r="E106" s="8" t="s">
        <v>25</v>
      </c>
      <c r="F106" s="8" t="s">
        <v>26</v>
      </c>
      <c r="G106" s="10">
        <v>9.3000000000000007</v>
      </c>
      <c r="H106" s="10" t="s">
        <v>27</v>
      </c>
      <c r="I106" s="10">
        <f t="shared" si="24"/>
        <v>0</v>
      </c>
      <c r="J106" s="10">
        <f t="shared" si="25"/>
        <v>3</v>
      </c>
      <c r="K106" s="10">
        <f t="shared" si="22"/>
        <v>0</v>
      </c>
      <c r="L106" s="10">
        <f t="shared" si="26"/>
        <v>0</v>
      </c>
      <c r="M106" s="10">
        <f t="shared" si="27"/>
        <v>0</v>
      </c>
      <c r="N106" s="10">
        <f t="shared" si="28"/>
        <v>3</v>
      </c>
      <c r="O106" s="10" t="str">
        <f t="shared" si="29"/>
        <v>일반</v>
      </c>
      <c r="P106" s="10"/>
      <c r="Q106" s="10"/>
      <c r="R106" s="33"/>
      <c r="S106" s="32" t="s">
        <v>148</v>
      </c>
      <c r="T106" s="12"/>
    </row>
    <row r="107" spans="1:20" ht="129.75" customHeight="1">
      <c r="A107" s="10">
        <v>102</v>
      </c>
      <c r="B107" s="8" t="s">
        <v>146</v>
      </c>
      <c r="C107" s="10" t="str">
        <f t="shared" si="23"/>
        <v>25-용인시-102</v>
      </c>
      <c r="D107" s="8" t="s">
        <v>24</v>
      </c>
      <c r="E107" s="8" t="s">
        <v>25</v>
      </c>
      <c r="F107" s="8" t="s">
        <v>26</v>
      </c>
      <c r="G107" s="10">
        <v>9.3000000000000007</v>
      </c>
      <c r="H107" s="10" t="s">
        <v>27</v>
      </c>
      <c r="I107" s="10">
        <f t="shared" si="24"/>
        <v>0</v>
      </c>
      <c r="J107" s="10">
        <f t="shared" si="25"/>
        <v>3</v>
      </c>
      <c r="K107" s="10">
        <f t="shared" si="22"/>
        <v>0</v>
      </c>
      <c r="L107" s="10">
        <f t="shared" si="26"/>
        <v>0</v>
      </c>
      <c r="M107" s="10">
        <f t="shared" si="27"/>
        <v>0</v>
      </c>
      <c r="N107" s="10">
        <f t="shared" si="28"/>
        <v>3</v>
      </c>
      <c r="O107" s="10" t="str">
        <f t="shared" si="29"/>
        <v>일반</v>
      </c>
      <c r="P107" s="10"/>
      <c r="Q107" s="10"/>
      <c r="R107" s="33"/>
      <c r="S107" s="22" t="s">
        <v>149</v>
      </c>
      <c r="T107" s="12"/>
    </row>
    <row r="108" spans="1:20" ht="129.75" customHeight="1">
      <c r="A108" s="10">
        <v>103</v>
      </c>
      <c r="B108" s="8" t="s">
        <v>146</v>
      </c>
      <c r="C108" s="10" t="str">
        <f t="shared" si="23"/>
        <v>25-용인시-103</v>
      </c>
      <c r="D108" s="8" t="s">
        <v>24</v>
      </c>
      <c r="E108" s="8" t="s">
        <v>25</v>
      </c>
      <c r="F108" s="8" t="s">
        <v>26</v>
      </c>
      <c r="G108" s="10">
        <v>9.3000000000000007</v>
      </c>
      <c r="H108" s="10" t="s">
        <v>27</v>
      </c>
      <c r="I108" s="10">
        <f t="shared" si="24"/>
        <v>0</v>
      </c>
      <c r="J108" s="10">
        <f t="shared" si="25"/>
        <v>3</v>
      </c>
      <c r="K108" s="10">
        <f t="shared" si="22"/>
        <v>0</v>
      </c>
      <c r="L108" s="10">
        <f t="shared" si="26"/>
        <v>0</v>
      </c>
      <c r="M108" s="10">
        <f t="shared" si="27"/>
        <v>0</v>
      </c>
      <c r="N108" s="10">
        <f t="shared" si="28"/>
        <v>3</v>
      </c>
      <c r="O108" s="10" t="str">
        <f t="shared" si="29"/>
        <v>일반</v>
      </c>
      <c r="P108" s="10"/>
      <c r="Q108" s="10"/>
      <c r="R108" s="33"/>
      <c r="S108" s="22" t="s">
        <v>150</v>
      </c>
      <c r="T108" s="12"/>
    </row>
    <row r="109" spans="1:20" ht="129.75" customHeight="1">
      <c r="A109" s="10">
        <v>104</v>
      </c>
      <c r="B109" s="8" t="s">
        <v>146</v>
      </c>
      <c r="C109" s="10" t="str">
        <f t="shared" si="23"/>
        <v>25-용인시-104</v>
      </c>
      <c r="D109" s="8" t="s">
        <v>24</v>
      </c>
      <c r="E109" s="8" t="s">
        <v>25</v>
      </c>
      <c r="F109" s="8" t="s">
        <v>26</v>
      </c>
      <c r="G109" s="10">
        <v>9.3000000000000007</v>
      </c>
      <c r="H109" s="10" t="s">
        <v>27</v>
      </c>
      <c r="I109" s="10">
        <f t="shared" si="24"/>
        <v>0</v>
      </c>
      <c r="J109" s="10">
        <f t="shared" si="25"/>
        <v>3</v>
      </c>
      <c r="K109" s="10">
        <f t="shared" si="22"/>
        <v>0</v>
      </c>
      <c r="L109" s="10">
        <f t="shared" si="26"/>
        <v>0</v>
      </c>
      <c r="M109" s="10">
        <f t="shared" si="27"/>
        <v>0</v>
      </c>
      <c r="N109" s="10">
        <f t="shared" si="28"/>
        <v>3</v>
      </c>
      <c r="O109" s="10" t="str">
        <f t="shared" si="29"/>
        <v>일반</v>
      </c>
      <c r="P109" s="10"/>
      <c r="Q109" s="10"/>
      <c r="R109" s="33"/>
      <c r="S109" s="22" t="s">
        <v>151</v>
      </c>
      <c r="T109" s="12"/>
    </row>
    <row r="110" spans="1:20" ht="129.75" customHeight="1">
      <c r="A110" s="10">
        <v>105</v>
      </c>
      <c r="B110" s="8" t="s">
        <v>146</v>
      </c>
      <c r="C110" s="10" t="str">
        <f t="shared" si="23"/>
        <v>25-용인시-105</v>
      </c>
      <c r="D110" s="8" t="s">
        <v>24</v>
      </c>
      <c r="E110" s="8" t="s">
        <v>25</v>
      </c>
      <c r="F110" s="8" t="s">
        <v>26</v>
      </c>
      <c r="G110" s="10">
        <v>9.3000000000000007</v>
      </c>
      <c r="H110" s="10" t="s">
        <v>27</v>
      </c>
      <c r="I110" s="10">
        <f t="shared" si="24"/>
        <v>0</v>
      </c>
      <c r="J110" s="10">
        <f t="shared" si="25"/>
        <v>3</v>
      </c>
      <c r="K110" s="10">
        <f t="shared" si="22"/>
        <v>0</v>
      </c>
      <c r="L110" s="10">
        <f t="shared" si="26"/>
        <v>0</v>
      </c>
      <c r="M110" s="10">
        <f t="shared" si="27"/>
        <v>0</v>
      </c>
      <c r="N110" s="10">
        <f t="shared" si="28"/>
        <v>3</v>
      </c>
      <c r="O110" s="10" t="str">
        <f t="shared" si="29"/>
        <v>일반</v>
      </c>
      <c r="P110" s="8" t="s">
        <v>35</v>
      </c>
      <c r="Q110" s="10"/>
      <c r="R110" s="33"/>
      <c r="S110" s="22" t="s">
        <v>152</v>
      </c>
      <c r="T110" s="12"/>
    </row>
    <row r="111" spans="1:20" ht="129.75" customHeight="1">
      <c r="A111" s="10">
        <v>106</v>
      </c>
      <c r="B111" s="8" t="s">
        <v>146</v>
      </c>
      <c r="C111" s="10" t="str">
        <f t="shared" si="23"/>
        <v>25-용인시-106</v>
      </c>
      <c r="D111" s="8" t="s">
        <v>24</v>
      </c>
      <c r="E111" s="8" t="s">
        <v>25</v>
      </c>
      <c r="F111" s="8" t="s">
        <v>26</v>
      </c>
      <c r="G111" s="10">
        <v>9.3000000000000007</v>
      </c>
      <c r="H111" s="10" t="s">
        <v>27</v>
      </c>
      <c r="I111" s="10">
        <f t="shared" si="24"/>
        <v>0</v>
      </c>
      <c r="J111" s="10">
        <f t="shared" si="25"/>
        <v>3</v>
      </c>
      <c r="K111" s="10">
        <f t="shared" si="22"/>
        <v>0</v>
      </c>
      <c r="L111" s="10">
        <f t="shared" si="26"/>
        <v>0</v>
      </c>
      <c r="M111" s="10">
        <f t="shared" si="27"/>
        <v>0</v>
      </c>
      <c r="N111" s="10">
        <f t="shared" si="28"/>
        <v>3</v>
      </c>
      <c r="O111" s="10" t="str">
        <f t="shared" si="29"/>
        <v>일반</v>
      </c>
      <c r="P111" s="10"/>
      <c r="Q111" s="10"/>
      <c r="R111" s="33"/>
      <c r="S111" s="22" t="s">
        <v>153</v>
      </c>
      <c r="T111" s="12"/>
    </row>
    <row r="112" spans="1:20" ht="129.75" customHeight="1">
      <c r="A112" s="10">
        <v>107</v>
      </c>
      <c r="B112" s="8" t="s">
        <v>146</v>
      </c>
      <c r="C112" s="10" t="str">
        <f t="shared" si="23"/>
        <v>25-용인시-107</v>
      </c>
      <c r="D112" s="8" t="s">
        <v>24</v>
      </c>
      <c r="E112" s="8" t="s">
        <v>25</v>
      </c>
      <c r="F112" s="8" t="s">
        <v>26</v>
      </c>
      <c r="G112" s="10">
        <v>9.3000000000000007</v>
      </c>
      <c r="H112" s="10" t="s">
        <v>27</v>
      </c>
      <c r="I112" s="10">
        <f t="shared" si="24"/>
        <v>0</v>
      </c>
      <c r="J112" s="10">
        <f t="shared" si="25"/>
        <v>3</v>
      </c>
      <c r="K112" s="10">
        <f t="shared" si="22"/>
        <v>0</v>
      </c>
      <c r="L112" s="10">
        <f t="shared" si="26"/>
        <v>0</v>
      </c>
      <c r="M112" s="10">
        <f t="shared" si="27"/>
        <v>0</v>
      </c>
      <c r="N112" s="10">
        <f t="shared" si="28"/>
        <v>3</v>
      </c>
      <c r="O112" s="10" t="str">
        <f t="shared" si="29"/>
        <v>일반</v>
      </c>
      <c r="P112" s="10"/>
      <c r="Q112" s="10"/>
      <c r="R112" s="33"/>
      <c r="S112" s="22" t="s">
        <v>154</v>
      </c>
      <c r="T112" s="12"/>
    </row>
    <row r="113" spans="1:20" ht="129.75" customHeight="1">
      <c r="A113" s="10">
        <v>108</v>
      </c>
      <c r="B113" s="8" t="s">
        <v>146</v>
      </c>
      <c r="C113" s="10" t="str">
        <f t="shared" si="23"/>
        <v>25-용인시-108</v>
      </c>
      <c r="D113" s="8" t="s">
        <v>24</v>
      </c>
      <c r="E113" s="8" t="s">
        <v>25</v>
      </c>
      <c r="F113" s="8" t="s">
        <v>26</v>
      </c>
      <c r="G113" s="10">
        <v>9.3000000000000007</v>
      </c>
      <c r="H113" s="10" t="s">
        <v>27</v>
      </c>
      <c r="I113" s="10">
        <f t="shared" si="24"/>
        <v>0</v>
      </c>
      <c r="J113" s="10">
        <f t="shared" si="25"/>
        <v>3</v>
      </c>
      <c r="K113" s="10">
        <f t="shared" si="22"/>
        <v>0</v>
      </c>
      <c r="L113" s="10">
        <f t="shared" si="26"/>
        <v>0</v>
      </c>
      <c r="M113" s="10">
        <f t="shared" si="27"/>
        <v>0</v>
      </c>
      <c r="N113" s="10">
        <f t="shared" si="28"/>
        <v>3</v>
      </c>
      <c r="O113" s="10" t="str">
        <f t="shared" si="29"/>
        <v>일반</v>
      </c>
      <c r="P113" s="8" t="s">
        <v>35</v>
      </c>
      <c r="Q113" s="10"/>
      <c r="R113" s="33"/>
      <c r="S113" s="22" t="s">
        <v>155</v>
      </c>
      <c r="T113" s="12"/>
    </row>
    <row r="114" spans="1:20" ht="129.75" customHeight="1">
      <c r="A114" s="10">
        <v>109</v>
      </c>
      <c r="B114" s="8" t="s">
        <v>146</v>
      </c>
      <c r="C114" s="10" t="str">
        <f t="shared" si="23"/>
        <v>25-용인시-109</v>
      </c>
      <c r="D114" s="8" t="s">
        <v>24</v>
      </c>
      <c r="E114" s="8" t="s">
        <v>25</v>
      </c>
      <c r="F114" s="8" t="s">
        <v>26</v>
      </c>
      <c r="G114" s="10">
        <v>9.3000000000000007</v>
      </c>
      <c r="H114" s="10" t="s">
        <v>27</v>
      </c>
      <c r="I114" s="10">
        <f t="shared" si="24"/>
        <v>0</v>
      </c>
      <c r="J114" s="10">
        <f t="shared" si="25"/>
        <v>3</v>
      </c>
      <c r="K114" s="10">
        <f t="shared" si="22"/>
        <v>0</v>
      </c>
      <c r="L114" s="10">
        <f t="shared" si="26"/>
        <v>0</v>
      </c>
      <c r="M114" s="10">
        <f t="shared" si="27"/>
        <v>0</v>
      </c>
      <c r="N114" s="10">
        <f t="shared" si="28"/>
        <v>3</v>
      </c>
      <c r="O114" s="10" t="str">
        <f t="shared" si="29"/>
        <v>일반</v>
      </c>
      <c r="P114" s="10"/>
      <c r="Q114" s="10"/>
      <c r="R114" s="33"/>
      <c r="S114" s="22" t="s">
        <v>156</v>
      </c>
      <c r="T114" s="12"/>
    </row>
    <row r="115" spans="1:20" ht="129.75" customHeight="1">
      <c r="A115" s="10">
        <v>110</v>
      </c>
      <c r="B115" s="8" t="s">
        <v>146</v>
      </c>
      <c r="C115" s="10" t="str">
        <f t="shared" si="23"/>
        <v>25-용인시-110</v>
      </c>
      <c r="D115" s="8" t="s">
        <v>24</v>
      </c>
      <c r="E115" s="8" t="s">
        <v>25</v>
      </c>
      <c r="F115" s="8" t="s">
        <v>26</v>
      </c>
      <c r="G115" s="10">
        <v>9.3000000000000007</v>
      </c>
      <c r="H115" s="10" t="s">
        <v>27</v>
      </c>
      <c r="I115" s="10">
        <f t="shared" si="24"/>
        <v>0</v>
      </c>
      <c r="J115" s="10">
        <f t="shared" si="25"/>
        <v>3</v>
      </c>
      <c r="K115" s="10">
        <f t="shared" si="22"/>
        <v>0</v>
      </c>
      <c r="L115" s="10">
        <f t="shared" si="26"/>
        <v>0</v>
      </c>
      <c r="M115" s="10">
        <f t="shared" si="27"/>
        <v>0</v>
      </c>
      <c r="N115" s="10">
        <f t="shared" si="28"/>
        <v>3</v>
      </c>
      <c r="O115" s="10" t="str">
        <f t="shared" si="29"/>
        <v>일반</v>
      </c>
      <c r="P115" s="10"/>
      <c r="Q115" s="10"/>
      <c r="R115" s="33"/>
      <c r="S115" s="22" t="s">
        <v>157</v>
      </c>
      <c r="T115" s="12"/>
    </row>
    <row r="116" spans="1:20" ht="129.75" customHeight="1">
      <c r="A116" s="10">
        <v>111</v>
      </c>
      <c r="B116" s="8" t="s">
        <v>146</v>
      </c>
      <c r="C116" s="10" t="str">
        <f t="shared" si="23"/>
        <v>25-용인시-111</v>
      </c>
      <c r="D116" s="8" t="s">
        <v>24</v>
      </c>
      <c r="E116" s="8" t="s">
        <v>25</v>
      </c>
      <c r="F116" s="8" t="s">
        <v>26</v>
      </c>
      <c r="G116" s="10">
        <v>9.3000000000000007</v>
      </c>
      <c r="H116" s="10" t="s">
        <v>27</v>
      </c>
      <c r="I116" s="10">
        <f t="shared" si="24"/>
        <v>0</v>
      </c>
      <c r="J116" s="10">
        <f t="shared" si="25"/>
        <v>3</v>
      </c>
      <c r="K116" s="10">
        <f t="shared" si="22"/>
        <v>0</v>
      </c>
      <c r="L116" s="10">
        <f t="shared" si="26"/>
        <v>0</v>
      </c>
      <c r="M116" s="10">
        <f t="shared" si="27"/>
        <v>0</v>
      </c>
      <c r="N116" s="10">
        <f t="shared" si="28"/>
        <v>3</v>
      </c>
      <c r="O116" s="10" t="str">
        <f t="shared" si="29"/>
        <v>일반</v>
      </c>
      <c r="P116" s="10"/>
      <c r="Q116" s="10"/>
      <c r="R116" s="33"/>
      <c r="S116" s="22" t="s">
        <v>158</v>
      </c>
      <c r="T116" s="12"/>
    </row>
    <row r="117" spans="1:20" ht="129.75" customHeight="1">
      <c r="A117" s="10">
        <v>112</v>
      </c>
      <c r="B117" s="8" t="s">
        <v>146</v>
      </c>
      <c r="C117" s="10" t="str">
        <f t="shared" si="23"/>
        <v>25-용인시-112</v>
      </c>
      <c r="D117" s="8" t="s">
        <v>24</v>
      </c>
      <c r="E117" s="22" t="s">
        <v>90</v>
      </c>
      <c r="F117" s="8" t="s">
        <v>26</v>
      </c>
      <c r="G117" s="10">
        <v>9.3000000000000007</v>
      </c>
      <c r="H117" s="10" t="s">
        <v>27</v>
      </c>
      <c r="I117" s="10">
        <f t="shared" si="24"/>
        <v>0</v>
      </c>
      <c r="J117" s="10">
        <f t="shared" si="25"/>
        <v>1</v>
      </c>
      <c r="K117" s="10">
        <f t="shared" si="22"/>
        <v>0</v>
      </c>
      <c r="L117" s="10">
        <f t="shared" si="26"/>
        <v>0</v>
      </c>
      <c r="M117" s="10">
        <f t="shared" si="27"/>
        <v>0</v>
      </c>
      <c r="N117" s="10">
        <f t="shared" si="28"/>
        <v>1</v>
      </c>
      <c r="O117" s="10" t="str">
        <f t="shared" si="29"/>
        <v>일반</v>
      </c>
      <c r="P117" s="10"/>
      <c r="Q117" s="10"/>
      <c r="R117" s="33"/>
      <c r="S117" s="22" t="s">
        <v>159</v>
      </c>
      <c r="T117" s="12"/>
    </row>
  </sheetData>
  <phoneticPr fontId="9" type="noConversion"/>
  <pageMargins left="0.7" right="0.7" top="0.75" bottom="0.75" header="0.511811023622047" footer="0.511811023622047"/>
  <pageSetup paperSize="9" scale="34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6"/>
  <sheetViews>
    <sheetView view="pageBreakPreview" zoomScaleNormal="100" zoomScaleSheetLayoutView="100" zoomScalePageLayoutView="85" workbookViewId="0"/>
  </sheetViews>
  <sheetFormatPr defaultColWidth="8.5" defaultRowHeight="16.5"/>
  <cols>
    <col min="1" max="1" width="12.5" style="13" customWidth="1"/>
    <col min="2" max="2" width="39.125" style="13" customWidth="1"/>
    <col min="3" max="3" width="25.375" style="14" customWidth="1"/>
  </cols>
  <sheetData>
    <row r="1" spans="1:3" ht="16.5" customHeight="1"/>
    <row r="2" spans="1:3" ht="16.5" customHeight="1">
      <c r="A2" s="15" t="s">
        <v>160</v>
      </c>
    </row>
    <row r="3" spans="1:3" ht="6.75" customHeight="1"/>
    <row r="4" spans="1:3" s="28" customFormat="1" ht="33">
      <c r="A4" s="34" t="s">
        <v>198</v>
      </c>
      <c r="B4" s="35" t="s">
        <v>199</v>
      </c>
      <c r="C4" s="34" t="s">
        <v>200</v>
      </c>
    </row>
    <row r="5" spans="1:3" ht="129.75" customHeight="1">
      <c r="A5" s="16" t="str">
        <f>RIGHT(RawData!$A$2,2)&amp;"-"&amp;RawData!$C$2&amp;"-"&amp;RawData!A6</f>
        <v>25-용인시-1</v>
      </c>
      <c r="B5" s="10"/>
      <c r="C5" s="17" t="str">
        <f>IF(RawData!S6="","-",RawData!S6)</f>
        <v>임창정 세겹살 앞
도로
(신수로)</v>
      </c>
    </row>
    <row r="6" spans="1:3" ht="129.75" customHeight="1">
      <c r="A6" s="16" t="str">
        <f>RIGHT(RawData!$A$2,2)&amp;"-"&amp;RawData!$C$2&amp;"-"&amp;RawData!A7</f>
        <v>25-용인시-2</v>
      </c>
      <c r="B6" s="33"/>
      <c r="C6" s="17" t="str">
        <f>IF(RawData!S7="","-",RawData!S7)</f>
        <v>고가 앞
도로
(신수로)</v>
      </c>
    </row>
    <row r="7" spans="1:3" ht="129.75" customHeight="1">
      <c r="A7" s="16" t="str">
        <f>RIGHT(RawData!$A$2,2)&amp;"-"&amp;RawData!$C$2&amp;"-"&amp;RawData!A8</f>
        <v>25-용인시-3</v>
      </c>
      <c r="B7" s="33"/>
      <c r="C7" s="17" t="str">
        <f>IF(RawData!S8="","-",RawData!S8)</f>
        <v>만당주유소 앞
삼거리
도로
(신수로)</v>
      </c>
    </row>
    <row r="8" spans="1:3" ht="129.75" customHeight="1">
      <c r="A8" s="16" t="str">
        <f>RIGHT(RawData!$A$2,2)&amp;"-"&amp;RawData!$C$2&amp;"-"&amp;RawData!A9</f>
        <v>25-용인시-4</v>
      </c>
      <c r="B8" s="33"/>
      <c r="C8" s="17" t="str">
        <f>IF(RawData!S9="","-",RawData!S9)</f>
        <v>동천역
하선피난계단 앞
도로
(신수로)</v>
      </c>
    </row>
    <row r="9" spans="1:3" ht="129.75" customHeight="1">
      <c r="A9" s="16" t="str">
        <f>RIGHT(RawData!$A$2,2)&amp;"-"&amp;RawData!$C$2&amp;"-"&amp;RawData!A10</f>
        <v>25-용인시-5</v>
      </c>
      <c r="B9" s="33"/>
      <c r="C9" s="17" t="str">
        <f>IF(RawData!S10="","-",RawData!S10)</f>
        <v>자전거 거치대 앞
도로
(신수로)</v>
      </c>
    </row>
    <row r="10" spans="1:3" ht="129.75" customHeight="1">
      <c r="A10" s="16" t="str">
        <f>RIGHT(RawData!$A$2,2)&amp;"-"&amp;RawData!$C$2&amp;"-"&amp;RawData!A11</f>
        <v>25-용인시-6</v>
      </c>
      <c r="B10" s="33"/>
      <c r="C10" s="17" t="str">
        <f>IF(RawData!S11="","-",RawData!S11)</f>
        <v>동천역 #2출구 앞
도로
(신수로)</v>
      </c>
    </row>
    <row r="11" spans="1:3" ht="129.75" customHeight="1">
      <c r="A11" s="16" t="str">
        <f>RIGHT(RawData!$A$2,2)&amp;"-"&amp;RawData!$C$2&amp;"-"&amp;RawData!A12</f>
        <v>25-용인시-7</v>
      </c>
      <c r="B11" s="33"/>
      <c r="C11" s="17" t="str">
        <f>IF(RawData!S12="","-",RawData!S12)</f>
        <v>동천역 #1출구 앞
보도
(신수로)</v>
      </c>
    </row>
    <row r="12" spans="1:3" ht="129.75" customHeight="1">
      <c r="A12" s="16" t="str">
        <f>RIGHT(RawData!$A$2,2)&amp;"-"&amp;RawData!$C$2&amp;"-"&amp;RawData!A13</f>
        <v>25-용인시-8</v>
      </c>
      <c r="B12" s="33"/>
      <c r="C12" s="17" t="str">
        <f>IF(RawData!S13="","-",RawData!S13)</f>
        <v>동천역
상선 피난계단 맞음편
도로
(신수로)</v>
      </c>
    </row>
    <row r="13" spans="1:3" ht="129.75" customHeight="1">
      <c r="A13" s="16" t="str">
        <f>RIGHT(RawData!$A$2,2)&amp;"-"&amp;RawData!$C$2&amp;"-"&amp;RawData!A14</f>
        <v>25-용인시-9</v>
      </c>
      <c r="B13" s="33"/>
      <c r="C13" s="17" t="str">
        <f>IF(RawData!S14="","-",RawData!S14)</f>
        <v>푸르지오 건물 앞
도로
(신수로)</v>
      </c>
    </row>
    <row r="14" spans="1:3" ht="129.75" customHeight="1">
      <c r="A14" s="16" t="str">
        <f>RIGHT(RawData!$A$2,2)&amp;"-"&amp;RawData!$C$2&amp;"-"&amp;RawData!A15</f>
        <v>25-용인시-10</v>
      </c>
      <c r="B14" s="33"/>
      <c r="C14" s="17" t="str">
        <f>IF(RawData!S15="","-",RawData!S15)</f>
        <v>푸르지오 맞음편
도로
(신수로)</v>
      </c>
    </row>
    <row r="15" spans="1:3" ht="129.75" customHeight="1">
      <c r="A15" s="16" t="str">
        <f>RIGHT(RawData!$A$2,2)&amp;"-"&amp;RawData!$C$2&amp;"-"&amp;RawData!A16</f>
        <v>25-용인시-11</v>
      </c>
      <c r="B15" s="33"/>
      <c r="C15" s="17" t="str">
        <f>IF(RawData!S16="","-",RawData!S16)</f>
        <v>힐스테이트 앞
도로
(신수로)</v>
      </c>
    </row>
    <row r="16" spans="1:3" ht="129.75" customHeight="1">
      <c r="A16" s="16" t="str">
        <f>RIGHT(RawData!$A$2,2)&amp;"-"&amp;RawData!$C$2&amp;"-"&amp;RawData!A17</f>
        <v>25-용인시-12</v>
      </c>
      <c r="B16" s="33"/>
      <c r="C16" s="17" t="str">
        <f>IF(RawData!S17="","-",RawData!S17)</f>
        <v>조달청 품질관리단 앞
삼거리
도로
(풍덕천로)</v>
      </c>
    </row>
    <row r="17" spans="1:3" ht="129.75" customHeight="1">
      <c r="A17" s="16" t="str">
        <f>RIGHT(RawData!$A$2,2)&amp;"-"&amp;RawData!$C$2&amp;"-"&amp;RawData!A18</f>
        <v>25-용인시-13</v>
      </c>
      <c r="B17" s="33"/>
      <c r="C17" s="17" t="str">
        <f>IF(RawData!S18="","-",RawData!S18)</f>
        <v>레스피아 통로 앞
도로
(풍덕천로)</v>
      </c>
    </row>
    <row r="18" spans="1:3" ht="129.75" customHeight="1">
      <c r="A18" s="16" t="str">
        <f>RIGHT(RawData!$A$2,2)&amp;"-"&amp;RawData!$C$2&amp;"-"&amp;RawData!A19</f>
        <v>25-용인시-14</v>
      </c>
      <c r="B18" s="33"/>
      <c r="C18" s="17" t="str">
        <f>IF(RawData!S19="","-",RawData!S19)</f>
        <v>제네시스 수지 앞
도로
(풍덕천로)</v>
      </c>
    </row>
    <row r="19" spans="1:3" ht="129.75" customHeight="1">
      <c r="A19" s="16" t="str">
        <f>RIGHT(RawData!$A$2,2)&amp;"-"&amp;RawData!$C$2&amp;"-"&amp;RawData!A20</f>
        <v>25-용인시-15</v>
      </c>
      <c r="B19" s="33"/>
      <c r="C19" s="17" t="str">
        <f>IF(RawData!S20="","-",RawData!S20)</f>
        <v>다복 앞
도로
(풍덕천로)</v>
      </c>
    </row>
    <row r="20" spans="1:3" ht="129.75" customHeight="1">
      <c r="A20" s="16" t="str">
        <f>RIGHT(RawData!$A$2,2)&amp;"-"&amp;RawData!$C$2&amp;"-"&amp;RawData!A21</f>
        <v>25-용인시-16</v>
      </c>
      <c r="B20" s="33"/>
      <c r="C20" s="17" t="str">
        <f>IF(RawData!S21="","-",RawData!S21)</f>
        <v>샤인노래방 앞
도로
(풍덕천로)</v>
      </c>
    </row>
    <row r="21" spans="1:3" ht="129.75" customHeight="1">
      <c r="A21" s="16" t="str">
        <f>RIGHT(RawData!$A$2,2)&amp;"-"&amp;RawData!$C$2&amp;"-"&amp;RawData!A22</f>
        <v>25-용인시-17</v>
      </c>
      <c r="B21" s="33"/>
      <c r="C21" s="17" t="str">
        <f>IF(RawData!S22="","-",RawData!S22)</f>
        <v>미래LED조명 앞
도로
(풍덕천로)</v>
      </c>
    </row>
    <row r="22" spans="1:3" ht="129.75" customHeight="1">
      <c r="A22" s="16" t="str">
        <f>RIGHT(RawData!$A$2,2)&amp;"-"&amp;RawData!$C$2&amp;"-"&amp;RawData!A23</f>
        <v>25-용인시-18</v>
      </c>
      <c r="B22" s="33"/>
      <c r="C22" s="17" t="str">
        <f>IF(RawData!S23="","-",RawData!S23)</f>
        <v>덕윤프라자 앞
도로
(풍덕천로)</v>
      </c>
    </row>
    <row r="23" spans="1:3" ht="129.75" customHeight="1">
      <c r="A23" s="16" t="str">
        <f>RIGHT(RawData!$A$2,2)&amp;"-"&amp;RawData!$C$2&amp;"-"&amp;RawData!A24</f>
        <v>25-용인시-19</v>
      </c>
      <c r="B23" s="33"/>
      <c r="C23" s="17" t="str">
        <f>IF(RawData!S24="","-",RawData!S24)</f>
        <v>수지119 안전센터 앞
양차선
도로
(풍덕천로)</v>
      </c>
    </row>
    <row r="24" spans="1:3" ht="129.75" customHeight="1">
      <c r="A24" s="16" t="str">
        <f>RIGHT(RawData!$A$2,2)&amp;"-"&amp;RawData!$C$2&amp;"-"&amp;RawData!A25</f>
        <v>25-용인시-20</v>
      </c>
      <c r="B24" s="33"/>
      <c r="C24" s="17" t="str">
        <f>IF(RawData!S25="","-",RawData!S25)</f>
        <v>미소종합장식 앞
양차선
도로
(풍덕천로)</v>
      </c>
    </row>
    <row r="25" spans="1:3" ht="129.75" customHeight="1">
      <c r="A25" s="16" t="str">
        <f>RIGHT(RawData!$A$2,2)&amp;"-"&amp;RawData!$C$2&amp;"-"&amp;RawData!A26</f>
        <v>25-용인시-21</v>
      </c>
      <c r="B25" s="33"/>
      <c r="C25" s="17" t="str">
        <f>IF(RawData!S26="","-",RawData!S26)</f>
        <v>페인트마트 앞
도로
(풍덕천로)</v>
      </c>
    </row>
    <row r="26" spans="1:3" ht="129.75" customHeight="1">
      <c r="A26" s="16" t="str">
        <f>RIGHT(RawData!$A$2,2)&amp;"-"&amp;RawData!$C$2&amp;"-"&amp;RawData!A27</f>
        <v>25-용인시-22</v>
      </c>
      <c r="B26" s="33"/>
      <c r="C26" s="17" t="str">
        <f>IF(RawData!S27="","-",RawData!S27)</f>
        <v>페인트마트 앞
도로
(풍덕천로)</v>
      </c>
    </row>
    <row r="27" spans="1:3" ht="129.75" customHeight="1">
      <c r="A27" s="16" t="str">
        <f>RIGHT(RawData!$A$2,2)&amp;"-"&amp;RawData!$C$2&amp;"-"&amp;RawData!A28</f>
        <v>25-용인시-23</v>
      </c>
      <c r="B27" s="33"/>
      <c r="C27" s="17" t="str">
        <f>IF(RawData!S28="","-",RawData!S28)</f>
        <v>청솔타일도기 앞
양차선
도로
(풍덕천로)</v>
      </c>
    </row>
    <row r="28" spans="1:3" ht="129.75" customHeight="1">
      <c r="A28" s="16" t="str">
        <f>RIGHT(RawData!$A$2,2)&amp;"-"&amp;RawData!$C$2&amp;"-"&amp;RawData!A29</f>
        <v>25-용인시-24</v>
      </c>
      <c r="B28" s="33"/>
      <c r="C28" s="17" t="str">
        <f>IF(RawData!S29="","-",RawData!S29)</f>
        <v>물고기자리 앞
양차선
도로
(풍덕천로)</v>
      </c>
    </row>
    <row r="29" spans="1:3" ht="129.75" customHeight="1">
      <c r="A29" s="16" t="str">
        <f>RIGHT(RawData!$A$2,2)&amp;"-"&amp;RawData!$C$2&amp;"-"&amp;RawData!A30</f>
        <v>25-용인시-25</v>
      </c>
      <c r="B29" s="33"/>
      <c r="C29" s="17" t="str">
        <f>IF(RawData!S30="","-",RawData!S30)</f>
        <v>현대그린프라자
삼거리
도로
(풍덕천로)</v>
      </c>
    </row>
    <row r="30" spans="1:3" ht="129.75" customHeight="1">
      <c r="A30" s="16" t="str">
        <f>RIGHT(RawData!$A$2,2)&amp;"-"&amp;RawData!$C$2&amp;"-"&amp;RawData!A31</f>
        <v>25-용인시-26</v>
      </c>
      <c r="B30" s="33"/>
      <c r="C30" s="17" t="str">
        <f>IF(RawData!S31="","-",RawData!S31)</f>
        <v>현대그린프라자 앞
양차선
도로
(풍덕천로)</v>
      </c>
    </row>
    <row r="31" spans="1:3" ht="129.75" customHeight="1">
      <c r="A31" s="16" t="str">
        <f>RIGHT(RawData!$A$2,2)&amp;"-"&amp;RawData!$C$2&amp;"-"&amp;RawData!A32</f>
        <v>25-용인시-27</v>
      </c>
      <c r="B31" s="33"/>
      <c r="C31" s="17" t="str">
        <f>IF(RawData!S32="","-",RawData!S32)</f>
        <v>버거킹 앞
보도
(풍덕천로)</v>
      </c>
    </row>
    <row r="32" spans="1:3" ht="129.75" customHeight="1">
      <c r="A32" s="16" t="str">
        <f>RIGHT(RawData!$A$2,2)&amp;"-"&amp;RawData!$C$2&amp;"-"&amp;RawData!A33</f>
        <v>25-용인시-28</v>
      </c>
      <c r="B32" s="33"/>
      <c r="C32" s="17" t="str">
        <f>IF(RawData!S33="","-",RawData!S33)</f>
        <v>현대그린프라자
버스정류장 앞
양차선
도로
(풍덕천로)</v>
      </c>
    </row>
    <row r="33" spans="1:3" ht="129.75" customHeight="1">
      <c r="A33" s="16" t="str">
        <f>RIGHT(RawData!$A$2,2)&amp;"-"&amp;RawData!$C$2&amp;"-"&amp;RawData!A34</f>
        <v>25-용인시-29</v>
      </c>
      <c r="B33" s="33"/>
      <c r="C33" s="17" t="str">
        <f>IF(RawData!S34="","-",RawData!S34)</f>
        <v>세븐일레븐 앞
교차로
도로
(풍덕천로)</v>
      </c>
    </row>
    <row r="34" spans="1:3" ht="129.75" customHeight="1">
      <c r="A34" s="16" t="str">
        <f>RIGHT(RawData!$A$2,2)&amp;"-"&amp;RawData!$C$2&amp;"-"&amp;RawData!A35</f>
        <v>25-용인시-30</v>
      </c>
      <c r="B34" s="33"/>
      <c r="C34" s="17" t="str">
        <f>IF(RawData!S35="","-",RawData!S35)</f>
        <v>롯데리아 앞
도로
(풍덕천로)</v>
      </c>
    </row>
    <row r="35" spans="1:3" ht="129.75" customHeight="1">
      <c r="A35" s="16" t="str">
        <f>RIGHT(RawData!$A$2,2)&amp;"-"&amp;RawData!$C$2&amp;"-"&amp;RawData!A36</f>
        <v>25-용인시-31</v>
      </c>
      <c r="B35" s="33"/>
      <c r="C35" s="17" t="str">
        <f>IF(RawData!S36="","-",RawData!S36)</f>
        <v>하르당 앞
도로
(풍덕천로)</v>
      </c>
    </row>
    <row r="36" spans="1:3" ht="129.75" customHeight="1">
      <c r="A36" s="16" t="str">
        <f>RIGHT(RawData!$A$2,2)&amp;"-"&amp;RawData!$C$2&amp;"-"&amp;RawData!A37</f>
        <v>25-용인시-32</v>
      </c>
      <c r="B36" s="33"/>
      <c r="C36" s="17" t="str">
        <f>IF(RawData!S37="","-",RawData!S37)</f>
        <v>메가커피 앞
도로
(풍덕천로)</v>
      </c>
    </row>
    <row r="37" spans="1:3" ht="129.75" customHeight="1">
      <c r="A37" s="16" t="str">
        <f>RIGHT(RawData!$A$2,2)&amp;"-"&amp;RawData!$C$2&amp;"-"&amp;RawData!A38</f>
        <v>25-용인시-33</v>
      </c>
      <c r="B37" s="33"/>
      <c r="C37" s="17" t="str">
        <f>IF(RawData!S38="","-",RawData!S38)</f>
        <v>로얄스포츠센터
사거리
도로
(풍덕천로)</v>
      </c>
    </row>
    <row r="38" spans="1:3" ht="129.75" customHeight="1">
      <c r="A38" s="16" t="str">
        <f>RIGHT(RawData!$A$2,2)&amp;"-"&amp;RawData!$C$2&amp;"-"&amp;RawData!A39</f>
        <v>25-용인시-34</v>
      </c>
      <c r="B38" s="33"/>
      <c r="C38" s="17" t="str">
        <f>IF(RawData!S39="","-",RawData!S39)</f>
        <v>수지구청역 #4번출구 앞
도로
(풍덕천로)</v>
      </c>
    </row>
    <row r="39" spans="1:3" ht="129.75" customHeight="1">
      <c r="A39" s="16" t="str">
        <f>RIGHT(RawData!$A$2,2)&amp;"-"&amp;RawData!$C$2&amp;"-"&amp;RawData!A40</f>
        <v>25-용인시-35</v>
      </c>
      <c r="B39" s="33"/>
      <c r="C39" s="17" t="str">
        <f>IF(RawData!S40="","-",RawData!S40)</f>
        <v>스타벅스 앞
보도
(풍덕천로)</v>
      </c>
    </row>
    <row r="40" spans="1:3" ht="129.75" customHeight="1">
      <c r="A40" s="16" t="str">
        <f>RIGHT(RawData!$A$2,2)&amp;"-"&amp;RawData!$C$2&amp;"-"&amp;RawData!A41</f>
        <v>25-용인시-36</v>
      </c>
      <c r="B40" s="33"/>
      <c r="C40" s="17" t="str">
        <f>IF(RawData!S41="","-",RawData!S41)</f>
        <v>렌즈미 글라스미
수지구청역점 앞
보도
(풍덕천로)</v>
      </c>
    </row>
    <row r="41" spans="1:3" ht="129.75" customHeight="1">
      <c r="A41" s="16" t="str">
        <f>RIGHT(RawData!$A$2,2)&amp;"-"&amp;RawData!$C$2&amp;"-"&amp;RawData!A42</f>
        <v>25-용인시-37</v>
      </c>
      <c r="B41" s="33"/>
      <c r="C41" s="17" t="str">
        <f>IF(RawData!S42="","-",RawData!S42)</f>
        <v>서브웨이 앞
도로
(풍덕천로)</v>
      </c>
    </row>
    <row r="42" spans="1:3" ht="129.75" customHeight="1">
      <c r="A42" s="16" t="str">
        <f>RIGHT(RawData!$A$2,2)&amp;"-"&amp;RawData!$C$2&amp;"-"&amp;RawData!A43</f>
        <v>25-용인시-38</v>
      </c>
      <c r="B42" s="33"/>
      <c r="C42" s="17" t="str">
        <f>IF(RawData!S43="","-",RawData!S43)</f>
        <v>미태리 앞
(E/V #2호기)
도로
(풍덕천로)</v>
      </c>
    </row>
    <row r="43" spans="1:3" ht="129.75" customHeight="1">
      <c r="A43" s="16" t="str">
        <f>RIGHT(RawData!$A$2,2)&amp;"-"&amp;RawData!$C$2&amp;"-"&amp;RawData!A44</f>
        <v>25-용인시-39</v>
      </c>
      <c r="B43" s="33"/>
      <c r="C43" s="17" t="str">
        <f>IF(RawData!S44="","-",RawData!S44)</f>
        <v>미스터피자 앞
보도
(풍덕천로)</v>
      </c>
    </row>
    <row r="44" spans="1:3" ht="129.75" customHeight="1">
      <c r="A44" s="16" t="str">
        <f>RIGHT(RawData!$A$2,2)&amp;"-"&amp;RawData!$C$2&amp;"-"&amp;RawData!A45</f>
        <v>25-용인시-40</v>
      </c>
      <c r="B44" s="33"/>
      <c r="C44" s="17" t="str">
        <f>IF(RawData!S45="","-",RawData!S45)</f>
        <v>미스터피자 앞
도로
(풍덕천로)</v>
      </c>
    </row>
    <row r="45" spans="1:3" ht="129.75" customHeight="1">
      <c r="A45" s="16" t="str">
        <f>RIGHT(RawData!$A$2,2)&amp;"-"&amp;RawData!$C$2&amp;"-"&amp;RawData!A46</f>
        <v>25-용인시-41</v>
      </c>
      <c r="B45" s="33"/>
      <c r="C45" s="17" t="str">
        <f>IF(RawData!S46="","-",RawData!S46)</f>
        <v>수지구청역 #3번출구 앞
보도
(풍덕천로)</v>
      </c>
    </row>
    <row r="46" spans="1:3" ht="129.75" customHeight="1">
      <c r="A46" s="16" t="str">
        <f>RIGHT(RawData!$A$2,2)&amp;"-"&amp;RawData!$C$2&amp;"-"&amp;RawData!A47</f>
        <v>25-용인시-42</v>
      </c>
      <c r="B46" s="33"/>
      <c r="C46" s="17" t="str">
        <f>IF(RawData!S47="","-",RawData!S47)</f>
        <v>수지구청역 #3번출구 앞
도로
(풍덕천로)</v>
      </c>
    </row>
    <row r="47" spans="1:3" ht="129.75" customHeight="1">
      <c r="A47" s="18" t="str">
        <f>RIGHT(RawData!$A$2,2)&amp;"-"&amp;RawData!$C$2&amp;"-"&amp;RawData!A48</f>
        <v>25-용인시-43</v>
      </c>
      <c r="B47" s="33"/>
      <c r="C47" s="19" t="str">
        <f>IF(RawData!S48="","-",RawData!S48)</f>
        <v>으뜸안경콘택트 앞
도로
(풍덕천로)</v>
      </c>
    </row>
    <row r="48" spans="1:3" ht="129.75" customHeight="1">
      <c r="A48" s="18" t="str">
        <f>RIGHT(RawData!$A$2,2)&amp;"-"&amp;RawData!$C$2&amp;"-"&amp;RawData!A49</f>
        <v>25-용인시-44</v>
      </c>
      <c r="B48" s="33"/>
      <c r="C48" s="17" t="str">
        <f>IF(RawData!S49="","-",RawData!S49)</f>
        <v>꼬꼬마김밥 앞
도로
(풍덕천로)</v>
      </c>
    </row>
    <row r="49" spans="1:3" ht="129.75" customHeight="1">
      <c r="A49" s="18" t="str">
        <f>RIGHT(RawData!$A$2,2)&amp;"-"&amp;RawData!$C$2&amp;"-"&amp;RawData!A50</f>
        <v>25-용인시-45</v>
      </c>
      <c r="B49" s="33"/>
      <c r="C49" s="17" t="str">
        <f>IF(RawData!S50="","-",RawData!S50)</f>
        <v>파리바게트 앞
도로
(풍덕천로)</v>
      </c>
    </row>
    <row r="50" spans="1:3" ht="129.75" customHeight="1">
      <c r="A50" s="18" t="str">
        <f>RIGHT(RawData!$A$2,2)&amp;"-"&amp;RawData!$C$2&amp;"-"&amp;RawData!A51</f>
        <v>25-용인시-46</v>
      </c>
      <c r="B50" s="33"/>
      <c r="C50" s="17" t="str">
        <f>IF(RawData!S51="","-",RawData!S51)</f>
        <v>도서관입구 사거리
도로
(풍덕천로)</v>
      </c>
    </row>
    <row r="51" spans="1:3" ht="129.75" customHeight="1">
      <c r="A51" s="18" t="str">
        <f>RIGHT(RawData!$A$2,2)&amp;"-"&amp;RawData!$C$2&amp;"-"&amp;RawData!A52</f>
        <v>25-용인시-47</v>
      </c>
      <c r="B51" s="33"/>
      <c r="C51" s="17" t="str">
        <f>IF(RawData!S52="","-",RawData!S52)</f>
        <v>주공아파트
버스정류장 앞
도로
(풍덕천로)</v>
      </c>
    </row>
    <row r="52" spans="1:3" ht="129.75" customHeight="1">
      <c r="A52" s="18" t="str">
        <f>RIGHT(RawData!$A$2,2)&amp;"-"&amp;RawData!$C$2&amp;"-"&amp;RawData!A53</f>
        <v>25-용인시-48</v>
      </c>
      <c r="B52" s="33"/>
      <c r="C52" s="17" t="str">
        <f>IF(RawData!S53="","-",RawData!S53)</f>
        <v>약손수기관리 앞
보도
(풍덕천로)</v>
      </c>
    </row>
    <row r="53" spans="1:3" ht="129.75" customHeight="1">
      <c r="A53" s="18" t="str">
        <f>RIGHT(RawData!$A$2,2)&amp;"-"&amp;RawData!$C$2&amp;"-"&amp;RawData!A54</f>
        <v>25-용인시-49</v>
      </c>
      <c r="B53" s="33"/>
      <c r="C53" s="17" t="str">
        <f>IF(RawData!S54="","-",RawData!S54)</f>
        <v>용인수지신정마을
주공1단지아파트102동 앞
보도
(풍덕천로)</v>
      </c>
    </row>
    <row r="54" spans="1:3" ht="129.75" customHeight="1">
      <c r="A54" s="18" t="str">
        <f>RIGHT(RawData!$A$2,2)&amp;"-"&amp;RawData!$C$2&amp;"-"&amp;RawData!A55</f>
        <v>25-용인시-50</v>
      </c>
      <c r="B54" s="33"/>
      <c r="C54" s="17" t="str">
        <f>IF(RawData!S55="","-",RawData!S55)</f>
        <v>신월초등학교 앞
도로
(풍덕천로)</v>
      </c>
    </row>
    <row r="55" spans="1:3" ht="129.75" customHeight="1">
      <c r="A55" s="18" t="str">
        <f>RIGHT(RawData!$A$2,2)&amp;"-"&amp;RawData!$C$2&amp;"-"&amp;RawData!A56</f>
        <v>25-용인시-51</v>
      </c>
      <c r="B55" s="33"/>
      <c r="C55" s="17" t="str">
        <f>IF(RawData!S56="","-",RawData!S56)</f>
        <v>용인수지신정마을
주공1단지아파트112동 앞
양차선
도로
(풍덕천로)</v>
      </c>
    </row>
    <row r="56" spans="1:3" ht="129.75" customHeight="1">
      <c r="A56" s="18" t="str">
        <f>RIGHT(RawData!$A$2,2)&amp;"-"&amp;RawData!$C$2&amp;"-"&amp;RawData!A57</f>
        <v>25-용인시-52</v>
      </c>
      <c r="B56" s="33"/>
      <c r="C56" s="17" t="str">
        <f>IF(RawData!S57="","-",RawData!S57)</f>
        <v>신월초교
버스정류장 앞
보도
(풍덕천로)</v>
      </c>
    </row>
    <row r="57" spans="1:3" ht="129.75" customHeight="1">
      <c r="A57" s="18" t="str">
        <f>RIGHT(RawData!$A$2,2)&amp;"-"&amp;RawData!$C$2&amp;"-"&amp;RawData!A58</f>
        <v>25-용인시-53</v>
      </c>
      <c r="B57" s="33"/>
      <c r="C57" s="17" t="str">
        <f>IF(RawData!S58="","-",RawData!S58)</f>
        <v>신정마을주공
9단지아파트 정문
도로
(풍덕천로)</v>
      </c>
    </row>
    <row r="58" spans="1:3" ht="129.75" customHeight="1">
      <c r="A58" s="18" t="str">
        <f>RIGHT(RawData!$A$2,2)&amp;"-"&amp;RawData!$C$2&amp;"-"&amp;RawData!A59</f>
        <v>25-용인시-54</v>
      </c>
      <c r="B58" s="33"/>
      <c r="C58" s="17" t="str">
        <f>IF(RawData!S59="","-",RawData!S59)</f>
        <v>신정마을상록
7단지아파트 앞
도로
(풍덕천로)</v>
      </c>
    </row>
    <row r="59" spans="1:3" ht="129.75" customHeight="1">
      <c r="A59" s="18" t="str">
        <f>RIGHT(RawData!$A$2,2)&amp;"-"&amp;RawData!$C$2&amp;"-"&amp;RawData!A60</f>
        <v>25-용인시-55</v>
      </c>
      <c r="B59" s="33"/>
      <c r="C59" s="17" t="str">
        <f>IF(RawData!S60="","-",RawData!S60)</f>
        <v>신흥장로교회 맞음편
도로
(풍덕천로)</v>
      </c>
    </row>
    <row r="60" spans="1:3" ht="129.75" customHeight="1">
      <c r="A60" s="18" t="str">
        <f>RIGHT(RawData!$A$2,2)&amp;"-"&amp;RawData!$C$2&amp;"-"&amp;RawData!A61</f>
        <v>25-용인시-56</v>
      </c>
      <c r="B60" s="33"/>
      <c r="C60" s="17" t="str">
        <f>IF(RawData!S61="","-",RawData!S61)</f>
        <v>풍덕천2동행정복지센터
버스정류장 앞
양차선
도로
(풍덕천로)</v>
      </c>
    </row>
    <row r="61" spans="1:3" ht="129.75" customHeight="1">
      <c r="A61" s="18" t="str">
        <f>RIGHT(RawData!$A$2,2)&amp;"-"&amp;RawData!$C$2&amp;"-"&amp;RawData!A62</f>
        <v>25-용인시-57</v>
      </c>
      <c r="B61" s="33"/>
      <c r="C61" s="17" t="str">
        <f>IF(RawData!S62="","-",RawData!S62)</f>
        <v>풍덕천2동행정복지센터
버스정류장 앞
보도
(풍덕천로)</v>
      </c>
    </row>
    <row r="62" spans="1:3" ht="129.75" customHeight="1">
      <c r="A62" s="18" t="str">
        <f>RIGHT(RawData!$A$2,2)&amp;"-"&amp;RawData!$C$2&amp;"-"&amp;RawData!A63</f>
        <v>25-용인시-58</v>
      </c>
      <c r="B62" s="33"/>
      <c r="C62" s="17" t="str">
        <f>IF(RawData!S63="","-",RawData!S63)</f>
        <v>풍덕천2동
행정복지센터 앞
도로
(풍덕천로)</v>
      </c>
    </row>
    <row r="63" spans="1:3" ht="129.75" customHeight="1">
      <c r="A63" s="18" t="str">
        <f>RIGHT(RawData!$A$2,2)&amp;"-"&amp;RawData!$C$2&amp;"-"&amp;RawData!A64</f>
        <v>25-용인시-59</v>
      </c>
      <c r="B63" s="33"/>
      <c r="C63" s="17" t="str">
        <f>IF(RawData!S64="","-",RawData!S64)</f>
        <v>수지현대성우
8단지아파트 후문
도로
(풍덕천로)</v>
      </c>
    </row>
    <row r="64" spans="1:3" ht="129.75" customHeight="1">
      <c r="A64" s="18" t="str">
        <f>RIGHT(RawData!$A$2,2)&amp;"-"&amp;RawData!$C$2&amp;"-"&amp;RawData!A65</f>
        <v>25-용인시-60</v>
      </c>
      <c r="B64" s="33"/>
      <c r="C64" s="17" t="str">
        <f>IF(RawData!S65="","-",RawData!S65)</f>
        <v>수지현대성우
8단지아파트 후문
보도
(풍덕천로)</v>
      </c>
    </row>
    <row r="65" spans="1:3" ht="129.75" customHeight="1">
      <c r="A65" s="18" t="str">
        <f>RIGHT(RawData!$A$2,2)&amp;"-"&amp;RawData!$C$2&amp;"-"&amp;RawData!A66</f>
        <v>25-용인시-61</v>
      </c>
      <c r="B65" s="33"/>
      <c r="C65" s="17" t="str">
        <f>IF(RawData!S66="","-",RawData!S66)</f>
        <v>수지형대성우
8단지아파트 801동 앞
도로
(풍덕천로)</v>
      </c>
    </row>
    <row r="66" spans="1:3" ht="129.75" customHeight="1">
      <c r="A66" s="18" t="str">
        <f>RIGHT(RawData!$A$2,2)&amp;"-"&amp;RawData!$C$2&amp;"-"&amp;RawData!A67</f>
        <v>25-용인시-62</v>
      </c>
      <c r="B66" s="33"/>
      <c r="C66" s="17" t="str">
        <f>IF(RawData!S67="","-",RawData!S67)</f>
        <v>정평중학교 사거리
도로
(풍덕천로)</v>
      </c>
    </row>
    <row r="67" spans="1:3" ht="129.75" customHeight="1">
      <c r="A67" s="18" t="str">
        <f>RIGHT(RawData!$A$2,2)&amp;"-"&amp;RawData!$C$2&amp;"-"&amp;RawData!A68</f>
        <v>25-용인시-63</v>
      </c>
      <c r="B67" s="33"/>
      <c r="C67" s="17" t="str">
        <f>IF(RawData!S68="","-",RawData!S68)</f>
        <v>정평중학교 앞
양차선
도로
(풍덕천로)</v>
      </c>
    </row>
    <row r="68" spans="1:3" ht="129.75" customHeight="1">
      <c r="A68" s="18" t="str">
        <f>RIGHT(RawData!$A$2,2)&amp;"-"&amp;RawData!$C$2&amp;"-"&amp;RawData!A69</f>
        <v>25-용인시-64</v>
      </c>
      <c r="B68" s="33"/>
      <c r="C68" s="17" t="str">
        <f>IF(RawData!S69="","-",RawData!S69)</f>
        <v>GS25 앞
교차로
도로
(풍덕천로)</v>
      </c>
    </row>
    <row r="69" spans="1:3" ht="129.75" customHeight="1">
      <c r="A69" s="18" t="str">
        <f>RIGHT(RawData!$A$2,2)&amp;"-"&amp;RawData!$C$2&amp;"-"&amp;RawData!A70</f>
        <v>25-용인시-65</v>
      </c>
      <c r="B69" s="33"/>
      <c r="C69" s="17" t="str">
        <f>IF(RawData!S70="","-",RawData!S70)</f>
        <v>동행하는교회 앞
양차선
도로
(풍덕천로)</v>
      </c>
    </row>
    <row r="70" spans="1:3" ht="129.75" customHeight="1">
      <c r="A70" s="18" t="str">
        <f>RIGHT(RawData!$A$2,2)&amp;"-"&amp;RawData!$C$2&amp;"-"&amp;RawData!A71</f>
        <v>25-용인시-66</v>
      </c>
      <c r="B70" s="33"/>
      <c r="C70" s="17" t="str">
        <f>IF(RawData!S71="","-",RawData!S71)</f>
        <v>정평공원 산책계단 앞
도로
(수지로)</v>
      </c>
    </row>
    <row r="71" spans="1:3" ht="129.75" customHeight="1">
      <c r="A71" s="18" t="str">
        <f>RIGHT(RawData!$A$2,2)&amp;"-"&amp;RawData!$C$2&amp;"-"&amp;RawData!A72</f>
        <v>25-용인시-67</v>
      </c>
      <c r="B71" s="33"/>
      <c r="C71" s="17" t="str">
        <f>IF(RawData!S72="","-",RawData!S72)</f>
        <v>GS칼텍스 앞
도로
(수지로)</v>
      </c>
    </row>
    <row r="72" spans="1:3" ht="129.75" customHeight="1">
      <c r="A72" s="18" t="str">
        <f>RIGHT(RawData!$A$2,2)&amp;"-"&amp;RawData!$C$2&amp;"-"&amp;RawData!A73</f>
        <v>25-용인시-68</v>
      </c>
      <c r="B72" s="33"/>
      <c r="C72" s="17" t="str">
        <f>IF(RawData!S73="","-",RawData!S73)</f>
        <v>GS칼텍스 앞
도로
(수지로)</v>
      </c>
    </row>
    <row r="73" spans="1:3" ht="129.75" customHeight="1">
      <c r="A73" s="18" t="str">
        <f>RIGHT(RawData!$A$2,2)&amp;"-"&amp;RawData!$C$2&amp;"-"&amp;RawData!A74</f>
        <v>25-용인시-69</v>
      </c>
      <c r="B73" s="33"/>
      <c r="C73" s="17" t="str">
        <f>IF(RawData!S74="","-",RawData!S74)</f>
        <v>태영데시양
삼거리
보도
(수지로)</v>
      </c>
    </row>
    <row r="74" spans="1:3" ht="129.75" customHeight="1">
      <c r="A74" s="18" t="str">
        <f>RIGHT(RawData!$A$2,2)&amp;"-"&amp;RawData!$C$2&amp;"-"&amp;RawData!A75</f>
        <v>25-용인시-70</v>
      </c>
      <c r="B74" s="33"/>
      <c r="C74" s="17" t="str">
        <f>IF(RawData!S75="","-",RawData!S75)</f>
        <v>태영데시양
삼거리
도로
(수지로)</v>
      </c>
    </row>
    <row r="75" spans="1:3" ht="129.75" customHeight="1">
      <c r="A75" s="18" t="str">
        <f>RIGHT(RawData!$A$2,2)&amp;"-"&amp;RawData!$C$2&amp;"-"&amp;RawData!A76</f>
        <v>25-용인시-71</v>
      </c>
      <c r="B75" s="33"/>
      <c r="C75" s="17" t="str">
        <f>IF(RawData!S76="","-",RawData!S76)</f>
        <v>태영/대우아파트
버스정류장 앞
도로
(수지로)</v>
      </c>
    </row>
    <row r="76" spans="1:3" ht="129.75" customHeight="1">
      <c r="A76" s="18" t="str">
        <f>RIGHT(RawData!$A$2,2)&amp;"-"&amp;RawData!$C$2&amp;"-"&amp;RawData!A77</f>
        <v>25-용인시-72</v>
      </c>
      <c r="B76" s="33"/>
      <c r="C76" s="17" t="str">
        <f>IF(RawData!S77="","-",RawData!S77)</f>
        <v>푸른마을 푸르지오
삼거리
도로
(수지로)</v>
      </c>
    </row>
    <row r="77" spans="1:3" ht="129.75" customHeight="1">
      <c r="A77" s="18" t="str">
        <f>RIGHT(RawData!$A$2,2)&amp;"-"&amp;RawData!$C$2&amp;"-"&amp;RawData!A78</f>
        <v>25-용인시-73</v>
      </c>
      <c r="B77" s="33"/>
      <c r="C77" s="17" t="str">
        <f>IF(RawData!S78="","-",RawData!S78)</f>
        <v>다이소 앞
도로
(수지로)</v>
      </c>
    </row>
    <row r="78" spans="1:3" ht="129.75" customHeight="1">
      <c r="A78" s="18" t="str">
        <f>RIGHT(RawData!$A$2,2)&amp;"-"&amp;RawData!$C$2&amp;"-"&amp;RawData!A79</f>
        <v>25-용인시-74</v>
      </c>
      <c r="B78" s="33"/>
      <c r="C78" s="17" t="str">
        <f>IF(RawData!S79="","-",RawData!S79)</f>
        <v>현대오일뱅크 앞
양차선
도로
(수지로)</v>
      </c>
    </row>
    <row r="79" spans="1:3" ht="129.75" customHeight="1">
      <c r="A79" s="18" t="str">
        <f>RIGHT(RawData!$A$2,2)&amp;"-"&amp;RawData!$C$2&amp;"-"&amp;RawData!A80</f>
        <v>25-용인시-75</v>
      </c>
      <c r="B79" s="33"/>
      <c r="C79" s="17" t="str">
        <f>IF(RawData!S80="","-",RawData!S80)</f>
        <v>성복동입구
교차로
도로
(수지로)</v>
      </c>
    </row>
    <row r="80" spans="1:3" ht="129.75" customHeight="1">
      <c r="A80" s="18" t="str">
        <f>RIGHT(RawData!$A$2,2)&amp;"-"&amp;RawData!$C$2&amp;"-"&amp;RawData!A81</f>
        <v>25-용인시-76</v>
      </c>
      <c r="B80" s="33"/>
      <c r="C80" s="17" t="str">
        <f>IF(RawData!S81="","-",RawData!S81)</f>
        <v>가로등(성복동23-14)
보도
(수지로)</v>
      </c>
    </row>
    <row r="81" spans="1:3" ht="129.75" customHeight="1">
      <c r="A81" s="18" t="str">
        <f>RIGHT(RawData!$A$2,2)&amp;"-"&amp;RawData!$C$2&amp;"-"&amp;RawData!A82</f>
        <v>25-용인시-77</v>
      </c>
      <c r="B81" s="33"/>
      <c r="C81" s="17" t="str">
        <f>IF(RawData!S82="","-",RawData!S82)</f>
        <v>속초종합어시장 앞
도로
(수지로)</v>
      </c>
    </row>
    <row r="82" spans="1:3" ht="129.75" customHeight="1">
      <c r="A82" s="18" t="str">
        <f>RIGHT(RawData!$A$2,2)&amp;"-"&amp;RawData!$C$2&amp;"-"&amp;RawData!A83</f>
        <v>25-용인시-78</v>
      </c>
      <c r="B82" s="33"/>
      <c r="C82" s="17" t="str">
        <f>IF(RawData!S83="","-",RawData!S83)</f>
        <v>성복스퀘어 입구 앞
도로
(수지로)</v>
      </c>
    </row>
    <row r="83" spans="1:3" ht="129.75" customHeight="1">
      <c r="A83" s="18" t="str">
        <f>RIGHT(RawData!$A$2,2)&amp;"-"&amp;RawData!$C$2&amp;"-"&amp;RawData!A84</f>
        <v>25-용인시-79</v>
      </c>
      <c r="B83" s="33"/>
      <c r="C83" s="17" t="str">
        <f>IF(RawData!S84="","-",RawData!S84)</f>
        <v>행복청국장 보리밥 앞
교차로
도로
(수지로)</v>
      </c>
    </row>
    <row r="84" spans="1:3" ht="129.75" customHeight="1">
      <c r="A84" s="18" t="str">
        <f>RIGHT(RawData!$A$2,2)&amp;"-"&amp;RawData!$C$2&amp;"-"&amp;RawData!A85</f>
        <v>25-용인시-80</v>
      </c>
      <c r="B84" s="33"/>
      <c r="C84" s="17" t="str">
        <f>IF(RawData!S85="","-",RawData!S85)</f>
        <v>LG빌리지2차
두산기술원 맞음편
도로
(수지로)</v>
      </c>
    </row>
    <row r="85" spans="1:3" ht="129.75" customHeight="1">
      <c r="A85" s="18" t="str">
        <f>RIGHT(RawData!$A$2,2)&amp;"-"&amp;RawData!$C$2&amp;"-"&amp;RawData!A86</f>
        <v>25-용인시-81</v>
      </c>
      <c r="B85" s="33"/>
      <c r="C85" s="17" t="str">
        <f>IF(RawData!S86="","-",RawData!S86)</f>
        <v>블루핸즈 앞
보도
(수지로)</v>
      </c>
    </row>
    <row r="86" spans="1:3" ht="129.75" customHeight="1">
      <c r="A86" s="18" t="str">
        <f>RIGHT(RawData!$A$2,2)&amp;"-"&amp;RawData!$C$2&amp;"-"&amp;RawData!A87</f>
        <v>25-용인시-82</v>
      </c>
      <c r="B86" s="33"/>
      <c r="C86" s="17" t="str">
        <f>IF(RawData!S87="","-",RawData!S87)</f>
        <v>상현골프클럽입구
도로
(수지로)</v>
      </c>
    </row>
    <row r="87" spans="1:3" ht="129.75" customHeight="1">
      <c r="A87" s="18" t="str">
        <f>RIGHT(RawData!$A$2,2)&amp;"-"&amp;RawData!$C$2&amp;"-"&amp;RawData!A88</f>
        <v>25-용인시-83</v>
      </c>
      <c r="B87" s="33"/>
      <c r="C87" s="17" t="str">
        <f>IF(RawData!S88="","-",RawData!S88)</f>
        <v>기아수지점 앞
교차로
도로
(수지로)</v>
      </c>
    </row>
    <row r="88" spans="1:3" ht="129.75" customHeight="1">
      <c r="A88" s="18" t="str">
        <f>RIGHT(RawData!$A$2,2)&amp;"-"&amp;RawData!$C$2&amp;"-"&amp;RawData!A89</f>
        <v>25-용인시-84</v>
      </c>
      <c r="B88" s="33"/>
      <c r="C88" s="17" t="str">
        <f>IF(RawData!S89="","-",RawData!S89)</f>
        <v>돌풍 앞
도로
(수지로)</v>
      </c>
    </row>
    <row r="89" spans="1:3" ht="129.75" customHeight="1">
      <c r="A89" s="18" t="str">
        <f>RIGHT(RawData!$A$2,2)&amp;"-"&amp;RawData!$C$2&amp;"-"&amp;RawData!A90</f>
        <v>25-용인시-85</v>
      </c>
      <c r="B89" s="33"/>
      <c r="C89" s="17" t="str">
        <f>IF(RawData!S90="","-",RawData!S90)</f>
        <v>파리바게트 앞
도로
(수지로)</v>
      </c>
    </row>
    <row r="90" spans="1:3" ht="129.75" customHeight="1">
      <c r="A90" s="18" t="str">
        <f>RIGHT(RawData!$A$2,2)&amp;"-"&amp;RawData!$C$2&amp;"-"&amp;RawData!A91</f>
        <v>25-용인시-86</v>
      </c>
      <c r="B90" s="33"/>
      <c r="C90" s="17" t="str">
        <f>IF(RawData!S91="","-",RawData!S91)</f>
        <v>대진아파트 앞
보도
(수지로)</v>
      </c>
    </row>
    <row r="91" spans="1:3" ht="129.75" customHeight="1">
      <c r="A91" s="18" t="str">
        <f>RIGHT(RawData!$A$2,2)&amp;"-"&amp;RawData!$C$2&amp;"-"&amp;RawData!A92</f>
        <v>25-용인시-87</v>
      </c>
      <c r="B91" s="33"/>
      <c r="C91" s="17" t="str">
        <f>IF(RawData!S92="","-",RawData!S92)</f>
        <v>대진아파트 앞
도로
(수지로)</v>
      </c>
    </row>
    <row r="92" spans="1:3" ht="129.75" customHeight="1">
      <c r="A92" s="18" t="str">
        <f>RIGHT(RawData!$A$2,2)&amp;"-"&amp;RawData!$C$2&amp;"-"&amp;RawData!A93</f>
        <v>25-용인시-88</v>
      </c>
      <c r="B92" s="33"/>
      <c r="C92" s="17" t="str">
        <f>IF(RawData!S93="","-",RawData!S93)</f>
        <v>심곡마을
광교힐스테이트 아파트
양차선
도로
(수지로)</v>
      </c>
    </row>
    <row r="93" spans="1:3" ht="129.75" customHeight="1">
      <c r="A93" s="18" t="str">
        <f>RIGHT(RawData!$A$2,2)&amp;"-"&amp;RawData!$C$2&amp;"-"&amp;RawData!A94</f>
        <v>25-용인시-89</v>
      </c>
      <c r="B93" s="33"/>
      <c r="C93" s="17" t="str">
        <f>IF(RawData!S94="","-",RawData!S94)</f>
        <v>한국모터스 앞
도로
(수지로)</v>
      </c>
    </row>
    <row r="94" spans="1:3" ht="129.75" customHeight="1">
      <c r="A94" s="18" t="str">
        <f>RIGHT(RawData!$A$2,2)&amp;"-"&amp;RawData!$C$2&amp;"-"&amp;RawData!A95</f>
        <v>25-용인시-90</v>
      </c>
      <c r="B94" s="33"/>
      <c r="C94" s="17" t="str">
        <f>IF(RawData!S95="","-",RawData!S95)</f>
        <v>광교현대
프레미오 아파트 정문
양차선
도로
(수지로)</v>
      </c>
    </row>
    <row r="95" spans="1:3" ht="129.75" customHeight="1">
      <c r="A95" s="18" t="str">
        <f>RIGHT(RawData!$A$2,2)&amp;"-"&amp;RawData!$C$2&amp;"-"&amp;RawData!A96</f>
        <v>25-용인시-91</v>
      </c>
      <c r="B95" s="33"/>
      <c r="C95" s="17" t="str">
        <f>IF(RawData!S96="","-",RawData!S96)</f>
        <v>개성손만두
도로
(수지로)</v>
      </c>
    </row>
    <row r="96" spans="1:3" ht="129.75" customHeight="1">
      <c r="A96" s="18" t="str">
        <f>RIGHT(RawData!$A$2,2)&amp;"-"&amp;RawData!$C$2&amp;"-"&amp;RawData!A97</f>
        <v>25-용인시-92</v>
      </c>
      <c r="B96" s="33"/>
      <c r="C96" s="17" t="str">
        <f>IF(RawData!S97="","-",RawData!S97)</f>
        <v>상현 지구대
삼거리
도로
(수지로)</v>
      </c>
    </row>
    <row r="97" spans="1:3" ht="129.75" customHeight="1">
      <c r="A97" s="18" t="str">
        <f>RIGHT(RawData!$A$2,2)&amp;"-"&amp;RawData!$C$2&amp;"-"&amp;RawData!A98</f>
        <v>25-용인시-93</v>
      </c>
      <c r="B97" s="33"/>
      <c r="C97" s="17" t="str">
        <f>IF(RawData!S98="","-",RawData!S98)</f>
        <v>포레나 광교상현
아파트101동
양차선
도로
(수지로)</v>
      </c>
    </row>
    <row r="98" spans="1:3" ht="129.75" customHeight="1">
      <c r="A98" s="18" t="str">
        <f>RIGHT(RawData!$A$2,2)&amp;"-"&amp;RawData!$C$2&amp;"-"&amp;RawData!A99</f>
        <v>25-용인시-94</v>
      </c>
      <c r="B98" s="33"/>
      <c r="C98" s="17" t="str">
        <f>IF(RawData!S99="","-",RawData!S99)</f>
        <v>포레나광교상현
아파트 정문
양차선
도로
(수지로)</v>
      </c>
    </row>
    <row r="99" spans="1:3" ht="129.75" customHeight="1">
      <c r="A99" s="18" t="str">
        <f>RIGHT(RawData!$A$2,2)&amp;"-"&amp;RawData!$C$2&amp;"-"&amp;RawData!A100</f>
        <v>25-용인시-95</v>
      </c>
      <c r="B99" s="33"/>
      <c r="C99" s="17" t="str">
        <f>IF(RawData!S100="","-",RawData!S100)</f>
        <v>포레나광교상현
버스정류장 앞
양차선
도로
(수지로)</v>
      </c>
    </row>
    <row r="100" spans="1:3" ht="129.75" customHeight="1">
      <c r="A100" s="18" t="str">
        <f>RIGHT(RawData!$A$2,2)&amp;"-"&amp;RawData!$C$2&amp;"-"&amp;RawData!A101</f>
        <v>25-용인시-96</v>
      </c>
      <c r="B100" s="33"/>
      <c r="C100" s="17" t="str">
        <f>IF(RawData!S101="","-",RawData!S101)</f>
        <v>기아오토큐 상현점 앞
양차선
도로
(수지로)</v>
      </c>
    </row>
    <row r="101" spans="1:3" ht="129.75" customHeight="1">
      <c r="A101" s="18" t="str">
        <f>RIGHT(RawData!$A$2,2)&amp;"-"&amp;RawData!$C$2&amp;"-"&amp;RawData!A102</f>
        <v>25-용인시-97</v>
      </c>
      <c r="B101" s="33"/>
      <c r="C101" s="17" t="str">
        <f>IF(RawData!S102="","-",RawData!S102)</f>
        <v>광교상현마을
현대아파트
버스정류장 맞음편
도로
(포은대로)</v>
      </c>
    </row>
    <row r="102" spans="1:3" ht="129.75" customHeight="1">
      <c r="A102" s="18" t="str">
        <f>RIGHT(RawData!$A$2,2)&amp;"-"&amp;RawData!$C$2&amp;"-"&amp;RawData!A103</f>
        <v>25-용인시-98</v>
      </c>
      <c r="B102" s="33"/>
      <c r="C102" s="17" t="str">
        <f>IF(RawData!S103="","-",RawData!S103)</f>
        <v>에스피케이어학원 앞
도로
(포은대로)</v>
      </c>
    </row>
    <row r="103" spans="1:3" ht="129.75" customHeight="1">
      <c r="A103" s="18" t="str">
        <f>RIGHT(RawData!$A$2,2)&amp;"-"&amp;RawData!$C$2&amp;"-"&amp;RawData!A104</f>
        <v>25-용인시-99</v>
      </c>
      <c r="B103" s="33"/>
      <c r="C103" s="17" t="str">
        <f>IF(RawData!S104="","-",RawData!S104)</f>
        <v>동그라미공방 앞
양차선
도로
(포은대로)</v>
      </c>
    </row>
    <row r="104" spans="1:3" ht="129.75" customHeight="1">
      <c r="A104" s="18" t="str">
        <f>RIGHT(RawData!$A$2,2)&amp;"-"&amp;RawData!$C$2&amp;"-"&amp;RawData!A105</f>
        <v>25-용인시-100</v>
      </c>
      <c r="B104" s="33"/>
      <c r="C104" s="17" t="str">
        <f>IF(RawData!S105="","-",RawData!S105)</f>
        <v>교동면옥
용인상현점 맞음편
도로
(광교중앙로)</v>
      </c>
    </row>
    <row r="105" spans="1:3" ht="129.75" customHeight="1">
      <c r="A105" s="18" t="str">
        <f>RIGHT(RawData!$A$2,2)&amp;"-"&amp;RawData!$C$2&amp;"-"&amp;RawData!A106</f>
        <v>25-용인시-101</v>
      </c>
      <c r="B105" s="33"/>
      <c r="C105" s="17" t="str">
        <f>IF(RawData!S106="","-",RawData!S106)</f>
        <v>IBK기업은행 앞
양차선
도로
(광교중앙로)</v>
      </c>
    </row>
    <row r="106" spans="1:3" ht="129.75" customHeight="1">
      <c r="A106" s="18" t="str">
        <f>RIGHT(RawData!$A$2,2)&amp;"-"&amp;RawData!$C$2&amp;"-"&amp;RawData!A107</f>
        <v>25-용인시-102</v>
      </c>
      <c r="B106" s="33"/>
      <c r="C106" s="17" t="str">
        <f>IF(RawData!S107="","-",RawData!S107)</f>
        <v>상현중학교 앞
양차선
도로
(광교중앙로)</v>
      </c>
    </row>
    <row r="107" spans="1:3" ht="129.75" customHeight="1">
      <c r="A107" s="18" t="str">
        <f>RIGHT(RawData!$A$2,2)&amp;"-"&amp;RawData!$C$2&amp;"-"&amp;RawData!A108</f>
        <v>25-용인시-103</v>
      </c>
      <c r="B107" s="33"/>
      <c r="C107" s="17" t="str">
        <f>IF(RawData!S108="","-",RawData!S108)</f>
        <v>옹암교
양차선
도로
(광교중앙로)</v>
      </c>
    </row>
    <row r="108" spans="1:3" ht="129.75" customHeight="1">
      <c r="A108" s="18" t="str">
        <f>RIGHT(RawData!$A$2,2)&amp;"-"&amp;RawData!$C$2&amp;"-"&amp;RawData!A109</f>
        <v>25-용인시-104</v>
      </c>
      <c r="B108" s="33"/>
      <c r="C108" s="17" t="str">
        <f>IF(RawData!S109="","-",RawData!S109)</f>
        <v>광교마을상현역
사거리
도로
(광교중앙로)</v>
      </c>
    </row>
    <row r="109" spans="1:3" ht="129.75" customHeight="1">
      <c r="A109" s="18" t="str">
        <f>RIGHT(RawData!$A$2,2)&amp;"-"&amp;RawData!$C$2&amp;"-"&amp;RawData!A110</f>
        <v>25-용인시-105</v>
      </c>
      <c r="B109" s="33"/>
      <c r="C109" s="17" t="str">
        <f>IF(RawData!S110="","-",RawData!S110)</f>
        <v>광교오오 부동산 앞
양차선
도로
(광교중앙로)</v>
      </c>
    </row>
    <row r="110" spans="1:3" ht="129.75" customHeight="1">
      <c r="A110" s="18" t="str">
        <f>RIGHT(RawData!$A$2,2)&amp;"-"&amp;RawData!$C$2&amp;"-"&amp;RawData!A111</f>
        <v>25-용인시-106</v>
      </c>
      <c r="B110" s="33"/>
      <c r="C110" s="17" t="str">
        <f>IF(RawData!S111="","-",RawData!S111)</f>
        <v>삼형제김밥 앞
양차선
도로
(광교중앙로)</v>
      </c>
    </row>
    <row r="111" spans="1:3" ht="129.75" customHeight="1">
      <c r="A111" s="18" t="str">
        <f>RIGHT(RawData!$A$2,2)&amp;"-"&amp;RawData!$C$2&amp;"-"&amp;RawData!A112</f>
        <v>25-용인시-107</v>
      </c>
      <c r="B111" s="33"/>
      <c r="C111" s="17" t="str">
        <f>IF(RawData!S112="","-",RawData!S112)</f>
        <v>핵밥 앞
양차선
도로
(광교중앙로)</v>
      </c>
    </row>
    <row r="112" spans="1:3" ht="129.75" customHeight="1">
      <c r="A112" s="18" t="str">
        <f>RIGHT(RawData!$A$2,2)&amp;"-"&amp;RawData!$C$2&amp;"-"&amp;RawData!A113</f>
        <v>25-용인시-108</v>
      </c>
      <c r="B112" s="33"/>
      <c r="C112" s="17" t="str">
        <f>IF(RawData!S113="","-",RawData!S113)</f>
        <v>이삭토스트 앞
도로
(광교중앙로)</v>
      </c>
    </row>
    <row r="113" spans="1:3" ht="129.75" customHeight="1">
      <c r="A113" s="18" t="str">
        <f>RIGHT(RawData!$A$2,2)&amp;"-"&amp;RawData!$C$2&amp;"-"&amp;RawData!A114</f>
        <v>25-용인시-109</v>
      </c>
      <c r="B113" s="33"/>
      <c r="C113" s="17" t="str">
        <f>IF(RawData!S114="","-",RawData!S114)</f>
        <v>컴포즈커피 앞
양차선
도로
(광교중앙로)</v>
      </c>
    </row>
    <row r="114" spans="1:3" ht="129.75" customHeight="1">
      <c r="A114" s="18" t="str">
        <f>RIGHT(RawData!$A$2,2)&amp;"-"&amp;RawData!$C$2&amp;"-"&amp;RawData!A115</f>
        <v>25-용인시-110</v>
      </c>
      <c r="B114" s="33"/>
      <c r="C114" s="17" t="str">
        <f>IF(RawData!S115="","-",RawData!S115)</f>
        <v>다이소 앞
양차선
도로
(광교중앙로)</v>
      </c>
    </row>
    <row r="115" spans="1:3" ht="129.75" customHeight="1">
      <c r="A115" s="18" t="str">
        <f>RIGHT(RawData!$A$2,2)&amp;"-"&amp;RawData!$C$2&amp;"-"&amp;RawData!A116</f>
        <v>25-용인시-111</v>
      </c>
      <c r="B115" s="33"/>
      <c r="C115" s="17" t="str">
        <f>IF(RawData!S116="","-",RawData!S116)</f>
        <v>광교유타워 앞
양차선
도로
(광교중앙로)</v>
      </c>
    </row>
    <row r="116" spans="1:3" ht="129.75" customHeight="1">
      <c r="A116" s="18" t="str">
        <f>RIGHT(RawData!$A$2,2)&amp;"-"&amp;RawData!$C$2&amp;"-"&amp;RawData!A117</f>
        <v>25-용인시-112</v>
      </c>
      <c r="B116" s="33"/>
      <c r="C116" s="17" t="str">
        <f>IF(RawData!S117="","-",RawData!S117)</f>
        <v>광교마을 사거리
도로
(광교중앙로)</v>
      </c>
    </row>
  </sheetData>
  <phoneticPr fontId="9" type="noConversion"/>
  <pageMargins left="0.70833333333333304" right="0.70833333333333304" top="0.74791666666666701" bottom="0.74791666666666701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S120"/>
  <sheetViews>
    <sheetView view="pageBreakPreview" zoomScaleNormal="100" workbookViewId="0">
      <selection activeCell="S23" sqref="S23"/>
    </sheetView>
  </sheetViews>
  <sheetFormatPr defaultColWidth="8.5" defaultRowHeight="16.5"/>
  <cols>
    <col min="3" max="3" width="11.625" style="13" customWidth="1"/>
    <col min="8" max="8" width="13.875" style="13" customWidth="1"/>
    <col min="13" max="13" width="13.875" style="13" customWidth="1"/>
    <col min="14" max="15" width="4.375" style="13" customWidth="1"/>
    <col min="16" max="16" width="11.625" style="13" customWidth="1"/>
  </cols>
  <sheetData>
    <row r="2" spans="1:19">
      <c r="A2" s="20" t="s">
        <v>161</v>
      </c>
      <c r="B2" s="15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9" ht="6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19">
      <c r="A4" s="4" t="s">
        <v>162</v>
      </c>
      <c r="B4" s="4"/>
      <c r="C4" s="4" t="s">
        <v>163</v>
      </c>
      <c r="D4" s="4"/>
      <c r="E4" s="4" t="s">
        <v>164</v>
      </c>
      <c r="F4" s="4"/>
      <c r="G4" s="4" t="s">
        <v>165</v>
      </c>
      <c r="H4" s="4"/>
      <c r="I4" s="4"/>
      <c r="J4" s="4" t="s">
        <v>166</v>
      </c>
      <c r="K4" s="4"/>
      <c r="L4" s="4"/>
      <c r="M4" s="4" t="s">
        <v>167</v>
      </c>
      <c r="N4" s="4"/>
      <c r="O4" s="4"/>
      <c r="P4" s="4"/>
    </row>
    <row r="5" spans="1:19">
      <c r="A5" s="4" t="s">
        <v>168</v>
      </c>
      <c r="B5" s="4"/>
      <c r="C5" s="4" t="s">
        <v>4</v>
      </c>
      <c r="D5" s="4"/>
      <c r="E5" s="4" t="s">
        <v>169</v>
      </c>
      <c r="F5" s="4"/>
      <c r="G5" s="3" t="s">
        <v>170</v>
      </c>
      <c r="H5" s="3"/>
      <c r="I5" s="3"/>
      <c r="J5" s="4" t="s">
        <v>169</v>
      </c>
      <c r="K5" s="4"/>
      <c r="L5" s="4"/>
      <c r="M5" s="4" t="s">
        <v>171</v>
      </c>
      <c r="N5" s="4"/>
      <c r="O5" s="4"/>
      <c r="P5" s="4"/>
    </row>
    <row r="6" spans="1:19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9" ht="16.5" customHeight="1">
      <c r="A7" s="2" t="s">
        <v>5</v>
      </c>
      <c r="B7" s="2" t="s">
        <v>6</v>
      </c>
      <c r="C7" s="2" t="s">
        <v>7</v>
      </c>
      <c r="D7" s="1" t="s">
        <v>172</v>
      </c>
      <c r="E7" s="1"/>
      <c r="F7" s="1"/>
      <c r="G7" s="1"/>
      <c r="H7" s="1"/>
      <c r="I7" s="1" t="s">
        <v>173</v>
      </c>
      <c r="J7" s="1"/>
      <c r="K7" s="1"/>
      <c r="L7" s="1"/>
      <c r="M7" s="1"/>
      <c r="N7" s="2" t="s">
        <v>16</v>
      </c>
      <c r="O7" s="2" t="s">
        <v>17</v>
      </c>
      <c r="P7" s="2" t="s">
        <v>18</v>
      </c>
    </row>
    <row r="8" spans="1:19" s="24" customFormat="1" ht="24.75" customHeight="1">
      <c r="A8" s="2"/>
      <c r="B8" s="2"/>
      <c r="C8" s="2"/>
      <c r="D8" s="22" t="s">
        <v>174</v>
      </c>
      <c r="E8" s="22" t="s">
        <v>9</v>
      </c>
      <c r="F8" s="22" t="s">
        <v>10</v>
      </c>
      <c r="G8" s="22" t="s">
        <v>175</v>
      </c>
      <c r="H8" s="22" t="s">
        <v>176</v>
      </c>
      <c r="I8" s="22" t="s">
        <v>13</v>
      </c>
      <c r="J8" s="22" t="s">
        <v>9</v>
      </c>
      <c r="K8" s="22" t="s">
        <v>10</v>
      </c>
      <c r="L8" s="22" t="s">
        <v>14</v>
      </c>
      <c r="M8" s="22" t="s">
        <v>15</v>
      </c>
      <c r="N8" s="2"/>
      <c r="O8" s="2"/>
      <c r="P8" s="2"/>
      <c r="Q8" s="23"/>
      <c r="R8" s="23"/>
      <c r="S8" s="23"/>
    </row>
    <row r="9" spans="1:19">
      <c r="A9" s="16">
        <v>1</v>
      </c>
      <c r="B9" s="16" t="str">
        <f>RawData!B6</f>
        <v>신수로</v>
      </c>
      <c r="C9" s="16" t="str">
        <f>RIGHT(RawData!$A$2,2)&amp;"-"&amp;RawData!$C$2&amp;"-"&amp;RawData!A6</f>
        <v>25-용인시-1</v>
      </c>
      <c r="D9" s="16" t="str">
        <f>RawData!D6</f>
        <v>양호</v>
      </c>
      <c r="E9" s="16" t="str">
        <f>RawData!E6</f>
        <v>거북등</v>
      </c>
      <c r="F9" s="16" t="str">
        <f>RawData!F6</f>
        <v>건조</v>
      </c>
      <c r="G9" s="16">
        <f>RawData!G6</f>
        <v>9.3000000000000007</v>
      </c>
      <c r="H9" s="16" t="str">
        <f>RawData!H6</f>
        <v>-</v>
      </c>
      <c r="I9" s="16">
        <f t="shared" ref="I9:I40" si="0">IF(D9="양호",0,IF(D9&gt;=100,9,IF(D9&gt;=50,3,IF(D9&lt;50,0))))</f>
        <v>0</v>
      </c>
      <c r="J9" s="16">
        <f t="shared" ref="J9:J40" si="1">IF(E9="거북등",3,IF(RIGHT(E9,2)="균열",1,IF(E9="-",0)))</f>
        <v>3</v>
      </c>
      <c r="K9" s="16">
        <f t="shared" ref="K9:K40" si="2">IF(F9="유출",9,IF(F9="습윤",1,IF(F9="양호",0,IF(F9="건조",0))))</f>
        <v>0</v>
      </c>
      <c r="L9" s="16">
        <f t="shared" ref="L9:L40" si="3">IF(G9&lt;10,0,IF(G9&lt;30,1,IF(G9&gt;=30,2)))</f>
        <v>0</v>
      </c>
      <c r="M9" s="16">
        <f t="shared" ref="M9:M40" si="4">IF(H9="-",0,1)</f>
        <v>0</v>
      </c>
      <c r="N9" s="16">
        <f t="shared" ref="N9:N40" si="5">SUM(I9:M9)</f>
        <v>3</v>
      </c>
      <c r="O9" s="16" t="str">
        <f t="shared" ref="O9:O40" si="6">IF(N9&lt;6,"일반",IF(N9&lt;9,"우선",IF(N9&gt;=9,"긴급")))</f>
        <v>일반</v>
      </c>
      <c r="P9" s="16">
        <f>RawData!P6</f>
        <v>0</v>
      </c>
    </row>
    <row r="10" spans="1:19">
      <c r="A10" s="16">
        <v>2</v>
      </c>
      <c r="B10" s="16" t="str">
        <f>RawData!B7</f>
        <v>동천로</v>
      </c>
      <c r="C10" s="16" t="str">
        <f>RIGHT(RawData!$A$2,2)&amp;"-"&amp;RawData!$C$2&amp;"-"&amp;RawData!A7</f>
        <v>25-용인시-2</v>
      </c>
      <c r="D10" s="16" t="str">
        <f>RawData!D7</f>
        <v>양호</v>
      </c>
      <c r="E10" s="16" t="str">
        <f>RawData!E7</f>
        <v>거북등</v>
      </c>
      <c r="F10" s="16" t="str">
        <f>RawData!F7</f>
        <v>건조</v>
      </c>
      <c r="G10" s="16">
        <f>RawData!G7</f>
        <v>9.3000000000000007</v>
      </c>
      <c r="H10" s="16" t="str">
        <f>RawData!H7</f>
        <v>-</v>
      </c>
      <c r="I10" s="16">
        <f t="shared" si="0"/>
        <v>0</v>
      </c>
      <c r="J10" s="16">
        <f t="shared" si="1"/>
        <v>3</v>
      </c>
      <c r="K10" s="16">
        <f t="shared" si="2"/>
        <v>0</v>
      </c>
      <c r="L10" s="16">
        <f t="shared" si="3"/>
        <v>0</v>
      </c>
      <c r="M10" s="16">
        <f t="shared" si="4"/>
        <v>0</v>
      </c>
      <c r="N10" s="16">
        <f t="shared" si="5"/>
        <v>3</v>
      </c>
      <c r="O10" s="16" t="str">
        <f t="shared" si="6"/>
        <v>일반</v>
      </c>
      <c r="P10" s="16">
        <f>RawData!P7</f>
        <v>0</v>
      </c>
    </row>
    <row r="11" spans="1:19">
      <c r="A11" s="16">
        <v>3</v>
      </c>
      <c r="B11" s="16" t="str">
        <f>RawData!B8</f>
        <v>신수로</v>
      </c>
      <c r="C11" s="16" t="str">
        <f>RIGHT(RawData!$A$2,2)&amp;"-"&amp;RawData!$C$2&amp;"-"&amp;RawData!A8</f>
        <v>25-용인시-3</v>
      </c>
      <c r="D11" s="16" t="str">
        <f>RawData!D8</f>
        <v>양호</v>
      </c>
      <c r="E11" s="16" t="str">
        <f>RawData!E8</f>
        <v>거북등</v>
      </c>
      <c r="F11" s="16" t="str">
        <f>RawData!F8</f>
        <v>건조</v>
      </c>
      <c r="G11" s="16">
        <f>RawData!G8</f>
        <v>9.3000000000000007</v>
      </c>
      <c r="H11" s="16" t="str">
        <f>RawData!H8</f>
        <v>-</v>
      </c>
      <c r="I11" s="16">
        <f t="shared" si="0"/>
        <v>0</v>
      </c>
      <c r="J11" s="16">
        <f t="shared" si="1"/>
        <v>3</v>
      </c>
      <c r="K11" s="16">
        <f t="shared" si="2"/>
        <v>0</v>
      </c>
      <c r="L11" s="16">
        <f t="shared" si="3"/>
        <v>0</v>
      </c>
      <c r="M11" s="16">
        <f t="shared" si="4"/>
        <v>0</v>
      </c>
      <c r="N11" s="16">
        <f t="shared" si="5"/>
        <v>3</v>
      </c>
      <c r="O11" s="16" t="str">
        <f t="shared" si="6"/>
        <v>일반</v>
      </c>
      <c r="P11" s="16">
        <f>RawData!P8</f>
        <v>0</v>
      </c>
    </row>
    <row r="12" spans="1:19">
      <c r="A12" s="16">
        <v>4</v>
      </c>
      <c r="B12" s="16" t="str">
        <f>RawData!B9</f>
        <v>신수로</v>
      </c>
      <c r="C12" s="16" t="str">
        <f>RIGHT(RawData!$A$2,2)&amp;"-"&amp;RawData!$C$2&amp;"-"&amp;RawData!A9</f>
        <v>25-용인시-4</v>
      </c>
      <c r="D12" s="16" t="str">
        <f>RawData!D9</f>
        <v>보통</v>
      </c>
      <c r="E12" s="16" t="str">
        <f>RawData!E9</f>
        <v>-</v>
      </c>
      <c r="F12" s="16" t="str">
        <f>RawData!F9</f>
        <v>건조</v>
      </c>
      <c r="G12" s="16">
        <f>RawData!G9</f>
        <v>9.3000000000000007</v>
      </c>
      <c r="H12" s="16" t="str">
        <f>RawData!H9</f>
        <v>-</v>
      </c>
      <c r="I12" s="16">
        <f t="shared" si="0"/>
        <v>9</v>
      </c>
      <c r="J12" s="16">
        <f t="shared" si="1"/>
        <v>0</v>
      </c>
      <c r="K12" s="16">
        <f t="shared" si="2"/>
        <v>0</v>
      </c>
      <c r="L12" s="16">
        <f t="shared" si="3"/>
        <v>0</v>
      </c>
      <c r="M12" s="16">
        <f t="shared" si="4"/>
        <v>0</v>
      </c>
      <c r="N12" s="16">
        <f t="shared" si="5"/>
        <v>9</v>
      </c>
      <c r="O12" s="16" t="str">
        <f t="shared" si="6"/>
        <v>긴급</v>
      </c>
      <c r="P12" s="16" t="str">
        <f>RawData!P9</f>
        <v>침하 9cm</v>
      </c>
    </row>
    <row r="13" spans="1:19">
      <c r="A13" s="16">
        <v>5</v>
      </c>
      <c r="B13" s="16" t="str">
        <f>RawData!B10</f>
        <v>신수로</v>
      </c>
      <c r="C13" s="16" t="str">
        <f>RIGHT(RawData!$A$2,2)&amp;"-"&amp;RawData!$C$2&amp;"-"&amp;RawData!A10</f>
        <v>25-용인시-5</v>
      </c>
      <c r="D13" s="16" t="str">
        <f>RawData!D10</f>
        <v>양호</v>
      </c>
      <c r="E13" s="16" t="str">
        <f>RawData!E10</f>
        <v>거북등</v>
      </c>
      <c r="F13" s="16" t="str">
        <f>RawData!F10</f>
        <v>건조</v>
      </c>
      <c r="G13" s="16">
        <f>RawData!G10</f>
        <v>9.3000000000000007</v>
      </c>
      <c r="H13" s="16" t="str">
        <f>RawData!H10</f>
        <v>-</v>
      </c>
      <c r="I13" s="16">
        <f t="shared" si="0"/>
        <v>0</v>
      </c>
      <c r="J13" s="16">
        <f t="shared" si="1"/>
        <v>3</v>
      </c>
      <c r="K13" s="16">
        <f t="shared" si="2"/>
        <v>0</v>
      </c>
      <c r="L13" s="16">
        <f t="shared" si="3"/>
        <v>0</v>
      </c>
      <c r="M13" s="16">
        <f t="shared" si="4"/>
        <v>0</v>
      </c>
      <c r="N13" s="16">
        <f t="shared" si="5"/>
        <v>3</v>
      </c>
      <c r="O13" s="16" t="str">
        <f t="shared" si="6"/>
        <v>일반</v>
      </c>
      <c r="P13" s="16" t="str">
        <f>RawData!P10</f>
        <v>침하 5cm미만</v>
      </c>
    </row>
    <row r="14" spans="1:19">
      <c r="A14" s="16">
        <v>6</v>
      </c>
      <c r="B14" s="16" t="str">
        <f>RawData!B11</f>
        <v>신수로</v>
      </c>
      <c r="C14" s="16" t="str">
        <f>RIGHT(RawData!$A$2,2)&amp;"-"&amp;RawData!$C$2&amp;"-"&amp;RawData!A11</f>
        <v>25-용인시-6</v>
      </c>
      <c r="D14" s="16" t="str">
        <f>RawData!D11</f>
        <v>양호</v>
      </c>
      <c r="E14" s="16" t="str">
        <f>RawData!E11</f>
        <v>거북등</v>
      </c>
      <c r="F14" s="16" t="str">
        <f>RawData!F11</f>
        <v>건조</v>
      </c>
      <c r="G14" s="16">
        <f>RawData!G11</f>
        <v>9.3000000000000007</v>
      </c>
      <c r="H14" s="16" t="str">
        <f>RawData!H11</f>
        <v>-</v>
      </c>
      <c r="I14" s="16">
        <f t="shared" si="0"/>
        <v>0</v>
      </c>
      <c r="J14" s="16">
        <f t="shared" si="1"/>
        <v>3</v>
      </c>
      <c r="K14" s="16">
        <f t="shared" si="2"/>
        <v>0</v>
      </c>
      <c r="L14" s="16">
        <f t="shared" si="3"/>
        <v>0</v>
      </c>
      <c r="M14" s="16">
        <f t="shared" si="4"/>
        <v>0</v>
      </c>
      <c r="N14" s="16">
        <f t="shared" si="5"/>
        <v>3</v>
      </c>
      <c r="O14" s="16" t="str">
        <f t="shared" si="6"/>
        <v>일반</v>
      </c>
      <c r="P14" s="16">
        <f>RawData!P11</f>
        <v>0</v>
      </c>
    </row>
    <row r="15" spans="1:19">
      <c r="A15" s="16">
        <v>7</v>
      </c>
      <c r="B15" s="16" t="str">
        <f>RawData!B12</f>
        <v>신수로</v>
      </c>
      <c r="C15" s="16" t="str">
        <f>RIGHT(RawData!$A$2,2)&amp;"-"&amp;RawData!$C$2&amp;"-"&amp;RawData!A12</f>
        <v>25-용인시-7</v>
      </c>
      <c r="D15" s="16" t="str">
        <f>RawData!D12</f>
        <v>양호</v>
      </c>
      <c r="E15" s="16" t="str">
        <f>RawData!E12</f>
        <v>-</v>
      </c>
      <c r="F15" s="16" t="str">
        <f>RawData!F12</f>
        <v>건조</v>
      </c>
      <c r="G15" s="16">
        <f>RawData!G12</f>
        <v>9.3000000000000007</v>
      </c>
      <c r="H15" s="16" t="str">
        <f>RawData!H12</f>
        <v>-</v>
      </c>
      <c r="I15" s="16">
        <f t="shared" si="0"/>
        <v>0</v>
      </c>
      <c r="J15" s="16">
        <f t="shared" si="1"/>
        <v>0</v>
      </c>
      <c r="K15" s="16">
        <f t="shared" si="2"/>
        <v>0</v>
      </c>
      <c r="L15" s="16">
        <f t="shared" si="3"/>
        <v>0</v>
      </c>
      <c r="M15" s="16">
        <f t="shared" si="4"/>
        <v>0</v>
      </c>
      <c r="N15" s="16">
        <f t="shared" si="5"/>
        <v>0</v>
      </c>
      <c r="O15" s="16" t="str">
        <f t="shared" si="6"/>
        <v>일반</v>
      </c>
      <c r="P15" s="16" t="str">
        <f>RawData!P12</f>
        <v>보도침하 5cm미만</v>
      </c>
    </row>
    <row r="16" spans="1:19">
      <c r="A16" s="16">
        <v>8</v>
      </c>
      <c r="B16" s="16" t="str">
        <f>RawData!B13</f>
        <v>신수로</v>
      </c>
      <c r="C16" s="16" t="str">
        <f>RIGHT(RawData!$A$2,2)&amp;"-"&amp;RawData!$C$2&amp;"-"&amp;RawData!A13</f>
        <v>25-용인시-8</v>
      </c>
      <c r="D16" s="16" t="str">
        <f>RawData!D13</f>
        <v>양호</v>
      </c>
      <c r="E16" s="16" t="str">
        <f>RawData!E13</f>
        <v>횡균열</v>
      </c>
      <c r="F16" s="16" t="str">
        <f>RawData!F13</f>
        <v>건조</v>
      </c>
      <c r="G16" s="16">
        <f>RawData!G13</f>
        <v>9.3000000000000007</v>
      </c>
      <c r="H16" s="16" t="str">
        <f>RawData!H13</f>
        <v>-</v>
      </c>
      <c r="I16" s="16">
        <f t="shared" si="0"/>
        <v>0</v>
      </c>
      <c r="J16" s="16">
        <f t="shared" si="1"/>
        <v>1</v>
      </c>
      <c r="K16" s="16">
        <f t="shared" si="2"/>
        <v>0</v>
      </c>
      <c r="L16" s="16">
        <f t="shared" si="3"/>
        <v>0</v>
      </c>
      <c r="M16" s="16">
        <f t="shared" si="4"/>
        <v>0</v>
      </c>
      <c r="N16" s="16">
        <f t="shared" si="5"/>
        <v>1</v>
      </c>
      <c r="O16" s="16" t="str">
        <f t="shared" si="6"/>
        <v>일반</v>
      </c>
      <c r="P16" s="16">
        <f>RawData!P13</f>
        <v>0</v>
      </c>
    </row>
    <row r="17" spans="1:16">
      <c r="A17" s="16">
        <v>9</v>
      </c>
      <c r="B17" s="16" t="str">
        <f>RawData!B14</f>
        <v>신수로</v>
      </c>
      <c r="C17" s="16" t="str">
        <f>RIGHT(RawData!$A$2,2)&amp;"-"&amp;RawData!$C$2&amp;"-"&amp;RawData!A14</f>
        <v>25-용인시-9</v>
      </c>
      <c r="D17" s="16" t="str">
        <f>RawData!D14</f>
        <v>양호</v>
      </c>
      <c r="E17" s="16" t="str">
        <f>RawData!E14</f>
        <v>종균열</v>
      </c>
      <c r="F17" s="16" t="str">
        <f>RawData!F14</f>
        <v>건조</v>
      </c>
      <c r="G17" s="16">
        <f>RawData!G14</f>
        <v>9.3000000000000007</v>
      </c>
      <c r="H17" s="16" t="str">
        <f>RawData!H14</f>
        <v>-</v>
      </c>
      <c r="I17" s="16">
        <f t="shared" si="0"/>
        <v>0</v>
      </c>
      <c r="J17" s="16">
        <f t="shared" si="1"/>
        <v>1</v>
      </c>
      <c r="K17" s="16">
        <f t="shared" si="2"/>
        <v>0</v>
      </c>
      <c r="L17" s="16">
        <f t="shared" si="3"/>
        <v>0</v>
      </c>
      <c r="M17" s="16">
        <f t="shared" si="4"/>
        <v>0</v>
      </c>
      <c r="N17" s="16">
        <f t="shared" si="5"/>
        <v>1</v>
      </c>
      <c r="O17" s="16" t="str">
        <f t="shared" si="6"/>
        <v>일반</v>
      </c>
      <c r="P17" s="16" t="str">
        <f>RawData!P14</f>
        <v>침하3cm</v>
      </c>
    </row>
    <row r="18" spans="1:16">
      <c r="A18" s="16">
        <v>10</v>
      </c>
      <c r="B18" s="16" t="str">
        <f>RawData!B15</f>
        <v>신수로</v>
      </c>
      <c r="C18" s="16" t="str">
        <f>RIGHT(RawData!$A$2,2)&amp;"-"&amp;RawData!$C$2&amp;"-"&amp;RawData!A15</f>
        <v>25-용인시-10</v>
      </c>
      <c r="D18" s="16" t="str">
        <f>RawData!D15</f>
        <v>양호</v>
      </c>
      <c r="E18" s="16" t="str">
        <f>RawData!E15</f>
        <v>거북등</v>
      </c>
      <c r="F18" s="16" t="str">
        <f>RawData!F15</f>
        <v>건조</v>
      </c>
      <c r="G18" s="16">
        <f>RawData!G15</f>
        <v>9.3000000000000007</v>
      </c>
      <c r="H18" s="16" t="str">
        <f>RawData!H15</f>
        <v>-</v>
      </c>
      <c r="I18" s="16">
        <f t="shared" si="0"/>
        <v>0</v>
      </c>
      <c r="J18" s="16">
        <f t="shared" si="1"/>
        <v>3</v>
      </c>
      <c r="K18" s="16">
        <f t="shared" si="2"/>
        <v>0</v>
      </c>
      <c r="L18" s="16">
        <f t="shared" si="3"/>
        <v>0</v>
      </c>
      <c r="M18" s="16">
        <f t="shared" si="4"/>
        <v>0</v>
      </c>
      <c r="N18" s="16">
        <f t="shared" si="5"/>
        <v>3</v>
      </c>
      <c r="O18" s="16" t="str">
        <f t="shared" si="6"/>
        <v>일반</v>
      </c>
      <c r="P18" s="16">
        <f>RawData!P15</f>
        <v>0</v>
      </c>
    </row>
    <row r="19" spans="1:16">
      <c r="A19" s="16">
        <v>11</v>
      </c>
      <c r="B19" s="16" t="str">
        <f>RawData!B16</f>
        <v>신수로</v>
      </c>
      <c r="C19" s="16" t="str">
        <f>RIGHT(RawData!$A$2,2)&amp;"-"&amp;RawData!$C$2&amp;"-"&amp;RawData!A16</f>
        <v>25-용인시-11</v>
      </c>
      <c r="D19" s="16" t="str">
        <f>RawData!D16</f>
        <v>양호</v>
      </c>
      <c r="E19" s="16" t="str">
        <f>RawData!E16</f>
        <v>거북등</v>
      </c>
      <c r="F19" s="16" t="str">
        <f>RawData!F16</f>
        <v>건조</v>
      </c>
      <c r="G19" s="16">
        <f>RawData!G16</f>
        <v>9.3000000000000007</v>
      </c>
      <c r="H19" s="16" t="str">
        <f>RawData!H16</f>
        <v>-</v>
      </c>
      <c r="I19" s="16">
        <f t="shared" si="0"/>
        <v>0</v>
      </c>
      <c r="J19" s="16">
        <f t="shared" si="1"/>
        <v>3</v>
      </c>
      <c r="K19" s="16">
        <f t="shared" si="2"/>
        <v>0</v>
      </c>
      <c r="L19" s="16">
        <f t="shared" si="3"/>
        <v>0</v>
      </c>
      <c r="M19" s="16">
        <f t="shared" si="4"/>
        <v>0</v>
      </c>
      <c r="N19" s="16">
        <f t="shared" si="5"/>
        <v>3</v>
      </c>
      <c r="O19" s="16" t="str">
        <f t="shared" si="6"/>
        <v>일반</v>
      </c>
      <c r="P19" s="16">
        <f>RawData!P16</f>
        <v>0</v>
      </c>
    </row>
    <row r="20" spans="1:16">
      <c r="A20" s="16">
        <v>12</v>
      </c>
      <c r="B20" s="16" t="str">
        <f>RawData!B17</f>
        <v>신수로</v>
      </c>
      <c r="C20" s="16" t="str">
        <f>RIGHT(RawData!$A$2,2)&amp;"-"&amp;RawData!$C$2&amp;"-"&amp;RawData!A17</f>
        <v>25-용인시-12</v>
      </c>
      <c r="D20" s="16" t="str">
        <f>RawData!D17</f>
        <v>양호</v>
      </c>
      <c r="E20" s="16" t="str">
        <f>RawData!E17</f>
        <v>거북등</v>
      </c>
      <c r="F20" s="16" t="str">
        <f>RawData!F17</f>
        <v>건조</v>
      </c>
      <c r="G20" s="16">
        <f>RawData!G17</f>
        <v>9.3000000000000007</v>
      </c>
      <c r="H20" s="16" t="str">
        <f>RawData!H17</f>
        <v>-</v>
      </c>
      <c r="I20" s="16">
        <f t="shared" si="0"/>
        <v>0</v>
      </c>
      <c r="J20" s="16">
        <f t="shared" si="1"/>
        <v>3</v>
      </c>
      <c r="K20" s="16">
        <f t="shared" si="2"/>
        <v>0</v>
      </c>
      <c r="L20" s="16">
        <f t="shared" si="3"/>
        <v>0</v>
      </c>
      <c r="M20" s="16">
        <f t="shared" si="4"/>
        <v>0</v>
      </c>
      <c r="N20" s="16">
        <f t="shared" si="5"/>
        <v>3</v>
      </c>
      <c r="O20" s="16" t="str">
        <f t="shared" si="6"/>
        <v>일반</v>
      </c>
      <c r="P20" s="16">
        <f>RawData!P17</f>
        <v>0</v>
      </c>
    </row>
    <row r="21" spans="1:16">
      <c r="A21" s="16">
        <v>13</v>
      </c>
      <c r="B21" s="16" t="str">
        <f>RawData!B18</f>
        <v>신수로</v>
      </c>
      <c r="C21" s="16" t="str">
        <f>RIGHT(RawData!$A$2,2)&amp;"-"&amp;RawData!$C$2&amp;"-"&amp;RawData!A18</f>
        <v>25-용인시-13</v>
      </c>
      <c r="D21" s="16" t="str">
        <f>RawData!D18</f>
        <v>양호</v>
      </c>
      <c r="E21" s="16" t="str">
        <f>RawData!E18</f>
        <v>종균열</v>
      </c>
      <c r="F21" s="16" t="str">
        <f>RawData!F18</f>
        <v>건조</v>
      </c>
      <c r="G21" s="16">
        <f>RawData!G18</f>
        <v>9.3000000000000007</v>
      </c>
      <c r="H21" s="16" t="str">
        <f>RawData!H18</f>
        <v>-</v>
      </c>
      <c r="I21" s="16">
        <f t="shared" si="0"/>
        <v>0</v>
      </c>
      <c r="J21" s="16">
        <f t="shared" si="1"/>
        <v>1</v>
      </c>
      <c r="K21" s="16">
        <f t="shared" si="2"/>
        <v>0</v>
      </c>
      <c r="L21" s="16">
        <f t="shared" si="3"/>
        <v>0</v>
      </c>
      <c r="M21" s="16">
        <f t="shared" si="4"/>
        <v>0</v>
      </c>
      <c r="N21" s="16">
        <f t="shared" si="5"/>
        <v>1</v>
      </c>
      <c r="O21" s="16" t="str">
        <f t="shared" si="6"/>
        <v>일반</v>
      </c>
      <c r="P21" s="16">
        <f>RawData!P18</f>
        <v>0</v>
      </c>
    </row>
    <row r="22" spans="1:16">
      <c r="A22" s="16">
        <v>14</v>
      </c>
      <c r="B22" s="16" t="str">
        <f>RawData!B19</f>
        <v>신수로</v>
      </c>
      <c r="C22" s="16" t="str">
        <f>RIGHT(RawData!$A$2,2)&amp;"-"&amp;RawData!$C$2&amp;"-"&amp;RawData!A19</f>
        <v>25-용인시-14</v>
      </c>
      <c r="D22" s="16" t="str">
        <f>RawData!D19</f>
        <v>양호</v>
      </c>
      <c r="E22" s="16" t="str">
        <f>RawData!E19</f>
        <v>거북등</v>
      </c>
      <c r="F22" s="16" t="str">
        <f>RawData!F19</f>
        <v>건조</v>
      </c>
      <c r="G22" s="16">
        <f>RawData!G19</f>
        <v>9.3000000000000007</v>
      </c>
      <c r="H22" s="16" t="str">
        <f>RawData!H19</f>
        <v>-</v>
      </c>
      <c r="I22" s="16">
        <f t="shared" si="0"/>
        <v>0</v>
      </c>
      <c r="J22" s="16">
        <f t="shared" si="1"/>
        <v>3</v>
      </c>
      <c r="K22" s="16">
        <f t="shared" si="2"/>
        <v>0</v>
      </c>
      <c r="L22" s="16">
        <f t="shared" si="3"/>
        <v>0</v>
      </c>
      <c r="M22" s="16">
        <f t="shared" si="4"/>
        <v>0</v>
      </c>
      <c r="N22" s="16">
        <f t="shared" si="5"/>
        <v>3</v>
      </c>
      <c r="O22" s="16" t="str">
        <f t="shared" si="6"/>
        <v>일반</v>
      </c>
      <c r="P22" s="16">
        <f>RawData!P19</f>
        <v>0</v>
      </c>
    </row>
    <row r="23" spans="1:16">
      <c r="A23" s="16">
        <v>15</v>
      </c>
      <c r="B23" s="16" t="str">
        <f>RawData!B20</f>
        <v>풍덕천로</v>
      </c>
      <c r="C23" s="16" t="str">
        <f>RIGHT(RawData!$A$2,2)&amp;"-"&amp;RawData!$C$2&amp;"-"&amp;RawData!A20</f>
        <v>25-용인시-15</v>
      </c>
      <c r="D23" s="16" t="str">
        <f>RawData!D20</f>
        <v>양호</v>
      </c>
      <c r="E23" s="16" t="str">
        <f>RawData!E20</f>
        <v>종균열</v>
      </c>
      <c r="F23" s="16" t="str">
        <f>RawData!F20</f>
        <v>건조</v>
      </c>
      <c r="G23" s="16">
        <f>RawData!G20</f>
        <v>9.3000000000000007</v>
      </c>
      <c r="H23" s="16" t="str">
        <f>RawData!H20</f>
        <v>-</v>
      </c>
      <c r="I23" s="16">
        <f t="shared" si="0"/>
        <v>0</v>
      </c>
      <c r="J23" s="16">
        <f t="shared" si="1"/>
        <v>1</v>
      </c>
      <c r="K23" s="16">
        <f t="shared" si="2"/>
        <v>0</v>
      </c>
      <c r="L23" s="16">
        <f t="shared" si="3"/>
        <v>0</v>
      </c>
      <c r="M23" s="16">
        <f t="shared" si="4"/>
        <v>0</v>
      </c>
      <c r="N23" s="16">
        <f t="shared" si="5"/>
        <v>1</v>
      </c>
      <c r="O23" s="16" t="str">
        <f t="shared" si="6"/>
        <v>일반</v>
      </c>
      <c r="P23" s="16" t="str">
        <f>RawData!P20</f>
        <v>침하4cm</v>
      </c>
    </row>
    <row r="24" spans="1:16">
      <c r="A24" s="16">
        <v>16</v>
      </c>
      <c r="B24" s="16" t="str">
        <f>RawData!B21</f>
        <v>풍덕천로</v>
      </c>
      <c r="C24" s="16" t="str">
        <f>RIGHT(RawData!$A$2,2)&amp;"-"&amp;RawData!$C$2&amp;"-"&amp;RawData!A21</f>
        <v>25-용인시-16</v>
      </c>
      <c r="D24" s="16" t="str">
        <f>RawData!D21</f>
        <v>보통</v>
      </c>
      <c r="E24" s="16" t="str">
        <f>RawData!E21</f>
        <v>-</v>
      </c>
      <c r="F24" s="16" t="str">
        <f>RawData!F21</f>
        <v>건조</v>
      </c>
      <c r="G24" s="16">
        <f>RawData!G21</f>
        <v>9.3000000000000007</v>
      </c>
      <c r="H24" s="16" t="str">
        <f>RawData!H21</f>
        <v>-</v>
      </c>
      <c r="I24" s="16">
        <f t="shared" si="0"/>
        <v>9</v>
      </c>
      <c r="J24" s="16">
        <f t="shared" si="1"/>
        <v>0</v>
      </c>
      <c r="K24" s="16">
        <f t="shared" si="2"/>
        <v>0</v>
      </c>
      <c r="L24" s="16">
        <f t="shared" si="3"/>
        <v>0</v>
      </c>
      <c r="M24" s="16">
        <f t="shared" si="4"/>
        <v>0</v>
      </c>
      <c r="N24" s="16">
        <f t="shared" si="5"/>
        <v>9</v>
      </c>
      <c r="O24" s="16" t="str">
        <f t="shared" si="6"/>
        <v>긴급</v>
      </c>
      <c r="P24" s="16" t="str">
        <f>RawData!P21</f>
        <v>침하8cm</v>
      </c>
    </row>
    <row r="25" spans="1:16">
      <c r="A25" s="16">
        <v>17</v>
      </c>
      <c r="B25" s="16" t="str">
        <f>RawData!B22</f>
        <v>풍덕천로</v>
      </c>
      <c r="C25" s="16" t="str">
        <f>RIGHT(RawData!$A$2,2)&amp;"-"&amp;RawData!$C$2&amp;"-"&amp;RawData!A22</f>
        <v>25-용인시-17</v>
      </c>
      <c r="D25" s="16" t="str">
        <f>RawData!D22</f>
        <v>양호</v>
      </c>
      <c r="E25" s="16" t="str">
        <f>RawData!E22</f>
        <v>거북등</v>
      </c>
      <c r="F25" s="16" t="str">
        <f>RawData!F22</f>
        <v>건조</v>
      </c>
      <c r="G25" s="16">
        <f>RawData!G22</f>
        <v>9.3000000000000007</v>
      </c>
      <c r="H25" s="16" t="str">
        <f>RawData!H22</f>
        <v>-</v>
      </c>
      <c r="I25" s="16">
        <f t="shared" si="0"/>
        <v>0</v>
      </c>
      <c r="J25" s="16">
        <f t="shared" si="1"/>
        <v>3</v>
      </c>
      <c r="K25" s="16">
        <f t="shared" si="2"/>
        <v>0</v>
      </c>
      <c r="L25" s="16">
        <f t="shared" si="3"/>
        <v>0</v>
      </c>
      <c r="M25" s="16">
        <f t="shared" si="4"/>
        <v>0</v>
      </c>
      <c r="N25" s="16">
        <f t="shared" si="5"/>
        <v>3</v>
      </c>
      <c r="O25" s="16" t="str">
        <f t="shared" si="6"/>
        <v>일반</v>
      </c>
      <c r="P25" s="16">
        <f>RawData!P22</f>
        <v>0</v>
      </c>
    </row>
    <row r="26" spans="1:16">
      <c r="A26" s="16">
        <v>18</v>
      </c>
      <c r="B26" s="16" t="str">
        <f>RawData!B23</f>
        <v>풍덕천로</v>
      </c>
      <c r="C26" s="16" t="str">
        <f>RIGHT(RawData!$A$2,2)&amp;"-"&amp;RawData!$C$2&amp;"-"&amp;RawData!A23</f>
        <v>25-용인시-18</v>
      </c>
      <c r="D26" s="16" t="str">
        <f>RawData!D23</f>
        <v>양호</v>
      </c>
      <c r="E26" s="16" t="str">
        <f>RawData!E23</f>
        <v>거북등</v>
      </c>
      <c r="F26" s="16" t="str">
        <f>RawData!F23</f>
        <v>건조</v>
      </c>
      <c r="G26" s="16">
        <f>RawData!G23</f>
        <v>9.3000000000000007</v>
      </c>
      <c r="H26" s="16" t="str">
        <f>RawData!H23</f>
        <v>-</v>
      </c>
      <c r="I26" s="16">
        <f t="shared" si="0"/>
        <v>0</v>
      </c>
      <c r="J26" s="16">
        <f t="shared" si="1"/>
        <v>3</v>
      </c>
      <c r="K26" s="16">
        <f t="shared" si="2"/>
        <v>0</v>
      </c>
      <c r="L26" s="16">
        <f t="shared" si="3"/>
        <v>0</v>
      </c>
      <c r="M26" s="16">
        <f t="shared" si="4"/>
        <v>0</v>
      </c>
      <c r="N26" s="16">
        <f t="shared" si="5"/>
        <v>3</v>
      </c>
      <c r="O26" s="16" t="str">
        <f t="shared" si="6"/>
        <v>일반</v>
      </c>
      <c r="P26" s="16">
        <f>RawData!P23</f>
        <v>0</v>
      </c>
    </row>
    <row r="27" spans="1:16" ht="6.75" customHeight="1">
      <c r="A27" s="21">
        <v>19</v>
      </c>
      <c r="B27" s="21" t="str">
        <f>RawData!B24</f>
        <v>풍덕천로</v>
      </c>
      <c r="C27" s="21" t="str">
        <f>RIGHT(RawData!$A$2,2)&amp;"-"&amp;RawData!$C$2&amp;"-"&amp;RawData!A24</f>
        <v>25-용인시-19</v>
      </c>
      <c r="D27" s="21" t="str">
        <f>RawData!D24</f>
        <v>양호</v>
      </c>
      <c r="E27" s="21" t="str">
        <f>RawData!E24</f>
        <v>거북등</v>
      </c>
      <c r="F27" s="21" t="str">
        <f>RawData!F24</f>
        <v>건조</v>
      </c>
      <c r="G27" s="21">
        <f>RawData!G24</f>
        <v>9.3000000000000007</v>
      </c>
      <c r="H27" s="21" t="str">
        <f>RawData!H24</f>
        <v>-</v>
      </c>
      <c r="I27" s="21">
        <f t="shared" si="0"/>
        <v>0</v>
      </c>
      <c r="J27" s="21">
        <f t="shared" si="1"/>
        <v>3</v>
      </c>
      <c r="K27" s="21">
        <f t="shared" si="2"/>
        <v>0</v>
      </c>
      <c r="L27" s="21">
        <f t="shared" si="3"/>
        <v>0</v>
      </c>
      <c r="M27" s="21">
        <f t="shared" si="4"/>
        <v>0</v>
      </c>
      <c r="N27" s="21">
        <f t="shared" si="5"/>
        <v>3</v>
      </c>
      <c r="O27" s="21" t="str">
        <f t="shared" si="6"/>
        <v>일반</v>
      </c>
      <c r="P27" s="21">
        <f>RawData!P24</f>
        <v>0</v>
      </c>
    </row>
    <row r="28" spans="1:16">
      <c r="A28" s="25">
        <v>20</v>
      </c>
      <c r="B28" s="15" t="str">
        <f>RawData!B25</f>
        <v>풍덕천로</v>
      </c>
      <c r="C28" s="23" t="str">
        <f>RIGHT(RawData!$A$2,2)&amp;"-"&amp;RawData!$C$2&amp;"-"&amp;RawData!A25</f>
        <v>25-용인시-20</v>
      </c>
      <c r="D28" s="23" t="str">
        <f>RawData!D25</f>
        <v>양호</v>
      </c>
      <c r="E28" s="23" t="str">
        <f>RawData!E25</f>
        <v>거북등</v>
      </c>
      <c r="F28" s="23" t="str">
        <f>RawData!F25</f>
        <v>건조</v>
      </c>
      <c r="G28" s="23">
        <f>RawData!G25</f>
        <v>9.3000000000000007</v>
      </c>
      <c r="H28" s="23" t="str">
        <f>RawData!H25</f>
        <v>-</v>
      </c>
      <c r="I28" s="23">
        <f t="shared" si="0"/>
        <v>0</v>
      </c>
      <c r="J28" s="23">
        <f t="shared" si="1"/>
        <v>3</v>
      </c>
      <c r="K28" s="23">
        <f t="shared" si="2"/>
        <v>0</v>
      </c>
      <c r="L28" s="23">
        <f t="shared" si="3"/>
        <v>0</v>
      </c>
      <c r="M28" s="23">
        <f t="shared" si="4"/>
        <v>0</v>
      </c>
      <c r="N28" s="23">
        <f t="shared" si="5"/>
        <v>3</v>
      </c>
      <c r="O28" s="23" t="str">
        <f t="shared" si="6"/>
        <v>일반</v>
      </c>
      <c r="P28" s="23">
        <f>RawData!P25</f>
        <v>0</v>
      </c>
    </row>
    <row r="29" spans="1:16">
      <c r="A29" s="23">
        <v>21</v>
      </c>
      <c r="B29" s="23" t="str">
        <f>RawData!B26</f>
        <v>풍덕천로</v>
      </c>
      <c r="C29" s="23" t="str">
        <f>RIGHT(RawData!$A$2,2)&amp;"-"&amp;RawData!$C$2&amp;"-"&amp;RawData!A26</f>
        <v>25-용인시-21</v>
      </c>
      <c r="D29" s="23" t="str">
        <f>RawData!D26</f>
        <v>양호</v>
      </c>
      <c r="E29" s="23" t="str">
        <f>RawData!E26</f>
        <v>-</v>
      </c>
      <c r="F29" s="23" t="str">
        <f>RawData!F26</f>
        <v>건조</v>
      </c>
      <c r="G29" s="23">
        <f>RawData!G26</f>
        <v>9.3000000000000007</v>
      </c>
      <c r="H29" s="23" t="str">
        <f>RawData!H26</f>
        <v>-</v>
      </c>
      <c r="I29" s="23">
        <f t="shared" si="0"/>
        <v>0</v>
      </c>
      <c r="J29" s="23">
        <f t="shared" si="1"/>
        <v>0</v>
      </c>
      <c r="K29" s="23">
        <f t="shared" si="2"/>
        <v>0</v>
      </c>
      <c r="L29" s="23">
        <f t="shared" si="3"/>
        <v>0</v>
      </c>
      <c r="M29" s="23">
        <f t="shared" si="4"/>
        <v>0</v>
      </c>
      <c r="N29" s="23">
        <f t="shared" si="5"/>
        <v>0</v>
      </c>
      <c r="O29" s="23" t="str">
        <f t="shared" si="6"/>
        <v>일반</v>
      </c>
      <c r="P29" s="23" t="str">
        <f>RawData!P26</f>
        <v>침하 3cm</v>
      </c>
    </row>
    <row r="30" spans="1:16">
      <c r="A30" s="23">
        <v>22</v>
      </c>
      <c r="B30" s="23" t="str">
        <f>RawData!B27</f>
        <v>풍덕천로</v>
      </c>
      <c r="C30" s="23" t="str">
        <f>RIGHT(RawData!$A$2,2)&amp;"-"&amp;RawData!$C$2&amp;"-"&amp;RawData!A27</f>
        <v>25-용인시-22</v>
      </c>
      <c r="D30" s="23" t="str">
        <f>RawData!D27</f>
        <v>양호</v>
      </c>
      <c r="E30" s="23" t="str">
        <f>RawData!E27</f>
        <v>거북등</v>
      </c>
      <c r="F30" s="23" t="str">
        <f>RawData!F27</f>
        <v>건조</v>
      </c>
      <c r="G30" s="23">
        <f>RawData!G27</f>
        <v>9.3000000000000007</v>
      </c>
      <c r="H30" s="23" t="str">
        <f>RawData!H27</f>
        <v>-</v>
      </c>
      <c r="I30" s="23">
        <f t="shared" si="0"/>
        <v>0</v>
      </c>
      <c r="J30" s="23">
        <f t="shared" si="1"/>
        <v>3</v>
      </c>
      <c r="K30" s="23">
        <f t="shared" si="2"/>
        <v>0</v>
      </c>
      <c r="L30" s="23">
        <f t="shared" si="3"/>
        <v>0</v>
      </c>
      <c r="M30" s="23">
        <f t="shared" si="4"/>
        <v>0</v>
      </c>
      <c r="N30" s="23">
        <f t="shared" si="5"/>
        <v>3</v>
      </c>
      <c r="O30" s="23" t="str">
        <f t="shared" si="6"/>
        <v>일반</v>
      </c>
      <c r="P30" s="23">
        <f>RawData!P27</f>
        <v>0</v>
      </c>
    </row>
    <row r="31" spans="1:16">
      <c r="A31" s="23">
        <v>23</v>
      </c>
      <c r="B31" s="23" t="str">
        <f>RawData!B28</f>
        <v>풍덕천로</v>
      </c>
      <c r="C31" s="23" t="str">
        <f>RIGHT(RawData!$A$2,2)&amp;"-"&amp;RawData!$C$2&amp;"-"&amp;RawData!A28</f>
        <v>25-용인시-23</v>
      </c>
      <c r="D31" s="23" t="str">
        <f>RawData!D28</f>
        <v>양호</v>
      </c>
      <c r="E31" s="23" t="str">
        <f>RawData!E28</f>
        <v>거북등</v>
      </c>
      <c r="F31" s="23" t="str">
        <f>RawData!F28</f>
        <v>건조</v>
      </c>
      <c r="G31" s="23">
        <f>RawData!G28</f>
        <v>9.3000000000000007</v>
      </c>
      <c r="H31" s="23" t="str">
        <f>RawData!H28</f>
        <v>-</v>
      </c>
      <c r="I31" s="23">
        <f t="shared" si="0"/>
        <v>0</v>
      </c>
      <c r="J31" s="23">
        <f t="shared" si="1"/>
        <v>3</v>
      </c>
      <c r="K31" s="23">
        <f t="shared" si="2"/>
        <v>0</v>
      </c>
      <c r="L31" s="23">
        <f t="shared" si="3"/>
        <v>0</v>
      </c>
      <c r="M31" s="23">
        <f t="shared" si="4"/>
        <v>0</v>
      </c>
      <c r="N31" s="23">
        <f t="shared" si="5"/>
        <v>3</v>
      </c>
      <c r="O31" s="23" t="str">
        <f t="shared" si="6"/>
        <v>일반</v>
      </c>
      <c r="P31" s="23">
        <f>RawData!P28</f>
        <v>0</v>
      </c>
    </row>
    <row r="32" spans="1:16">
      <c r="A32" s="23">
        <v>24</v>
      </c>
      <c r="B32" s="23" t="str">
        <f>RawData!B29</f>
        <v>풍덕천로</v>
      </c>
      <c r="C32" s="23" t="str">
        <f>RIGHT(RawData!$A$2,2)&amp;"-"&amp;RawData!$C$2&amp;"-"&amp;RawData!A29</f>
        <v>25-용인시-24</v>
      </c>
      <c r="D32" s="23" t="str">
        <f>RawData!D29</f>
        <v>양호</v>
      </c>
      <c r="E32" s="23" t="str">
        <f>RawData!E29</f>
        <v>거북등</v>
      </c>
      <c r="F32" s="23" t="str">
        <f>RawData!F29</f>
        <v>건조</v>
      </c>
      <c r="G32" s="23">
        <f>RawData!G29</f>
        <v>9.3000000000000007</v>
      </c>
      <c r="H32" s="23" t="str">
        <f>RawData!H29</f>
        <v>-</v>
      </c>
      <c r="I32" s="23">
        <f t="shared" si="0"/>
        <v>0</v>
      </c>
      <c r="J32" s="23">
        <f t="shared" si="1"/>
        <v>3</v>
      </c>
      <c r="K32" s="23">
        <f t="shared" si="2"/>
        <v>0</v>
      </c>
      <c r="L32" s="23">
        <f t="shared" si="3"/>
        <v>0</v>
      </c>
      <c r="M32" s="23">
        <f t="shared" si="4"/>
        <v>0</v>
      </c>
      <c r="N32" s="23">
        <f t="shared" si="5"/>
        <v>3</v>
      </c>
      <c r="O32" s="23" t="str">
        <f t="shared" si="6"/>
        <v>일반</v>
      </c>
      <c r="P32" s="23">
        <f>RawData!P29</f>
        <v>0</v>
      </c>
    </row>
    <row r="33" spans="1:16">
      <c r="A33" s="23">
        <v>25</v>
      </c>
      <c r="B33" s="23" t="str">
        <f>RawData!B30</f>
        <v>풍덕천로</v>
      </c>
      <c r="C33" s="23" t="str">
        <f>RIGHT(RawData!$A$2,2)&amp;"-"&amp;RawData!$C$2&amp;"-"&amp;RawData!A30</f>
        <v>25-용인시-25</v>
      </c>
      <c r="D33" s="23" t="str">
        <f>RawData!D30</f>
        <v>양호</v>
      </c>
      <c r="E33" s="23" t="str">
        <f>RawData!E30</f>
        <v>거북등</v>
      </c>
      <c r="F33" s="23" t="str">
        <f>RawData!F30</f>
        <v>건조</v>
      </c>
      <c r="G33" s="23">
        <f>RawData!G30</f>
        <v>9.3000000000000007</v>
      </c>
      <c r="H33" s="23" t="str">
        <f>RawData!H30</f>
        <v>-</v>
      </c>
      <c r="I33" s="23">
        <f t="shared" si="0"/>
        <v>0</v>
      </c>
      <c r="J33" s="23">
        <f t="shared" si="1"/>
        <v>3</v>
      </c>
      <c r="K33" s="23">
        <f t="shared" si="2"/>
        <v>0</v>
      </c>
      <c r="L33" s="23">
        <f t="shared" si="3"/>
        <v>0</v>
      </c>
      <c r="M33" s="23">
        <f t="shared" si="4"/>
        <v>0</v>
      </c>
      <c r="N33" s="23">
        <f t="shared" si="5"/>
        <v>3</v>
      </c>
      <c r="O33" s="23" t="str">
        <f t="shared" si="6"/>
        <v>일반</v>
      </c>
      <c r="P33" s="23">
        <f>RawData!P30</f>
        <v>0</v>
      </c>
    </row>
    <row r="34" spans="1:16">
      <c r="A34" s="23">
        <v>26</v>
      </c>
      <c r="B34" s="23" t="str">
        <f>RawData!B31</f>
        <v>풍덕천로</v>
      </c>
      <c r="C34" s="23" t="str">
        <f>RIGHT(RawData!$A$2,2)&amp;"-"&amp;RawData!$C$2&amp;"-"&amp;RawData!A31</f>
        <v>25-용인시-26</v>
      </c>
      <c r="D34" s="23" t="str">
        <f>RawData!D31</f>
        <v>양호</v>
      </c>
      <c r="E34" s="23" t="str">
        <f>RawData!E31</f>
        <v>거북등</v>
      </c>
      <c r="F34" s="23" t="str">
        <f>RawData!F31</f>
        <v>건조</v>
      </c>
      <c r="G34" s="23">
        <f>RawData!G31</f>
        <v>9.3000000000000007</v>
      </c>
      <c r="H34" s="23" t="str">
        <f>RawData!H31</f>
        <v>-</v>
      </c>
      <c r="I34" s="23">
        <f t="shared" si="0"/>
        <v>0</v>
      </c>
      <c r="J34" s="23">
        <f t="shared" si="1"/>
        <v>3</v>
      </c>
      <c r="K34" s="23">
        <f t="shared" si="2"/>
        <v>0</v>
      </c>
      <c r="L34" s="23">
        <f t="shared" si="3"/>
        <v>0</v>
      </c>
      <c r="M34" s="23">
        <f t="shared" si="4"/>
        <v>0</v>
      </c>
      <c r="N34" s="23">
        <f t="shared" si="5"/>
        <v>3</v>
      </c>
      <c r="O34" s="23" t="str">
        <f t="shared" si="6"/>
        <v>일반</v>
      </c>
      <c r="P34" s="23">
        <f>RawData!P31</f>
        <v>0</v>
      </c>
    </row>
    <row r="35" spans="1:16">
      <c r="A35" s="23">
        <v>27</v>
      </c>
      <c r="B35" s="23" t="str">
        <f>RawData!B32</f>
        <v>풍덕천로</v>
      </c>
      <c r="C35" s="23" t="str">
        <f>RIGHT(RawData!$A$2,2)&amp;"-"&amp;RawData!$C$2&amp;"-"&amp;RawData!A32</f>
        <v>25-용인시-27</v>
      </c>
      <c r="D35" s="23" t="str">
        <f>RawData!D32</f>
        <v>양호</v>
      </c>
      <c r="E35" s="23" t="str">
        <f>RawData!E32</f>
        <v>-</v>
      </c>
      <c r="F35" s="23" t="str">
        <f>RawData!F32</f>
        <v>건조</v>
      </c>
      <c r="G35" s="23">
        <f>RawData!G32</f>
        <v>9.3000000000000007</v>
      </c>
      <c r="H35" s="23" t="str">
        <f>RawData!H32</f>
        <v>-</v>
      </c>
      <c r="I35" s="23">
        <f t="shared" si="0"/>
        <v>0</v>
      </c>
      <c r="J35" s="23">
        <f t="shared" si="1"/>
        <v>0</v>
      </c>
      <c r="K35" s="23">
        <f t="shared" si="2"/>
        <v>0</v>
      </c>
      <c r="L35" s="23">
        <f t="shared" si="3"/>
        <v>0</v>
      </c>
      <c r="M35" s="23">
        <f t="shared" si="4"/>
        <v>0</v>
      </c>
      <c r="N35" s="23">
        <f t="shared" si="5"/>
        <v>0</v>
      </c>
      <c r="O35" s="23" t="str">
        <f t="shared" si="6"/>
        <v>일반</v>
      </c>
      <c r="P35" s="23" t="str">
        <f>RawData!P32</f>
        <v>보도침하 5cm미만</v>
      </c>
    </row>
    <row r="36" spans="1:16">
      <c r="A36" s="23">
        <v>28</v>
      </c>
      <c r="B36" s="23" t="str">
        <f>RawData!B33</f>
        <v>풍덕천로</v>
      </c>
      <c r="C36" s="23" t="str">
        <f>RIGHT(RawData!$A$2,2)&amp;"-"&amp;RawData!$C$2&amp;"-"&amp;RawData!A33</f>
        <v>25-용인시-28</v>
      </c>
      <c r="D36" s="23" t="str">
        <f>RawData!D33</f>
        <v>양호</v>
      </c>
      <c r="E36" s="23" t="str">
        <f>RawData!E33</f>
        <v>거북등</v>
      </c>
      <c r="F36" s="23" t="str">
        <f>RawData!F33</f>
        <v>건조</v>
      </c>
      <c r="G36" s="23">
        <f>RawData!G33</f>
        <v>9.3000000000000007</v>
      </c>
      <c r="H36" s="23" t="str">
        <f>RawData!H33</f>
        <v>-</v>
      </c>
      <c r="I36" s="23">
        <f t="shared" si="0"/>
        <v>0</v>
      </c>
      <c r="J36" s="23">
        <f t="shared" si="1"/>
        <v>3</v>
      </c>
      <c r="K36" s="23">
        <f t="shared" si="2"/>
        <v>0</v>
      </c>
      <c r="L36" s="23">
        <f t="shared" si="3"/>
        <v>0</v>
      </c>
      <c r="M36" s="23">
        <f t="shared" si="4"/>
        <v>0</v>
      </c>
      <c r="N36" s="23">
        <f t="shared" si="5"/>
        <v>3</v>
      </c>
      <c r="O36" s="23" t="str">
        <f t="shared" si="6"/>
        <v>일반</v>
      </c>
      <c r="P36" s="23">
        <f>RawData!P33</f>
        <v>0</v>
      </c>
    </row>
    <row r="37" spans="1:16">
      <c r="A37" s="23">
        <v>29</v>
      </c>
      <c r="B37" s="23" t="str">
        <f>RawData!B34</f>
        <v>풍덕천로</v>
      </c>
      <c r="C37" s="23" t="str">
        <f>RIGHT(RawData!$A$2,2)&amp;"-"&amp;RawData!$C$2&amp;"-"&amp;RawData!A34</f>
        <v>25-용인시-29</v>
      </c>
      <c r="D37" s="23" t="str">
        <f>RawData!D34</f>
        <v>양호</v>
      </c>
      <c r="E37" s="23" t="str">
        <f>RawData!E34</f>
        <v>거북등</v>
      </c>
      <c r="F37" s="23" t="str">
        <f>RawData!F34</f>
        <v>건조</v>
      </c>
      <c r="G37" s="23">
        <f>RawData!G34</f>
        <v>9.3000000000000007</v>
      </c>
      <c r="H37" s="23" t="str">
        <f>RawData!H34</f>
        <v>-</v>
      </c>
      <c r="I37" s="23">
        <f t="shared" si="0"/>
        <v>0</v>
      </c>
      <c r="J37" s="23">
        <f t="shared" si="1"/>
        <v>3</v>
      </c>
      <c r="K37" s="23">
        <f t="shared" si="2"/>
        <v>0</v>
      </c>
      <c r="L37" s="23">
        <f t="shared" si="3"/>
        <v>0</v>
      </c>
      <c r="M37" s="23">
        <f t="shared" si="4"/>
        <v>0</v>
      </c>
      <c r="N37" s="23">
        <f t="shared" si="5"/>
        <v>3</v>
      </c>
      <c r="O37" s="23" t="str">
        <f t="shared" si="6"/>
        <v>일반</v>
      </c>
      <c r="P37" s="23">
        <f>RawData!P34</f>
        <v>0</v>
      </c>
    </row>
    <row r="38" spans="1:16">
      <c r="A38" s="23">
        <v>30</v>
      </c>
      <c r="B38" s="23" t="str">
        <f>RawData!B35</f>
        <v>풍덕천로</v>
      </c>
      <c r="C38" s="23" t="str">
        <f>RIGHT(RawData!$A$2,2)&amp;"-"&amp;RawData!$C$2&amp;"-"&amp;RawData!A35</f>
        <v>25-용인시-30</v>
      </c>
      <c r="D38" s="23" t="str">
        <f>RawData!D35</f>
        <v>양호</v>
      </c>
      <c r="E38" s="23" t="str">
        <f>RawData!E35</f>
        <v>거북등</v>
      </c>
      <c r="F38" s="23" t="str">
        <f>RawData!F35</f>
        <v>건조</v>
      </c>
      <c r="G38" s="23">
        <f>RawData!G35</f>
        <v>9.3000000000000007</v>
      </c>
      <c r="H38" s="23" t="str">
        <f>RawData!H35</f>
        <v>-</v>
      </c>
      <c r="I38" s="23">
        <f t="shared" si="0"/>
        <v>0</v>
      </c>
      <c r="J38" s="23">
        <f t="shared" si="1"/>
        <v>3</v>
      </c>
      <c r="K38" s="23">
        <f t="shared" si="2"/>
        <v>0</v>
      </c>
      <c r="L38" s="23">
        <f t="shared" si="3"/>
        <v>0</v>
      </c>
      <c r="M38" s="23">
        <f t="shared" si="4"/>
        <v>0</v>
      </c>
      <c r="N38" s="23">
        <f t="shared" si="5"/>
        <v>3</v>
      </c>
      <c r="O38" s="23" t="str">
        <f t="shared" si="6"/>
        <v>일반</v>
      </c>
      <c r="P38" s="23">
        <f>RawData!P35</f>
        <v>0</v>
      </c>
    </row>
    <row r="39" spans="1:16">
      <c r="A39" s="23">
        <v>31</v>
      </c>
      <c r="B39" s="23" t="str">
        <f>RawData!B36</f>
        <v>풍덕천로</v>
      </c>
      <c r="C39" s="23" t="str">
        <f>RIGHT(RawData!$A$2,2)&amp;"-"&amp;RawData!$C$2&amp;"-"&amp;RawData!A36</f>
        <v>25-용인시-31</v>
      </c>
      <c r="D39" s="23" t="str">
        <f>RawData!D36</f>
        <v>양호</v>
      </c>
      <c r="E39" s="23" t="str">
        <f>RawData!E36</f>
        <v>거북등</v>
      </c>
      <c r="F39" s="23" t="str">
        <f>RawData!F36</f>
        <v>건조</v>
      </c>
      <c r="G39" s="23">
        <f>RawData!G36</f>
        <v>9.3000000000000007</v>
      </c>
      <c r="H39" s="23" t="str">
        <f>RawData!H36</f>
        <v>-</v>
      </c>
      <c r="I39" s="23">
        <f t="shared" si="0"/>
        <v>0</v>
      </c>
      <c r="J39" s="23">
        <f t="shared" si="1"/>
        <v>3</v>
      </c>
      <c r="K39" s="23">
        <f t="shared" si="2"/>
        <v>0</v>
      </c>
      <c r="L39" s="23">
        <f t="shared" si="3"/>
        <v>0</v>
      </c>
      <c r="M39" s="23">
        <f t="shared" si="4"/>
        <v>0</v>
      </c>
      <c r="N39" s="23">
        <f t="shared" si="5"/>
        <v>3</v>
      </c>
      <c r="O39" s="23" t="str">
        <f t="shared" si="6"/>
        <v>일반</v>
      </c>
      <c r="P39" s="23">
        <f>RawData!P36</f>
        <v>0</v>
      </c>
    </row>
    <row r="40" spans="1:16">
      <c r="A40" s="23">
        <v>32</v>
      </c>
      <c r="B40" s="23" t="str">
        <f>RawData!B37</f>
        <v>풍덕천로</v>
      </c>
      <c r="C40" s="23" t="str">
        <f>RIGHT(RawData!$A$2,2)&amp;"-"&amp;RawData!$C$2&amp;"-"&amp;RawData!A37</f>
        <v>25-용인시-32</v>
      </c>
      <c r="D40" s="23" t="str">
        <f>RawData!D37</f>
        <v>양호</v>
      </c>
      <c r="E40" s="23" t="str">
        <f>RawData!E37</f>
        <v>거북등</v>
      </c>
      <c r="F40" s="23" t="str">
        <f>RawData!F37</f>
        <v>건조</v>
      </c>
      <c r="G40" s="23">
        <f>RawData!G37</f>
        <v>9.3000000000000007</v>
      </c>
      <c r="H40" s="23" t="str">
        <f>RawData!H37</f>
        <v>-</v>
      </c>
      <c r="I40" s="23">
        <f t="shared" si="0"/>
        <v>0</v>
      </c>
      <c r="J40" s="23">
        <f t="shared" si="1"/>
        <v>3</v>
      </c>
      <c r="K40" s="23">
        <f t="shared" si="2"/>
        <v>0</v>
      </c>
      <c r="L40" s="23">
        <f t="shared" si="3"/>
        <v>0</v>
      </c>
      <c r="M40" s="23">
        <f t="shared" si="4"/>
        <v>0</v>
      </c>
      <c r="N40" s="23">
        <f t="shared" si="5"/>
        <v>3</v>
      </c>
      <c r="O40" s="23" t="str">
        <f t="shared" si="6"/>
        <v>일반</v>
      </c>
      <c r="P40" s="23" t="str">
        <f>RawData!P37</f>
        <v>침하 5cm미만</v>
      </c>
    </row>
    <row r="41" spans="1:16">
      <c r="A41" s="23">
        <v>33</v>
      </c>
      <c r="B41" s="23" t="str">
        <f>RawData!B38</f>
        <v>풍덕천로</v>
      </c>
      <c r="C41" s="23" t="str">
        <f>RIGHT(RawData!$A$2,2)&amp;"-"&amp;RawData!$C$2&amp;"-"&amp;RawData!A38</f>
        <v>25-용인시-33</v>
      </c>
      <c r="D41" s="23" t="str">
        <f>RawData!D38</f>
        <v>양호</v>
      </c>
      <c r="E41" s="23" t="str">
        <f>RawData!E38</f>
        <v>거북등</v>
      </c>
      <c r="F41" s="23" t="str">
        <f>RawData!F38</f>
        <v>건조</v>
      </c>
      <c r="G41" s="23">
        <f>RawData!G38</f>
        <v>9.3000000000000007</v>
      </c>
      <c r="H41" s="23" t="str">
        <f>RawData!H38</f>
        <v>-</v>
      </c>
      <c r="I41" s="23">
        <f t="shared" ref="I41:I72" si="7">IF(D41="양호",0,IF(D41&gt;=100,9,IF(D41&gt;=50,3,IF(D41&lt;50,0))))</f>
        <v>0</v>
      </c>
      <c r="J41" s="23">
        <f t="shared" ref="J41:J72" si="8">IF(E41="거북등",3,IF(RIGHT(E41,2)="균열",1,IF(E41="-",0)))</f>
        <v>3</v>
      </c>
      <c r="K41" s="23">
        <f t="shared" ref="K41:K72" si="9">IF(F41="유출",9,IF(F41="습윤",1,IF(F41="양호",0,IF(F41="건조",0))))</f>
        <v>0</v>
      </c>
      <c r="L41" s="23">
        <f t="shared" ref="L41:L72" si="10">IF(G41&lt;10,0,IF(G41&lt;30,1,IF(G41&gt;=30,2)))</f>
        <v>0</v>
      </c>
      <c r="M41" s="23">
        <f t="shared" ref="M41:M72" si="11">IF(H41="-",0,1)</f>
        <v>0</v>
      </c>
      <c r="N41" s="23">
        <f t="shared" ref="N41:N72" si="12">SUM(I41:M41)</f>
        <v>3</v>
      </c>
      <c r="O41" s="23" t="str">
        <f t="shared" ref="O41:O72" si="13">IF(N41&lt;6,"일반",IF(N41&lt;9,"우선",IF(N41&gt;=9,"긴급")))</f>
        <v>일반</v>
      </c>
      <c r="P41" s="23">
        <f>RawData!P38</f>
        <v>0</v>
      </c>
    </row>
    <row r="42" spans="1:16">
      <c r="A42" s="23">
        <v>34</v>
      </c>
      <c r="B42" s="23" t="str">
        <f>RawData!B39</f>
        <v>풍덕천로</v>
      </c>
      <c r="C42" s="23" t="str">
        <f>RIGHT(RawData!$A$2,2)&amp;"-"&amp;RawData!$C$2&amp;"-"&amp;RawData!A39</f>
        <v>25-용인시-34</v>
      </c>
      <c r="D42" s="23" t="str">
        <f>RawData!D39</f>
        <v>양호</v>
      </c>
      <c r="E42" s="23" t="str">
        <f>RawData!E39</f>
        <v>거북등</v>
      </c>
      <c r="F42" s="23" t="str">
        <f>RawData!F39</f>
        <v>건조</v>
      </c>
      <c r="G42" s="23">
        <f>RawData!G39</f>
        <v>9.3000000000000007</v>
      </c>
      <c r="H42" s="23" t="str">
        <f>RawData!H39</f>
        <v>-</v>
      </c>
      <c r="I42" s="23">
        <f t="shared" si="7"/>
        <v>0</v>
      </c>
      <c r="J42" s="23">
        <f t="shared" si="8"/>
        <v>3</v>
      </c>
      <c r="K42" s="23">
        <f t="shared" si="9"/>
        <v>0</v>
      </c>
      <c r="L42" s="23">
        <f t="shared" si="10"/>
        <v>0</v>
      </c>
      <c r="M42" s="23">
        <f t="shared" si="11"/>
        <v>0</v>
      </c>
      <c r="N42" s="23">
        <f t="shared" si="12"/>
        <v>3</v>
      </c>
      <c r="O42" s="23" t="str">
        <f t="shared" si="13"/>
        <v>일반</v>
      </c>
      <c r="P42" s="23">
        <f>RawData!P39</f>
        <v>0</v>
      </c>
    </row>
    <row r="43" spans="1:16">
      <c r="A43" s="23">
        <v>35</v>
      </c>
      <c r="B43" s="23" t="str">
        <f>RawData!B40</f>
        <v>풍덕천로</v>
      </c>
      <c r="C43" s="23" t="str">
        <f>RIGHT(RawData!$A$2,2)&amp;"-"&amp;RawData!$C$2&amp;"-"&amp;RawData!A40</f>
        <v>25-용인시-35</v>
      </c>
      <c r="D43" s="23" t="str">
        <f>RawData!D40</f>
        <v>양호</v>
      </c>
      <c r="E43" s="23" t="str">
        <f>RawData!E40</f>
        <v>-</v>
      </c>
      <c r="F43" s="23" t="str">
        <f>RawData!F40</f>
        <v>건조</v>
      </c>
      <c r="G43" s="23">
        <f>RawData!G40</f>
        <v>9.3000000000000007</v>
      </c>
      <c r="H43" s="23" t="str">
        <f>RawData!H40</f>
        <v>-</v>
      </c>
      <c r="I43" s="23">
        <f t="shared" si="7"/>
        <v>0</v>
      </c>
      <c r="J43" s="23">
        <f t="shared" si="8"/>
        <v>0</v>
      </c>
      <c r="K43" s="23">
        <f t="shared" si="9"/>
        <v>0</v>
      </c>
      <c r="L43" s="23">
        <f t="shared" si="10"/>
        <v>0</v>
      </c>
      <c r="M43" s="23">
        <f t="shared" si="11"/>
        <v>0</v>
      </c>
      <c r="N43" s="23">
        <f t="shared" si="12"/>
        <v>0</v>
      </c>
      <c r="O43" s="23" t="str">
        <f t="shared" si="13"/>
        <v>일반</v>
      </c>
      <c r="P43" s="23" t="str">
        <f>RawData!P40</f>
        <v>보도침하 5cm미만</v>
      </c>
    </row>
    <row r="44" spans="1:16">
      <c r="A44" s="23">
        <v>36</v>
      </c>
      <c r="B44" s="23" t="str">
        <f>RawData!B41</f>
        <v>풍덕천로</v>
      </c>
      <c r="C44" s="23" t="str">
        <f>RIGHT(RawData!$A$2,2)&amp;"-"&amp;RawData!$C$2&amp;"-"&amp;RawData!A41</f>
        <v>25-용인시-36</v>
      </c>
      <c r="D44" s="23" t="str">
        <f>RawData!D41</f>
        <v>양호</v>
      </c>
      <c r="E44" s="23" t="str">
        <f>RawData!E41</f>
        <v>-</v>
      </c>
      <c r="F44" s="23" t="str">
        <f>RawData!F41</f>
        <v>건조</v>
      </c>
      <c r="G44" s="23">
        <f>RawData!G41</f>
        <v>9.3000000000000007</v>
      </c>
      <c r="H44" s="23" t="str">
        <f>RawData!H41</f>
        <v>-</v>
      </c>
      <c r="I44" s="23">
        <f t="shared" si="7"/>
        <v>0</v>
      </c>
      <c r="J44" s="23">
        <f t="shared" si="8"/>
        <v>0</v>
      </c>
      <c r="K44" s="23">
        <f t="shared" si="9"/>
        <v>0</v>
      </c>
      <c r="L44" s="23">
        <f t="shared" si="10"/>
        <v>0</v>
      </c>
      <c r="M44" s="23">
        <f t="shared" si="11"/>
        <v>0</v>
      </c>
      <c r="N44" s="23">
        <f t="shared" si="12"/>
        <v>0</v>
      </c>
      <c r="O44" s="23" t="str">
        <f t="shared" si="13"/>
        <v>일반</v>
      </c>
      <c r="P44" s="23" t="str">
        <f>RawData!P41</f>
        <v>보도침하 5cm미만</v>
      </c>
    </row>
    <row r="45" spans="1:16">
      <c r="A45" s="23">
        <v>37</v>
      </c>
      <c r="B45" s="23" t="str">
        <f>RawData!B42</f>
        <v>풍덕천로</v>
      </c>
      <c r="C45" s="23" t="str">
        <f>RIGHT(RawData!$A$2,2)&amp;"-"&amp;RawData!$C$2&amp;"-"&amp;RawData!A42</f>
        <v>25-용인시-37</v>
      </c>
      <c r="D45" s="23" t="str">
        <f>RawData!D42</f>
        <v>양호</v>
      </c>
      <c r="E45" s="23" t="str">
        <f>RawData!E42</f>
        <v>종균열</v>
      </c>
      <c r="F45" s="23" t="str">
        <f>RawData!F42</f>
        <v>건조</v>
      </c>
      <c r="G45" s="23">
        <f>RawData!G42</f>
        <v>9.3000000000000007</v>
      </c>
      <c r="H45" s="23" t="str">
        <f>RawData!H42</f>
        <v>-</v>
      </c>
      <c r="I45" s="23">
        <f t="shared" si="7"/>
        <v>0</v>
      </c>
      <c r="J45" s="23">
        <f t="shared" si="8"/>
        <v>1</v>
      </c>
      <c r="K45" s="23">
        <f t="shared" si="9"/>
        <v>0</v>
      </c>
      <c r="L45" s="23">
        <f t="shared" si="10"/>
        <v>0</v>
      </c>
      <c r="M45" s="23">
        <f t="shared" si="11"/>
        <v>0</v>
      </c>
      <c r="N45" s="23">
        <f t="shared" si="12"/>
        <v>1</v>
      </c>
      <c r="O45" s="23" t="str">
        <f t="shared" si="13"/>
        <v>일반</v>
      </c>
      <c r="P45" s="23">
        <f>RawData!P42</f>
        <v>0</v>
      </c>
    </row>
    <row r="46" spans="1:16">
      <c r="A46" s="23">
        <v>38</v>
      </c>
      <c r="B46" s="23" t="str">
        <f>RawData!B43</f>
        <v>풍덕천로</v>
      </c>
      <c r="C46" s="23" t="str">
        <f>RIGHT(RawData!$A$2,2)&amp;"-"&amp;RawData!$C$2&amp;"-"&amp;RawData!A43</f>
        <v>25-용인시-38</v>
      </c>
      <c r="D46" s="23" t="str">
        <f>RawData!D43</f>
        <v>양호</v>
      </c>
      <c r="E46" s="23" t="str">
        <f>RawData!E43</f>
        <v>거북등</v>
      </c>
      <c r="F46" s="23" t="str">
        <f>RawData!F43</f>
        <v>건조</v>
      </c>
      <c r="G46" s="23">
        <f>RawData!G43</f>
        <v>9.3000000000000007</v>
      </c>
      <c r="H46" s="23" t="str">
        <f>RawData!H43</f>
        <v>-</v>
      </c>
      <c r="I46" s="23">
        <f t="shared" si="7"/>
        <v>0</v>
      </c>
      <c r="J46" s="23">
        <f t="shared" si="8"/>
        <v>3</v>
      </c>
      <c r="K46" s="23">
        <f t="shared" si="9"/>
        <v>0</v>
      </c>
      <c r="L46" s="23">
        <f t="shared" si="10"/>
        <v>0</v>
      </c>
      <c r="M46" s="23">
        <f t="shared" si="11"/>
        <v>0</v>
      </c>
      <c r="N46" s="23">
        <f t="shared" si="12"/>
        <v>3</v>
      </c>
      <c r="O46" s="23" t="str">
        <f t="shared" si="13"/>
        <v>일반</v>
      </c>
      <c r="P46" s="23">
        <f>RawData!P43</f>
        <v>0</v>
      </c>
    </row>
    <row r="47" spans="1:16">
      <c r="A47" s="23">
        <v>39</v>
      </c>
      <c r="B47" s="23" t="str">
        <f>RawData!B44</f>
        <v>풍덕천로</v>
      </c>
      <c r="C47" s="23" t="str">
        <f>RIGHT(RawData!$A$2,2)&amp;"-"&amp;RawData!$C$2&amp;"-"&amp;RawData!A44</f>
        <v>25-용인시-39</v>
      </c>
      <c r="D47" s="23" t="str">
        <f>RawData!D44</f>
        <v>양호</v>
      </c>
      <c r="E47" s="23" t="str">
        <f>RawData!E44</f>
        <v>-</v>
      </c>
      <c r="F47" s="23" t="str">
        <f>RawData!F44</f>
        <v>건조</v>
      </c>
      <c r="G47" s="23">
        <f>RawData!G44</f>
        <v>9.3000000000000007</v>
      </c>
      <c r="H47" s="23" t="str">
        <f>RawData!H44</f>
        <v>-</v>
      </c>
      <c r="I47" s="23">
        <f t="shared" si="7"/>
        <v>0</v>
      </c>
      <c r="J47" s="23">
        <f t="shared" si="8"/>
        <v>0</v>
      </c>
      <c r="K47" s="23">
        <f t="shared" si="9"/>
        <v>0</v>
      </c>
      <c r="L47" s="23">
        <f t="shared" si="10"/>
        <v>0</v>
      </c>
      <c r="M47" s="23">
        <f t="shared" si="11"/>
        <v>0</v>
      </c>
      <c r="N47" s="23">
        <f t="shared" si="12"/>
        <v>0</v>
      </c>
      <c r="O47" s="23" t="str">
        <f t="shared" si="13"/>
        <v>일반</v>
      </c>
      <c r="P47" s="23" t="str">
        <f>RawData!P44</f>
        <v>보도침하 5cm미만</v>
      </c>
    </row>
    <row r="48" spans="1:16">
      <c r="A48" s="23">
        <v>40</v>
      </c>
      <c r="B48" s="23" t="str">
        <f>RawData!B45</f>
        <v>풍덕천로</v>
      </c>
      <c r="C48" s="23" t="str">
        <f>RIGHT(RawData!$A$2,2)&amp;"-"&amp;RawData!$C$2&amp;"-"&amp;RawData!A45</f>
        <v>25-용인시-40</v>
      </c>
      <c r="D48" s="23" t="str">
        <f>RawData!D45</f>
        <v>양호</v>
      </c>
      <c r="E48" s="23" t="str">
        <f>RawData!E45</f>
        <v>종균열</v>
      </c>
      <c r="F48" s="23" t="str">
        <f>RawData!F45</f>
        <v>건조</v>
      </c>
      <c r="G48" s="23">
        <f>RawData!G45</f>
        <v>9.3000000000000007</v>
      </c>
      <c r="H48" s="23" t="str">
        <f>RawData!H45</f>
        <v>-</v>
      </c>
      <c r="I48" s="23">
        <f t="shared" si="7"/>
        <v>0</v>
      </c>
      <c r="J48" s="23">
        <f t="shared" si="8"/>
        <v>1</v>
      </c>
      <c r="K48" s="23">
        <f t="shared" si="9"/>
        <v>0</v>
      </c>
      <c r="L48" s="23">
        <f t="shared" si="10"/>
        <v>0</v>
      </c>
      <c r="M48" s="23">
        <f t="shared" si="11"/>
        <v>0</v>
      </c>
      <c r="N48" s="23">
        <f t="shared" si="12"/>
        <v>1</v>
      </c>
      <c r="O48" s="23" t="str">
        <f t="shared" si="13"/>
        <v>일반</v>
      </c>
      <c r="P48" s="23">
        <f>RawData!P45</f>
        <v>0</v>
      </c>
    </row>
    <row r="49" spans="1:16">
      <c r="A49" s="23">
        <v>41</v>
      </c>
      <c r="B49" s="23" t="str">
        <f>RawData!B46</f>
        <v>풍덕천로</v>
      </c>
      <c r="C49" s="23" t="str">
        <f>RIGHT(RawData!$A$2,2)&amp;"-"&amp;RawData!$C$2&amp;"-"&amp;RawData!A46</f>
        <v>25-용인시-41</v>
      </c>
      <c r="D49" s="23" t="str">
        <f>RawData!D46</f>
        <v>양호</v>
      </c>
      <c r="E49" s="23" t="str">
        <f>RawData!E46</f>
        <v>-</v>
      </c>
      <c r="F49" s="23" t="str">
        <f>RawData!F46</f>
        <v>건조</v>
      </c>
      <c r="G49" s="23">
        <f>RawData!G46</f>
        <v>9.3000000000000007</v>
      </c>
      <c r="H49" s="23" t="str">
        <f>RawData!H46</f>
        <v>-</v>
      </c>
      <c r="I49" s="23">
        <f t="shared" si="7"/>
        <v>0</v>
      </c>
      <c r="J49" s="23">
        <f t="shared" si="8"/>
        <v>0</v>
      </c>
      <c r="K49" s="23">
        <f t="shared" si="9"/>
        <v>0</v>
      </c>
      <c r="L49" s="23">
        <f t="shared" si="10"/>
        <v>0</v>
      </c>
      <c r="M49" s="23">
        <f t="shared" si="11"/>
        <v>0</v>
      </c>
      <c r="N49" s="23">
        <f t="shared" si="12"/>
        <v>0</v>
      </c>
      <c r="O49" s="23" t="str">
        <f t="shared" si="13"/>
        <v>일반</v>
      </c>
      <c r="P49" s="23" t="str">
        <f>RawData!P46</f>
        <v>보도침하 5cm미만</v>
      </c>
    </row>
    <row r="50" spans="1:16">
      <c r="A50" s="23">
        <v>42</v>
      </c>
      <c r="B50" s="23" t="str">
        <f>RawData!B47</f>
        <v>풍덕천로</v>
      </c>
      <c r="C50" s="23" t="str">
        <f>RIGHT(RawData!$A$2,2)&amp;"-"&amp;RawData!$C$2&amp;"-"&amp;RawData!A47</f>
        <v>25-용인시-42</v>
      </c>
      <c r="D50" s="23" t="str">
        <f>RawData!D47</f>
        <v>양호</v>
      </c>
      <c r="E50" s="23" t="str">
        <f>RawData!E47</f>
        <v>거북등</v>
      </c>
      <c r="F50" s="23" t="str">
        <f>RawData!F47</f>
        <v>건조</v>
      </c>
      <c r="G50" s="23">
        <f>RawData!G47</f>
        <v>9.3000000000000007</v>
      </c>
      <c r="H50" s="23" t="str">
        <f>RawData!H47</f>
        <v>-</v>
      </c>
      <c r="I50" s="23">
        <f t="shared" si="7"/>
        <v>0</v>
      </c>
      <c r="J50" s="23">
        <f t="shared" si="8"/>
        <v>3</v>
      </c>
      <c r="K50" s="23">
        <f t="shared" si="9"/>
        <v>0</v>
      </c>
      <c r="L50" s="23">
        <f t="shared" si="10"/>
        <v>0</v>
      </c>
      <c r="M50" s="23">
        <f t="shared" si="11"/>
        <v>0</v>
      </c>
      <c r="N50" s="23">
        <f t="shared" si="12"/>
        <v>3</v>
      </c>
      <c r="O50" s="23" t="str">
        <f t="shared" si="13"/>
        <v>일반</v>
      </c>
      <c r="P50" s="23">
        <f>RawData!P47</f>
        <v>0</v>
      </c>
    </row>
    <row r="51" spans="1:16">
      <c r="A51">
        <v>43</v>
      </c>
      <c r="B51" t="str">
        <f>RawData!B48</f>
        <v>풍덕천로</v>
      </c>
      <c r="C51" s="13" t="str">
        <f>RIGHT(RawData!$A$2,2)&amp;"-"&amp;RawData!$C$2&amp;"-"&amp;RawData!A48</f>
        <v>25-용인시-43</v>
      </c>
      <c r="D51" t="str">
        <f>RawData!D48</f>
        <v>양호</v>
      </c>
      <c r="E51" t="str">
        <f>RawData!E48</f>
        <v>거북등</v>
      </c>
      <c r="F51" t="str">
        <f>RawData!F48</f>
        <v>건조</v>
      </c>
      <c r="G51" s="26">
        <f>RawData!G48</f>
        <v>9.3000000000000007</v>
      </c>
      <c r="H51" s="13" t="str">
        <f>RawData!H48</f>
        <v>-</v>
      </c>
      <c r="I51" s="26">
        <f t="shared" si="7"/>
        <v>0</v>
      </c>
      <c r="J51" s="26">
        <f t="shared" si="8"/>
        <v>3</v>
      </c>
      <c r="K51" s="26">
        <f t="shared" si="9"/>
        <v>0</v>
      </c>
      <c r="L51" s="26">
        <f t="shared" si="10"/>
        <v>0</v>
      </c>
      <c r="M51" s="13">
        <f t="shared" si="11"/>
        <v>0</v>
      </c>
      <c r="N51" s="13">
        <f t="shared" si="12"/>
        <v>3</v>
      </c>
      <c r="O51" s="13" t="str">
        <f t="shared" si="13"/>
        <v>일반</v>
      </c>
      <c r="P51" s="13" t="str">
        <f>RawData!P48</f>
        <v>침하 5cm미만</v>
      </c>
    </row>
    <row r="52" spans="1:16">
      <c r="A52">
        <v>44</v>
      </c>
      <c r="B52" t="str">
        <f>RawData!B49</f>
        <v>풍덕천로</v>
      </c>
      <c r="C52" s="13" t="str">
        <f>RIGHT(RawData!$A$2,2)&amp;"-"&amp;RawData!$C$2&amp;"-"&amp;RawData!A49</f>
        <v>25-용인시-44</v>
      </c>
      <c r="D52" t="str">
        <f>RawData!D49</f>
        <v>양호</v>
      </c>
      <c r="E52" t="str">
        <f>RawData!E49</f>
        <v>거북등</v>
      </c>
      <c r="F52" t="str">
        <f>RawData!F49</f>
        <v>건조</v>
      </c>
      <c r="G52" s="26">
        <f>RawData!G49</f>
        <v>9.3000000000000007</v>
      </c>
      <c r="H52" s="13" t="str">
        <f>RawData!H49</f>
        <v>-</v>
      </c>
      <c r="I52" s="26">
        <f t="shared" si="7"/>
        <v>0</v>
      </c>
      <c r="J52" s="26">
        <f t="shared" si="8"/>
        <v>3</v>
      </c>
      <c r="K52" s="26">
        <f t="shared" si="9"/>
        <v>0</v>
      </c>
      <c r="L52" s="26">
        <f t="shared" si="10"/>
        <v>0</v>
      </c>
      <c r="M52" s="13">
        <f t="shared" si="11"/>
        <v>0</v>
      </c>
      <c r="N52" s="13">
        <f t="shared" si="12"/>
        <v>3</v>
      </c>
      <c r="O52" s="13" t="str">
        <f t="shared" si="13"/>
        <v>일반</v>
      </c>
      <c r="P52" s="13">
        <f>RawData!P49</f>
        <v>0</v>
      </c>
    </row>
    <row r="53" spans="1:16">
      <c r="A53">
        <v>45</v>
      </c>
      <c r="B53" t="str">
        <f>RawData!B50</f>
        <v>풍덕천로</v>
      </c>
      <c r="C53" s="13" t="str">
        <f>RIGHT(RawData!$A$2,2)&amp;"-"&amp;RawData!$C$2&amp;"-"&amp;RawData!A50</f>
        <v>25-용인시-45</v>
      </c>
      <c r="D53" t="str">
        <f>RawData!D50</f>
        <v>양호</v>
      </c>
      <c r="E53" t="str">
        <f>RawData!E50</f>
        <v>거북등</v>
      </c>
      <c r="F53" t="str">
        <f>RawData!F50</f>
        <v>건조</v>
      </c>
      <c r="G53" s="26">
        <f>RawData!G50</f>
        <v>9.3000000000000007</v>
      </c>
      <c r="H53" s="13" t="str">
        <f>RawData!H50</f>
        <v>-</v>
      </c>
      <c r="I53" s="26">
        <f t="shared" si="7"/>
        <v>0</v>
      </c>
      <c r="J53" s="26">
        <f t="shared" si="8"/>
        <v>3</v>
      </c>
      <c r="K53" s="26">
        <f t="shared" si="9"/>
        <v>0</v>
      </c>
      <c r="L53" s="26">
        <f t="shared" si="10"/>
        <v>0</v>
      </c>
      <c r="M53" s="13">
        <f t="shared" si="11"/>
        <v>0</v>
      </c>
      <c r="N53" s="13">
        <f t="shared" si="12"/>
        <v>3</v>
      </c>
      <c r="O53" s="13" t="str">
        <f t="shared" si="13"/>
        <v>일반</v>
      </c>
      <c r="P53" s="13" t="str">
        <f>RawData!P50</f>
        <v>침하 5cm미만</v>
      </c>
    </row>
    <row r="54" spans="1:16">
      <c r="A54">
        <v>46</v>
      </c>
      <c r="B54" t="str">
        <f>RawData!B51</f>
        <v>풍덕천로</v>
      </c>
      <c r="C54" s="13" t="str">
        <f>RIGHT(RawData!$A$2,2)&amp;"-"&amp;RawData!$C$2&amp;"-"&amp;RawData!A51</f>
        <v>25-용인시-46</v>
      </c>
      <c r="D54" t="str">
        <f>RawData!D51</f>
        <v>양호</v>
      </c>
      <c r="E54" t="str">
        <f>RawData!E51</f>
        <v>거북등</v>
      </c>
      <c r="F54" t="str">
        <f>RawData!F51</f>
        <v>건조</v>
      </c>
      <c r="G54" s="26">
        <f>RawData!G51</f>
        <v>9.3000000000000007</v>
      </c>
      <c r="H54" s="13" t="str">
        <f>RawData!H51</f>
        <v>-</v>
      </c>
      <c r="I54" s="26">
        <f t="shared" si="7"/>
        <v>0</v>
      </c>
      <c r="J54" s="26">
        <f t="shared" si="8"/>
        <v>3</v>
      </c>
      <c r="K54" s="26">
        <f t="shared" si="9"/>
        <v>0</v>
      </c>
      <c r="L54" s="26">
        <f t="shared" si="10"/>
        <v>0</v>
      </c>
      <c r="M54" s="13">
        <f t="shared" si="11"/>
        <v>0</v>
      </c>
      <c r="N54" s="13">
        <f t="shared" si="12"/>
        <v>3</v>
      </c>
      <c r="O54" s="13" t="str">
        <f t="shared" si="13"/>
        <v>일반</v>
      </c>
      <c r="P54" s="13">
        <f>RawData!P51</f>
        <v>0</v>
      </c>
    </row>
    <row r="55" spans="1:16">
      <c r="A55">
        <v>47</v>
      </c>
      <c r="B55" t="str">
        <f>RawData!B52</f>
        <v>풍덕천로</v>
      </c>
      <c r="C55" s="13" t="str">
        <f>RIGHT(RawData!$A$2,2)&amp;"-"&amp;RawData!$C$2&amp;"-"&amp;RawData!A52</f>
        <v>25-용인시-47</v>
      </c>
      <c r="D55" t="str">
        <f>RawData!D52</f>
        <v>양호</v>
      </c>
      <c r="E55" t="str">
        <f>RawData!E52</f>
        <v>횡균열</v>
      </c>
      <c r="F55" t="str">
        <f>RawData!F52</f>
        <v>건조</v>
      </c>
      <c r="G55" s="26">
        <f>RawData!G52</f>
        <v>9.3000000000000007</v>
      </c>
      <c r="H55" s="13" t="str">
        <f>RawData!H52</f>
        <v>-</v>
      </c>
      <c r="I55" s="26">
        <f t="shared" si="7"/>
        <v>0</v>
      </c>
      <c r="J55" s="26">
        <f t="shared" si="8"/>
        <v>1</v>
      </c>
      <c r="K55" s="26">
        <f t="shared" si="9"/>
        <v>0</v>
      </c>
      <c r="L55" s="26">
        <f t="shared" si="10"/>
        <v>0</v>
      </c>
      <c r="M55" s="13">
        <f t="shared" si="11"/>
        <v>0</v>
      </c>
      <c r="N55" s="13">
        <f t="shared" si="12"/>
        <v>1</v>
      </c>
      <c r="O55" s="13" t="str">
        <f t="shared" si="13"/>
        <v>일반</v>
      </c>
      <c r="P55" s="13">
        <f>RawData!P52</f>
        <v>0</v>
      </c>
    </row>
    <row r="56" spans="1:16">
      <c r="A56">
        <v>48</v>
      </c>
      <c r="B56" t="str">
        <f>RawData!B53</f>
        <v>풍덕천로</v>
      </c>
      <c r="C56" s="13" t="str">
        <f>RIGHT(RawData!$A$2,2)&amp;"-"&amp;RawData!$C$2&amp;"-"&amp;RawData!A53</f>
        <v>25-용인시-48</v>
      </c>
      <c r="D56" t="str">
        <f>RawData!D53</f>
        <v>양호</v>
      </c>
      <c r="E56" t="str">
        <f>RawData!E53</f>
        <v>-</v>
      </c>
      <c r="F56" t="str">
        <f>RawData!F53</f>
        <v>건조</v>
      </c>
      <c r="G56" s="26">
        <f>RawData!G53</f>
        <v>9.3000000000000007</v>
      </c>
      <c r="H56" s="13" t="str">
        <f>RawData!H53</f>
        <v>-</v>
      </c>
      <c r="I56" s="26">
        <f t="shared" si="7"/>
        <v>0</v>
      </c>
      <c r="J56" s="26">
        <f t="shared" si="8"/>
        <v>0</v>
      </c>
      <c r="K56" s="26">
        <f t="shared" si="9"/>
        <v>0</v>
      </c>
      <c r="L56" s="26">
        <f t="shared" si="10"/>
        <v>0</v>
      </c>
      <c r="M56" s="13">
        <f t="shared" si="11"/>
        <v>0</v>
      </c>
      <c r="N56" s="13">
        <f t="shared" si="12"/>
        <v>0</v>
      </c>
      <c r="O56" s="13" t="str">
        <f t="shared" si="13"/>
        <v>일반</v>
      </c>
      <c r="P56" s="13" t="str">
        <f>RawData!P53</f>
        <v>보도침하 5cm미만</v>
      </c>
    </row>
    <row r="57" spans="1:16">
      <c r="A57">
        <v>49</v>
      </c>
      <c r="B57" t="str">
        <f>RawData!B54</f>
        <v>풍덕천로</v>
      </c>
      <c r="C57" s="13" t="str">
        <f>RIGHT(RawData!$A$2,2)&amp;"-"&amp;RawData!$C$2&amp;"-"&amp;RawData!A54</f>
        <v>25-용인시-49</v>
      </c>
      <c r="D57" t="str">
        <f>RawData!D54</f>
        <v>양호</v>
      </c>
      <c r="E57" t="str">
        <f>RawData!E54</f>
        <v>-</v>
      </c>
      <c r="F57" t="str">
        <f>RawData!F54</f>
        <v>건조</v>
      </c>
      <c r="G57" s="26">
        <f>RawData!G54</f>
        <v>9.3000000000000007</v>
      </c>
      <c r="H57" s="13" t="str">
        <f>RawData!H54</f>
        <v>-</v>
      </c>
      <c r="I57" s="26">
        <f t="shared" si="7"/>
        <v>0</v>
      </c>
      <c r="J57" s="26">
        <f t="shared" si="8"/>
        <v>0</v>
      </c>
      <c r="K57" s="26">
        <f t="shared" si="9"/>
        <v>0</v>
      </c>
      <c r="L57" s="26">
        <f t="shared" si="10"/>
        <v>0</v>
      </c>
      <c r="M57" s="13">
        <f t="shared" si="11"/>
        <v>0</v>
      </c>
      <c r="N57" s="13">
        <f t="shared" si="12"/>
        <v>0</v>
      </c>
      <c r="O57" s="13" t="str">
        <f t="shared" si="13"/>
        <v>일반</v>
      </c>
      <c r="P57" s="13" t="str">
        <f>RawData!P54</f>
        <v>보도 단차침하 5cm미만</v>
      </c>
    </row>
    <row r="58" spans="1:16">
      <c r="A58">
        <v>50</v>
      </c>
      <c r="B58" t="str">
        <f>RawData!B55</f>
        <v>풍덕천로</v>
      </c>
      <c r="C58" s="13" t="str">
        <f>RIGHT(RawData!$A$2,2)&amp;"-"&amp;RawData!$C$2&amp;"-"&amp;RawData!A55</f>
        <v>25-용인시-50</v>
      </c>
      <c r="D58" t="str">
        <f>RawData!D55</f>
        <v>양호</v>
      </c>
      <c r="E58" t="str">
        <f>RawData!E55</f>
        <v>거북등</v>
      </c>
      <c r="F58" t="str">
        <f>RawData!F55</f>
        <v>건조</v>
      </c>
      <c r="G58" s="26">
        <f>RawData!G55</f>
        <v>9.3000000000000007</v>
      </c>
      <c r="H58" s="13" t="str">
        <f>RawData!H55</f>
        <v>-</v>
      </c>
      <c r="I58" s="26">
        <f t="shared" si="7"/>
        <v>0</v>
      </c>
      <c r="J58" s="26">
        <f t="shared" si="8"/>
        <v>3</v>
      </c>
      <c r="K58" s="26">
        <f t="shared" si="9"/>
        <v>0</v>
      </c>
      <c r="L58" s="26">
        <f t="shared" si="10"/>
        <v>0</v>
      </c>
      <c r="M58" s="13">
        <f t="shared" si="11"/>
        <v>0</v>
      </c>
      <c r="N58" s="13">
        <f t="shared" si="12"/>
        <v>3</v>
      </c>
      <c r="O58" s="13" t="str">
        <f t="shared" si="13"/>
        <v>일반</v>
      </c>
      <c r="P58" s="13">
        <f>RawData!P55</f>
        <v>0</v>
      </c>
    </row>
    <row r="59" spans="1:16" ht="28.5">
      <c r="A59">
        <v>51</v>
      </c>
      <c r="B59" t="str">
        <f>RawData!B56</f>
        <v>풍덕천로</v>
      </c>
      <c r="C59" s="13" t="str">
        <f>RIGHT(RawData!$A$2,2)&amp;"-"&amp;RawData!$C$2&amp;"-"&amp;RawData!A56</f>
        <v>25-용인시-51</v>
      </c>
      <c r="D59" t="str">
        <f>RawData!D56</f>
        <v>양호</v>
      </c>
      <c r="E59" s="27" t="str">
        <f>RawData!E56</f>
        <v>종균열
횡균열</v>
      </c>
      <c r="F59" t="str">
        <f>RawData!F56</f>
        <v>건조</v>
      </c>
      <c r="G59" s="27">
        <f>RawData!G56</f>
        <v>9.3000000000000007</v>
      </c>
      <c r="H59" s="13" t="str">
        <f>RawData!H56</f>
        <v>-</v>
      </c>
      <c r="I59" s="27">
        <f t="shared" si="7"/>
        <v>0</v>
      </c>
      <c r="J59" s="27">
        <f t="shared" si="8"/>
        <v>1</v>
      </c>
      <c r="K59" s="27">
        <f t="shared" si="9"/>
        <v>0</v>
      </c>
      <c r="L59" s="27">
        <f t="shared" si="10"/>
        <v>0</v>
      </c>
      <c r="M59" s="13">
        <f t="shared" si="11"/>
        <v>0</v>
      </c>
      <c r="N59" s="13">
        <f t="shared" si="12"/>
        <v>1</v>
      </c>
      <c r="O59" s="13" t="str">
        <f t="shared" si="13"/>
        <v>일반</v>
      </c>
      <c r="P59" s="13">
        <f>RawData!P56</f>
        <v>0</v>
      </c>
    </row>
    <row r="60" spans="1:16">
      <c r="A60">
        <v>52</v>
      </c>
      <c r="B60" t="str">
        <f>RawData!B57</f>
        <v>풍덕천로</v>
      </c>
      <c r="C60" s="13" t="str">
        <f>RIGHT(RawData!$A$2,2)&amp;"-"&amp;RawData!$C$2&amp;"-"&amp;RawData!A57</f>
        <v>25-용인시-52</v>
      </c>
      <c r="D60" t="str">
        <f>RawData!D57</f>
        <v>양호</v>
      </c>
      <c r="E60" t="str">
        <f>RawData!E57</f>
        <v>-</v>
      </c>
      <c r="F60" t="str">
        <f>RawData!F57</f>
        <v>건조</v>
      </c>
      <c r="G60" s="27">
        <f>RawData!G57</f>
        <v>9.3000000000000007</v>
      </c>
      <c r="H60" s="13" t="str">
        <f>RawData!H57</f>
        <v>-</v>
      </c>
      <c r="I60" s="27">
        <f t="shared" si="7"/>
        <v>0</v>
      </c>
      <c r="J60" s="27">
        <f t="shared" si="8"/>
        <v>0</v>
      </c>
      <c r="K60" s="27">
        <f t="shared" si="9"/>
        <v>0</v>
      </c>
      <c r="L60" s="27">
        <f t="shared" si="10"/>
        <v>0</v>
      </c>
      <c r="M60" s="13">
        <f t="shared" si="11"/>
        <v>0</v>
      </c>
      <c r="N60" s="13">
        <f t="shared" si="12"/>
        <v>0</v>
      </c>
      <c r="O60" s="13" t="str">
        <f t="shared" si="13"/>
        <v>일반</v>
      </c>
      <c r="P60" s="13" t="str">
        <f>RawData!P57</f>
        <v>보도 단차침하 5cm미만</v>
      </c>
    </row>
    <row r="61" spans="1:16">
      <c r="A61">
        <v>53</v>
      </c>
      <c r="B61" t="str">
        <f>RawData!B58</f>
        <v>풍덕천로</v>
      </c>
      <c r="C61" s="13" t="str">
        <f>RIGHT(RawData!$A$2,2)&amp;"-"&amp;RawData!$C$2&amp;"-"&amp;RawData!A58</f>
        <v>25-용인시-53</v>
      </c>
      <c r="D61" t="str">
        <f>RawData!D58</f>
        <v>양호</v>
      </c>
      <c r="E61" t="str">
        <f>RawData!E58</f>
        <v>거북등</v>
      </c>
      <c r="F61" t="str">
        <f>RawData!F58</f>
        <v>건조</v>
      </c>
      <c r="G61" s="27">
        <f>RawData!G58</f>
        <v>9.3000000000000007</v>
      </c>
      <c r="H61" s="13" t="str">
        <f>RawData!H58</f>
        <v>-</v>
      </c>
      <c r="I61" s="27">
        <f t="shared" si="7"/>
        <v>0</v>
      </c>
      <c r="J61" s="27">
        <f t="shared" si="8"/>
        <v>3</v>
      </c>
      <c r="K61" s="27">
        <f t="shared" si="9"/>
        <v>0</v>
      </c>
      <c r="L61" s="27">
        <f t="shared" si="10"/>
        <v>0</v>
      </c>
      <c r="M61" s="13">
        <f t="shared" si="11"/>
        <v>0</v>
      </c>
      <c r="N61" s="13">
        <f t="shared" si="12"/>
        <v>3</v>
      </c>
      <c r="O61" s="13" t="str">
        <f t="shared" si="13"/>
        <v>일반</v>
      </c>
      <c r="P61" s="13">
        <f>RawData!P58</f>
        <v>0</v>
      </c>
    </row>
    <row r="62" spans="1:16">
      <c r="A62">
        <v>54</v>
      </c>
      <c r="B62" t="str">
        <f>RawData!B59</f>
        <v>풍덕천로</v>
      </c>
      <c r="C62" s="13" t="str">
        <f>RIGHT(RawData!$A$2,2)&amp;"-"&amp;RawData!$C$2&amp;"-"&amp;RawData!A59</f>
        <v>25-용인시-54</v>
      </c>
      <c r="D62" t="str">
        <f>RawData!D59</f>
        <v>양호</v>
      </c>
      <c r="E62" t="str">
        <f>RawData!E59</f>
        <v>횡균열</v>
      </c>
      <c r="F62" t="str">
        <f>RawData!F59</f>
        <v>건조</v>
      </c>
      <c r="G62" s="27">
        <f>RawData!G59</f>
        <v>9.3000000000000007</v>
      </c>
      <c r="H62" s="13" t="str">
        <f>RawData!H59</f>
        <v>-</v>
      </c>
      <c r="I62" s="27">
        <f t="shared" si="7"/>
        <v>0</v>
      </c>
      <c r="J62" s="27">
        <f t="shared" si="8"/>
        <v>1</v>
      </c>
      <c r="K62" s="27">
        <f t="shared" si="9"/>
        <v>0</v>
      </c>
      <c r="L62" s="27">
        <f t="shared" si="10"/>
        <v>0</v>
      </c>
      <c r="M62" s="13">
        <f t="shared" si="11"/>
        <v>0</v>
      </c>
      <c r="N62" s="13">
        <f t="shared" si="12"/>
        <v>1</v>
      </c>
      <c r="O62" s="13" t="str">
        <f t="shared" si="13"/>
        <v>일반</v>
      </c>
      <c r="P62" s="13">
        <f>RawData!P59</f>
        <v>0</v>
      </c>
    </row>
    <row r="63" spans="1:16">
      <c r="A63">
        <v>55</v>
      </c>
      <c r="B63" t="str">
        <f>RawData!B60</f>
        <v>풍덕천로</v>
      </c>
      <c r="C63" s="13" t="str">
        <f>RIGHT(RawData!$A$2,2)&amp;"-"&amp;RawData!$C$2&amp;"-"&amp;RawData!A60</f>
        <v>25-용인시-55</v>
      </c>
      <c r="D63" t="str">
        <f>RawData!D60</f>
        <v>양호</v>
      </c>
      <c r="E63" t="str">
        <f>RawData!E60</f>
        <v>횡균열</v>
      </c>
      <c r="F63" t="str">
        <f>RawData!F60</f>
        <v>건조</v>
      </c>
      <c r="G63" s="27">
        <f>RawData!G60</f>
        <v>9.3000000000000007</v>
      </c>
      <c r="H63" s="13" t="str">
        <f>RawData!H60</f>
        <v>-</v>
      </c>
      <c r="I63" s="27">
        <f t="shared" si="7"/>
        <v>0</v>
      </c>
      <c r="J63" s="27">
        <f t="shared" si="8"/>
        <v>1</v>
      </c>
      <c r="K63" s="27">
        <f t="shared" si="9"/>
        <v>0</v>
      </c>
      <c r="L63" s="27">
        <f t="shared" si="10"/>
        <v>0</v>
      </c>
      <c r="M63" s="13">
        <f t="shared" si="11"/>
        <v>0</v>
      </c>
      <c r="N63" s="13">
        <f t="shared" si="12"/>
        <v>1</v>
      </c>
      <c r="O63" s="13" t="str">
        <f t="shared" si="13"/>
        <v>일반</v>
      </c>
      <c r="P63" s="13">
        <f>RawData!P60</f>
        <v>0</v>
      </c>
    </row>
    <row r="64" spans="1:16">
      <c r="A64">
        <v>56</v>
      </c>
      <c r="B64" t="str">
        <f>RawData!B61</f>
        <v>풍덕천로</v>
      </c>
      <c r="C64" s="13" t="str">
        <f>RIGHT(RawData!$A$2,2)&amp;"-"&amp;RawData!$C$2&amp;"-"&amp;RawData!A61</f>
        <v>25-용인시-56</v>
      </c>
      <c r="D64" t="str">
        <f>RawData!D61</f>
        <v>양호</v>
      </c>
      <c r="E64" t="str">
        <f>RawData!E61</f>
        <v>거북등</v>
      </c>
      <c r="F64" t="str">
        <f>RawData!F61</f>
        <v>건조</v>
      </c>
      <c r="G64" s="27">
        <f>RawData!G61</f>
        <v>9.3000000000000007</v>
      </c>
      <c r="H64" s="13" t="str">
        <f>RawData!H61</f>
        <v>-</v>
      </c>
      <c r="I64" s="27">
        <f t="shared" si="7"/>
        <v>0</v>
      </c>
      <c r="J64" s="27">
        <f t="shared" si="8"/>
        <v>3</v>
      </c>
      <c r="K64" s="27">
        <f t="shared" si="9"/>
        <v>0</v>
      </c>
      <c r="L64" s="27">
        <f t="shared" si="10"/>
        <v>0</v>
      </c>
      <c r="M64" s="13">
        <f t="shared" si="11"/>
        <v>0</v>
      </c>
      <c r="N64" s="13">
        <f t="shared" si="12"/>
        <v>3</v>
      </c>
      <c r="O64" s="13" t="str">
        <f t="shared" si="13"/>
        <v>일반</v>
      </c>
      <c r="P64" s="13">
        <f>RawData!P61</f>
        <v>0</v>
      </c>
    </row>
    <row r="65" spans="1:16">
      <c r="A65">
        <v>57</v>
      </c>
      <c r="B65" t="str">
        <f>RawData!B62</f>
        <v>풍덕천로</v>
      </c>
      <c r="C65" s="13" t="str">
        <f>RIGHT(RawData!$A$2,2)&amp;"-"&amp;RawData!$C$2&amp;"-"&amp;RawData!A62</f>
        <v>25-용인시-57</v>
      </c>
      <c r="D65" t="str">
        <f>RawData!D62</f>
        <v>보통</v>
      </c>
      <c r="E65" t="str">
        <f>RawData!E62</f>
        <v>-</v>
      </c>
      <c r="F65" t="str">
        <f>RawData!F62</f>
        <v>건조</v>
      </c>
      <c r="G65" s="27">
        <f>RawData!G62</f>
        <v>9.3000000000000007</v>
      </c>
      <c r="H65" s="13" t="str">
        <f>RawData!H62</f>
        <v>-</v>
      </c>
      <c r="I65" s="27">
        <f t="shared" si="7"/>
        <v>9</v>
      </c>
      <c r="J65" s="27">
        <f t="shared" si="8"/>
        <v>0</v>
      </c>
      <c r="K65" s="27">
        <f t="shared" si="9"/>
        <v>0</v>
      </c>
      <c r="L65" s="27">
        <f t="shared" si="10"/>
        <v>0</v>
      </c>
      <c r="M65" s="13">
        <f t="shared" si="11"/>
        <v>0</v>
      </c>
      <c r="N65" s="13">
        <f t="shared" si="12"/>
        <v>9</v>
      </c>
      <c r="O65" s="13" t="str">
        <f t="shared" si="13"/>
        <v>긴급</v>
      </c>
      <c r="P65" s="13" t="str">
        <f>RawData!P62</f>
        <v>보토침하 5cm~1cm미만</v>
      </c>
    </row>
    <row r="66" spans="1:16">
      <c r="A66">
        <v>58</v>
      </c>
      <c r="B66" t="str">
        <f>RawData!B63</f>
        <v>풍덕천로</v>
      </c>
      <c r="C66" s="13" t="str">
        <f>RIGHT(RawData!$A$2,2)&amp;"-"&amp;RawData!$C$2&amp;"-"&amp;RawData!A63</f>
        <v>25-용인시-58</v>
      </c>
      <c r="D66" t="str">
        <f>RawData!D63</f>
        <v>보통</v>
      </c>
      <c r="E66" t="str">
        <f>RawData!E63</f>
        <v>-</v>
      </c>
      <c r="F66" t="str">
        <f>RawData!F63</f>
        <v>건조</v>
      </c>
      <c r="G66" s="27">
        <f>RawData!G63</f>
        <v>9.3000000000000007</v>
      </c>
      <c r="H66" s="13" t="str">
        <f>RawData!H63</f>
        <v>-</v>
      </c>
      <c r="I66" s="27">
        <f t="shared" si="7"/>
        <v>9</v>
      </c>
      <c r="J66" s="27">
        <f t="shared" si="8"/>
        <v>0</v>
      </c>
      <c r="K66" s="27">
        <f t="shared" si="9"/>
        <v>0</v>
      </c>
      <c r="L66" s="27">
        <f t="shared" si="10"/>
        <v>0</v>
      </c>
      <c r="M66" s="13">
        <f t="shared" si="11"/>
        <v>0</v>
      </c>
      <c r="N66" s="13">
        <f t="shared" si="12"/>
        <v>9</v>
      </c>
      <c r="O66" s="13" t="str">
        <f t="shared" si="13"/>
        <v>긴급</v>
      </c>
      <c r="P66" s="13" t="str">
        <f>RawData!P63</f>
        <v>침하 6cm</v>
      </c>
    </row>
    <row r="67" spans="1:16">
      <c r="A67">
        <v>59</v>
      </c>
      <c r="B67" t="str">
        <f>RawData!B64</f>
        <v>풍덕천로</v>
      </c>
      <c r="C67" s="13" t="str">
        <f>RIGHT(RawData!$A$2,2)&amp;"-"&amp;RawData!$C$2&amp;"-"&amp;RawData!A64</f>
        <v>25-용인시-59</v>
      </c>
      <c r="D67" t="str">
        <f>RawData!D64</f>
        <v>양호</v>
      </c>
      <c r="E67" t="str">
        <f>RawData!E64</f>
        <v>거북등</v>
      </c>
      <c r="F67" t="str">
        <f>RawData!F64</f>
        <v>흔적</v>
      </c>
      <c r="G67" s="27">
        <f>RawData!G64</f>
        <v>9.3000000000000007</v>
      </c>
      <c r="H67" s="13" t="str">
        <f>RawData!H64</f>
        <v>-</v>
      </c>
      <c r="I67" s="27">
        <f t="shared" si="7"/>
        <v>0</v>
      </c>
      <c r="J67" s="27">
        <f t="shared" si="8"/>
        <v>3</v>
      </c>
      <c r="K67" s="28" t="b">
        <f t="shared" si="9"/>
        <v>0</v>
      </c>
      <c r="L67" s="27">
        <f t="shared" si="10"/>
        <v>0</v>
      </c>
      <c r="M67" s="13">
        <f t="shared" si="11"/>
        <v>0</v>
      </c>
      <c r="N67" s="13">
        <f t="shared" si="12"/>
        <v>3</v>
      </c>
      <c r="O67" s="13" t="str">
        <f t="shared" si="13"/>
        <v>일반</v>
      </c>
      <c r="P67" s="13">
        <f>RawData!P64</f>
        <v>0</v>
      </c>
    </row>
    <row r="68" spans="1:16">
      <c r="A68">
        <v>60</v>
      </c>
      <c r="B68" t="str">
        <f>RawData!B65</f>
        <v>풍덕천로</v>
      </c>
      <c r="C68" s="13" t="str">
        <f>RIGHT(RawData!$A$2,2)&amp;"-"&amp;RawData!$C$2&amp;"-"&amp;RawData!A65</f>
        <v>25-용인시-60</v>
      </c>
      <c r="D68" t="str">
        <f>RawData!D65</f>
        <v>보통</v>
      </c>
      <c r="E68" t="str">
        <f>RawData!E65</f>
        <v>-</v>
      </c>
      <c r="F68" t="str">
        <f>RawData!F65</f>
        <v>건조</v>
      </c>
      <c r="G68" s="27">
        <f>RawData!G65</f>
        <v>9.3000000000000007</v>
      </c>
      <c r="H68" s="13" t="str">
        <f>RawData!H65</f>
        <v>-</v>
      </c>
      <c r="I68" s="27">
        <f t="shared" si="7"/>
        <v>9</v>
      </c>
      <c r="J68" s="27">
        <f t="shared" si="8"/>
        <v>0</v>
      </c>
      <c r="K68" s="27">
        <f t="shared" si="9"/>
        <v>0</v>
      </c>
      <c r="L68" s="27">
        <f t="shared" si="10"/>
        <v>0</v>
      </c>
      <c r="M68" s="13">
        <f t="shared" si="11"/>
        <v>0</v>
      </c>
      <c r="N68" s="13">
        <f t="shared" si="12"/>
        <v>9</v>
      </c>
      <c r="O68" s="13" t="str">
        <f t="shared" si="13"/>
        <v>긴급</v>
      </c>
      <c r="P68" s="13" t="str">
        <f>RawData!P65</f>
        <v>보토침하 5cm~1cm미만</v>
      </c>
    </row>
    <row r="69" spans="1:16">
      <c r="A69">
        <v>61</v>
      </c>
      <c r="B69" t="str">
        <f>RawData!B66</f>
        <v>풍덕천로</v>
      </c>
      <c r="C69" s="13" t="str">
        <f>RIGHT(RawData!$A$2,2)&amp;"-"&amp;RawData!$C$2&amp;"-"&amp;RawData!A66</f>
        <v>25-용인시-61</v>
      </c>
      <c r="D69" t="str">
        <f>RawData!D66</f>
        <v>보통</v>
      </c>
      <c r="E69" t="str">
        <f>RawData!E66</f>
        <v>-</v>
      </c>
      <c r="F69" t="str">
        <f>RawData!F66</f>
        <v>건조</v>
      </c>
      <c r="G69" s="27">
        <f>RawData!G66</f>
        <v>9.3000000000000007</v>
      </c>
      <c r="H69" s="13" t="str">
        <f>RawData!H66</f>
        <v>-</v>
      </c>
      <c r="I69" s="27">
        <f t="shared" si="7"/>
        <v>9</v>
      </c>
      <c r="J69" s="27">
        <f t="shared" si="8"/>
        <v>0</v>
      </c>
      <c r="K69" s="27">
        <f t="shared" si="9"/>
        <v>0</v>
      </c>
      <c r="L69" s="27">
        <f t="shared" si="10"/>
        <v>0</v>
      </c>
      <c r="M69" s="13">
        <f t="shared" si="11"/>
        <v>0</v>
      </c>
      <c r="N69" s="13">
        <f t="shared" si="12"/>
        <v>9</v>
      </c>
      <c r="O69" s="13" t="str">
        <f t="shared" si="13"/>
        <v>긴급</v>
      </c>
      <c r="P69" s="13" t="str">
        <f>RawData!P66</f>
        <v>침하 5cm~1cm미만</v>
      </c>
    </row>
    <row r="70" spans="1:16">
      <c r="A70">
        <v>62</v>
      </c>
      <c r="B70" t="str">
        <f>RawData!B67</f>
        <v>풍덕천로</v>
      </c>
      <c r="C70" s="13" t="str">
        <f>RIGHT(RawData!$A$2,2)&amp;"-"&amp;RawData!$C$2&amp;"-"&amp;RawData!A67</f>
        <v>25-용인시-62</v>
      </c>
      <c r="D70" t="str">
        <f>RawData!D67</f>
        <v>양호</v>
      </c>
      <c r="E70" t="str">
        <f>RawData!E67</f>
        <v>거북등</v>
      </c>
      <c r="F70" t="str">
        <f>RawData!F67</f>
        <v>건조</v>
      </c>
      <c r="G70" s="27">
        <f>RawData!G67</f>
        <v>9.3000000000000007</v>
      </c>
      <c r="H70" s="13" t="str">
        <f>RawData!H67</f>
        <v>-</v>
      </c>
      <c r="I70" s="27">
        <f t="shared" si="7"/>
        <v>0</v>
      </c>
      <c r="J70" s="27">
        <f t="shared" si="8"/>
        <v>3</v>
      </c>
      <c r="K70" s="27">
        <f t="shared" si="9"/>
        <v>0</v>
      </c>
      <c r="L70" s="27">
        <f t="shared" si="10"/>
        <v>0</v>
      </c>
      <c r="M70" s="13">
        <f t="shared" si="11"/>
        <v>0</v>
      </c>
      <c r="N70" s="13">
        <f t="shared" si="12"/>
        <v>3</v>
      </c>
      <c r="O70" s="13" t="str">
        <f t="shared" si="13"/>
        <v>일반</v>
      </c>
      <c r="P70" s="13">
        <f>RawData!P67</f>
        <v>0</v>
      </c>
    </row>
    <row r="71" spans="1:16">
      <c r="A71">
        <v>63</v>
      </c>
      <c r="B71" t="str">
        <f>RawData!B68</f>
        <v>풍덕천로</v>
      </c>
      <c r="C71" s="13" t="str">
        <f>RIGHT(RawData!$A$2,2)&amp;"-"&amp;RawData!$C$2&amp;"-"&amp;RawData!A68</f>
        <v>25-용인시-63</v>
      </c>
      <c r="D71" t="str">
        <f>RawData!D68</f>
        <v>양호</v>
      </c>
      <c r="E71" t="str">
        <f>RawData!E68</f>
        <v>거북등</v>
      </c>
      <c r="F71" t="str">
        <f>RawData!F68</f>
        <v>건조</v>
      </c>
      <c r="G71" s="27">
        <f>RawData!G68</f>
        <v>9.3000000000000007</v>
      </c>
      <c r="H71" s="13" t="str">
        <f>RawData!H68</f>
        <v>-</v>
      </c>
      <c r="I71" s="27">
        <f t="shared" si="7"/>
        <v>0</v>
      </c>
      <c r="J71" s="27">
        <f t="shared" si="8"/>
        <v>3</v>
      </c>
      <c r="K71" s="27">
        <f t="shared" si="9"/>
        <v>0</v>
      </c>
      <c r="L71" s="27">
        <f t="shared" si="10"/>
        <v>0</v>
      </c>
      <c r="M71" s="13">
        <f t="shared" si="11"/>
        <v>0</v>
      </c>
      <c r="N71" s="13">
        <f t="shared" si="12"/>
        <v>3</v>
      </c>
      <c r="O71" s="13" t="str">
        <f t="shared" si="13"/>
        <v>일반</v>
      </c>
      <c r="P71" s="13">
        <f>RawData!P68</f>
        <v>0</v>
      </c>
    </row>
    <row r="72" spans="1:16">
      <c r="A72">
        <v>64</v>
      </c>
      <c r="B72" t="str">
        <f>RawData!B69</f>
        <v>풍덕천로</v>
      </c>
      <c r="C72" s="13" t="str">
        <f>RIGHT(RawData!$A$2,2)&amp;"-"&amp;RawData!$C$2&amp;"-"&amp;RawData!A69</f>
        <v>25-용인시-64</v>
      </c>
      <c r="D72" t="str">
        <f>RawData!D69</f>
        <v>보통</v>
      </c>
      <c r="E72" t="str">
        <f>RawData!E69</f>
        <v>-</v>
      </c>
      <c r="F72" t="str">
        <f>RawData!F69</f>
        <v>건조</v>
      </c>
      <c r="G72" s="27">
        <f>RawData!G69</f>
        <v>9.3000000000000007</v>
      </c>
      <c r="H72" s="13" t="str">
        <f>RawData!H69</f>
        <v>-</v>
      </c>
      <c r="I72" s="27">
        <f t="shared" si="7"/>
        <v>9</v>
      </c>
      <c r="J72" s="27">
        <f t="shared" si="8"/>
        <v>0</v>
      </c>
      <c r="K72" s="27">
        <f t="shared" si="9"/>
        <v>0</v>
      </c>
      <c r="L72" s="27">
        <f t="shared" si="10"/>
        <v>0</v>
      </c>
      <c r="M72" s="13">
        <f t="shared" si="11"/>
        <v>0</v>
      </c>
      <c r="N72" s="13">
        <f t="shared" si="12"/>
        <v>9</v>
      </c>
      <c r="O72" s="13" t="str">
        <f t="shared" si="13"/>
        <v>긴급</v>
      </c>
      <c r="P72" s="13" t="str">
        <f>RawData!P69</f>
        <v>침하 5cm~1cm미만</v>
      </c>
    </row>
    <row r="73" spans="1:16">
      <c r="A73">
        <v>65</v>
      </c>
      <c r="B73" t="str">
        <f>RawData!B70</f>
        <v>풍덕천로</v>
      </c>
      <c r="C73" s="13" t="str">
        <f>RIGHT(RawData!$A$2,2)&amp;"-"&amp;RawData!$C$2&amp;"-"&amp;RawData!A70</f>
        <v>25-용인시-65</v>
      </c>
      <c r="D73" t="str">
        <f>RawData!D70</f>
        <v>양호</v>
      </c>
      <c r="E73" t="str">
        <f>RawData!E70</f>
        <v>거북등</v>
      </c>
      <c r="F73" t="str">
        <f>RawData!F70</f>
        <v>건조</v>
      </c>
      <c r="G73" s="27">
        <f>RawData!G70</f>
        <v>9.3000000000000007</v>
      </c>
      <c r="H73" s="13" t="str">
        <f>RawData!H70</f>
        <v>-</v>
      </c>
      <c r="I73" s="27">
        <f t="shared" ref="I73:I104" si="14">IF(D73="양호",0,IF(D73&gt;=100,9,IF(D73&gt;=50,3,IF(D73&lt;50,0))))</f>
        <v>0</v>
      </c>
      <c r="J73" s="27">
        <f t="shared" ref="J73:J104" si="15">IF(E73="거북등",3,IF(RIGHT(E73,2)="균열",1,IF(E73="-",0)))</f>
        <v>3</v>
      </c>
      <c r="K73" s="27">
        <f t="shared" ref="K73:K104" si="16">IF(F73="유출",9,IF(F73="습윤",1,IF(F73="양호",0,IF(F73="건조",0))))</f>
        <v>0</v>
      </c>
      <c r="L73" s="27">
        <f t="shared" ref="L73:L104" si="17">IF(G73&lt;10,0,IF(G73&lt;30,1,IF(G73&gt;=30,2)))</f>
        <v>0</v>
      </c>
      <c r="M73" s="13">
        <f t="shared" ref="M73:M104" si="18">IF(H73="-",0,1)</f>
        <v>0</v>
      </c>
      <c r="N73" s="13">
        <f t="shared" ref="N73:N104" si="19">SUM(I73:M73)</f>
        <v>3</v>
      </c>
      <c r="O73" s="13" t="str">
        <f t="shared" ref="O73:O104" si="20">IF(N73&lt;6,"일반",IF(N73&lt;9,"우선",IF(N73&gt;=9,"긴급")))</f>
        <v>일반</v>
      </c>
      <c r="P73" s="13">
        <f>RawData!P70</f>
        <v>0</v>
      </c>
    </row>
    <row r="74" spans="1:16">
      <c r="A74">
        <v>66</v>
      </c>
      <c r="B74" t="str">
        <f>RawData!B71</f>
        <v>수지로</v>
      </c>
      <c r="C74" s="13" t="str">
        <f>RIGHT(RawData!$A$2,2)&amp;"-"&amp;RawData!$C$2&amp;"-"&amp;RawData!A71</f>
        <v>25-용인시-66</v>
      </c>
      <c r="D74" t="str">
        <f>RawData!D71</f>
        <v>양호</v>
      </c>
      <c r="E74" t="str">
        <f>RawData!E71</f>
        <v>거북등</v>
      </c>
      <c r="F74" t="str">
        <f>RawData!F71</f>
        <v>건조</v>
      </c>
      <c r="G74" s="27">
        <f>RawData!G71</f>
        <v>9.3000000000000007</v>
      </c>
      <c r="H74" s="13" t="str">
        <f>RawData!H71</f>
        <v>-</v>
      </c>
      <c r="I74" s="27">
        <f t="shared" si="14"/>
        <v>0</v>
      </c>
      <c r="J74" s="27">
        <f t="shared" si="15"/>
        <v>3</v>
      </c>
      <c r="K74" s="27">
        <f t="shared" si="16"/>
        <v>0</v>
      </c>
      <c r="L74" s="27">
        <f t="shared" si="17"/>
        <v>0</v>
      </c>
      <c r="M74" s="13">
        <f t="shared" si="18"/>
        <v>0</v>
      </c>
      <c r="N74" s="13">
        <f t="shared" si="19"/>
        <v>3</v>
      </c>
      <c r="O74" s="13" t="str">
        <f t="shared" si="20"/>
        <v>일반</v>
      </c>
      <c r="P74" s="13">
        <f>RawData!P71</f>
        <v>0</v>
      </c>
    </row>
    <row r="75" spans="1:16">
      <c r="A75">
        <v>67</v>
      </c>
      <c r="B75" t="str">
        <f>RawData!B72</f>
        <v>수지로</v>
      </c>
      <c r="C75" s="13" t="str">
        <f>RIGHT(RawData!$A$2,2)&amp;"-"&amp;RawData!$C$2&amp;"-"&amp;RawData!A72</f>
        <v>25-용인시-67</v>
      </c>
      <c r="D75" t="str">
        <f>RawData!D72</f>
        <v>양호</v>
      </c>
      <c r="E75" t="str">
        <f>RawData!E72</f>
        <v>-</v>
      </c>
      <c r="F75" t="str">
        <f>RawData!F72</f>
        <v>흔적</v>
      </c>
      <c r="G75" s="27">
        <f>RawData!G72</f>
        <v>9.3000000000000007</v>
      </c>
      <c r="H75" s="13" t="str">
        <f>RawData!H72</f>
        <v>-</v>
      </c>
      <c r="I75" s="27">
        <f t="shared" si="14"/>
        <v>0</v>
      </c>
      <c r="J75" s="27">
        <f t="shared" si="15"/>
        <v>0</v>
      </c>
      <c r="K75" s="28" t="b">
        <f t="shared" si="16"/>
        <v>0</v>
      </c>
      <c r="L75" s="27">
        <f t="shared" si="17"/>
        <v>0</v>
      </c>
      <c r="M75" s="13">
        <f t="shared" si="18"/>
        <v>0</v>
      </c>
      <c r="N75" s="13">
        <f t="shared" si="19"/>
        <v>0</v>
      </c>
      <c r="O75" s="13" t="str">
        <f t="shared" si="20"/>
        <v>일반</v>
      </c>
      <c r="P75" s="13">
        <f>RawData!P72</f>
        <v>0</v>
      </c>
    </row>
    <row r="76" spans="1:16">
      <c r="A76">
        <v>68</v>
      </c>
      <c r="B76" t="str">
        <f>RawData!B73</f>
        <v>수지로</v>
      </c>
      <c r="C76" s="13" t="str">
        <f>RIGHT(RawData!$A$2,2)&amp;"-"&amp;RawData!$C$2&amp;"-"&amp;RawData!A73</f>
        <v>25-용인시-68</v>
      </c>
      <c r="D76" t="str">
        <f>RawData!D73</f>
        <v>보통</v>
      </c>
      <c r="E76" t="str">
        <f>RawData!E73</f>
        <v>-</v>
      </c>
      <c r="F76" t="str">
        <f>RawData!F73</f>
        <v>건조</v>
      </c>
      <c r="G76" s="27">
        <f>RawData!G73</f>
        <v>9.3000000000000007</v>
      </c>
      <c r="H76" s="13" t="str">
        <f>RawData!H73</f>
        <v>-</v>
      </c>
      <c r="I76" s="27">
        <f t="shared" si="14"/>
        <v>9</v>
      </c>
      <c r="J76" s="27">
        <f t="shared" si="15"/>
        <v>0</v>
      </c>
      <c r="K76" s="27">
        <f t="shared" si="16"/>
        <v>0</v>
      </c>
      <c r="L76" s="27">
        <f t="shared" si="17"/>
        <v>0</v>
      </c>
      <c r="M76" s="13">
        <f t="shared" si="18"/>
        <v>0</v>
      </c>
      <c r="N76" s="13">
        <f t="shared" si="19"/>
        <v>9</v>
      </c>
      <c r="O76" s="13" t="str">
        <f t="shared" si="20"/>
        <v>긴급</v>
      </c>
      <c r="P76" s="13" t="str">
        <f>RawData!P73</f>
        <v>침하 5cm~1cm미만</v>
      </c>
    </row>
    <row r="77" spans="1:16">
      <c r="A77">
        <v>69</v>
      </c>
      <c r="B77" t="str">
        <f>RawData!B74</f>
        <v>수지로</v>
      </c>
      <c r="C77" s="13" t="str">
        <f>RIGHT(RawData!$A$2,2)&amp;"-"&amp;RawData!$C$2&amp;"-"&amp;RawData!A74</f>
        <v>25-용인시-69</v>
      </c>
      <c r="D77" t="str">
        <f>RawData!D74</f>
        <v>보통</v>
      </c>
      <c r="E77" t="str">
        <f>RawData!E74</f>
        <v>-</v>
      </c>
      <c r="F77" t="str">
        <f>RawData!F74</f>
        <v>건조</v>
      </c>
      <c r="G77" s="27">
        <f>RawData!G74</f>
        <v>9.3000000000000007</v>
      </c>
      <c r="H77" s="13" t="str">
        <f>RawData!H74</f>
        <v>-</v>
      </c>
      <c r="I77" s="27">
        <f t="shared" si="14"/>
        <v>9</v>
      </c>
      <c r="J77" s="27">
        <f t="shared" si="15"/>
        <v>0</v>
      </c>
      <c r="K77" s="27">
        <f t="shared" si="16"/>
        <v>0</v>
      </c>
      <c r="L77" s="27">
        <f t="shared" si="17"/>
        <v>0</v>
      </c>
      <c r="M77" s="13">
        <f t="shared" si="18"/>
        <v>0</v>
      </c>
      <c r="N77" s="13">
        <f t="shared" si="19"/>
        <v>9</v>
      </c>
      <c r="O77" s="13" t="str">
        <f t="shared" si="20"/>
        <v>긴급</v>
      </c>
      <c r="P77" s="13" t="str">
        <f>RawData!P74</f>
        <v>보토침하 5cm~1cm미만</v>
      </c>
    </row>
    <row r="78" spans="1:16">
      <c r="A78">
        <v>70</v>
      </c>
      <c r="B78" t="str">
        <f>RawData!B75</f>
        <v>수지로</v>
      </c>
      <c r="C78" s="13" t="str">
        <f>RIGHT(RawData!$A$2,2)&amp;"-"&amp;RawData!$C$2&amp;"-"&amp;RawData!A75</f>
        <v>25-용인시-70</v>
      </c>
      <c r="D78" t="str">
        <f>RawData!D75</f>
        <v>양호</v>
      </c>
      <c r="E78" t="str">
        <f>RawData!E75</f>
        <v>거북등</v>
      </c>
      <c r="F78" t="str">
        <f>RawData!F75</f>
        <v>건조</v>
      </c>
      <c r="G78" s="27">
        <f>RawData!G75</f>
        <v>9.3000000000000007</v>
      </c>
      <c r="H78" s="13" t="str">
        <f>RawData!H75</f>
        <v>-</v>
      </c>
      <c r="I78" s="27">
        <f t="shared" si="14"/>
        <v>0</v>
      </c>
      <c r="J78" s="27">
        <f t="shared" si="15"/>
        <v>3</v>
      </c>
      <c r="K78" s="27">
        <f t="shared" si="16"/>
        <v>0</v>
      </c>
      <c r="L78" s="27">
        <f t="shared" si="17"/>
        <v>0</v>
      </c>
      <c r="M78" s="13">
        <f t="shared" si="18"/>
        <v>0</v>
      </c>
      <c r="N78" s="13">
        <f t="shared" si="19"/>
        <v>3</v>
      </c>
      <c r="O78" s="13" t="str">
        <f t="shared" si="20"/>
        <v>일반</v>
      </c>
      <c r="P78" s="13">
        <f>RawData!P75</f>
        <v>0</v>
      </c>
    </row>
    <row r="79" spans="1:16">
      <c r="A79">
        <v>71</v>
      </c>
      <c r="B79" t="str">
        <f>RawData!B76</f>
        <v>수지로</v>
      </c>
      <c r="C79" s="13" t="str">
        <f>RIGHT(RawData!$A$2,2)&amp;"-"&amp;RawData!$C$2&amp;"-"&amp;RawData!A76</f>
        <v>25-용인시-71</v>
      </c>
      <c r="D79" t="str">
        <f>RawData!D76</f>
        <v>양호</v>
      </c>
      <c r="E79" t="str">
        <f>RawData!E76</f>
        <v>거북등</v>
      </c>
      <c r="F79" t="str">
        <f>RawData!F76</f>
        <v>건조</v>
      </c>
      <c r="G79" s="27">
        <f>RawData!G76</f>
        <v>9.3000000000000007</v>
      </c>
      <c r="H79" s="13" t="str">
        <f>RawData!H76</f>
        <v>-</v>
      </c>
      <c r="I79" s="27">
        <f t="shared" si="14"/>
        <v>0</v>
      </c>
      <c r="J79" s="27">
        <f t="shared" si="15"/>
        <v>3</v>
      </c>
      <c r="K79" s="27">
        <f t="shared" si="16"/>
        <v>0</v>
      </c>
      <c r="L79" s="27">
        <f t="shared" si="17"/>
        <v>0</v>
      </c>
      <c r="M79" s="13">
        <f t="shared" si="18"/>
        <v>0</v>
      </c>
      <c r="N79" s="13">
        <f t="shared" si="19"/>
        <v>3</v>
      </c>
      <c r="O79" s="13" t="str">
        <f t="shared" si="20"/>
        <v>일반</v>
      </c>
      <c r="P79" s="13">
        <f>RawData!P76</f>
        <v>0</v>
      </c>
    </row>
    <row r="80" spans="1:16">
      <c r="A80">
        <v>72</v>
      </c>
      <c r="B80" t="str">
        <f>RawData!B77</f>
        <v>수지로</v>
      </c>
      <c r="C80" s="13" t="str">
        <f>RIGHT(RawData!$A$2,2)&amp;"-"&amp;RawData!$C$2&amp;"-"&amp;RawData!A77</f>
        <v>25-용인시-72</v>
      </c>
      <c r="D80" t="str">
        <f>RawData!D77</f>
        <v>양호</v>
      </c>
      <c r="E80" t="str">
        <f>RawData!E77</f>
        <v>거북등</v>
      </c>
      <c r="F80" t="str">
        <f>RawData!F77</f>
        <v>건조</v>
      </c>
      <c r="G80" s="27">
        <f>RawData!G77</f>
        <v>9.3000000000000007</v>
      </c>
      <c r="H80" s="13" t="str">
        <f>RawData!H77</f>
        <v>-</v>
      </c>
      <c r="I80" s="27">
        <f t="shared" si="14"/>
        <v>0</v>
      </c>
      <c r="J80" s="27">
        <f t="shared" si="15"/>
        <v>3</v>
      </c>
      <c r="K80" s="27">
        <f t="shared" si="16"/>
        <v>0</v>
      </c>
      <c r="L80" s="27">
        <f t="shared" si="17"/>
        <v>0</v>
      </c>
      <c r="M80" s="13">
        <f t="shared" si="18"/>
        <v>0</v>
      </c>
      <c r="N80" s="13">
        <f t="shared" si="19"/>
        <v>3</v>
      </c>
      <c r="O80" s="13" t="str">
        <f t="shared" si="20"/>
        <v>일반</v>
      </c>
      <c r="P80" s="13" t="str">
        <f>RawData!P77</f>
        <v>침하 5cm미만</v>
      </c>
    </row>
    <row r="81" spans="1:16">
      <c r="A81">
        <v>73</v>
      </c>
      <c r="B81" t="str">
        <f>RawData!B78</f>
        <v>수지로</v>
      </c>
      <c r="C81" s="13" t="str">
        <f>RIGHT(RawData!$A$2,2)&amp;"-"&amp;RawData!$C$2&amp;"-"&amp;RawData!A78</f>
        <v>25-용인시-73</v>
      </c>
      <c r="D81" t="str">
        <f>RawData!D78</f>
        <v>양호</v>
      </c>
      <c r="E81" t="str">
        <f>RawData!E78</f>
        <v>거북등</v>
      </c>
      <c r="F81" t="str">
        <f>RawData!F78</f>
        <v>건조</v>
      </c>
      <c r="G81" s="27">
        <f>RawData!G78</f>
        <v>9.3000000000000007</v>
      </c>
      <c r="H81" s="13" t="str">
        <f>RawData!H78</f>
        <v>-</v>
      </c>
      <c r="I81" s="27">
        <f t="shared" si="14"/>
        <v>0</v>
      </c>
      <c r="J81" s="27">
        <f t="shared" si="15"/>
        <v>3</v>
      </c>
      <c r="K81" s="27">
        <f t="shared" si="16"/>
        <v>0</v>
      </c>
      <c r="L81" s="27">
        <f t="shared" si="17"/>
        <v>0</v>
      </c>
      <c r="M81" s="13">
        <f t="shared" si="18"/>
        <v>0</v>
      </c>
      <c r="N81" s="13">
        <f t="shared" si="19"/>
        <v>3</v>
      </c>
      <c r="O81" s="13" t="str">
        <f t="shared" si="20"/>
        <v>일반</v>
      </c>
      <c r="P81" s="13">
        <f>RawData!P78</f>
        <v>0</v>
      </c>
    </row>
    <row r="82" spans="1:16">
      <c r="A82">
        <v>74</v>
      </c>
      <c r="B82" t="str">
        <f>RawData!B79</f>
        <v>수지로</v>
      </c>
      <c r="C82" s="13" t="str">
        <f>RIGHT(RawData!$A$2,2)&amp;"-"&amp;RawData!$C$2&amp;"-"&amp;RawData!A79</f>
        <v>25-용인시-74</v>
      </c>
      <c r="D82" t="str">
        <f>RawData!D79</f>
        <v>양호</v>
      </c>
      <c r="E82" t="str">
        <f>RawData!E79</f>
        <v>거북등</v>
      </c>
      <c r="F82" t="str">
        <f>RawData!F79</f>
        <v>건조</v>
      </c>
      <c r="G82" s="27">
        <f>RawData!G79</f>
        <v>9.3000000000000007</v>
      </c>
      <c r="H82" s="13" t="str">
        <f>RawData!H79</f>
        <v>-</v>
      </c>
      <c r="I82" s="27">
        <f t="shared" si="14"/>
        <v>0</v>
      </c>
      <c r="J82" s="27">
        <f t="shared" si="15"/>
        <v>3</v>
      </c>
      <c r="K82" s="27">
        <f t="shared" si="16"/>
        <v>0</v>
      </c>
      <c r="L82" s="27">
        <f t="shared" si="17"/>
        <v>0</v>
      </c>
      <c r="M82" s="13">
        <f t="shared" si="18"/>
        <v>0</v>
      </c>
      <c r="N82" s="13">
        <f t="shared" si="19"/>
        <v>3</v>
      </c>
      <c r="O82" s="13" t="str">
        <f t="shared" si="20"/>
        <v>일반</v>
      </c>
      <c r="P82" s="13">
        <f>RawData!P79</f>
        <v>0</v>
      </c>
    </row>
    <row r="83" spans="1:16">
      <c r="A83">
        <v>75</v>
      </c>
      <c r="B83" t="str">
        <f>RawData!B80</f>
        <v>수지로</v>
      </c>
      <c r="C83" s="13" t="str">
        <f>RIGHT(RawData!$A$2,2)&amp;"-"&amp;RawData!$C$2&amp;"-"&amp;RawData!A80</f>
        <v>25-용인시-75</v>
      </c>
      <c r="D83" t="str">
        <f>RawData!D80</f>
        <v>양호</v>
      </c>
      <c r="E83" t="str">
        <f>RawData!E80</f>
        <v>거북등</v>
      </c>
      <c r="F83" t="str">
        <f>RawData!F80</f>
        <v>건조</v>
      </c>
      <c r="G83" s="27">
        <f>RawData!G80</f>
        <v>9.3000000000000007</v>
      </c>
      <c r="H83" s="13" t="str">
        <f>RawData!H80</f>
        <v>-</v>
      </c>
      <c r="I83" s="27">
        <f t="shared" si="14"/>
        <v>0</v>
      </c>
      <c r="J83" s="27">
        <f t="shared" si="15"/>
        <v>3</v>
      </c>
      <c r="K83" s="27">
        <f t="shared" si="16"/>
        <v>0</v>
      </c>
      <c r="L83" s="27">
        <f t="shared" si="17"/>
        <v>0</v>
      </c>
      <c r="M83" s="13">
        <f t="shared" si="18"/>
        <v>0</v>
      </c>
      <c r="N83" s="13">
        <f t="shared" si="19"/>
        <v>3</v>
      </c>
      <c r="O83" s="13" t="str">
        <f t="shared" si="20"/>
        <v>일반</v>
      </c>
      <c r="P83" s="13">
        <f>RawData!P80</f>
        <v>0</v>
      </c>
    </row>
    <row r="84" spans="1:16" ht="58.5">
      <c r="A84">
        <v>76</v>
      </c>
      <c r="B84" t="str">
        <f>RawData!B81</f>
        <v>수지로</v>
      </c>
      <c r="C84" s="13" t="str">
        <f>RIGHT(RawData!$A$2,2)&amp;"-"&amp;RawData!$C$2&amp;"-"&amp;RawData!A81</f>
        <v>25-용인시-76</v>
      </c>
      <c r="D84" t="str">
        <f>RawData!D81</f>
        <v>보통</v>
      </c>
      <c r="E84" t="str">
        <f>RawData!E81</f>
        <v>-</v>
      </c>
      <c r="F84" t="str">
        <f>RawData!F81</f>
        <v>건조</v>
      </c>
      <c r="G84" s="27">
        <f>RawData!G81</f>
        <v>9.3000000000000007</v>
      </c>
      <c r="H84" s="13" t="str">
        <f>RawData!H81</f>
        <v>-</v>
      </c>
      <c r="I84" s="27">
        <f t="shared" si="14"/>
        <v>9</v>
      </c>
      <c r="J84" s="27">
        <f t="shared" si="15"/>
        <v>0</v>
      </c>
      <c r="K84" s="27">
        <f t="shared" si="16"/>
        <v>0</v>
      </c>
      <c r="L84" s="27">
        <f t="shared" si="17"/>
        <v>0</v>
      </c>
      <c r="M84" s="13">
        <f t="shared" si="18"/>
        <v>0</v>
      </c>
      <c r="N84" s="13">
        <f t="shared" si="19"/>
        <v>9</v>
      </c>
      <c r="O84" s="13" t="str">
        <f t="shared" si="20"/>
        <v>긴급</v>
      </c>
      <c r="P84" s="29" t="str">
        <f>RawData!P81</f>
        <v>보도침하 8cm
(보도블록 모래 유실 진행)</v>
      </c>
    </row>
    <row r="85" spans="1:16" ht="58.5">
      <c r="A85">
        <v>77</v>
      </c>
      <c r="B85" t="str">
        <f>RawData!B82</f>
        <v>수지로</v>
      </c>
      <c r="C85" s="13" t="str">
        <f>RIGHT(RawData!$A$2,2)&amp;"-"&amp;RawData!$C$2&amp;"-"&amp;RawData!A82</f>
        <v>25-용인시-77</v>
      </c>
      <c r="D85" t="str">
        <f>RawData!D82</f>
        <v>양호</v>
      </c>
      <c r="E85" t="str">
        <f>RawData!E82</f>
        <v>거북등</v>
      </c>
      <c r="F85" t="str">
        <f>RawData!F82</f>
        <v>건조</v>
      </c>
      <c r="G85" s="27">
        <f>RawData!G82</f>
        <v>9.3000000000000007</v>
      </c>
      <c r="H85" s="13" t="str">
        <f>RawData!H82</f>
        <v>-</v>
      </c>
      <c r="I85" s="27">
        <f t="shared" si="14"/>
        <v>0</v>
      </c>
      <c r="J85" s="27">
        <f t="shared" si="15"/>
        <v>3</v>
      </c>
      <c r="K85" s="27">
        <f t="shared" si="16"/>
        <v>0</v>
      </c>
      <c r="L85" s="27">
        <f t="shared" si="17"/>
        <v>0</v>
      </c>
      <c r="M85" s="13">
        <f t="shared" si="18"/>
        <v>0</v>
      </c>
      <c r="N85" s="13">
        <f t="shared" si="19"/>
        <v>3</v>
      </c>
      <c r="O85" s="13" t="str">
        <f t="shared" si="20"/>
        <v>일반</v>
      </c>
      <c r="P85" s="29" t="str">
        <f>RawData!P82</f>
        <v>침하 5cm미만
(측구, 그레이팅 파손 병행)</v>
      </c>
    </row>
    <row r="86" spans="1:16" ht="44.25">
      <c r="A86">
        <v>78</v>
      </c>
      <c r="B86" t="str">
        <f>RawData!B83</f>
        <v>수지로</v>
      </c>
      <c r="C86" s="13" t="str">
        <f>RIGHT(RawData!$A$2,2)&amp;"-"&amp;RawData!$C$2&amp;"-"&amp;RawData!A83</f>
        <v>25-용인시-78</v>
      </c>
      <c r="D86" t="str">
        <f>RawData!D83</f>
        <v>양호</v>
      </c>
      <c r="E86" t="str">
        <f>RawData!E83</f>
        <v>거북등</v>
      </c>
      <c r="F86" t="str">
        <f>RawData!F83</f>
        <v>건조</v>
      </c>
      <c r="G86" s="27">
        <f>RawData!G83</f>
        <v>9.3000000000000007</v>
      </c>
      <c r="H86" s="13" t="str">
        <f>RawData!H83</f>
        <v>-</v>
      </c>
      <c r="I86" s="27">
        <f t="shared" si="14"/>
        <v>0</v>
      </c>
      <c r="J86" s="27">
        <f t="shared" si="15"/>
        <v>3</v>
      </c>
      <c r="K86" s="27">
        <f t="shared" si="16"/>
        <v>0</v>
      </c>
      <c r="L86" s="27">
        <f t="shared" si="17"/>
        <v>0</v>
      </c>
      <c r="M86" s="13">
        <f t="shared" si="18"/>
        <v>0</v>
      </c>
      <c r="N86" s="13">
        <f t="shared" si="19"/>
        <v>3</v>
      </c>
      <c r="O86" s="13" t="str">
        <f t="shared" si="20"/>
        <v>일반</v>
      </c>
      <c r="P86" s="29" t="str">
        <f>RawData!P83</f>
        <v>침하 7cm
(종·횡 방향 균열 동반)</v>
      </c>
    </row>
    <row r="87" spans="1:16">
      <c r="A87">
        <v>79</v>
      </c>
      <c r="B87" t="str">
        <f>RawData!B84</f>
        <v>수지로</v>
      </c>
      <c r="C87" s="13" t="str">
        <f>RIGHT(RawData!$A$2,2)&amp;"-"&amp;RawData!$C$2&amp;"-"&amp;RawData!A84</f>
        <v>25-용인시-79</v>
      </c>
      <c r="D87" t="str">
        <f>RawData!D84</f>
        <v>양호</v>
      </c>
      <c r="E87" t="str">
        <f>RawData!E84</f>
        <v>거북등</v>
      </c>
      <c r="F87" t="str">
        <f>RawData!F84</f>
        <v>건조</v>
      </c>
      <c r="G87" s="27">
        <f>RawData!G84</f>
        <v>9.3000000000000007</v>
      </c>
      <c r="H87" s="13" t="str">
        <f>RawData!H84</f>
        <v>-</v>
      </c>
      <c r="I87" s="27">
        <f t="shared" si="14"/>
        <v>0</v>
      </c>
      <c r="J87" s="27">
        <f t="shared" si="15"/>
        <v>3</v>
      </c>
      <c r="K87" s="27">
        <f t="shared" si="16"/>
        <v>0</v>
      </c>
      <c r="L87" s="27">
        <f t="shared" si="17"/>
        <v>0</v>
      </c>
      <c r="M87" s="13">
        <f t="shared" si="18"/>
        <v>0</v>
      </c>
      <c r="N87" s="13">
        <f t="shared" si="19"/>
        <v>3</v>
      </c>
      <c r="O87" s="13" t="str">
        <f t="shared" si="20"/>
        <v>일반</v>
      </c>
      <c r="P87" s="13" t="str">
        <f>RawData!P84</f>
        <v>침하 5cm미만</v>
      </c>
    </row>
    <row r="88" spans="1:16">
      <c r="A88">
        <v>80</v>
      </c>
      <c r="B88" t="str">
        <f>RawData!B85</f>
        <v>수지로</v>
      </c>
      <c r="C88" s="13" t="str">
        <f>RIGHT(RawData!$A$2,2)&amp;"-"&amp;RawData!$C$2&amp;"-"&amp;RawData!A85</f>
        <v>25-용인시-80</v>
      </c>
      <c r="D88" t="str">
        <f>RawData!D85</f>
        <v>양호</v>
      </c>
      <c r="E88" t="str">
        <f>RawData!E85</f>
        <v>거북등</v>
      </c>
      <c r="F88" t="str">
        <f>RawData!F85</f>
        <v>흔적</v>
      </c>
      <c r="G88" s="27">
        <f>RawData!G85</f>
        <v>9.3000000000000007</v>
      </c>
      <c r="H88" s="13" t="str">
        <f>RawData!H85</f>
        <v>-</v>
      </c>
      <c r="I88" s="27">
        <f t="shared" si="14"/>
        <v>0</v>
      </c>
      <c r="J88" s="27">
        <f t="shared" si="15"/>
        <v>3</v>
      </c>
      <c r="K88" s="28" t="b">
        <f t="shared" si="16"/>
        <v>0</v>
      </c>
      <c r="L88" s="27">
        <f t="shared" si="17"/>
        <v>0</v>
      </c>
      <c r="M88" s="13">
        <f t="shared" si="18"/>
        <v>0</v>
      </c>
      <c r="N88" s="13">
        <f t="shared" si="19"/>
        <v>3</v>
      </c>
      <c r="O88" s="13" t="str">
        <f t="shared" si="20"/>
        <v>일반</v>
      </c>
      <c r="P88" s="13">
        <f>RawData!P85</f>
        <v>0</v>
      </c>
    </row>
    <row r="89" spans="1:16">
      <c r="A89">
        <v>81</v>
      </c>
      <c r="B89" t="str">
        <f>RawData!B86</f>
        <v>수지로</v>
      </c>
      <c r="C89" s="13" t="str">
        <f>RIGHT(RawData!$A$2,2)&amp;"-"&amp;RawData!$C$2&amp;"-"&amp;RawData!A86</f>
        <v>25-용인시-81</v>
      </c>
      <c r="D89" t="str">
        <f>RawData!D86</f>
        <v>양호</v>
      </c>
      <c r="E89" t="str">
        <f>RawData!E86</f>
        <v>-</v>
      </c>
      <c r="F89" t="str">
        <f>RawData!F86</f>
        <v>건조</v>
      </c>
      <c r="G89" s="27">
        <f>RawData!G86</f>
        <v>9.3000000000000007</v>
      </c>
      <c r="H89" s="13" t="str">
        <f>RawData!H86</f>
        <v>-</v>
      </c>
      <c r="I89" s="27">
        <f t="shared" si="14"/>
        <v>0</v>
      </c>
      <c r="J89" s="27">
        <f t="shared" si="15"/>
        <v>0</v>
      </c>
      <c r="K89" s="27">
        <f t="shared" si="16"/>
        <v>0</v>
      </c>
      <c r="L89" s="27">
        <f t="shared" si="17"/>
        <v>0</v>
      </c>
      <c r="M89" s="13">
        <f t="shared" si="18"/>
        <v>0</v>
      </c>
      <c r="N89" s="13">
        <f t="shared" si="19"/>
        <v>0</v>
      </c>
      <c r="O89" s="13" t="str">
        <f t="shared" si="20"/>
        <v>일반</v>
      </c>
      <c r="P89" s="13" t="str">
        <f>RawData!P86</f>
        <v>보도침하 5cm미만</v>
      </c>
    </row>
    <row r="90" spans="1:16">
      <c r="A90">
        <v>82</v>
      </c>
      <c r="B90" t="str">
        <f>RawData!B87</f>
        <v>수지로</v>
      </c>
      <c r="C90" s="13" t="str">
        <f>RIGHT(RawData!$A$2,2)&amp;"-"&amp;RawData!$C$2&amp;"-"&amp;RawData!A87</f>
        <v>25-용인시-82</v>
      </c>
      <c r="D90" t="str">
        <f>RawData!D87</f>
        <v>양호</v>
      </c>
      <c r="E90" t="str">
        <f>RawData!E87</f>
        <v>거북등</v>
      </c>
      <c r="F90" t="str">
        <f>RawData!F87</f>
        <v>건조</v>
      </c>
      <c r="G90" s="27">
        <f>RawData!G87</f>
        <v>9.3000000000000007</v>
      </c>
      <c r="H90" s="13" t="str">
        <f>RawData!H87</f>
        <v>-</v>
      </c>
      <c r="I90" s="27">
        <f t="shared" si="14"/>
        <v>0</v>
      </c>
      <c r="J90" s="27">
        <f t="shared" si="15"/>
        <v>3</v>
      </c>
      <c r="K90" s="27">
        <f t="shared" si="16"/>
        <v>0</v>
      </c>
      <c r="L90" s="27">
        <f t="shared" si="17"/>
        <v>0</v>
      </c>
      <c r="M90" s="13">
        <f t="shared" si="18"/>
        <v>0</v>
      </c>
      <c r="N90" s="13">
        <f t="shared" si="19"/>
        <v>3</v>
      </c>
      <c r="O90" s="13" t="str">
        <f t="shared" si="20"/>
        <v>일반</v>
      </c>
      <c r="P90" s="13">
        <f>RawData!P87</f>
        <v>0</v>
      </c>
    </row>
    <row r="91" spans="1:16">
      <c r="A91">
        <v>83</v>
      </c>
      <c r="B91" t="str">
        <f>RawData!B88</f>
        <v>수지로</v>
      </c>
      <c r="C91" s="13" t="str">
        <f>RIGHT(RawData!$A$2,2)&amp;"-"&amp;RawData!$C$2&amp;"-"&amp;RawData!A88</f>
        <v>25-용인시-83</v>
      </c>
      <c r="D91" t="str">
        <f>RawData!D88</f>
        <v>양호</v>
      </c>
      <c r="E91" t="str">
        <f>RawData!E88</f>
        <v>거북등</v>
      </c>
      <c r="F91" t="str">
        <f>RawData!F88</f>
        <v>건조</v>
      </c>
      <c r="G91" s="27">
        <f>RawData!G88</f>
        <v>9.3000000000000007</v>
      </c>
      <c r="H91" s="13" t="str">
        <f>RawData!H88</f>
        <v>-</v>
      </c>
      <c r="I91" s="27">
        <f t="shared" si="14"/>
        <v>0</v>
      </c>
      <c r="J91" s="27">
        <f t="shared" si="15"/>
        <v>3</v>
      </c>
      <c r="K91" s="27">
        <f t="shared" si="16"/>
        <v>0</v>
      </c>
      <c r="L91" s="27">
        <f t="shared" si="17"/>
        <v>0</v>
      </c>
      <c r="M91" s="13">
        <f t="shared" si="18"/>
        <v>0</v>
      </c>
      <c r="N91" s="13">
        <f t="shared" si="19"/>
        <v>3</v>
      </c>
      <c r="O91" s="13" t="str">
        <f t="shared" si="20"/>
        <v>일반</v>
      </c>
      <c r="P91" s="13">
        <f>RawData!P88</f>
        <v>0</v>
      </c>
    </row>
    <row r="92" spans="1:16">
      <c r="A92">
        <v>84</v>
      </c>
      <c r="B92" t="str">
        <f>RawData!B89</f>
        <v>수지로</v>
      </c>
      <c r="C92" s="13" t="str">
        <f>RIGHT(RawData!$A$2,2)&amp;"-"&amp;RawData!$C$2&amp;"-"&amp;RawData!A89</f>
        <v>25-용인시-84</v>
      </c>
      <c r="D92" t="str">
        <f>RawData!D89</f>
        <v>양호</v>
      </c>
      <c r="E92" t="str">
        <f>RawData!E89</f>
        <v>거북등</v>
      </c>
      <c r="F92" t="str">
        <f>RawData!F89</f>
        <v>건조</v>
      </c>
      <c r="G92" s="27">
        <f>RawData!G89</f>
        <v>9.3000000000000007</v>
      </c>
      <c r="H92" s="13" t="str">
        <f>RawData!H89</f>
        <v>-</v>
      </c>
      <c r="I92" s="27">
        <f t="shared" si="14"/>
        <v>0</v>
      </c>
      <c r="J92" s="27">
        <f t="shared" si="15"/>
        <v>3</v>
      </c>
      <c r="K92" s="27">
        <f t="shared" si="16"/>
        <v>0</v>
      </c>
      <c r="L92" s="27">
        <f t="shared" si="17"/>
        <v>0</v>
      </c>
      <c r="M92" s="13">
        <f t="shared" si="18"/>
        <v>0</v>
      </c>
      <c r="N92" s="13">
        <f t="shared" si="19"/>
        <v>3</v>
      </c>
      <c r="O92" s="13" t="str">
        <f t="shared" si="20"/>
        <v>일반</v>
      </c>
      <c r="P92" s="13">
        <f>RawData!P89</f>
        <v>0</v>
      </c>
    </row>
    <row r="93" spans="1:16">
      <c r="A93">
        <v>85</v>
      </c>
      <c r="B93" t="str">
        <f>RawData!B90</f>
        <v>수지로</v>
      </c>
      <c r="C93" s="13" t="str">
        <f>RIGHT(RawData!$A$2,2)&amp;"-"&amp;RawData!$C$2&amp;"-"&amp;RawData!A90</f>
        <v>25-용인시-85</v>
      </c>
      <c r="D93" t="str">
        <f>RawData!D90</f>
        <v>양호</v>
      </c>
      <c r="E93" t="str">
        <f>RawData!E90</f>
        <v>거북등</v>
      </c>
      <c r="F93" t="str">
        <f>RawData!F90</f>
        <v>건조</v>
      </c>
      <c r="G93" s="27">
        <f>RawData!G90</f>
        <v>9.3000000000000007</v>
      </c>
      <c r="H93" s="13" t="str">
        <f>RawData!H90</f>
        <v>-</v>
      </c>
      <c r="I93" s="27">
        <f t="shared" si="14"/>
        <v>0</v>
      </c>
      <c r="J93" s="27">
        <f t="shared" si="15"/>
        <v>3</v>
      </c>
      <c r="K93" s="27">
        <f t="shared" si="16"/>
        <v>0</v>
      </c>
      <c r="L93" s="27">
        <f t="shared" si="17"/>
        <v>0</v>
      </c>
      <c r="M93" s="13">
        <f t="shared" si="18"/>
        <v>0</v>
      </c>
      <c r="N93" s="13">
        <f t="shared" si="19"/>
        <v>3</v>
      </c>
      <c r="O93" s="13" t="str">
        <f t="shared" si="20"/>
        <v>일반</v>
      </c>
      <c r="P93" s="13">
        <f>RawData!P90</f>
        <v>0</v>
      </c>
    </row>
    <row r="94" spans="1:16">
      <c r="A94">
        <v>86</v>
      </c>
      <c r="B94" t="str">
        <f>RawData!B91</f>
        <v>수지로</v>
      </c>
      <c r="C94" s="13" t="str">
        <f>RIGHT(RawData!$A$2,2)&amp;"-"&amp;RawData!$C$2&amp;"-"&amp;RawData!A91</f>
        <v>25-용인시-86</v>
      </c>
      <c r="D94" t="str">
        <f>RawData!D91</f>
        <v>보통</v>
      </c>
      <c r="E94" t="str">
        <f>RawData!E91</f>
        <v>-</v>
      </c>
      <c r="F94" t="str">
        <f>RawData!F91</f>
        <v>건조</v>
      </c>
      <c r="G94" s="27">
        <f>RawData!G91</f>
        <v>9.3000000000000007</v>
      </c>
      <c r="H94" s="13" t="str">
        <f>RawData!H91</f>
        <v>-</v>
      </c>
      <c r="I94" s="27">
        <f t="shared" si="14"/>
        <v>9</v>
      </c>
      <c r="J94" s="27">
        <f t="shared" si="15"/>
        <v>0</v>
      </c>
      <c r="K94" s="27">
        <f t="shared" si="16"/>
        <v>0</v>
      </c>
      <c r="L94" s="27">
        <f t="shared" si="17"/>
        <v>0</v>
      </c>
      <c r="M94" s="13">
        <f t="shared" si="18"/>
        <v>0</v>
      </c>
      <c r="N94" s="13">
        <f t="shared" si="19"/>
        <v>9</v>
      </c>
      <c r="O94" s="13" t="str">
        <f t="shared" si="20"/>
        <v>긴급</v>
      </c>
      <c r="P94" s="13">
        <f>RawData!P91</f>
        <v>0</v>
      </c>
    </row>
    <row r="95" spans="1:16">
      <c r="A95">
        <v>87</v>
      </c>
      <c r="B95" t="str">
        <f>RawData!B92</f>
        <v>수지로</v>
      </c>
      <c r="C95" s="13" t="str">
        <f>RIGHT(RawData!$A$2,2)&amp;"-"&amp;RawData!$C$2&amp;"-"&amp;RawData!A92</f>
        <v>25-용인시-87</v>
      </c>
      <c r="D95" t="str">
        <f>RawData!D92</f>
        <v>양호</v>
      </c>
      <c r="E95" t="str">
        <f>RawData!E92</f>
        <v>거북등</v>
      </c>
      <c r="F95" t="str">
        <f>RawData!F92</f>
        <v>건조</v>
      </c>
      <c r="G95" s="27">
        <f>RawData!G92</f>
        <v>9.3000000000000007</v>
      </c>
      <c r="H95" s="13" t="str">
        <f>RawData!H92</f>
        <v>-</v>
      </c>
      <c r="I95" s="27">
        <f t="shared" si="14"/>
        <v>0</v>
      </c>
      <c r="J95" s="27">
        <f t="shared" si="15"/>
        <v>3</v>
      </c>
      <c r="K95" s="27">
        <f t="shared" si="16"/>
        <v>0</v>
      </c>
      <c r="L95" s="27">
        <f t="shared" si="17"/>
        <v>0</v>
      </c>
      <c r="M95" s="13">
        <f t="shared" si="18"/>
        <v>0</v>
      </c>
      <c r="N95" s="13">
        <f t="shared" si="19"/>
        <v>3</v>
      </c>
      <c r="O95" s="13" t="str">
        <f t="shared" si="20"/>
        <v>일반</v>
      </c>
      <c r="P95" s="13">
        <f>RawData!P92</f>
        <v>0</v>
      </c>
    </row>
    <row r="96" spans="1:16">
      <c r="A96">
        <v>88</v>
      </c>
      <c r="B96" t="str">
        <f>RawData!B93</f>
        <v>수지로</v>
      </c>
      <c r="C96" s="13" t="str">
        <f>RIGHT(RawData!$A$2,2)&amp;"-"&amp;RawData!$C$2&amp;"-"&amp;RawData!A93</f>
        <v>25-용인시-88</v>
      </c>
      <c r="D96" t="str">
        <f>RawData!D93</f>
        <v>양호</v>
      </c>
      <c r="E96" t="str">
        <f>RawData!E93</f>
        <v>거북등</v>
      </c>
      <c r="F96" t="str">
        <f>RawData!F93</f>
        <v>건조</v>
      </c>
      <c r="G96" s="27">
        <f>RawData!G93</f>
        <v>9.3000000000000007</v>
      </c>
      <c r="H96" s="13" t="str">
        <f>RawData!H93</f>
        <v>-</v>
      </c>
      <c r="I96" s="27">
        <f t="shared" si="14"/>
        <v>0</v>
      </c>
      <c r="J96" s="27">
        <f t="shared" si="15"/>
        <v>3</v>
      </c>
      <c r="K96" s="27">
        <f t="shared" si="16"/>
        <v>0</v>
      </c>
      <c r="L96" s="27">
        <f t="shared" si="17"/>
        <v>0</v>
      </c>
      <c r="M96" s="13">
        <f t="shared" si="18"/>
        <v>0</v>
      </c>
      <c r="N96" s="13">
        <f t="shared" si="19"/>
        <v>3</v>
      </c>
      <c r="O96" s="13" t="str">
        <f t="shared" si="20"/>
        <v>일반</v>
      </c>
      <c r="P96" s="13">
        <f>RawData!P93</f>
        <v>0</v>
      </c>
    </row>
    <row r="97" spans="1:16">
      <c r="A97">
        <v>89</v>
      </c>
      <c r="B97" t="str">
        <f>RawData!B94</f>
        <v>수지로</v>
      </c>
      <c r="C97" s="13" t="str">
        <f>RIGHT(RawData!$A$2,2)&amp;"-"&amp;RawData!$C$2&amp;"-"&amp;RawData!A94</f>
        <v>25-용인시-89</v>
      </c>
      <c r="D97" t="str">
        <f>RawData!D94</f>
        <v>양호</v>
      </c>
      <c r="E97" t="str">
        <f>RawData!E94</f>
        <v>거북등</v>
      </c>
      <c r="F97" t="str">
        <f>RawData!F94</f>
        <v>건조</v>
      </c>
      <c r="G97" s="27">
        <f>RawData!G94</f>
        <v>9.3000000000000007</v>
      </c>
      <c r="H97" s="13" t="str">
        <f>RawData!H94</f>
        <v>-</v>
      </c>
      <c r="I97" s="27">
        <f t="shared" si="14"/>
        <v>0</v>
      </c>
      <c r="J97" s="27">
        <f t="shared" si="15"/>
        <v>3</v>
      </c>
      <c r="K97" s="27">
        <f t="shared" si="16"/>
        <v>0</v>
      </c>
      <c r="L97" s="27">
        <f t="shared" si="17"/>
        <v>0</v>
      </c>
      <c r="M97" s="13">
        <f t="shared" si="18"/>
        <v>0</v>
      </c>
      <c r="N97" s="13">
        <f t="shared" si="19"/>
        <v>3</v>
      </c>
      <c r="O97" s="13" t="str">
        <f t="shared" si="20"/>
        <v>일반</v>
      </c>
      <c r="P97" s="13">
        <f>RawData!P94</f>
        <v>0</v>
      </c>
    </row>
    <row r="98" spans="1:16">
      <c r="A98">
        <v>90</v>
      </c>
      <c r="B98" t="str">
        <f>RawData!B95</f>
        <v>수지로</v>
      </c>
      <c r="C98" s="13" t="str">
        <f>RIGHT(RawData!$A$2,2)&amp;"-"&amp;RawData!$C$2&amp;"-"&amp;RawData!A95</f>
        <v>25-용인시-90</v>
      </c>
      <c r="D98" t="str">
        <f>RawData!D95</f>
        <v>양호</v>
      </c>
      <c r="E98" t="str">
        <f>RawData!E95</f>
        <v>거북등</v>
      </c>
      <c r="F98" t="str">
        <f>RawData!F95</f>
        <v>건조</v>
      </c>
      <c r="G98" s="27">
        <f>RawData!G95</f>
        <v>9.3000000000000007</v>
      </c>
      <c r="H98" s="13" t="str">
        <f>RawData!H95</f>
        <v>-</v>
      </c>
      <c r="I98" s="27">
        <f t="shared" si="14"/>
        <v>0</v>
      </c>
      <c r="J98" s="27">
        <f t="shared" si="15"/>
        <v>3</v>
      </c>
      <c r="K98" s="27">
        <f t="shared" si="16"/>
        <v>0</v>
      </c>
      <c r="L98" s="27">
        <f t="shared" si="17"/>
        <v>0</v>
      </c>
      <c r="M98" s="13">
        <f t="shared" si="18"/>
        <v>0</v>
      </c>
      <c r="N98" s="13">
        <f t="shared" si="19"/>
        <v>3</v>
      </c>
      <c r="O98" s="13" t="str">
        <f t="shared" si="20"/>
        <v>일반</v>
      </c>
      <c r="P98" s="13">
        <f>RawData!P95</f>
        <v>0</v>
      </c>
    </row>
    <row r="99" spans="1:16">
      <c r="A99">
        <v>91</v>
      </c>
      <c r="B99" t="str">
        <f>RawData!B96</f>
        <v>수지로</v>
      </c>
      <c r="C99" s="13" t="str">
        <f>RIGHT(RawData!$A$2,2)&amp;"-"&amp;RawData!$C$2&amp;"-"&amp;RawData!A96</f>
        <v>25-용인시-91</v>
      </c>
      <c r="D99" t="str">
        <f>RawData!D96</f>
        <v>양호</v>
      </c>
      <c r="E99" t="str">
        <f>RawData!E96</f>
        <v>거북등</v>
      </c>
      <c r="F99" t="str">
        <f>RawData!F96</f>
        <v>건조</v>
      </c>
      <c r="G99" s="27">
        <f>RawData!G96</f>
        <v>9.3000000000000007</v>
      </c>
      <c r="H99" s="13" t="str">
        <f>RawData!H96</f>
        <v>-</v>
      </c>
      <c r="I99" s="27">
        <f t="shared" si="14"/>
        <v>0</v>
      </c>
      <c r="J99" s="27">
        <f t="shared" si="15"/>
        <v>3</v>
      </c>
      <c r="K99" s="27">
        <f t="shared" si="16"/>
        <v>0</v>
      </c>
      <c r="L99" s="27">
        <f t="shared" si="17"/>
        <v>0</v>
      </c>
      <c r="M99" s="13">
        <f t="shared" si="18"/>
        <v>0</v>
      </c>
      <c r="N99" s="13">
        <f t="shared" si="19"/>
        <v>3</v>
      </c>
      <c r="O99" s="13" t="str">
        <f t="shared" si="20"/>
        <v>일반</v>
      </c>
      <c r="P99" s="13">
        <f>RawData!P96</f>
        <v>0</v>
      </c>
    </row>
    <row r="100" spans="1:16">
      <c r="A100">
        <v>92</v>
      </c>
      <c r="B100" t="str">
        <f>RawData!B97</f>
        <v>수지로</v>
      </c>
      <c r="C100" s="13" t="str">
        <f>RIGHT(RawData!$A$2,2)&amp;"-"&amp;RawData!$C$2&amp;"-"&amp;RawData!A97</f>
        <v>25-용인시-92</v>
      </c>
      <c r="D100" t="str">
        <f>RawData!D97</f>
        <v>양호</v>
      </c>
      <c r="E100" t="str">
        <f>RawData!E97</f>
        <v>거북등</v>
      </c>
      <c r="F100" t="str">
        <f>RawData!F97</f>
        <v>건조</v>
      </c>
      <c r="G100" s="27">
        <f>RawData!G97</f>
        <v>9.3000000000000007</v>
      </c>
      <c r="H100" s="13" t="str">
        <f>RawData!H97</f>
        <v>-</v>
      </c>
      <c r="I100" s="27">
        <f t="shared" si="14"/>
        <v>0</v>
      </c>
      <c r="J100" s="27">
        <f t="shared" si="15"/>
        <v>3</v>
      </c>
      <c r="K100" s="27">
        <f t="shared" si="16"/>
        <v>0</v>
      </c>
      <c r="L100" s="27">
        <f t="shared" si="17"/>
        <v>0</v>
      </c>
      <c r="M100" s="13">
        <f t="shared" si="18"/>
        <v>0</v>
      </c>
      <c r="N100" s="13">
        <f t="shared" si="19"/>
        <v>3</v>
      </c>
      <c r="O100" s="13" t="str">
        <f t="shared" si="20"/>
        <v>일반</v>
      </c>
      <c r="P100" s="13">
        <f>RawData!P97</f>
        <v>0</v>
      </c>
    </row>
    <row r="101" spans="1:16">
      <c r="A101">
        <v>93</v>
      </c>
      <c r="B101" t="str">
        <f>RawData!B98</f>
        <v>수지로</v>
      </c>
      <c r="C101" s="13" t="str">
        <f>RIGHT(RawData!$A$2,2)&amp;"-"&amp;RawData!$C$2&amp;"-"&amp;RawData!A98</f>
        <v>25-용인시-93</v>
      </c>
      <c r="D101" t="str">
        <f>RawData!D98</f>
        <v>양호</v>
      </c>
      <c r="E101" t="str">
        <f>RawData!E98</f>
        <v>거북등</v>
      </c>
      <c r="F101" t="str">
        <f>RawData!F98</f>
        <v>건조</v>
      </c>
      <c r="G101" s="27">
        <f>RawData!G98</f>
        <v>9.3000000000000007</v>
      </c>
      <c r="H101" s="13" t="str">
        <f>RawData!H98</f>
        <v>-</v>
      </c>
      <c r="I101" s="27">
        <f t="shared" si="14"/>
        <v>0</v>
      </c>
      <c r="J101" s="27">
        <f t="shared" si="15"/>
        <v>3</v>
      </c>
      <c r="K101" s="27">
        <f t="shared" si="16"/>
        <v>0</v>
      </c>
      <c r="L101" s="27">
        <f t="shared" si="17"/>
        <v>0</v>
      </c>
      <c r="M101" s="13">
        <f t="shared" si="18"/>
        <v>0</v>
      </c>
      <c r="N101" s="13">
        <f t="shared" si="19"/>
        <v>3</v>
      </c>
      <c r="O101" s="13" t="str">
        <f t="shared" si="20"/>
        <v>일반</v>
      </c>
      <c r="P101" s="13" t="str">
        <f>RawData!P98</f>
        <v>침하 5cm미만</v>
      </c>
    </row>
    <row r="102" spans="1:16">
      <c r="A102">
        <v>94</v>
      </c>
      <c r="B102" t="str">
        <f>RawData!B99</f>
        <v>수지로</v>
      </c>
      <c r="C102" s="13" t="str">
        <f>RIGHT(RawData!$A$2,2)&amp;"-"&amp;RawData!$C$2&amp;"-"&amp;RawData!A99</f>
        <v>25-용인시-94</v>
      </c>
      <c r="D102" t="str">
        <f>RawData!D99</f>
        <v>양호</v>
      </c>
      <c r="E102" t="str">
        <f>RawData!E99</f>
        <v>거북등</v>
      </c>
      <c r="F102" t="str">
        <f>RawData!F99</f>
        <v>건조</v>
      </c>
      <c r="G102" s="27">
        <f>RawData!G99</f>
        <v>9.3000000000000007</v>
      </c>
      <c r="H102" s="13" t="str">
        <f>RawData!H99</f>
        <v>-</v>
      </c>
      <c r="I102" s="27">
        <f t="shared" si="14"/>
        <v>0</v>
      </c>
      <c r="J102" s="27">
        <f t="shared" si="15"/>
        <v>3</v>
      </c>
      <c r="K102" s="27">
        <f t="shared" si="16"/>
        <v>0</v>
      </c>
      <c r="L102" s="27">
        <f t="shared" si="17"/>
        <v>0</v>
      </c>
      <c r="M102" s="13">
        <f t="shared" si="18"/>
        <v>0</v>
      </c>
      <c r="N102" s="13">
        <f t="shared" si="19"/>
        <v>3</v>
      </c>
      <c r="O102" s="13" t="str">
        <f t="shared" si="20"/>
        <v>일반</v>
      </c>
      <c r="P102" s="13">
        <f>RawData!P99</f>
        <v>0</v>
      </c>
    </row>
    <row r="103" spans="1:16">
      <c r="A103">
        <v>95</v>
      </c>
      <c r="B103" t="str">
        <f>RawData!B100</f>
        <v>수지로</v>
      </c>
      <c r="C103" s="13" t="str">
        <f>RIGHT(RawData!$A$2,2)&amp;"-"&amp;RawData!$C$2&amp;"-"&amp;RawData!A100</f>
        <v>25-용인시-95</v>
      </c>
      <c r="D103" t="str">
        <f>RawData!D100</f>
        <v>양호</v>
      </c>
      <c r="E103" t="str">
        <f>RawData!E100</f>
        <v>거북등</v>
      </c>
      <c r="F103" t="str">
        <f>RawData!F100</f>
        <v>건조</v>
      </c>
      <c r="G103" s="27">
        <f>RawData!G100</f>
        <v>9.3000000000000007</v>
      </c>
      <c r="H103" s="13" t="str">
        <f>RawData!H100</f>
        <v>-</v>
      </c>
      <c r="I103" s="27">
        <f t="shared" si="14"/>
        <v>0</v>
      </c>
      <c r="J103" s="27">
        <f t="shared" si="15"/>
        <v>3</v>
      </c>
      <c r="K103" s="27">
        <f t="shared" si="16"/>
        <v>0</v>
      </c>
      <c r="L103" s="27">
        <f t="shared" si="17"/>
        <v>0</v>
      </c>
      <c r="M103" s="13">
        <f t="shared" si="18"/>
        <v>0</v>
      </c>
      <c r="N103" s="13">
        <f t="shared" si="19"/>
        <v>3</v>
      </c>
      <c r="O103" s="13" t="str">
        <f t="shared" si="20"/>
        <v>일반</v>
      </c>
      <c r="P103" s="13" t="str">
        <f>RawData!P100</f>
        <v>침하 5cm미만</v>
      </c>
    </row>
    <row r="104" spans="1:16">
      <c r="A104">
        <v>96</v>
      </c>
      <c r="B104" t="str">
        <f>RawData!B101</f>
        <v>수지로</v>
      </c>
      <c r="C104" s="13" t="str">
        <f>RIGHT(RawData!$A$2,2)&amp;"-"&amp;RawData!$C$2&amp;"-"&amp;RawData!A101</f>
        <v>25-용인시-96</v>
      </c>
      <c r="D104" t="str">
        <f>RawData!D101</f>
        <v>양호</v>
      </c>
      <c r="E104" t="str">
        <f>RawData!E101</f>
        <v>거북등</v>
      </c>
      <c r="F104" t="str">
        <f>RawData!F101</f>
        <v>건조</v>
      </c>
      <c r="G104" s="27">
        <f>RawData!G101</f>
        <v>9.3000000000000007</v>
      </c>
      <c r="H104" s="13" t="str">
        <f>RawData!H101</f>
        <v>-</v>
      </c>
      <c r="I104" s="27">
        <f t="shared" si="14"/>
        <v>0</v>
      </c>
      <c r="J104" s="27">
        <f t="shared" si="15"/>
        <v>3</v>
      </c>
      <c r="K104" s="27">
        <f t="shared" si="16"/>
        <v>0</v>
      </c>
      <c r="L104" s="27">
        <f t="shared" si="17"/>
        <v>0</v>
      </c>
      <c r="M104" s="13">
        <f t="shared" si="18"/>
        <v>0</v>
      </c>
      <c r="N104" s="13">
        <f t="shared" si="19"/>
        <v>3</v>
      </c>
      <c r="O104" s="13" t="str">
        <f t="shared" si="20"/>
        <v>일반</v>
      </c>
      <c r="P104" s="13" t="str">
        <f>RawData!P101</f>
        <v>침하 5cm미만</v>
      </c>
    </row>
    <row r="105" spans="1:16">
      <c r="A105">
        <v>97</v>
      </c>
      <c r="B105" t="str">
        <f>RawData!B102</f>
        <v>포은대로</v>
      </c>
      <c r="C105" s="13" t="str">
        <f>RIGHT(RawData!$A$2,2)&amp;"-"&amp;RawData!$C$2&amp;"-"&amp;RawData!A102</f>
        <v>25-용인시-97</v>
      </c>
      <c r="D105" t="str">
        <f>RawData!D102</f>
        <v>양호</v>
      </c>
      <c r="E105" t="str">
        <f>RawData!E102</f>
        <v>-</v>
      </c>
      <c r="F105" t="str">
        <f>RawData!F102</f>
        <v>건조</v>
      </c>
      <c r="G105" s="27">
        <f>RawData!G102</f>
        <v>9.3000000000000007</v>
      </c>
      <c r="H105" s="13" t="str">
        <f>RawData!H102</f>
        <v>-</v>
      </c>
      <c r="I105" s="27">
        <f t="shared" ref="I105:I120" si="21">IF(D105="양호",0,IF(D105&gt;=100,9,IF(D105&gt;=50,3,IF(D105&lt;50,0))))</f>
        <v>0</v>
      </c>
      <c r="J105" s="27">
        <f t="shared" ref="J105:J120" si="22">IF(E105="거북등",3,IF(RIGHT(E105,2)="균열",1,IF(E105="-",0)))</f>
        <v>0</v>
      </c>
      <c r="K105" s="27">
        <f t="shared" ref="K105:K120" si="23">IF(F105="유출",9,IF(F105="습윤",1,IF(F105="양호",0,IF(F105="건조",0))))</f>
        <v>0</v>
      </c>
      <c r="L105" s="27">
        <f t="shared" ref="L105:L120" si="24">IF(G105&lt;10,0,IF(G105&lt;30,1,IF(G105&gt;=30,2)))</f>
        <v>0</v>
      </c>
      <c r="M105" s="13">
        <f t="shared" ref="M105:M120" si="25">IF(H105="-",0,1)</f>
        <v>0</v>
      </c>
      <c r="N105" s="13">
        <f t="shared" ref="N105:N136" si="26">SUM(I105:M105)</f>
        <v>0</v>
      </c>
      <c r="O105" s="13" t="str">
        <f t="shared" ref="O105:O136" si="27">IF(N105&lt;6,"일반",IF(N105&lt;9,"우선",IF(N105&gt;=9,"긴급")))</f>
        <v>일반</v>
      </c>
      <c r="P105" s="13" t="str">
        <f>RawData!P102</f>
        <v>침하 3cm</v>
      </c>
    </row>
    <row r="106" spans="1:16">
      <c r="A106">
        <v>98</v>
      </c>
      <c r="B106" t="str">
        <f>RawData!B103</f>
        <v>포은대로</v>
      </c>
      <c r="C106" s="13" t="str">
        <f>RIGHT(RawData!$A$2,2)&amp;"-"&amp;RawData!$C$2&amp;"-"&amp;RawData!A103</f>
        <v>25-용인시-98</v>
      </c>
      <c r="D106" t="str">
        <f>RawData!D103</f>
        <v>양호</v>
      </c>
      <c r="E106" t="str">
        <f>RawData!E103</f>
        <v>거북등</v>
      </c>
      <c r="F106" t="str">
        <f>RawData!F103</f>
        <v>건조</v>
      </c>
      <c r="G106" s="27">
        <f>RawData!G103</f>
        <v>9.3000000000000007</v>
      </c>
      <c r="H106" s="13" t="str">
        <f>RawData!H103</f>
        <v>-</v>
      </c>
      <c r="I106" s="27">
        <f t="shared" si="21"/>
        <v>0</v>
      </c>
      <c r="J106" s="27">
        <f t="shared" si="22"/>
        <v>3</v>
      </c>
      <c r="K106" s="27">
        <f t="shared" si="23"/>
        <v>0</v>
      </c>
      <c r="L106" s="27">
        <f t="shared" si="24"/>
        <v>0</v>
      </c>
      <c r="M106" s="13">
        <f t="shared" si="25"/>
        <v>0</v>
      </c>
      <c r="N106" s="13">
        <f t="shared" si="26"/>
        <v>3</v>
      </c>
      <c r="O106" s="13" t="str">
        <f t="shared" si="27"/>
        <v>일반</v>
      </c>
      <c r="P106" s="13">
        <f>RawData!P103</f>
        <v>0</v>
      </c>
    </row>
    <row r="107" spans="1:16">
      <c r="A107">
        <v>99</v>
      </c>
      <c r="B107" t="str">
        <f>RawData!B104</f>
        <v>포은대로</v>
      </c>
      <c r="C107" s="13" t="str">
        <f>RIGHT(RawData!$A$2,2)&amp;"-"&amp;RawData!$C$2&amp;"-"&amp;RawData!A104</f>
        <v>25-용인시-99</v>
      </c>
      <c r="D107" t="str">
        <f>RawData!D104</f>
        <v>양호</v>
      </c>
      <c r="E107" t="str">
        <f>RawData!E104</f>
        <v>거북등</v>
      </c>
      <c r="F107" t="str">
        <f>RawData!F104</f>
        <v>건조</v>
      </c>
      <c r="G107" s="27">
        <f>RawData!G104</f>
        <v>9.3000000000000007</v>
      </c>
      <c r="H107" s="13" t="str">
        <f>RawData!H104</f>
        <v>-</v>
      </c>
      <c r="I107" s="27">
        <f t="shared" si="21"/>
        <v>0</v>
      </c>
      <c r="J107" s="27">
        <f t="shared" si="22"/>
        <v>3</v>
      </c>
      <c r="K107" s="27">
        <f t="shared" si="23"/>
        <v>0</v>
      </c>
      <c r="L107" s="27">
        <f t="shared" si="24"/>
        <v>0</v>
      </c>
      <c r="M107" s="13">
        <f t="shared" si="25"/>
        <v>0</v>
      </c>
      <c r="N107" s="13">
        <f t="shared" si="26"/>
        <v>3</v>
      </c>
      <c r="O107" s="13" t="str">
        <f t="shared" si="27"/>
        <v>일반</v>
      </c>
      <c r="P107" s="13">
        <f>RawData!P104</f>
        <v>0</v>
      </c>
    </row>
    <row r="108" spans="1:16">
      <c r="A108">
        <v>100</v>
      </c>
      <c r="B108" t="str">
        <f>RawData!B105</f>
        <v>광교중앙로</v>
      </c>
      <c r="C108" s="13" t="str">
        <f>RIGHT(RawData!$A$2,2)&amp;"-"&amp;RawData!$C$2&amp;"-"&amp;RawData!A105</f>
        <v>25-용인시-100</v>
      </c>
      <c r="D108" t="str">
        <f>RawData!D105</f>
        <v>양호</v>
      </c>
      <c r="E108" t="str">
        <f>RawData!E105</f>
        <v>거북등</v>
      </c>
      <c r="F108" t="str">
        <f>RawData!F105</f>
        <v>건조</v>
      </c>
      <c r="G108" s="27">
        <f>RawData!G105</f>
        <v>9.3000000000000007</v>
      </c>
      <c r="H108" s="13" t="str">
        <f>RawData!H105</f>
        <v>-</v>
      </c>
      <c r="I108" s="27">
        <f t="shared" si="21"/>
        <v>0</v>
      </c>
      <c r="J108" s="27">
        <f t="shared" si="22"/>
        <v>3</v>
      </c>
      <c r="K108" s="27">
        <f t="shared" si="23"/>
        <v>0</v>
      </c>
      <c r="L108" s="27">
        <f t="shared" si="24"/>
        <v>0</v>
      </c>
      <c r="M108" s="13">
        <f t="shared" si="25"/>
        <v>0</v>
      </c>
      <c r="N108" s="13">
        <f t="shared" si="26"/>
        <v>3</v>
      </c>
      <c r="O108" s="13" t="str">
        <f t="shared" si="27"/>
        <v>일반</v>
      </c>
      <c r="P108" s="13">
        <f>RawData!P105</f>
        <v>0</v>
      </c>
    </row>
    <row r="109" spans="1:16">
      <c r="A109">
        <v>101</v>
      </c>
      <c r="B109" t="str">
        <f>RawData!B106</f>
        <v>광교중앙로</v>
      </c>
      <c r="C109" s="13" t="str">
        <f>RIGHT(RawData!$A$2,2)&amp;"-"&amp;RawData!$C$2&amp;"-"&amp;RawData!A106</f>
        <v>25-용인시-101</v>
      </c>
      <c r="D109" t="str">
        <f>RawData!D106</f>
        <v>양호</v>
      </c>
      <c r="E109" t="str">
        <f>RawData!E106</f>
        <v>거북등</v>
      </c>
      <c r="F109" t="str">
        <f>RawData!F106</f>
        <v>건조</v>
      </c>
      <c r="G109" s="27">
        <f>RawData!G106</f>
        <v>9.3000000000000007</v>
      </c>
      <c r="H109" s="13" t="str">
        <f>RawData!H106</f>
        <v>-</v>
      </c>
      <c r="I109" s="27">
        <f t="shared" si="21"/>
        <v>0</v>
      </c>
      <c r="J109" s="27">
        <f t="shared" si="22"/>
        <v>3</v>
      </c>
      <c r="K109" s="27">
        <f t="shared" si="23"/>
        <v>0</v>
      </c>
      <c r="L109" s="27">
        <f t="shared" si="24"/>
        <v>0</v>
      </c>
      <c r="M109" s="13">
        <f t="shared" si="25"/>
        <v>0</v>
      </c>
      <c r="N109" s="13">
        <f t="shared" si="26"/>
        <v>3</v>
      </c>
      <c r="O109" s="13" t="str">
        <f t="shared" si="27"/>
        <v>일반</v>
      </c>
      <c r="P109" s="13">
        <f>RawData!P106</f>
        <v>0</v>
      </c>
    </row>
    <row r="110" spans="1:16">
      <c r="A110">
        <v>102</v>
      </c>
      <c r="B110" t="str">
        <f>RawData!B107</f>
        <v>광교중앙로</v>
      </c>
      <c r="C110" s="13" t="str">
        <f>RIGHT(RawData!$A$2,2)&amp;"-"&amp;RawData!$C$2&amp;"-"&amp;RawData!A107</f>
        <v>25-용인시-102</v>
      </c>
      <c r="D110" t="str">
        <f>RawData!D107</f>
        <v>양호</v>
      </c>
      <c r="E110" t="str">
        <f>RawData!E107</f>
        <v>거북등</v>
      </c>
      <c r="F110" t="str">
        <f>RawData!F107</f>
        <v>건조</v>
      </c>
      <c r="G110" s="27">
        <f>RawData!G107</f>
        <v>9.3000000000000007</v>
      </c>
      <c r="H110" s="13" t="str">
        <f>RawData!H107</f>
        <v>-</v>
      </c>
      <c r="I110" s="27">
        <f t="shared" si="21"/>
        <v>0</v>
      </c>
      <c r="J110" s="27">
        <f t="shared" si="22"/>
        <v>3</v>
      </c>
      <c r="K110" s="27">
        <f t="shared" si="23"/>
        <v>0</v>
      </c>
      <c r="L110" s="27">
        <f t="shared" si="24"/>
        <v>0</v>
      </c>
      <c r="M110" s="13">
        <f t="shared" si="25"/>
        <v>0</v>
      </c>
      <c r="N110" s="13">
        <f t="shared" si="26"/>
        <v>3</v>
      </c>
      <c r="O110" s="13" t="str">
        <f t="shared" si="27"/>
        <v>일반</v>
      </c>
      <c r="P110" s="13">
        <f>RawData!P107</f>
        <v>0</v>
      </c>
    </row>
    <row r="111" spans="1:16">
      <c r="A111">
        <v>103</v>
      </c>
      <c r="B111" t="str">
        <f>RawData!B108</f>
        <v>광교중앙로</v>
      </c>
      <c r="C111" s="13" t="str">
        <f>RIGHT(RawData!$A$2,2)&amp;"-"&amp;RawData!$C$2&amp;"-"&amp;RawData!A108</f>
        <v>25-용인시-103</v>
      </c>
      <c r="D111" t="str">
        <f>RawData!D108</f>
        <v>양호</v>
      </c>
      <c r="E111" t="str">
        <f>RawData!E108</f>
        <v>거북등</v>
      </c>
      <c r="F111" t="str">
        <f>RawData!F108</f>
        <v>건조</v>
      </c>
      <c r="G111" s="27">
        <f>RawData!G108</f>
        <v>9.3000000000000007</v>
      </c>
      <c r="H111" s="13" t="str">
        <f>RawData!H108</f>
        <v>-</v>
      </c>
      <c r="I111" s="27">
        <f t="shared" si="21"/>
        <v>0</v>
      </c>
      <c r="J111" s="27">
        <f t="shared" si="22"/>
        <v>3</v>
      </c>
      <c r="K111" s="27">
        <f t="shared" si="23"/>
        <v>0</v>
      </c>
      <c r="L111" s="27">
        <f t="shared" si="24"/>
        <v>0</v>
      </c>
      <c r="M111" s="13">
        <f t="shared" si="25"/>
        <v>0</v>
      </c>
      <c r="N111" s="13">
        <f t="shared" si="26"/>
        <v>3</v>
      </c>
      <c r="O111" s="13" t="str">
        <f t="shared" si="27"/>
        <v>일반</v>
      </c>
      <c r="P111" s="13">
        <f>RawData!P108</f>
        <v>0</v>
      </c>
    </row>
    <row r="112" spans="1:16">
      <c r="A112">
        <v>104</v>
      </c>
      <c r="B112" t="str">
        <f>RawData!B109</f>
        <v>광교중앙로</v>
      </c>
      <c r="C112" s="13" t="str">
        <f>RIGHT(RawData!$A$2,2)&amp;"-"&amp;RawData!$C$2&amp;"-"&amp;RawData!A109</f>
        <v>25-용인시-104</v>
      </c>
      <c r="D112" t="str">
        <f>RawData!D109</f>
        <v>양호</v>
      </c>
      <c r="E112" t="str">
        <f>RawData!E109</f>
        <v>거북등</v>
      </c>
      <c r="F112" t="str">
        <f>RawData!F109</f>
        <v>건조</v>
      </c>
      <c r="G112" s="27">
        <f>RawData!G109</f>
        <v>9.3000000000000007</v>
      </c>
      <c r="H112" s="13" t="str">
        <f>RawData!H109</f>
        <v>-</v>
      </c>
      <c r="I112" s="27">
        <f t="shared" si="21"/>
        <v>0</v>
      </c>
      <c r="J112" s="27">
        <f t="shared" si="22"/>
        <v>3</v>
      </c>
      <c r="K112" s="27">
        <f t="shared" si="23"/>
        <v>0</v>
      </c>
      <c r="L112" s="27">
        <f t="shared" si="24"/>
        <v>0</v>
      </c>
      <c r="M112" s="13">
        <f t="shared" si="25"/>
        <v>0</v>
      </c>
      <c r="N112" s="13">
        <f t="shared" si="26"/>
        <v>3</v>
      </c>
      <c r="O112" s="13" t="str">
        <f t="shared" si="27"/>
        <v>일반</v>
      </c>
      <c r="P112" s="13">
        <f>RawData!P109</f>
        <v>0</v>
      </c>
    </row>
    <row r="113" spans="1:16">
      <c r="A113">
        <v>105</v>
      </c>
      <c r="B113" t="str">
        <f>RawData!B110</f>
        <v>광교중앙로</v>
      </c>
      <c r="C113" s="13" t="str">
        <f>RIGHT(RawData!$A$2,2)&amp;"-"&amp;RawData!$C$2&amp;"-"&amp;RawData!A110</f>
        <v>25-용인시-105</v>
      </c>
      <c r="D113" t="str">
        <f>RawData!D110</f>
        <v>양호</v>
      </c>
      <c r="E113" t="str">
        <f>RawData!E110</f>
        <v>거북등</v>
      </c>
      <c r="F113" t="str">
        <f>RawData!F110</f>
        <v>건조</v>
      </c>
      <c r="G113" s="27">
        <f>RawData!G110</f>
        <v>9.3000000000000007</v>
      </c>
      <c r="H113" s="13" t="str">
        <f>RawData!H110</f>
        <v>-</v>
      </c>
      <c r="I113" s="27">
        <f t="shared" si="21"/>
        <v>0</v>
      </c>
      <c r="J113" s="27">
        <f t="shared" si="22"/>
        <v>3</v>
      </c>
      <c r="K113" s="27">
        <f t="shared" si="23"/>
        <v>0</v>
      </c>
      <c r="L113" s="27">
        <f t="shared" si="24"/>
        <v>0</v>
      </c>
      <c r="M113" s="13">
        <f t="shared" si="25"/>
        <v>0</v>
      </c>
      <c r="N113" s="13">
        <f t="shared" si="26"/>
        <v>3</v>
      </c>
      <c r="O113" s="13" t="str">
        <f t="shared" si="27"/>
        <v>일반</v>
      </c>
      <c r="P113" s="13" t="str">
        <f>RawData!P110</f>
        <v>침하 5cm미만</v>
      </c>
    </row>
    <row r="114" spans="1:16">
      <c r="A114">
        <v>106</v>
      </c>
      <c r="B114" t="str">
        <f>RawData!B111</f>
        <v>광교중앙로</v>
      </c>
      <c r="C114" s="13" t="str">
        <f>RIGHT(RawData!$A$2,2)&amp;"-"&amp;RawData!$C$2&amp;"-"&amp;RawData!A111</f>
        <v>25-용인시-106</v>
      </c>
      <c r="D114" t="str">
        <f>RawData!D111</f>
        <v>양호</v>
      </c>
      <c r="E114" t="str">
        <f>RawData!E111</f>
        <v>거북등</v>
      </c>
      <c r="F114" t="str">
        <f>RawData!F111</f>
        <v>건조</v>
      </c>
      <c r="G114" s="27">
        <f>RawData!G111</f>
        <v>9.3000000000000007</v>
      </c>
      <c r="H114" s="13" t="str">
        <f>RawData!H111</f>
        <v>-</v>
      </c>
      <c r="I114" s="27">
        <f t="shared" si="21"/>
        <v>0</v>
      </c>
      <c r="J114" s="27">
        <f t="shared" si="22"/>
        <v>3</v>
      </c>
      <c r="K114" s="27">
        <f t="shared" si="23"/>
        <v>0</v>
      </c>
      <c r="L114" s="27">
        <f t="shared" si="24"/>
        <v>0</v>
      </c>
      <c r="M114" s="13">
        <f t="shared" si="25"/>
        <v>0</v>
      </c>
      <c r="N114" s="13">
        <f t="shared" si="26"/>
        <v>3</v>
      </c>
      <c r="O114" s="13" t="str">
        <f t="shared" si="27"/>
        <v>일반</v>
      </c>
      <c r="P114" s="13">
        <f>RawData!P111</f>
        <v>0</v>
      </c>
    </row>
    <row r="115" spans="1:16">
      <c r="A115">
        <v>107</v>
      </c>
      <c r="B115" t="str">
        <f>RawData!B112</f>
        <v>광교중앙로</v>
      </c>
      <c r="C115" s="13" t="str">
        <f>RIGHT(RawData!$A$2,2)&amp;"-"&amp;RawData!$C$2&amp;"-"&amp;RawData!A112</f>
        <v>25-용인시-107</v>
      </c>
      <c r="D115" t="str">
        <f>RawData!D112</f>
        <v>양호</v>
      </c>
      <c r="E115" t="str">
        <f>RawData!E112</f>
        <v>거북등</v>
      </c>
      <c r="F115" t="str">
        <f>RawData!F112</f>
        <v>건조</v>
      </c>
      <c r="G115" s="27">
        <f>RawData!G112</f>
        <v>9.3000000000000007</v>
      </c>
      <c r="H115" s="13" t="str">
        <f>RawData!H112</f>
        <v>-</v>
      </c>
      <c r="I115" s="27">
        <f t="shared" si="21"/>
        <v>0</v>
      </c>
      <c r="J115" s="27">
        <f t="shared" si="22"/>
        <v>3</v>
      </c>
      <c r="K115" s="27">
        <f t="shared" si="23"/>
        <v>0</v>
      </c>
      <c r="L115" s="27">
        <f t="shared" si="24"/>
        <v>0</v>
      </c>
      <c r="M115" s="13">
        <f t="shared" si="25"/>
        <v>0</v>
      </c>
      <c r="N115" s="13">
        <f t="shared" si="26"/>
        <v>3</v>
      </c>
      <c r="O115" s="13" t="str">
        <f t="shared" si="27"/>
        <v>일반</v>
      </c>
      <c r="P115" s="13">
        <f>RawData!P112</f>
        <v>0</v>
      </c>
    </row>
    <row r="116" spans="1:16">
      <c r="A116">
        <v>108</v>
      </c>
      <c r="B116" t="str">
        <f>RawData!B113</f>
        <v>광교중앙로</v>
      </c>
      <c r="C116" s="13" t="str">
        <f>RIGHT(RawData!$A$2,2)&amp;"-"&amp;RawData!$C$2&amp;"-"&amp;RawData!A113</f>
        <v>25-용인시-108</v>
      </c>
      <c r="D116" t="str">
        <f>RawData!D113</f>
        <v>양호</v>
      </c>
      <c r="E116" t="str">
        <f>RawData!E113</f>
        <v>거북등</v>
      </c>
      <c r="F116" t="str">
        <f>RawData!F113</f>
        <v>건조</v>
      </c>
      <c r="G116" s="27">
        <f>RawData!G113</f>
        <v>9.3000000000000007</v>
      </c>
      <c r="H116" s="13" t="str">
        <f>RawData!H113</f>
        <v>-</v>
      </c>
      <c r="I116" s="27">
        <f t="shared" si="21"/>
        <v>0</v>
      </c>
      <c r="J116" s="27">
        <f t="shared" si="22"/>
        <v>3</v>
      </c>
      <c r="K116" s="27">
        <f t="shared" si="23"/>
        <v>0</v>
      </c>
      <c r="L116" s="27">
        <f t="shared" si="24"/>
        <v>0</v>
      </c>
      <c r="M116" s="13">
        <f t="shared" si="25"/>
        <v>0</v>
      </c>
      <c r="N116" s="13">
        <f t="shared" si="26"/>
        <v>3</v>
      </c>
      <c r="O116" s="13" t="str">
        <f t="shared" si="27"/>
        <v>일반</v>
      </c>
      <c r="P116" s="13" t="str">
        <f>RawData!P113</f>
        <v>침하 5cm미만</v>
      </c>
    </row>
    <row r="117" spans="1:16">
      <c r="A117">
        <v>109</v>
      </c>
      <c r="B117" t="str">
        <f>RawData!B114</f>
        <v>광교중앙로</v>
      </c>
      <c r="C117" s="13" t="str">
        <f>RIGHT(RawData!$A$2,2)&amp;"-"&amp;RawData!$C$2&amp;"-"&amp;RawData!A114</f>
        <v>25-용인시-109</v>
      </c>
      <c r="D117" t="str">
        <f>RawData!D114</f>
        <v>양호</v>
      </c>
      <c r="E117" t="str">
        <f>RawData!E114</f>
        <v>거북등</v>
      </c>
      <c r="F117" t="str">
        <f>RawData!F114</f>
        <v>건조</v>
      </c>
      <c r="G117" s="27">
        <f>RawData!G114</f>
        <v>9.3000000000000007</v>
      </c>
      <c r="H117" s="13" t="str">
        <f>RawData!H114</f>
        <v>-</v>
      </c>
      <c r="I117" s="27">
        <f t="shared" si="21"/>
        <v>0</v>
      </c>
      <c r="J117" s="27">
        <f t="shared" si="22"/>
        <v>3</v>
      </c>
      <c r="K117" s="27">
        <f t="shared" si="23"/>
        <v>0</v>
      </c>
      <c r="L117" s="27">
        <f t="shared" si="24"/>
        <v>0</v>
      </c>
      <c r="M117" s="13">
        <f t="shared" si="25"/>
        <v>0</v>
      </c>
      <c r="N117" s="13">
        <f t="shared" si="26"/>
        <v>3</v>
      </c>
      <c r="O117" s="13" t="str">
        <f t="shared" si="27"/>
        <v>일반</v>
      </c>
      <c r="P117" s="13">
        <f>RawData!P114</f>
        <v>0</v>
      </c>
    </row>
    <row r="118" spans="1:16">
      <c r="A118">
        <v>110</v>
      </c>
      <c r="B118" t="str">
        <f>RawData!B115</f>
        <v>광교중앙로</v>
      </c>
      <c r="C118" s="13" t="str">
        <f>RIGHT(RawData!$A$2,2)&amp;"-"&amp;RawData!$C$2&amp;"-"&amp;RawData!A115</f>
        <v>25-용인시-110</v>
      </c>
      <c r="D118" t="str">
        <f>RawData!D115</f>
        <v>양호</v>
      </c>
      <c r="E118" t="str">
        <f>RawData!E115</f>
        <v>거북등</v>
      </c>
      <c r="F118" t="str">
        <f>RawData!F115</f>
        <v>건조</v>
      </c>
      <c r="G118" s="27">
        <f>RawData!G115</f>
        <v>9.3000000000000007</v>
      </c>
      <c r="H118" s="13" t="str">
        <f>RawData!H115</f>
        <v>-</v>
      </c>
      <c r="I118" s="27">
        <f t="shared" si="21"/>
        <v>0</v>
      </c>
      <c r="J118" s="27">
        <f t="shared" si="22"/>
        <v>3</v>
      </c>
      <c r="K118" s="27">
        <f t="shared" si="23"/>
        <v>0</v>
      </c>
      <c r="L118" s="27">
        <f t="shared" si="24"/>
        <v>0</v>
      </c>
      <c r="M118" s="13">
        <f t="shared" si="25"/>
        <v>0</v>
      </c>
      <c r="N118" s="13">
        <f t="shared" si="26"/>
        <v>3</v>
      </c>
      <c r="O118" s="13" t="str">
        <f t="shared" si="27"/>
        <v>일반</v>
      </c>
      <c r="P118" s="13">
        <f>RawData!P115</f>
        <v>0</v>
      </c>
    </row>
    <row r="119" spans="1:16">
      <c r="A119">
        <v>111</v>
      </c>
      <c r="B119" t="str">
        <f>RawData!B116</f>
        <v>광교중앙로</v>
      </c>
      <c r="C119" s="13" t="str">
        <f>RIGHT(RawData!$A$2,2)&amp;"-"&amp;RawData!$C$2&amp;"-"&amp;RawData!A116</f>
        <v>25-용인시-111</v>
      </c>
      <c r="D119" t="str">
        <f>RawData!D116</f>
        <v>양호</v>
      </c>
      <c r="E119" t="str">
        <f>RawData!E116</f>
        <v>거북등</v>
      </c>
      <c r="F119" t="str">
        <f>RawData!F116</f>
        <v>건조</v>
      </c>
      <c r="G119" s="27">
        <f>RawData!G116</f>
        <v>9.3000000000000007</v>
      </c>
      <c r="H119" s="13" t="str">
        <f>RawData!H116</f>
        <v>-</v>
      </c>
      <c r="I119" s="27">
        <f t="shared" si="21"/>
        <v>0</v>
      </c>
      <c r="J119" s="27">
        <f t="shared" si="22"/>
        <v>3</v>
      </c>
      <c r="K119" s="27">
        <f t="shared" si="23"/>
        <v>0</v>
      </c>
      <c r="L119" s="27">
        <f t="shared" si="24"/>
        <v>0</v>
      </c>
      <c r="M119" s="13">
        <f t="shared" si="25"/>
        <v>0</v>
      </c>
      <c r="N119" s="13">
        <f t="shared" si="26"/>
        <v>3</v>
      </c>
      <c r="O119" s="13" t="str">
        <f t="shared" si="27"/>
        <v>일반</v>
      </c>
      <c r="P119" s="13">
        <f>RawData!P116</f>
        <v>0</v>
      </c>
    </row>
    <row r="120" spans="1:16" ht="28.5">
      <c r="A120">
        <v>112</v>
      </c>
      <c r="B120" t="str">
        <f>RawData!B117</f>
        <v>광교중앙로</v>
      </c>
      <c r="C120" s="13" t="str">
        <f>RIGHT(RawData!$A$2,2)&amp;"-"&amp;RawData!$C$2&amp;"-"&amp;RawData!A117</f>
        <v>25-용인시-112</v>
      </c>
      <c r="D120" t="str">
        <f>RawData!D117</f>
        <v>양호</v>
      </c>
      <c r="E120" s="27" t="str">
        <f>RawData!E117</f>
        <v>종균열
횡균열</v>
      </c>
      <c r="F120" t="str">
        <f>RawData!F117</f>
        <v>건조</v>
      </c>
      <c r="G120" s="27">
        <f>RawData!G117</f>
        <v>9.3000000000000007</v>
      </c>
      <c r="H120" s="13" t="str">
        <f>RawData!H117</f>
        <v>-</v>
      </c>
      <c r="I120" s="27">
        <f t="shared" si="21"/>
        <v>0</v>
      </c>
      <c r="J120" s="27">
        <f t="shared" si="22"/>
        <v>1</v>
      </c>
      <c r="K120" s="27">
        <f t="shared" si="23"/>
        <v>0</v>
      </c>
      <c r="L120" s="27">
        <f t="shared" si="24"/>
        <v>0</v>
      </c>
      <c r="M120" s="13">
        <f t="shared" si="25"/>
        <v>0</v>
      </c>
      <c r="N120" s="13">
        <f t="shared" si="26"/>
        <v>1</v>
      </c>
      <c r="O120" s="13" t="str">
        <f t="shared" si="27"/>
        <v>일반</v>
      </c>
      <c r="P120" s="13">
        <f>RawData!P117</f>
        <v>0</v>
      </c>
    </row>
  </sheetData>
  <mergeCells count="20">
    <mergeCell ref="N7:N8"/>
    <mergeCell ref="O7:O8"/>
    <mergeCell ref="P7:P8"/>
    <mergeCell ref="A7:A8"/>
    <mergeCell ref="B7:B8"/>
    <mergeCell ref="C7:C8"/>
    <mergeCell ref="D7:H7"/>
    <mergeCell ref="I7:M7"/>
    <mergeCell ref="M4:P4"/>
    <mergeCell ref="A5:B5"/>
    <mergeCell ref="C5:D5"/>
    <mergeCell ref="E5:F5"/>
    <mergeCell ref="G5:I5"/>
    <mergeCell ref="J5:L5"/>
    <mergeCell ref="M5:P5"/>
    <mergeCell ref="A4:B4"/>
    <mergeCell ref="C4:D4"/>
    <mergeCell ref="E4:F4"/>
    <mergeCell ref="G4:I4"/>
    <mergeCell ref="J4:L4"/>
  </mergeCells>
  <phoneticPr fontId="9" type="noConversion"/>
  <pageMargins left="0.7" right="0.7" top="0.75" bottom="0.75" header="0.511811023622047" footer="0.511811023622047"/>
  <pageSetup paperSize="9" scale="83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view="pageBreakPreview" zoomScaleNormal="100" workbookViewId="0">
      <selection activeCell="G4" sqref="G4"/>
    </sheetView>
  </sheetViews>
  <sheetFormatPr defaultColWidth="10.375" defaultRowHeight="12"/>
  <cols>
    <col min="1" max="16384" width="10.375" style="7"/>
  </cols>
  <sheetData>
    <row r="1" spans="1:12">
      <c r="A1" s="7" t="s">
        <v>0</v>
      </c>
      <c r="B1" s="7" t="s">
        <v>1</v>
      </c>
      <c r="C1" s="7" t="s">
        <v>2</v>
      </c>
      <c r="F1" s="7" t="s">
        <v>24</v>
      </c>
      <c r="G1" s="7" t="s">
        <v>32</v>
      </c>
      <c r="H1" s="7" t="s">
        <v>177</v>
      </c>
      <c r="J1" s="7" t="s">
        <v>178</v>
      </c>
      <c r="K1" s="7" t="s">
        <v>17</v>
      </c>
      <c r="L1" s="7" t="s">
        <v>179</v>
      </c>
    </row>
    <row r="2" spans="1:12">
      <c r="A2" s="7">
        <v>2018</v>
      </c>
      <c r="B2" s="7" t="s">
        <v>180</v>
      </c>
      <c r="C2" s="7" t="s">
        <v>181</v>
      </c>
      <c r="E2" s="7" t="s">
        <v>13</v>
      </c>
      <c r="F2" s="7">
        <v>0</v>
      </c>
      <c r="G2" s="7">
        <v>3</v>
      </c>
      <c r="H2" s="7">
        <v>9</v>
      </c>
      <c r="J2" s="30" t="s">
        <v>182</v>
      </c>
      <c r="K2" s="7" t="s">
        <v>183</v>
      </c>
      <c r="L2" s="30" t="s">
        <v>27</v>
      </c>
    </row>
    <row r="3" spans="1:12">
      <c r="A3" s="7">
        <v>2019</v>
      </c>
      <c r="B3" s="7" t="s">
        <v>3</v>
      </c>
      <c r="C3" s="7" t="s">
        <v>184</v>
      </c>
      <c r="E3" s="7" t="s">
        <v>9</v>
      </c>
      <c r="F3" s="7">
        <v>0</v>
      </c>
      <c r="G3" s="7">
        <v>1</v>
      </c>
      <c r="H3" s="7">
        <v>3</v>
      </c>
      <c r="J3" s="30" t="s">
        <v>185</v>
      </c>
      <c r="K3" s="7" t="s">
        <v>186</v>
      </c>
      <c r="L3" s="7" t="s">
        <v>187</v>
      </c>
    </row>
    <row r="4" spans="1:12">
      <c r="A4" s="7">
        <v>2020</v>
      </c>
      <c r="B4" s="7" t="s">
        <v>188</v>
      </c>
      <c r="C4" s="7" t="s">
        <v>189</v>
      </c>
      <c r="E4" s="7" t="s">
        <v>10</v>
      </c>
      <c r="F4" s="7">
        <v>0</v>
      </c>
      <c r="G4" s="31" t="s">
        <v>190</v>
      </c>
      <c r="H4" s="7">
        <v>9</v>
      </c>
      <c r="J4" s="30" t="s">
        <v>191</v>
      </c>
      <c r="K4" s="7" t="s">
        <v>192</v>
      </c>
      <c r="L4" s="7" t="s">
        <v>187</v>
      </c>
    </row>
    <row r="5" spans="1:12">
      <c r="A5" s="7">
        <v>2021</v>
      </c>
      <c r="C5" s="7" t="s">
        <v>4</v>
      </c>
      <c r="E5" s="7" t="s">
        <v>14</v>
      </c>
      <c r="F5" s="7">
        <v>0</v>
      </c>
      <c r="G5" s="7">
        <v>1</v>
      </c>
      <c r="H5" s="7">
        <v>2</v>
      </c>
    </row>
    <row r="6" spans="1:12">
      <c r="A6" s="7">
        <v>2022</v>
      </c>
      <c r="C6" s="7" t="s">
        <v>193</v>
      </c>
      <c r="E6" s="7" t="s">
        <v>194</v>
      </c>
      <c r="F6" s="7">
        <v>0</v>
      </c>
      <c r="G6" s="7">
        <v>1</v>
      </c>
      <c r="H6" s="7">
        <v>1</v>
      </c>
    </row>
    <row r="7" spans="1:12">
      <c r="A7" s="7">
        <v>2023</v>
      </c>
    </row>
    <row r="8" spans="1:12">
      <c r="A8" s="7">
        <v>2024</v>
      </c>
    </row>
    <row r="9" spans="1:12">
      <c r="A9" s="7">
        <v>2025</v>
      </c>
    </row>
  </sheetData>
  <phoneticPr fontId="9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RawData</vt:lpstr>
      <vt:lpstr>V1</vt:lpstr>
      <vt:lpstr>V2</vt:lpstr>
      <vt:lpstr>범례</vt:lpstr>
      <vt:lpstr>'V1'!Print_Area</vt:lpstr>
      <vt:lpstr>'V2'!Print_Area</vt:lpstr>
      <vt:lpstr>'V1'!Print_Titles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0</cp:revision>
  <cp:lastPrinted>2026-03-16T02:30:46Z</cp:lastPrinted>
  <dcterms:created xsi:type="dcterms:W3CDTF">2026-03-16T00:57:17Z</dcterms:created>
  <dcterms:modified xsi:type="dcterms:W3CDTF">2026-03-19T02:00:31Z</dcterms:modified>
  <dc:language>en-US</dc:language>
</cp:coreProperties>
</file>