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-\Documents\TUB\FE2_Test\"/>
    </mc:Choice>
  </mc:AlternateContent>
  <xr:revisionPtr revIDLastSave="0" documentId="13_ncr:1_{04CF1BDA-FB8E-4F3B-8F9C-83CB0FCA0163}" xr6:coauthVersionLast="47" xr6:coauthVersionMax="47" xr10:uidLastSave="{00000000-0000-0000-0000-000000000000}"/>
  <bookViews>
    <workbookView xWindow="-108" yWindow="-108" windowWidth="23256" windowHeight="12576" activeTab="4" xr2:uid="{7789F29C-E3B9-4418-9923-EBD977292B47}"/>
  </bookViews>
  <sheets>
    <sheet name="Tabelle1" sheetId="1" r:id="rId1"/>
    <sheet name="LinkeSeite" sheetId="2" r:id="rId2"/>
    <sheet name="RechteSeite" sheetId="3" r:id="rId3"/>
    <sheet name="FlugzeugMitte" sheetId="4" r:id="rId4"/>
    <sheet name="Beladu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8" i="5"/>
  <c r="B39" i="5"/>
  <c r="B2" i="5"/>
  <c r="C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2" i="5"/>
  <c r="C58" i="4"/>
  <c r="C57" i="4"/>
  <c r="C56" i="4"/>
  <c r="C55" i="4"/>
  <c r="D57" i="3"/>
  <c r="D55" i="3"/>
  <c r="D52" i="3"/>
  <c r="D51" i="3"/>
  <c r="D57" i="2"/>
  <c r="D55" i="2"/>
  <c r="D52" i="2"/>
  <c r="D51" i="2"/>
  <c r="D53" i="2"/>
  <c r="D54" i="2"/>
  <c r="D56" i="2"/>
  <c r="D53" i="3"/>
  <c r="D54" i="3"/>
  <c r="D56" i="3"/>
  <c r="F4" i="1"/>
  <c r="D5" i="4" l="1"/>
  <c r="E5" i="4" s="1"/>
  <c r="D12" i="4"/>
  <c r="E12" i="4" s="1"/>
  <c r="D13" i="4"/>
  <c r="E13" i="4" s="1"/>
  <c r="D20" i="4"/>
  <c r="E20" i="4" s="1"/>
  <c r="D21" i="4"/>
  <c r="E21" i="4" s="1"/>
  <c r="D28" i="4"/>
  <c r="E28" i="4" s="1"/>
  <c r="D29" i="4"/>
  <c r="E29" i="4" s="1"/>
  <c r="D36" i="4"/>
  <c r="E36" i="4" s="1"/>
  <c r="D37" i="4"/>
  <c r="E37" i="4" s="1"/>
  <c r="D44" i="4"/>
  <c r="E44" i="4" s="1"/>
  <c r="D45" i="4"/>
  <c r="E45" i="4" s="1"/>
  <c r="D52" i="4"/>
  <c r="E52" i="4" s="1"/>
  <c r="D53" i="4"/>
  <c r="E53" i="4" s="1"/>
  <c r="D55" i="4"/>
  <c r="E55" i="4" s="1"/>
  <c r="D56" i="4"/>
  <c r="E56" i="4" s="1"/>
  <c r="D57" i="4"/>
  <c r="E57" i="4" s="1"/>
  <c r="D58" i="4"/>
  <c r="E58" i="4" s="1"/>
  <c r="C18" i="4"/>
  <c r="D18" i="4" s="1"/>
  <c r="E18" i="4" s="1"/>
  <c r="C19" i="4"/>
  <c r="D19" i="4" s="1"/>
  <c r="E19" i="4" s="1"/>
  <c r="C20" i="4"/>
  <c r="C21" i="4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C29" i="4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D35" i="4" s="1"/>
  <c r="E35" i="4" s="1"/>
  <c r="C36" i="4"/>
  <c r="C37" i="4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C45" i="4"/>
  <c r="C46" i="4"/>
  <c r="D46" i="4" s="1"/>
  <c r="E46" i="4" s="1"/>
  <c r="C47" i="4"/>
  <c r="D47" i="4" s="1"/>
  <c r="E47" i="4" s="1"/>
  <c r="C48" i="4"/>
  <c r="D48" i="4" s="1"/>
  <c r="E48" i="4" s="1"/>
  <c r="C49" i="4"/>
  <c r="D49" i="4" s="1"/>
  <c r="E49" i="4" s="1"/>
  <c r="C50" i="4"/>
  <c r="D50" i="4" s="1"/>
  <c r="E50" i="4" s="1"/>
  <c r="C51" i="4"/>
  <c r="D51" i="4" s="1"/>
  <c r="E51" i="4" s="1"/>
  <c r="C52" i="4"/>
  <c r="C53" i="4"/>
  <c r="C54" i="4"/>
  <c r="D54" i="4" s="1"/>
  <c r="E54" i="4" s="1"/>
  <c r="C17" i="4"/>
  <c r="D17" i="4" s="1"/>
  <c r="E17" i="4" s="1"/>
  <c r="C8" i="4"/>
  <c r="D8" i="4" s="1"/>
  <c r="E8" i="4" s="1"/>
  <c r="C9" i="4"/>
  <c r="D9" i="4" s="1"/>
  <c r="E9" i="4" s="1"/>
  <c r="C10" i="4"/>
  <c r="D10" i="4" s="1"/>
  <c r="E10" i="4" s="1"/>
  <c r="C11" i="4"/>
  <c r="D11" i="4" s="1"/>
  <c r="E11" i="4" s="1"/>
  <c r="C12" i="4"/>
  <c r="C13" i="4"/>
  <c r="C14" i="4"/>
  <c r="D14" i="4" s="1"/>
  <c r="E14" i="4" s="1"/>
  <c r="C15" i="4"/>
  <c r="D15" i="4" s="1"/>
  <c r="E15" i="4" s="1"/>
  <c r="C16" i="4"/>
  <c r="D16" i="4" s="1"/>
  <c r="E16" i="4" s="1"/>
  <c r="C7" i="4"/>
  <c r="D7" i="4" s="1"/>
  <c r="E7" i="4" s="1"/>
  <c r="C3" i="4"/>
  <c r="D3" i="4" s="1"/>
  <c r="E3" i="4" s="1"/>
  <c r="C4" i="4"/>
  <c r="D4" i="4" s="1"/>
  <c r="E4" i="4" s="1"/>
  <c r="C5" i="4"/>
  <c r="C6" i="4"/>
  <c r="D6" i="4" s="1"/>
  <c r="E6" i="4" s="1"/>
  <c r="C2" i="4"/>
  <c r="D2" i="4" s="1"/>
  <c r="E52" i="3"/>
  <c r="E53" i="3"/>
  <c r="E54" i="3"/>
  <c r="E55" i="3"/>
  <c r="E56" i="3"/>
  <c r="E57" i="3"/>
  <c r="E51" i="3"/>
  <c r="E23" i="3"/>
  <c r="E31" i="3"/>
  <c r="E47" i="3"/>
  <c r="C16" i="3"/>
  <c r="D16" i="3" s="1"/>
  <c r="C17" i="3"/>
  <c r="D17" i="3" s="1"/>
  <c r="C18" i="3"/>
  <c r="D18" i="3" s="1"/>
  <c r="C19" i="3"/>
  <c r="D19" i="3" s="1"/>
  <c r="E19" i="3" s="1"/>
  <c r="C20" i="3"/>
  <c r="D20" i="3" s="1"/>
  <c r="C21" i="3"/>
  <c r="C22" i="3"/>
  <c r="D22" i="3" s="1"/>
  <c r="E22" i="3" s="1"/>
  <c r="C23" i="3"/>
  <c r="D23" i="3" s="1"/>
  <c r="C24" i="3"/>
  <c r="D24" i="3" s="1"/>
  <c r="C25" i="3"/>
  <c r="D25" i="3" s="1"/>
  <c r="C26" i="3"/>
  <c r="D26" i="3" s="1"/>
  <c r="E26" i="3" s="1"/>
  <c r="C27" i="3"/>
  <c r="D27" i="3" s="1"/>
  <c r="E27" i="3" s="1"/>
  <c r="C28" i="3"/>
  <c r="D28" i="3" s="1"/>
  <c r="C29" i="3"/>
  <c r="C30" i="3"/>
  <c r="D30" i="3" s="1"/>
  <c r="E30" i="3" s="1"/>
  <c r="C31" i="3"/>
  <c r="D31" i="3" s="1"/>
  <c r="C32" i="3"/>
  <c r="D32" i="3" s="1"/>
  <c r="C33" i="3"/>
  <c r="D33" i="3" s="1"/>
  <c r="C34" i="3"/>
  <c r="C35" i="3"/>
  <c r="D35" i="3" s="1"/>
  <c r="E35" i="3" s="1"/>
  <c r="C36" i="3"/>
  <c r="D36" i="3" s="1"/>
  <c r="C37" i="3"/>
  <c r="C38" i="3"/>
  <c r="D38" i="3" s="1"/>
  <c r="E38" i="3" s="1"/>
  <c r="C39" i="3"/>
  <c r="D39" i="3" s="1"/>
  <c r="E39" i="3" s="1"/>
  <c r="C40" i="3"/>
  <c r="D40" i="3" s="1"/>
  <c r="C41" i="3"/>
  <c r="D41" i="3" s="1"/>
  <c r="E41" i="3" s="1"/>
  <c r="C42" i="3"/>
  <c r="C43" i="3"/>
  <c r="D43" i="3" s="1"/>
  <c r="E43" i="3" s="1"/>
  <c r="C44" i="3"/>
  <c r="C45" i="3"/>
  <c r="C46" i="3"/>
  <c r="D46" i="3" s="1"/>
  <c r="E46" i="3" s="1"/>
  <c r="C47" i="3"/>
  <c r="D47" i="3" s="1"/>
  <c r="C48" i="3"/>
  <c r="D48" i="3" s="1"/>
  <c r="C49" i="3"/>
  <c r="D49" i="3" s="1"/>
  <c r="C50" i="3"/>
  <c r="C15" i="3"/>
  <c r="D15" i="3" s="1"/>
  <c r="E15" i="3" s="1"/>
  <c r="C8" i="3"/>
  <c r="D8" i="3" s="1"/>
  <c r="C9" i="3"/>
  <c r="D9" i="3" s="1"/>
  <c r="C10" i="3"/>
  <c r="D10" i="3" s="1"/>
  <c r="C11" i="3"/>
  <c r="C12" i="3"/>
  <c r="C13" i="3"/>
  <c r="D13" i="3" s="1"/>
  <c r="E13" i="3" s="1"/>
  <c r="C14" i="3"/>
  <c r="C7" i="3"/>
  <c r="D7" i="3" s="1"/>
  <c r="E7" i="3" s="1"/>
  <c r="C3" i="3"/>
  <c r="D3" i="3" s="1"/>
  <c r="E3" i="3" s="1"/>
  <c r="C4" i="3"/>
  <c r="D4" i="3" s="1"/>
  <c r="C5" i="3"/>
  <c r="D5" i="3" s="1"/>
  <c r="C6" i="3"/>
  <c r="D6" i="3" s="1"/>
  <c r="C2" i="3"/>
  <c r="D2" i="3" s="1"/>
  <c r="E49" i="3"/>
  <c r="E48" i="3"/>
  <c r="E40" i="3"/>
  <c r="E36" i="3"/>
  <c r="E33" i="3"/>
  <c r="E32" i="3"/>
  <c r="E28" i="3"/>
  <c r="E25" i="3"/>
  <c r="E24" i="3"/>
  <c r="E20" i="3"/>
  <c r="E18" i="3"/>
  <c r="E17" i="3"/>
  <c r="E16" i="3"/>
  <c r="E10" i="3"/>
  <c r="E9" i="3"/>
  <c r="E8" i="3"/>
  <c r="E6" i="3"/>
  <c r="E5" i="3"/>
  <c r="E4" i="3"/>
  <c r="E51" i="2"/>
  <c r="E52" i="2"/>
  <c r="E53" i="2"/>
  <c r="E54" i="2"/>
  <c r="E55" i="2"/>
  <c r="E56" i="2"/>
  <c r="E57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15" i="2"/>
  <c r="C7" i="2"/>
  <c r="C8" i="2"/>
  <c r="C9" i="2"/>
  <c r="C10" i="2"/>
  <c r="C11" i="2"/>
  <c r="C12" i="2"/>
  <c r="C13" i="2"/>
  <c r="C14" i="2"/>
  <c r="C3" i="2"/>
  <c r="C4" i="2"/>
  <c r="C5" i="2"/>
  <c r="C6" i="2"/>
  <c r="C2" i="2"/>
  <c r="D2" i="2" s="1"/>
  <c r="D60" i="4" l="1"/>
  <c r="E2" i="4"/>
  <c r="D46" i="2"/>
  <c r="E46" i="2" s="1"/>
  <c r="D45" i="2"/>
  <c r="E45" i="2" s="1"/>
  <c r="E50" i="3"/>
  <c r="D50" i="3"/>
  <c r="D42" i="3"/>
  <c r="E42" i="3" s="1"/>
  <c r="D34" i="3"/>
  <c r="E34" i="3" s="1"/>
  <c r="D9" i="2"/>
  <c r="E9" i="2" s="1"/>
  <c r="E37" i="2"/>
  <c r="D37" i="2"/>
  <c r="D3" i="2"/>
  <c r="E3" i="2" s="1"/>
  <c r="D36" i="2"/>
  <c r="E36" i="2" s="1"/>
  <c r="D20" i="2"/>
  <c r="E20" i="2" s="1"/>
  <c r="E5" i="2"/>
  <c r="D5" i="2"/>
  <c r="D8" i="2"/>
  <c r="E8" i="2" s="1"/>
  <c r="D21" i="2"/>
  <c r="E21" i="2" s="1"/>
  <c r="D44" i="2"/>
  <c r="E44" i="2" s="1"/>
  <c r="E14" i="2"/>
  <c r="D14" i="2"/>
  <c r="D15" i="2"/>
  <c r="E15" i="2" s="1"/>
  <c r="D43" i="2"/>
  <c r="E43" i="2" s="1"/>
  <c r="D35" i="2"/>
  <c r="E35" i="2" s="1"/>
  <c r="E27" i="2"/>
  <c r="D27" i="2"/>
  <c r="D19" i="2"/>
  <c r="E19" i="2" s="1"/>
  <c r="D12" i="3"/>
  <c r="E12" i="3" s="1"/>
  <c r="D38" i="2"/>
  <c r="E38" i="2" s="1"/>
  <c r="E4" i="2"/>
  <c r="D4" i="2"/>
  <c r="D29" i="2"/>
  <c r="E29" i="2" s="1"/>
  <c r="D14" i="3"/>
  <c r="E14" i="3" s="1"/>
  <c r="D7" i="2"/>
  <c r="D60" i="2" s="1"/>
  <c r="E28" i="2"/>
  <c r="D28" i="2"/>
  <c r="D13" i="2"/>
  <c r="E13" i="2" s="1"/>
  <c r="D50" i="2"/>
  <c r="E50" i="2" s="1"/>
  <c r="D42" i="2"/>
  <c r="E42" i="2" s="1"/>
  <c r="E34" i="2"/>
  <c r="D34" i="2"/>
  <c r="D26" i="2"/>
  <c r="E26" i="2" s="1"/>
  <c r="D18" i="2"/>
  <c r="E18" i="2" s="1"/>
  <c r="D11" i="3"/>
  <c r="D59" i="3" s="1"/>
  <c r="E2" i="3"/>
  <c r="D22" i="2"/>
  <c r="E22" i="2" s="1"/>
  <c r="D12" i="2"/>
  <c r="E12" i="2" s="1"/>
  <c r="D41" i="2"/>
  <c r="E41" i="2" s="1"/>
  <c r="E25" i="2"/>
  <c r="D25" i="2"/>
  <c r="D11" i="2"/>
  <c r="E11" i="2" s="1"/>
  <c r="D48" i="2"/>
  <c r="E48" i="2" s="1"/>
  <c r="D40" i="2"/>
  <c r="E40" i="2" s="1"/>
  <c r="E32" i="2"/>
  <c r="D32" i="2"/>
  <c r="D24" i="2"/>
  <c r="E24" i="2" s="1"/>
  <c r="D16" i="2"/>
  <c r="E16" i="2" s="1"/>
  <c r="D45" i="3"/>
  <c r="E45" i="3" s="1"/>
  <c r="E37" i="3"/>
  <c r="D37" i="3"/>
  <c r="D29" i="3"/>
  <c r="E29" i="3" s="1"/>
  <c r="D21" i="3"/>
  <c r="E21" i="3" s="1"/>
  <c r="D30" i="2"/>
  <c r="E30" i="2" s="1"/>
  <c r="E49" i="2"/>
  <c r="D49" i="2"/>
  <c r="D33" i="2"/>
  <c r="E33" i="2" s="1"/>
  <c r="D17" i="2"/>
  <c r="E17" i="2" s="1"/>
  <c r="D6" i="2"/>
  <c r="E6" i="2" s="1"/>
  <c r="E10" i="2"/>
  <c r="D10" i="2"/>
  <c r="D47" i="2"/>
  <c r="E47" i="2" s="1"/>
  <c r="D39" i="2"/>
  <c r="E39" i="2" s="1"/>
  <c r="D31" i="2"/>
  <c r="E31" i="2" s="1"/>
  <c r="E23" i="2"/>
  <c r="D23" i="2"/>
  <c r="D44" i="3"/>
  <c r="E44" i="3" s="1"/>
  <c r="E2" i="2"/>
  <c r="F60" i="4" l="1"/>
  <c r="C10" i="1" s="1"/>
  <c r="E11" i="3"/>
  <c r="F59" i="3" s="1"/>
  <c r="D10" i="1" s="1"/>
  <c r="E7" i="2"/>
  <c r="F60" i="2"/>
  <c r="B10" i="1" s="1"/>
  <c r="B14" i="1"/>
  <c r="B12" i="1" l="1"/>
</calcChain>
</file>

<file path=xl/sharedStrings.xml><?xml version="1.0" encoding="utf-8"?>
<sst xmlns="http://schemas.openxmlformats.org/spreadsheetml/2006/main" count="61" uniqueCount="39">
  <si>
    <t>Schwerpunkt Berechnung</t>
  </si>
  <si>
    <t>Sitzgewichte</t>
  </si>
  <si>
    <t>Economy</t>
  </si>
  <si>
    <t>Busi</t>
  </si>
  <si>
    <t>First</t>
  </si>
  <si>
    <t>m*postion</t>
  </si>
  <si>
    <t>Summe:</t>
  </si>
  <si>
    <t>-</t>
  </si>
  <si>
    <t>7FST</t>
  </si>
  <si>
    <t>2HST</t>
  </si>
  <si>
    <t>standard WC</t>
  </si>
  <si>
    <t>standard wc</t>
  </si>
  <si>
    <t>2HHST</t>
  </si>
  <si>
    <t>5FST</t>
  </si>
  <si>
    <t>Position CG</t>
  </si>
  <si>
    <t>x</t>
  </si>
  <si>
    <t>pax</t>
  </si>
  <si>
    <t>masse sitz</t>
  </si>
  <si>
    <t>masse mit PAX</t>
  </si>
  <si>
    <t>m*position</t>
  </si>
  <si>
    <t>5HST</t>
  </si>
  <si>
    <t>9FST</t>
  </si>
  <si>
    <t>CG Pos</t>
  </si>
  <si>
    <t xml:space="preserve">CG Positionen </t>
  </si>
  <si>
    <t>links</t>
  </si>
  <si>
    <t xml:space="preserve">mitte </t>
  </si>
  <si>
    <t>Rechts</t>
  </si>
  <si>
    <t>Gesamt CG</t>
  </si>
  <si>
    <t>Gesamtgewicht</t>
  </si>
  <si>
    <t>Gewicht Mensch</t>
  </si>
  <si>
    <t>CG position</t>
  </si>
  <si>
    <t>Egbert torenbeek</t>
  </si>
  <si>
    <t>S.291</t>
  </si>
  <si>
    <t>Toilette Weight</t>
  </si>
  <si>
    <t>Galley Weight</t>
  </si>
  <si>
    <t>https://www.reddit.com/r/aviationmaintenance/comments/gcr4t0/aircraft_lavatory_unit_and_galley_weights/</t>
  </si>
  <si>
    <t>S291 Torenbeek</t>
  </si>
  <si>
    <t>Gewicht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</si>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</sst>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1"/>
    <xf numFmtId="2" fontId="2" fillId="3" borderId="0" xfId="2" applyNumberFormat="1"/>
    <xf numFmtId="2" fontId="1" fillId="2" borderId="0" xfId="1" applyNumberFormat="1"/>
    <xf numFmtId="2" fontId="3" fillId="4" borderId="1" xfId="3" applyNumberFormat="1"/>
    <xf numFmtId="0" fontId="4" fillId="0" borderId="0" xfId="0" applyFont="1"/>
    <xf numFmtId="0" fontId="4" fillId="0" borderId="11" xfId="0" applyFont="1" applyBorder="1"/>
    <xf numFmtId="0" fontId="0" fillId="0" borderId="11" xfId="0" applyBorder="1"/>
    <xf numFmtId="164" fontId="0" fillId="5" borderId="0" xfId="0" applyNumberFormat="1" applyFill="1"/>
    <xf numFmtId="0" fontId="0" fillId="5" borderId="11" xfId="0" applyFill="1" applyBorder="1"/>
    <xf numFmtId="164" fontId="0" fillId="6" borderId="0" xfId="0" applyNumberFormat="1" applyFill="1"/>
    <xf numFmtId="0" fontId="0" fillId="6" borderId="11" xfId="0" applyFill="1" applyBorder="1"/>
  </cellXfs>
  <cellStyles count="4">
    <cellStyle name="Eingabe" xfId="3" builtinId="20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79B8-72FD-44FA-8588-3F835F97F876}">
  <dimension ref="A1:J14"/>
  <sheetViews>
    <sheetView workbookViewId="0">
      <selection activeCell="B17" sqref="B17"/>
    </sheetView>
  </sheetViews>
  <sheetFormatPr baseColWidth="10" defaultRowHeight="14.4" x14ac:dyDescent="0.3"/>
  <cols>
    <col min="1" max="1" width="23.88671875" bestFit="1" customWidth="1"/>
    <col min="2" max="2" width="16.6640625" bestFit="1" customWidth="1"/>
    <col min="3" max="4" width="12.5546875" bestFit="1" customWidth="1"/>
    <col min="5" max="5" width="15.5546875" bestFit="1" customWidth="1"/>
    <col min="6" max="6" width="14.88671875" bestFit="1" customWidth="1"/>
  </cols>
  <sheetData>
    <row r="1" spans="1:10" x14ac:dyDescent="0.3">
      <c r="A1" t="s">
        <v>0</v>
      </c>
      <c r="B1" t="s">
        <v>31</v>
      </c>
      <c r="C1" t="s">
        <v>32</v>
      </c>
    </row>
    <row r="2" spans="1:10" ht="15" thickBot="1" x14ac:dyDescent="0.35"/>
    <row r="3" spans="1:10" x14ac:dyDescent="0.3">
      <c r="A3" s="1" t="s">
        <v>1</v>
      </c>
      <c r="B3" s="2">
        <v>1</v>
      </c>
      <c r="C3" s="2">
        <v>2</v>
      </c>
      <c r="D3" s="3">
        <v>3</v>
      </c>
      <c r="E3" t="s">
        <v>29</v>
      </c>
      <c r="F3" t="s">
        <v>33</v>
      </c>
      <c r="G3" t="s">
        <v>34</v>
      </c>
      <c r="J3" t="s">
        <v>35</v>
      </c>
    </row>
    <row r="4" spans="1:10" x14ac:dyDescent="0.3">
      <c r="A4" s="4" t="s">
        <v>2</v>
      </c>
      <c r="B4">
        <v>10.9</v>
      </c>
      <c r="C4">
        <v>21.3</v>
      </c>
      <c r="D4" s="5">
        <v>29.9</v>
      </c>
      <c r="E4">
        <v>80</v>
      </c>
      <c r="F4">
        <f>80</f>
        <v>80</v>
      </c>
      <c r="G4" t="s">
        <v>20</v>
      </c>
      <c r="H4">
        <v>45.5</v>
      </c>
      <c r="J4" t="s">
        <v>36</v>
      </c>
    </row>
    <row r="5" spans="1:10" x14ac:dyDescent="0.3">
      <c r="A5" s="4" t="s">
        <v>3</v>
      </c>
      <c r="B5">
        <v>13.6</v>
      </c>
      <c r="C5">
        <v>25.4</v>
      </c>
      <c r="D5" s="5">
        <v>35.4</v>
      </c>
      <c r="G5" t="s">
        <v>13</v>
      </c>
      <c r="H5">
        <v>113</v>
      </c>
    </row>
    <row r="6" spans="1:10" ht="15" thickBot="1" x14ac:dyDescent="0.35">
      <c r="A6" s="6" t="s">
        <v>4</v>
      </c>
      <c r="B6" s="7">
        <v>21.3</v>
      </c>
      <c r="C6" s="7">
        <v>31.8</v>
      </c>
      <c r="D6" s="8">
        <v>0</v>
      </c>
      <c r="G6" t="s">
        <v>9</v>
      </c>
      <c r="H6">
        <v>29.5</v>
      </c>
    </row>
    <row r="7" spans="1:10" x14ac:dyDescent="0.3">
      <c r="G7" t="s">
        <v>8</v>
      </c>
      <c r="H7">
        <v>113.4</v>
      </c>
    </row>
    <row r="8" spans="1:10" x14ac:dyDescent="0.3">
      <c r="G8" t="s">
        <v>21</v>
      </c>
      <c r="H8">
        <v>150</v>
      </c>
    </row>
    <row r="9" spans="1:10" x14ac:dyDescent="0.3">
      <c r="B9" t="s">
        <v>24</v>
      </c>
      <c r="C9" t="s">
        <v>25</v>
      </c>
      <c r="D9" t="s">
        <v>26</v>
      </c>
    </row>
    <row r="10" spans="1:10" x14ac:dyDescent="0.3">
      <c r="A10" t="s">
        <v>23</v>
      </c>
      <c r="B10" s="11">
        <f>LinkeSeite!F60</f>
        <v>43.681072891393391</v>
      </c>
      <c r="C10" s="11">
        <f>FlugzeugMitte!F60</f>
        <v>44.196359947124208</v>
      </c>
      <c r="D10" s="11">
        <f>RechteSeite!F59</f>
        <v>43.671896257934094</v>
      </c>
    </row>
    <row r="12" spans="1:10" x14ac:dyDescent="0.3">
      <c r="A12" t="s">
        <v>27</v>
      </c>
      <c r="B12" s="12">
        <f>(B10+C10+D10)/3</f>
        <v>43.849776365483898</v>
      </c>
    </row>
    <row r="14" spans="1:10" x14ac:dyDescent="0.3">
      <c r="A14" t="s">
        <v>28</v>
      </c>
      <c r="B14" s="13">
        <f>LinkeSeite!D60+RechteSeite!D59+FlugzeugMitte!D60</f>
        <v>37678.699999999968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B968-1D85-4B67-AAAB-F7939AA3B735}">
  <dimension ref="A1:F60"/>
  <sheetViews>
    <sheetView workbookViewId="0">
      <selection activeCell="B2" sqref="B2"/>
    </sheetView>
  </sheetViews>
  <sheetFormatPr baseColWidth="10" defaultRowHeight="14.4" x14ac:dyDescent="0.3"/>
  <sheetData>
    <row r="1" spans="1:5" x14ac:dyDescent="0.3">
      <c r="A1" t="s">
        <v>15</v>
      </c>
      <c r="C1" t="s">
        <v>37</v>
      </c>
      <c r="E1" t="s">
        <v>5</v>
      </c>
    </row>
    <row r="2" spans="1:5" x14ac:dyDescent="0.3">
      <c r="A2">
        <v>11.626790000000016</v>
      </c>
      <c r="B2">
        <v>2</v>
      </c>
      <c r="C2">
        <f>Tabelle1!$C$6</f>
        <v>31.8</v>
      </c>
      <c r="D2">
        <f>C2+(Tabelle1!$E$4*B2)</f>
        <v>191.8</v>
      </c>
      <c r="E2">
        <f>D2*A2</f>
        <v>2230.0183220000031</v>
      </c>
    </row>
    <row r="3" spans="1:5" x14ac:dyDescent="0.3">
      <c r="A3">
        <v>13.379390000000015</v>
      </c>
      <c r="B3">
        <v>2</v>
      </c>
      <c r="C3">
        <f>Tabelle1!$C$6</f>
        <v>31.8</v>
      </c>
      <c r="D3">
        <f>C3+(Tabelle1!$E$4*B3)</f>
        <v>191.8</v>
      </c>
      <c r="E3">
        <f t="shared" ref="E3:E57" si="0">D3*A3</f>
        <v>2566.1670020000029</v>
      </c>
    </row>
    <row r="4" spans="1:5" x14ac:dyDescent="0.3">
      <c r="A4">
        <v>15.131990000000014</v>
      </c>
      <c r="B4">
        <v>2</v>
      </c>
      <c r="C4">
        <f>Tabelle1!$C$6</f>
        <v>31.8</v>
      </c>
      <c r="D4">
        <f>C4+(Tabelle1!$E$4*B4)</f>
        <v>191.8</v>
      </c>
      <c r="E4">
        <f t="shared" si="0"/>
        <v>2902.3156820000031</v>
      </c>
    </row>
    <row r="5" spans="1:5" x14ac:dyDescent="0.3">
      <c r="A5">
        <v>16.884590000000014</v>
      </c>
      <c r="B5">
        <v>2</v>
      </c>
      <c r="C5">
        <f>Tabelle1!$C$6</f>
        <v>31.8</v>
      </c>
      <c r="D5">
        <f>C5+(Tabelle1!$E$4*B5)</f>
        <v>191.8</v>
      </c>
      <c r="E5">
        <f t="shared" si="0"/>
        <v>3238.4643620000029</v>
      </c>
    </row>
    <row r="6" spans="1:5" x14ac:dyDescent="0.3">
      <c r="A6">
        <v>18.637190000000015</v>
      </c>
      <c r="B6">
        <v>2</v>
      </c>
      <c r="C6">
        <f>Tabelle1!$C$6</f>
        <v>31.8</v>
      </c>
      <c r="D6">
        <f>C6+(Tabelle1!$E$4*B6)</f>
        <v>191.8</v>
      </c>
      <c r="E6">
        <f t="shared" si="0"/>
        <v>3574.6130420000031</v>
      </c>
    </row>
    <row r="7" spans="1:5" x14ac:dyDescent="0.3">
      <c r="A7">
        <v>20.916965814759177</v>
      </c>
      <c r="B7">
        <v>2</v>
      </c>
      <c r="C7">
        <f>Tabelle1!$C$5</f>
        <v>25.4</v>
      </c>
      <c r="D7">
        <f>C7+(Tabelle1!$E$4*B7)</f>
        <v>185.4</v>
      </c>
      <c r="E7">
        <f t="shared" si="0"/>
        <v>3878.0054620563515</v>
      </c>
    </row>
    <row r="8" spans="1:5" x14ac:dyDescent="0.3">
      <c r="A8">
        <v>22.313965814759165</v>
      </c>
      <c r="B8">
        <v>2</v>
      </c>
      <c r="C8">
        <f>Tabelle1!$C$5</f>
        <v>25.4</v>
      </c>
      <c r="D8">
        <f>C8+(Tabelle1!$E$4*B8)</f>
        <v>185.4</v>
      </c>
      <c r="E8">
        <f t="shared" si="0"/>
        <v>4137.0092620563491</v>
      </c>
    </row>
    <row r="9" spans="1:5" x14ac:dyDescent="0.3">
      <c r="A9">
        <v>26.95402</v>
      </c>
      <c r="B9">
        <v>2</v>
      </c>
      <c r="C9">
        <f>Tabelle1!$C$5</f>
        <v>25.4</v>
      </c>
      <c r="D9">
        <f>C9+(Tabelle1!$E$4*B9)</f>
        <v>185.4</v>
      </c>
      <c r="E9">
        <f t="shared" si="0"/>
        <v>4997.2753080000002</v>
      </c>
    </row>
    <row r="10" spans="1:5" x14ac:dyDescent="0.3">
      <c r="A10">
        <v>28.224019999999999</v>
      </c>
      <c r="B10">
        <v>2</v>
      </c>
      <c r="C10">
        <f>Tabelle1!$C$5</f>
        <v>25.4</v>
      </c>
      <c r="D10">
        <f>C10+(Tabelle1!$E$4*B10)</f>
        <v>185.4</v>
      </c>
      <c r="E10">
        <f t="shared" si="0"/>
        <v>5232.7333079999999</v>
      </c>
    </row>
    <row r="11" spans="1:5" x14ac:dyDescent="0.3">
      <c r="A11">
        <v>29.494019999999999</v>
      </c>
      <c r="B11">
        <v>2</v>
      </c>
      <c r="C11">
        <f>Tabelle1!$C$5</f>
        <v>25.4</v>
      </c>
      <c r="D11">
        <f>C11+(Tabelle1!$E$4*B11)</f>
        <v>185.4</v>
      </c>
      <c r="E11">
        <f t="shared" si="0"/>
        <v>5468.1913080000004</v>
      </c>
    </row>
    <row r="12" spans="1:5" x14ac:dyDescent="0.3">
      <c r="A12">
        <v>30.764019999999999</v>
      </c>
      <c r="B12">
        <v>2</v>
      </c>
      <c r="C12">
        <f>Tabelle1!$C$5</f>
        <v>25.4</v>
      </c>
      <c r="D12">
        <f>C12+(Tabelle1!$E$4*B12)</f>
        <v>185.4</v>
      </c>
      <c r="E12">
        <f t="shared" si="0"/>
        <v>5703.649308</v>
      </c>
    </row>
    <row r="13" spans="1:5" x14ac:dyDescent="0.3">
      <c r="A13">
        <v>32.034019999999998</v>
      </c>
      <c r="B13">
        <v>2</v>
      </c>
      <c r="C13">
        <f>Tabelle1!$C$5</f>
        <v>25.4</v>
      </c>
      <c r="D13">
        <f>C13+(Tabelle1!$E$4*B13)</f>
        <v>185.4</v>
      </c>
      <c r="E13">
        <f t="shared" si="0"/>
        <v>5939.1073079999996</v>
      </c>
    </row>
    <row r="14" spans="1:5" x14ac:dyDescent="0.3">
      <c r="A14">
        <v>33.304020000000001</v>
      </c>
      <c r="B14">
        <v>2</v>
      </c>
      <c r="C14">
        <f>Tabelle1!$C$5</f>
        <v>25.4</v>
      </c>
      <c r="D14">
        <f>C14+(Tabelle1!$E$4*B14)</f>
        <v>185.4</v>
      </c>
      <c r="E14">
        <f t="shared" si="0"/>
        <v>6174.5653080000002</v>
      </c>
    </row>
    <row r="15" spans="1:5" x14ac:dyDescent="0.3">
      <c r="A15">
        <v>35.122130085889914</v>
      </c>
      <c r="B15">
        <v>3</v>
      </c>
      <c r="C15">
        <f>Tabelle1!$D$4</f>
        <v>29.9</v>
      </c>
      <c r="D15">
        <f>C15+(Tabelle1!$E$4*B15)</f>
        <v>269.89999999999998</v>
      </c>
      <c r="E15">
        <f t="shared" si="0"/>
        <v>9479.4629101816863</v>
      </c>
    </row>
    <row r="16" spans="1:5" x14ac:dyDescent="0.3">
      <c r="A16">
        <v>36.036530085889915</v>
      </c>
      <c r="B16">
        <v>3</v>
      </c>
      <c r="C16">
        <f>Tabelle1!$D$4</f>
        <v>29.9</v>
      </c>
      <c r="D16">
        <f>C16+(Tabelle1!$E$4*B16)</f>
        <v>269.89999999999998</v>
      </c>
      <c r="E16">
        <f t="shared" si="0"/>
        <v>9726.259470181687</v>
      </c>
    </row>
    <row r="17" spans="1:5" x14ac:dyDescent="0.3">
      <c r="A17">
        <v>36.950930085889908</v>
      </c>
      <c r="B17">
        <v>3</v>
      </c>
      <c r="C17">
        <f>Tabelle1!$D$4</f>
        <v>29.9</v>
      </c>
      <c r="D17">
        <f>C17+(Tabelle1!$E$4*B17)</f>
        <v>269.89999999999998</v>
      </c>
      <c r="E17">
        <f t="shared" si="0"/>
        <v>9973.0560301816859</v>
      </c>
    </row>
    <row r="18" spans="1:5" x14ac:dyDescent="0.3">
      <c r="A18">
        <v>37.839930085889904</v>
      </c>
      <c r="B18">
        <v>3</v>
      </c>
      <c r="C18">
        <f>Tabelle1!$D$4</f>
        <v>29.9</v>
      </c>
      <c r="D18">
        <f>C18+(Tabelle1!$E$4*B18)</f>
        <v>269.89999999999998</v>
      </c>
      <c r="E18">
        <f t="shared" si="0"/>
        <v>10212.997130181684</v>
      </c>
    </row>
    <row r="19" spans="1:5" x14ac:dyDescent="0.3">
      <c r="A19">
        <v>38.728930085889907</v>
      </c>
      <c r="B19">
        <v>3</v>
      </c>
      <c r="C19">
        <f>Tabelle1!$D$4</f>
        <v>29.9</v>
      </c>
      <c r="D19">
        <f>C19+(Tabelle1!$E$4*B19)</f>
        <v>269.89999999999998</v>
      </c>
      <c r="E19">
        <f t="shared" si="0"/>
        <v>10452.938230181686</v>
      </c>
    </row>
    <row r="20" spans="1:5" x14ac:dyDescent="0.3">
      <c r="A20">
        <v>39.617930085889903</v>
      </c>
      <c r="B20">
        <v>3</v>
      </c>
      <c r="C20">
        <f>Tabelle1!$D$4</f>
        <v>29.9</v>
      </c>
      <c r="D20">
        <f>C20+(Tabelle1!$E$4*B20)</f>
        <v>269.89999999999998</v>
      </c>
      <c r="E20">
        <f t="shared" si="0"/>
        <v>10692.879330181684</v>
      </c>
    </row>
    <row r="21" spans="1:5" x14ac:dyDescent="0.3">
      <c r="A21">
        <v>40.506930085889898</v>
      </c>
      <c r="B21">
        <v>3</v>
      </c>
      <c r="C21">
        <f>Tabelle1!$D$4</f>
        <v>29.9</v>
      </c>
      <c r="D21">
        <f>C21+(Tabelle1!$E$4*B21)</f>
        <v>269.89999999999998</v>
      </c>
      <c r="E21">
        <f t="shared" si="0"/>
        <v>10932.820430181682</v>
      </c>
    </row>
    <row r="22" spans="1:5" x14ac:dyDescent="0.3">
      <c r="A22">
        <v>44.787140000000001</v>
      </c>
      <c r="B22">
        <v>3</v>
      </c>
      <c r="C22">
        <f>Tabelle1!$D$4</f>
        <v>29.9</v>
      </c>
      <c r="D22">
        <f>C22+(Tabelle1!$E$4*B22)</f>
        <v>269.89999999999998</v>
      </c>
      <c r="E22">
        <f t="shared" si="0"/>
        <v>12088.049085999999</v>
      </c>
    </row>
    <row r="23" spans="1:5" x14ac:dyDescent="0.3">
      <c r="A23">
        <v>45.676139999999997</v>
      </c>
      <c r="B23">
        <v>3</v>
      </c>
      <c r="C23">
        <f>Tabelle1!$D$4</f>
        <v>29.9</v>
      </c>
      <c r="D23">
        <f>C23+(Tabelle1!$E$4*B23)</f>
        <v>269.89999999999998</v>
      </c>
      <c r="E23">
        <f t="shared" si="0"/>
        <v>12327.990185999997</v>
      </c>
    </row>
    <row r="24" spans="1:5" x14ac:dyDescent="0.3">
      <c r="A24">
        <v>46.565139999999992</v>
      </c>
      <c r="B24">
        <v>3</v>
      </c>
      <c r="C24">
        <f>Tabelle1!$D$4</f>
        <v>29.9</v>
      </c>
      <c r="D24">
        <f>C24+(Tabelle1!$E$4*B24)</f>
        <v>269.89999999999998</v>
      </c>
      <c r="E24">
        <f t="shared" si="0"/>
        <v>12567.931285999997</v>
      </c>
    </row>
    <row r="25" spans="1:5" x14ac:dyDescent="0.3">
      <c r="A25">
        <v>47.454139999999988</v>
      </c>
      <c r="B25">
        <v>3</v>
      </c>
      <c r="C25">
        <f>Tabelle1!$D$4</f>
        <v>29.9</v>
      </c>
      <c r="D25">
        <f>C25+(Tabelle1!$E$4*B25)</f>
        <v>269.89999999999998</v>
      </c>
      <c r="E25">
        <f t="shared" si="0"/>
        <v>12807.872385999995</v>
      </c>
    </row>
    <row r="26" spans="1:5" x14ac:dyDescent="0.3">
      <c r="A26">
        <v>48.343139999999984</v>
      </c>
      <c r="B26">
        <v>3</v>
      </c>
      <c r="C26">
        <f>Tabelle1!$D$4</f>
        <v>29.9</v>
      </c>
      <c r="D26">
        <f>C26+(Tabelle1!$E$4*B26)</f>
        <v>269.89999999999998</v>
      </c>
      <c r="E26">
        <f t="shared" si="0"/>
        <v>13047.813485999995</v>
      </c>
    </row>
    <row r="27" spans="1:5" x14ac:dyDescent="0.3">
      <c r="A27">
        <v>49.23213999999998</v>
      </c>
      <c r="B27">
        <v>3</v>
      </c>
      <c r="C27">
        <f>Tabelle1!$D$4</f>
        <v>29.9</v>
      </c>
      <c r="D27">
        <f>C27+(Tabelle1!$E$4*B27)</f>
        <v>269.89999999999998</v>
      </c>
      <c r="E27">
        <f t="shared" si="0"/>
        <v>13287.754585999994</v>
      </c>
    </row>
    <row r="28" spans="1:5" x14ac:dyDescent="0.3">
      <c r="A28">
        <v>50.121139999999976</v>
      </c>
      <c r="B28">
        <v>3</v>
      </c>
      <c r="C28">
        <f>Tabelle1!$D$4</f>
        <v>29.9</v>
      </c>
      <c r="D28">
        <f>C28+(Tabelle1!$E$4*B28)</f>
        <v>269.89999999999998</v>
      </c>
      <c r="E28">
        <f t="shared" si="0"/>
        <v>13527.695685999992</v>
      </c>
    </row>
    <row r="29" spans="1:5" x14ac:dyDescent="0.3">
      <c r="A29">
        <v>51.010139999999971</v>
      </c>
      <c r="B29">
        <v>3</v>
      </c>
      <c r="C29">
        <f>Tabelle1!$D$4</f>
        <v>29.9</v>
      </c>
      <c r="D29">
        <f>C29+(Tabelle1!$E$4*B29)</f>
        <v>269.89999999999998</v>
      </c>
      <c r="E29">
        <f t="shared" si="0"/>
        <v>13767.636785999992</v>
      </c>
    </row>
    <row r="30" spans="1:5" x14ac:dyDescent="0.3">
      <c r="A30">
        <v>51.899139999999967</v>
      </c>
      <c r="B30">
        <v>3</v>
      </c>
      <c r="C30">
        <f>Tabelle1!$D$4</f>
        <v>29.9</v>
      </c>
      <c r="D30">
        <f>C30+(Tabelle1!$E$4*B30)</f>
        <v>269.89999999999998</v>
      </c>
      <c r="E30">
        <f t="shared" si="0"/>
        <v>14007.57788599999</v>
      </c>
    </row>
    <row r="31" spans="1:5" x14ac:dyDescent="0.3">
      <c r="A31">
        <v>52.788139999999963</v>
      </c>
      <c r="B31">
        <v>3</v>
      </c>
      <c r="C31">
        <f>Tabelle1!$D$4</f>
        <v>29.9</v>
      </c>
      <c r="D31">
        <f>C31+(Tabelle1!$E$4*B31)</f>
        <v>269.89999999999998</v>
      </c>
      <c r="E31">
        <f t="shared" si="0"/>
        <v>14247.518985999988</v>
      </c>
    </row>
    <row r="32" spans="1:5" x14ac:dyDescent="0.3">
      <c r="A32">
        <v>53.677139999999959</v>
      </c>
      <c r="B32">
        <v>3</v>
      </c>
      <c r="C32">
        <f>Tabelle1!$D$4</f>
        <v>29.9</v>
      </c>
      <c r="D32">
        <f>C32+(Tabelle1!$E$4*B32)</f>
        <v>269.89999999999998</v>
      </c>
      <c r="E32">
        <f t="shared" si="0"/>
        <v>14487.460085999988</v>
      </c>
    </row>
    <row r="33" spans="1:5" x14ac:dyDescent="0.3">
      <c r="A33">
        <v>54.566139999999955</v>
      </c>
      <c r="B33">
        <v>3</v>
      </c>
      <c r="C33">
        <f>Tabelle1!$D$4</f>
        <v>29.9</v>
      </c>
      <c r="D33">
        <f>C33+(Tabelle1!$E$4*B33)</f>
        <v>269.89999999999998</v>
      </c>
      <c r="E33">
        <f t="shared" si="0"/>
        <v>14727.401185999986</v>
      </c>
    </row>
    <row r="34" spans="1:5" x14ac:dyDescent="0.3">
      <c r="A34">
        <v>55.45513999999995</v>
      </c>
      <c r="B34">
        <v>3</v>
      </c>
      <c r="C34">
        <f>Tabelle1!$D$4</f>
        <v>29.9</v>
      </c>
      <c r="D34">
        <f>C34+(Tabelle1!$E$4*B34)</f>
        <v>269.89999999999998</v>
      </c>
      <c r="E34">
        <f t="shared" si="0"/>
        <v>14967.342285999985</v>
      </c>
    </row>
    <row r="35" spans="1:5" x14ac:dyDescent="0.3">
      <c r="A35">
        <v>56.344139999999946</v>
      </c>
      <c r="B35">
        <v>3</v>
      </c>
      <c r="C35">
        <f>Tabelle1!$D$4</f>
        <v>29.9</v>
      </c>
      <c r="D35">
        <f>C35+(Tabelle1!$E$4*B35)</f>
        <v>269.89999999999998</v>
      </c>
      <c r="E35">
        <f t="shared" si="0"/>
        <v>15207.283385999985</v>
      </c>
    </row>
    <row r="36" spans="1:5" x14ac:dyDescent="0.3">
      <c r="A36">
        <v>57.207739999999944</v>
      </c>
      <c r="B36">
        <v>3</v>
      </c>
      <c r="C36">
        <f>Tabelle1!$D$4</f>
        <v>29.9</v>
      </c>
      <c r="D36">
        <f>C36+(Tabelle1!$E$4*B36)</f>
        <v>269.89999999999998</v>
      </c>
      <c r="E36">
        <f t="shared" si="0"/>
        <v>15440.369025999984</v>
      </c>
    </row>
    <row r="37" spans="1:5" x14ac:dyDescent="0.3">
      <c r="A37">
        <v>58.071339999999942</v>
      </c>
      <c r="B37">
        <v>3</v>
      </c>
      <c r="C37">
        <f>Tabelle1!$D$4</f>
        <v>29.9</v>
      </c>
      <c r="D37">
        <f>C37+(Tabelle1!$E$4*B37)</f>
        <v>269.89999999999998</v>
      </c>
      <c r="E37">
        <f t="shared" si="0"/>
        <v>15673.454665999983</v>
      </c>
    </row>
    <row r="38" spans="1:5" x14ac:dyDescent="0.3">
      <c r="A38">
        <v>58.934939999999941</v>
      </c>
      <c r="B38">
        <v>2</v>
      </c>
      <c r="C38">
        <f>Tabelle1!$D$4</f>
        <v>29.9</v>
      </c>
      <c r="D38">
        <f>C38+(Tabelle1!$E$4*B38)</f>
        <v>189.9</v>
      </c>
      <c r="E38">
        <f t="shared" si="0"/>
        <v>11191.745105999989</v>
      </c>
    </row>
    <row r="39" spans="1:5" x14ac:dyDescent="0.3">
      <c r="A39">
        <v>59.798539999999939</v>
      </c>
      <c r="B39">
        <v>2</v>
      </c>
      <c r="C39">
        <f>Tabelle1!$D$4</f>
        <v>29.9</v>
      </c>
      <c r="D39">
        <f>C39+(Tabelle1!$E$4*B39)</f>
        <v>189.9</v>
      </c>
      <c r="E39">
        <f t="shared" si="0"/>
        <v>11355.742745999989</v>
      </c>
    </row>
    <row r="40" spans="1:5" x14ac:dyDescent="0.3">
      <c r="A40">
        <v>51.969739999999952</v>
      </c>
      <c r="B40">
        <v>2</v>
      </c>
      <c r="C40">
        <f>Tabelle1!$D$4</f>
        <v>29.9</v>
      </c>
      <c r="D40">
        <f>C40+(Tabelle1!$E$4*B40)</f>
        <v>189.9</v>
      </c>
      <c r="E40">
        <f t="shared" si="0"/>
        <v>9869.0536259999917</v>
      </c>
    </row>
    <row r="41" spans="1:5" x14ac:dyDescent="0.3">
      <c r="A41">
        <v>51.899139999999967</v>
      </c>
      <c r="B41">
        <v>2</v>
      </c>
      <c r="C41">
        <f>Tabelle1!$D$4</f>
        <v>29.9</v>
      </c>
      <c r="D41">
        <f>C41+(Tabelle1!$E$4*B41)</f>
        <v>189.9</v>
      </c>
      <c r="E41">
        <f t="shared" si="0"/>
        <v>9855.6466859999946</v>
      </c>
    </row>
    <row r="42" spans="1:5" x14ac:dyDescent="0.3">
      <c r="A42">
        <v>52.788139999999963</v>
      </c>
      <c r="B42">
        <v>2</v>
      </c>
      <c r="C42">
        <f>Tabelle1!$D$4</f>
        <v>29.9</v>
      </c>
      <c r="D42">
        <f>C42+(Tabelle1!$E$4*B42)</f>
        <v>189.9</v>
      </c>
      <c r="E42">
        <f t="shared" si="0"/>
        <v>10024.467785999994</v>
      </c>
    </row>
    <row r="43" spans="1:5" x14ac:dyDescent="0.3">
      <c r="A43">
        <v>53.677139999999959</v>
      </c>
      <c r="B43">
        <v>2</v>
      </c>
      <c r="C43">
        <f>Tabelle1!$D$4</f>
        <v>29.9</v>
      </c>
      <c r="D43">
        <f>C43+(Tabelle1!$E$4*B43)</f>
        <v>189.9</v>
      </c>
      <c r="E43">
        <f t="shared" si="0"/>
        <v>10193.288885999993</v>
      </c>
    </row>
    <row r="44" spans="1:5" x14ac:dyDescent="0.3">
      <c r="A44">
        <v>54.566139999999955</v>
      </c>
      <c r="B44">
        <v>2</v>
      </c>
      <c r="C44">
        <f>Tabelle1!$D$4</f>
        <v>29.9</v>
      </c>
      <c r="D44">
        <f>C44+(Tabelle1!$E$4*B44)</f>
        <v>189.9</v>
      </c>
      <c r="E44">
        <f t="shared" si="0"/>
        <v>10362.109985999992</v>
      </c>
    </row>
    <row r="45" spans="1:5" x14ac:dyDescent="0.3">
      <c r="A45">
        <v>55.45513999999995</v>
      </c>
      <c r="B45">
        <v>2</v>
      </c>
      <c r="C45">
        <f>Tabelle1!$D$4</f>
        <v>29.9</v>
      </c>
      <c r="D45">
        <f>C45+(Tabelle1!$E$4*B45)</f>
        <v>189.9</v>
      </c>
      <c r="E45">
        <f t="shared" si="0"/>
        <v>10530.931085999991</v>
      </c>
    </row>
    <row r="46" spans="1:5" x14ac:dyDescent="0.3">
      <c r="A46">
        <v>56.344139999999946</v>
      </c>
      <c r="B46">
        <v>2</v>
      </c>
      <c r="C46">
        <f>Tabelle1!$D$4</f>
        <v>29.9</v>
      </c>
      <c r="D46">
        <f>C46+(Tabelle1!$E$4*B46)</f>
        <v>189.9</v>
      </c>
      <c r="E46">
        <f t="shared" si="0"/>
        <v>10699.752185999991</v>
      </c>
    </row>
    <row r="47" spans="1:5" x14ac:dyDescent="0.3">
      <c r="A47">
        <v>57.207739999999944</v>
      </c>
      <c r="B47">
        <v>2</v>
      </c>
      <c r="C47">
        <f>Tabelle1!$D$4</f>
        <v>29.9</v>
      </c>
      <c r="D47">
        <f>C47+(Tabelle1!$E$4*B47)</f>
        <v>189.9</v>
      </c>
      <c r="E47">
        <f t="shared" si="0"/>
        <v>10863.74982599999</v>
      </c>
    </row>
    <row r="48" spans="1:5" x14ac:dyDescent="0.3">
      <c r="A48">
        <v>58.071339999999942</v>
      </c>
      <c r="B48">
        <v>2</v>
      </c>
      <c r="C48">
        <f>Tabelle1!$D$4</f>
        <v>29.9</v>
      </c>
      <c r="D48">
        <f>C48+(Tabelle1!$E$4*B48)</f>
        <v>189.9</v>
      </c>
      <c r="E48">
        <f t="shared" si="0"/>
        <v>11027.74746599999</v>
      </c>
    </row>
    <row r="49" spans="1:6" x14ac:dyDescent="0.3">
      <c r="A49">
        <v>58.934939999999941</v>
      </c>
      <c r="B49">
        <v>2</v>
      </c>
      <c r="C49">
        <f>Tabelle1!$D$4</f>
        <v>29.9</v>
      </c>
      <c r="D49">
        <f>C49+(Tabelle1!$E$4*B49)</f>
        <v>189.9</v>
      </c>
      <c r="E49">
        <f t="shared" si="0"/>
        <v>11191.745105999989</v>
      </c>
    </row>
    <row r="50" spans="1:6" ht="15" thickBot="1" x14ac:dyDescent="0.35">
      <c r="A50" s="9">
        <v>59.798539999999939</v>
      </c>
      <c r="B50" s="9">
        <v>2</v>
      </c>
      <c r="C50" s="9">
        <f>Tabelle1!$D$4</f>
        <v>29.9</v>
      </c>
      <c r="D50">
        <f>C50+(Tabelle1!$E$4*B50)</f>
        <v>189.9</v>
      </c>
      <c r="E50" s="7">
        <f t="shared" si="0"/>
        <v>11355.742745999989</v>
      </c>
    </row>
    <row r="51" spans="1:6" x14ac:dyDescent="0.3">
      <c r="A51">
        <v>8.3000000000000007</v>
      </c>
      <c r="B51" t="s">
        <v>7</v>
      </c>
      <c r="D51">
        <f>Tabelle1!H7</f>
        <v>113.4</v>
      </c>
      <c r="E51">
        <f t="shared" si="0"/>
        <v>941.22000000000014</v>
      </c>
      <c r="F51" t="s">
        <v>8</v>
      </c>
    </row>
    <row r="52" spans="1:6" x14ac:dyDescent="0.3">
      <c r="A52">
        <v>23.5</v>
      </c>
      <c r="D52">
        <f>Tabelle1!$H$6</f>
        <v>29.5</v>
      </c>
      <c r="E52">
        <f t="shared" si="0"/>
        <v>693.25</v>
      </c>
      <c r="F52" t="s">
        <v>9</v>
      </c>
    </row>
    <row r="53" spans="1:6" x14ac:dyDescent="0.3">
      <c r="A53">
        <v>25.7</v>
      </c>
      <c r="D53">
        <f>Tabelle1!$F$4</f>
        <v>80</v>
      </c>
      <c r="E53">
        <f t="shared" si="0"/>
        <v>2056</v>
      </c>
      <c r="F53" t="s">
        <v>10</v>
      </c>
    </row>
    <row r="54" spans="1:6" x14ac:dyDescent="0.3">
      <c r="A54">
        <v>41.75</v>
      </c>
      <c r="D54">
        <f>Tabelle1!$F$4</f>
        <v>80</v>
      </c>
      <c r="E54">
        <f t="shared" si="0"/>
        <v>3340</v>
      </c>
      <c r="F54" t="s">
        <v>11</v>
      </c>
    </row>
    <row r="55" spans="1:6" x14ac:dyDescent="0.3">
      <c r="A55">
        <v>43.9</v>
      </c>
      <c r="D55">
        <f>Tabelle1!$H$6</f>
        <v>29.5</v>
      </c>
      <c r="E55">
        <f t="shared" si="0"/>
        <v>1295.05</v>
      </c>
      <c r="F55" t="s">
        <v>12</v>
      </c>
    </row>
    <row r="56" spans="1:6" x14ac:dyDescent="0.3">
      <c r="A56">
        <v>61</v>
      </c>
      <c r="D56">
        <f>Tabelle1!$F$4</f>
        <v>80</v>
      </c>
      <c r="E56">
        <f t="shared" si="0"/>
        <v>4880</v>
      </c>
      <c r="F56" t="s">
        <v>10</v>
      </c>
    </row>
    <row r="57" spans="1:6" x14ac:dyDescent="0.3">
      <c r="A57">
        <v>63.73</v>
      </c>
      <c r="D57">
        <f>Tabelle1!H5</f>
        <v>113</v>
      </c>
      <c r="E57">
        <f t="shared" si="0"/>
        <v>7201.49</v>
      </c>
      <c r="F57" t="s">
        <v>13</v>
      </c>
    </row>
    <row r="60" spans="1:6" x14ac:dyDescent="0.3">
      <c r="C60" s="10" t="s">
        <v>6</v>
      </c>
      <c r="D60" s="10">
        <f>SUM(D2:D57)</f>
        <v>11643.999999999991</v>
      </c>
      <c r="E60" s="10" t="s">
        <v>30</v>
      </c>
      <c r="F60" s="10">
        <f>SUM(E2:E57)/D60</f>
        <v>43.681072891393391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2A15-1CE8-4C19-AC85-D48FB32B9979}">
  <dimension ref="A1:F59"/>
  <sheetViews>
    <sheetView topLeftCell="A37" workbookViewId="0">
      <selection activeCell="G58" sqref="G58"/>
    </sheetView>
  </sheetViews>
  <sheetFormatPr baseColWidth="10" defaultRowHeight="14.4" x14ac:dyDescent="0.3"/>
  <sheetData>
    <row r="1" spans="1:5" x14ac:dyDescent="0.3">
      <c r="E1" t="s">
        <v>5</v>
      </c>
    </row>
    <row r="2" spans="1:5" x14ac:dyDescent="0.3">
      <c r="A2">
        <v>11.525190000000018</v>
      </c>
      <c r="B2">
        <v>2</v>
      </c>
      <c r="C2">
        <f>Tabelle1!$C$6</f>
        <v>31.8</v>
      </c>
      <c r="D2">
        <f>C2+(Tabelle1!$E$4*B2)</f>
        <v>191.8</v>
      </c>
      <c r="E2">
        <f>D2*A2</f>
        <v>2210.5314420000036</v>
      </c>
    </row>
    <row r="3" spans="1:5" x14ac:dyDescent="0.3">
      <c r="A3">
        <v>13.277790000000017</v>
      </c>
      <c r="B3">
        <v>2</v>
      </c>
      <c r="C3">
        <f>Tabelle1!$C$6</f>
        <v>31.8</v>
      </c>
      <c r="D3">
        <f>C3+(Tabelle1!$E$4*B3)</f>
        <v>191.8</v>
      </c>
      <c r="E3">
        <f>D3*A3</f>
        <v>2546.6801220000034</v>
      </c>
    </row>
    <row r="4" spans="1:5" x14ac:dyDescent="0.3">
      <c r="A4">
        <v>15.030390000000017</v>
      </c>
      <c r="B4">
        <v>2</v>
      </c>
      <c r="C4">
        <f>Tabelle1!$C$6</f>
        <v>31.8</v>
      </c>
      <c r="D4">
        <f>C4+(Tabelle1!$E$4*B4)</f>
        <v>191.8</v>
      </c>
      <c r="E4">
        <f t="shared" ref="E4:E50" si="0">D4*A4</f>
        <v>2882.8288020000032</v>
      </c>
    </row>
    <row r="5" spans="1:5" x14ac:dyDescent="0.3">
      <c r="A5">
        <v>16.782990000000016</v>
      </c>
      <c r="B5">
        <v>2</v>
      </c>
      <c r="C5">
        <f>Tabelle1!$C$6</f>
        <v>31.8</v>
      </c>
      <c r="D5">
        <f>C5+(Tabelle1!$E$4*B5)</f>
        <v>191.8</v>
      </c>
      <c r="E5">
        <f t="shared" si="0"/>
        <v>3218.9774820000034</v>
      </c>
    </row>
    <row r="6" spans="1:5" x14ac:dyDescent="0.3">
      <c r="A6">
        <v>18.535590000000017</v>
      </c>
      <c r="B6">
        <v>2</v>
      </c>
      <c r="C6">
        <f>Tabelle1!$C$6</f>
        <v>31.8</v>
      </c>
      <c r="D6">
        <f>C6+(Tabelle1!$E$4*B6)</f>
        <v>191.8</v>
      </c>
      <c r="E6">
        <f t="shared" si="0"/>
        <v>3555.1261620000037</v>
      </c>
    </row>
    <row r="7" spans="1:5" x14ac:dyDescent="0.3">
      <c r="A7">
        <v>20.866165814759182</v>
      </c>
      <c r="B7">
        <v>2</v>
      </c>
      <c r="C7">
        <f>Tabelle1!$C$5</f>
        <v>25.4</v>
      </c>
      <c r="D7">
        <f>C7+(Tabelle1!$E$4*B7)</f>
        <v>185.4</v>
      </c>
      <c r="E7">
        <f t="shared" si="0"/>
        <v>3868.5871420563521</v>
      </c>
    </row>
    <row r="8" spans="1:5" x14ac:dyDescent="0.3">
      <c r="A8">
        <v>22.313965814759165</v>
      </c>
      <c r="B8">
        <v>2</v>
      </c>
      <c r="C8">
        <f>Tabelle1!$C$5</f>
        <v>25.4</v>
      </c>
      <c r="D8">
        <f>C8+(Tabelle1!$E$4*B8)</f>
        <v>185.4</v>
      </c>
      <c r="E8">
        <f t="shared" si="0"/>
        <v>4137.0092620563491</v>
      </c>
    </row>
    <row r="9" spans="1:5" x14ac:dyDescent="0.3">
      <c r="A9">
        <v>26.95402</v>
      </c>
      <c r="B9">
        <v>2</v>
      </c>
      <c r="C9">
        <f>Tabelle1!$C$5</f>
        <v>25.4</v>
      </c>
      <c r="D9">
        <f>C9+(Tabelle1!$E$4*B9)</f>
        <v>185.4</v>
      </c>
      <c r="E9">
        <f t="shared" si="0"/>
        <v>4997.2753080000002</v>
      </c>
    </row>
    <row r="10" spans="1:5" x14ac:dyDescent="0.3">
      <c r="A10">
        <v>28.224019999999999</v>
      </c>
      <c r="B10">
        <v>2</v>
      </c>
      <c r="C10">
        <f>Tabelle1!$C$5</f>
        <v>25.4</v>
      </c>
      <c r="D10">
        <f>C10+(Tabelle1!$E$4*B10)</f>
        <v>185.4</v>
      </c>
      <c r="E10">
        <f t="shared" si="0"/>
        <v>5232.7333079999999</v>
      </c>
    </row>
    <row r="11" spans="1:5" x14ac:dyDescent="0.3">
      <c r="A11">
        <v>29.494019999999999</v>
      </c>
      <c r="B11">
        <v>2</v>
      </c>
      <c r="C11">
        <f>Tabelle1!$C$5</f>
        <v>25.4</v>
      </c>
      <c r="D11">
        <f>C11+(Tabelle1!$E$4*B11)</f>
        <v>185.4</v>
      </c>
      <c r="E11">
        <f t="shared" si="0"/>
        <v>5468.1913080000004</v>
      </c>
    </row>
    <row r="12" spans="1:5" x14ac:dyDescent="0.3">
      <c r="A12">
        <v>30.764019999999999</v>
      </c>
      <c r="B12">
        <v>2</v>
      </c>
      <c r="C12">
        <f>Tabelle1!$C$5</f>
        <v>25.4</v>
      </c>
      <c r="D12">
        <f>C12+(Tabelle1!$E$4*B12)</f>
        <v>185.4</v>
      </c>
      <c r="E12">
        <f t="shared" si="0"/>
        <v>5703.649308</v>
      </c>
    </row>
    <row r="13" spans="1:5" x14ac:dyDescent="0.3">
      <c r="A13">
        <v>32.034019999999998</v>
      </c>
      <c r="B13">
        <v>2</v>
      </c>
      <c r="C13">
        <f>Tabelle1!$C$5</f>
        <v>25.4</v>
      </c>
      <c r="D13">
        <f>C13+(Tabelle1!$E$4*B13)</f>
        <v>185.4</v>
      </c>
      <c r="E13">
        <f t="shared" si="0"/>
        <v>5939.1073079999996</v>
      </c>
    </row>
    <row r="14" spans="1:5" x14ac:dyDescent="0.3">
      <c r="A14">
        <v>33.304020000000001</v>
      </c>
      <c r="B14">
        <v>2</v>
      </c>
      <c r="C14">
        <f>Tabelle1!$C$5</f>
        <v>25.4</v>
      </c>
      <c r="D14">
        <f>C14+(Tabelle1!$E$4*B14)</f>
        <v>185.4</v>
      </c>
      <c r="E14">
        <f t="shared" si="0"/>
        <v>6174.5653080000002</v>
      </c>
    </row>
    <row r="15" spans="1:5" x14ac:dyDescent="0.3">
      <c r="A15">
        <v>35.122130085889914</v>
      </c>
      <c r="B15">
        <v>3</v>
      </c>
      <c r="C15">
        <f>Tabelle1!$D$4</f>
        <v>29.9</v>
      </c>
      <c r="D15">
        <f>C15+(Tabelle1!$E$4*B15)</f>
        <v>269.89999999999998</v>
      </c>
      <c r="E15">
        <f t="shared" si="0"/>
        <v>9479.4629101816863</v>
      </c>
    </row>
    <row r="16" spans="1:5" x14ac:dyDescent="0.3">
      <c r="A16">
        <v>36.036530085889915</v>
      </c>
      <c r="B16">
        <v>3</v>
      </c>
      <c r="C16">
        <f>Tabelle1!$D$4</f>
        <v>29.9</v>
      </c>
      <c r="D16">
        <f>C16+(Tabelle1!$E$4*B16)</f>
        <v>269.89999999999998</v>
      </c>
      <c r="E16">
        <f t="shared" si="0"/>
        <v>9726.259470181687</v>
      </c>
    </row>
    <row r="17" spans="1:5" x14ac:dyDescent="0.3">
      <c r="A17">
        <v>36.950930085889908</v>
      </c>
      <c r="B17">
        <v>3</v>
      </c>
      <c r="C17">
        <f>Tabelle1!$D$4</f>
        <v>29.9</v>
      </c>
      <c r="D17">
        <f>C17+(Tabelle1!$E$4*B17)</f>
        <v>269.89999999999998</v>
      </c>
      <c r="E17">
        <f t="shared" si="0"/>
        <v>9973.0560301816859</v>
      </c>
    </row>
    <row r="18" spans="1:5" x14ac:dyDescent="0.3">
      <c r="A18">
        <v>37.839930085889904</v>
      </c>
      <c r="B18">
        <v>3</v>
      </c>
      <c r="C18">
        <f>Tabelle1!$D$4</f>
        <v>29.9</v>
      </c>
      <c r="D18">
        <f>C18+(Tabelle1!$E$4*B18)</f>
        <v>269.89999999999998</v>
      </c>
      <c r="E18">
        <f t="shared" si="0"/>
        <v>10212.997130181684</v>
      </c>
    </row>
    <row r="19" spans="1:5" x14ac:dyDescent="0.3">
      <c r="A19">
        <v>38.728930085889907</v>
      </c>
      <c r="B19">
        <v>3</v>
      </c>
      <c r="C19">
        <f>Tabelle1!$D$4</f>
        <v>29.9</v>
      </c>
      <c r="D19">
        <f>C19+(Tabelle1!$E$4*B19)</f>
        <v>269.89999999999998</v>
      </c>
      <c r="E19">
        <f t="shared" si="0"/>
        <v>10452.938230181686</v>
      </c>
    </row>
    <row r="20" spans="1:5" x14ac:dyDescent="0.3">
      <c r="A20">
        <v>39.617930085889903</v>
      </c>
      <c r="B20">
        <v>3</v>
      </c>
      <c r="C20">
        <f>Tabelle1!$D$4</f>
        <v>29.9</v>
      </c>
      <c r="D20">
        <f>C20+(Tabelle1!$E$4*B20)</f>
        <v>269.89999999999998</v>
      </c>
      <c r="E20">
        <f t="shared" si="0"/>
        <v>10692.879330181684</v>
      </c>
    </row>
    <row r="21" spans="1:5" x14ac:dyDescent="0.3">
      <c r="A21">
        <v>40.506930085889898</v>
      </c>
      <c r="B21">
        <v>3</v>
      </c>
      <c r="C21">
        <f>Tabelle1!$D$4</f>
        <v>29.9</v>
      </c>
      <c r="D21">
        <f>C21+(Tabelle1!$E$4*B21)</f>
        <v>269.89999999999998</v>
      </c>
      <c r="E21">
        <f t="shared" si="0"/>
        <v>10932.820430181682</v>
      </c>
    </row>
    <row r="22" spans="1:5" x14ac:dyDescent="0.3">
      <c r="A22">
        <v>44.787140000000001</v>
      </c>
      <c r="B22">
        <v>3</v>
      </c>
      <c r="C22">
        <f>Tabelle1!$D$4</f>
        <v>29.9</v>
      </c>
      <c r="D22">
        <f>C22+(Tabelle1!$E$4*B22)</f>
        <v>269.89999999999998</v>
      </c>
      <c r="E22">
        <f t="shared" si="0"/>
        <v>12088.049085999999</v>
      </c>
    </row>
    <row r="23" spans="1:5" x14ac:dyDescent="0.3">
      <c r="A23">
        <v>45.676139999999997</v>
      </c>
      <c r="B23">
        <v>3</v>
      </c>
      <c r="C23">
        <f>Tabelle1!$D$4</f>
        <v>29.9</v>
      </c>
      <c r="D23">
        <f>C23+(Tabelle1!$E$4*B23)</f>
        <v>269.89999999999998</v>
      </c>
      <c r="E23">
        <f t="shared" si="0"/>
        <v>12327.990185999997</v>
      </c>
    </row>
    <row r="24" spans="1:5" x14ac:dyDescent="0.3">
      <c r="A24">
        <v>46.565139999999992</v>
      </c>
      <c r="B24">
        <v>3</v>
      </c>
      <c r="C24">
        <f>Tabelle1!$D$4</f>
        <v>29.9</v>
      </c>
      <c r="D24">
        <f>C24+(Tabelle1!$E$4*B24)</f>
        <v>269.89999999999998</v>
      </c>
      <c r="E24">
        <f t="shared" si="0"/>
        <v>12567.931285999997</v>
      </c>
    </row>
    <row r="25" spans="1:5" x14ac:dyDescent="0.3">
      <c r="A25">
        <v>47.454139999999988</v>
      </c>
      <c r="B25">
        <v>3</v>
      </c>
      <c r="C25">
        <f>Tabelle1!$D$4</f>
        <v>29.9</v>
      </c>
      <c r="D25">
        <f>C25+(Tabelle1!$E$4*B25)</f>
        <v>269.89999999999998</v>
      </c>
      <c r="E25">
        <f t="shared" si="0"/>
        <v>12807.872385999995</v>
      </c>
    </row>
    <row r="26" spans="1:5" x14ac:dyDescent="0.3">
      <c r="A26">
        <v>48.343139999999984</v>
      </c>
      <c r="B26">
        <v>3</v>
      </c>
      <c r="C26">
        <f>Tabelle1!$D$4</f>
        <v>29.9</v>
      </c>
      <c r="D26">
        <f>C26+(Tabelle1!$E$4*B26)</f>
        <v>269.89999999999998</v>
      </c>
      <c r="E26">
        <f t="shared" si="0"/>
        <v>13047.813485999995</v>
      </c>
    </row>
    <row r="27" spans="1:5" x14ac:dyDescent="0.3">
      <c r="A27">
        <v>49.23213999999998</v>
      </c>
      <c r="B27">
        <v>3</v>
      </c>
      <c r="C27">
        <f>Tabelle1!$D$4</f>
        <v>29.9</v>
      </c>
      <c r="D27">
        <f>C27+(Tabelle1!$E$4*B27)</f>
        <v>269.89999999999998</v>
      </c>
      <c r="E27">
        <f t="shared" si="0"/>
        <v>13287.754585999994</v>
      </c>
    </row>
    <row r="28" spans="1:5" x14ac:dyDescent="0.3">
      <c r="A28">
        <v>50.121139999999976</v>
      </c>
      <c r="B28">
        <v>3</v>
      </c>
      <c r="C28">
        <f>Tabelle1!$D$4</f>
        <v>29.9</v>
      </c>
      <c r="D28">
        <f>C28+(Tabelle1!$E$4*B28)</f>
        <v>269.89999999999998</v>
      </c>
      <c r="E28">
        <f t="shared" si="0"/>
        <v>13527.695685999992</v>
      </c>
    </row>
    <row r="29" spans="1:5" x14ac:dyDescent="0.3">
      <c r="A29">
        <v>51.010139999999971</v>
      </c>
      <c r="B29">
        <v>3</v>
      </c>
      <c r="C29">
        <f>Tabelle1!$D$4</f>
        <v>29.9</v>
      </c>
      <c r="D29">
        <f>C29+(Tabelle1!$E$4*B29)</f>
        <v>269.89999999999998</v>
      </c>
      <c r="E29">
        <f t="shared" si="0"/>
        <v>13767.636785999992</v>
      </c>
    </row>
    <row r="30" spans="1:5" x14ac:dyDescent="0.3">
      <c r="A30">
        <v>51.899139999999967</v>
      </c>
      <c r="B30">
        <v>3</v>
      </c>
      <c r="C30">
        <f>Tabelle1!$D$4</f>
        <v>29.9</v>
      </c>
      <c r="D30">
        <f>C30+(Tabelle1!$E$4*B30)</f>
        <v>269.89999999999998</v>
      </c>
      <c r="E30">
        <f t="shared" si="0"/>
        <v>14007.57788599999</v>
      </c>
    </row>
    <row r="31" spans="1:5" x14ac:dyDescent="0.3">
      <c r="A31">
        <v>52.788139999999963</v>
      </c>
      <c r="B31">
        <v>3</v>
      </c>
      <c r="C31">
        <f>Tabelle1!$D$4</f>
        <v>29.9</v>
      </c>
      <c r="D31">
        <f>C31+(Tabelle1!$E$4*B31)</f>
        <v>269.89999999999998</v>
      </c>
      <c r="E31">
        <f t="shared" si="0"/>
        <v>14247.518985999988</v>
      </c>
    </row>
    <row r="32" spans="1:5" x14ac:dyDescent="0.3">
      <c r="A32">
        <v>53.677139999999959</v>
      </c>
      <c r="B32">
        <v>3</v>
      </c>
      <c r="C32">
        <f>Tabelle1!$D$4</f>
        <v>29.9</v>
      </c>
      <c r="D32">
        <f>C32+(Tabelle1!$E$4*B32)</f>
        <v>269.89999999999998</v>
      </c>
      <c r="E32">
        <f t="shared" si="0"/>
        <v>14487.460085999988</v>
      </c>
    </row>
    <row r="33" spans="1:5" x14ac:dyDescent="0.3">
      <c r="A33">
        <v>54.566139999999955</v>
      </c>
      <c r="B33">
        <v>3</v>
      </c>
      <c r="C33">
        <f>Tabelle1!$D$4</f>
        <v>29.9</v>
      </c>
      <c r="D33">
        <f>C33+(Tabelle1!$E$4*B33)</f>
        <v>269.89999999999998</v>
      </c>
      <c r="E33">
        <f t="shared" si="0"/>
        <v>14727.401185999986</v>
      </c>
    </row>
    <row r="34" spans="1:5" x14ac:dyDescent="0.3">
      <c r="A34">
        <v>55.45513999999995</v>
      </c>
      <c r="B34">
        <v>3</v>
      </c>
      <c r="C34">
        <f>Tabelle1!$D$4</f>
        <v>29.9</v>
      </c>
      <c r="D34">
        <f>C34+(Tabelle1!$E$4*B34)</f>
        <v>269.89999999999998</v>
      </c>
      <c r="E34">
        <f t="shared" si="0"/>
        <v>14967.342285999985</v>
      </c>
    </row>
    <row r="35" spans="1:5" x14ac:dyDescent="0.3">
      <c r="A35">
        <v>56.344139999999946</v>
      </c>
      <c r="B35">
        <v>3</v>
      </c>
      <c r="C35">
        <f>Tabelle1!$D$4</f>
        <v>29.9</v>
      </c>
      <c r="D35">
        <f>C35+(Tabelle1!$E$4*B35)</f>
        <v>269.89999999999998</v>
      </c>
      <c r="E35">
        <f t="shared" si="0"/>
        <v>15207.283385999985</v>
      </c>
    </row>
    <row r="36" spans="1:5" x14ac:dyDescent="0.3">
      <c r="A36">
        <v>57.207739999999944</v>
      </c>
      <c r="B36">
        <v>3</v>
      </c>
      <c r="C36">
        <f>Tabelle1!$D$4</f>
        <v>29.9</v>
      </c>
      <c r="D36">
        <f>C36+(Tabelle1!$E$4*B36)</f>
        <v>269.89999999999998</v>
      </c>
      <c r="E36">
        <f t="shared" si="0"/>
        <v>15440.369025999984</v>
      </c>
    </row>
    <row r="37" spans="1:5" x14ac:dyDescent="0.3">
      <c r="A37">
        <v>58.071339999999942</v>
      </c>
      <c r="B37">
        <v>3</v>
      </c>
      <c r="C37">
        <f>Tabelle1!$D$4</f>
        <v>29.9</v>
      </c>
      <c r="D37">
        <f>C37+(Tabelle1!$E$4*B37)</f>
        <v>269.89999999999998</v>
      </c>
      <c r="E37">
        <f t="shared" si="0"/>
        <v>15673.454665999983</v>
      </c>
    </row>
    <row r="38" spans="1:5" x14ac:dyDescent="0.3">
      <c r="A38">
        <v>58.934939999999941</v>
      </c>
      <c r="B38">
        <v>2</v>
      </c>
      <c r="C38">
        <f>Tabelle1!$D$4</f>
        <v>29.9</v>
      </c>
      <c r="D38">
        <f>C38+(Tabelle1!$E$4*B38)</f>
        <v>189.9</v>
      </c>
      <c r="E38">
        <f t="shared" si="0"/>
        <v>11191.745105999989</v>
      </c>
    </row>
    <row r="39" spans="1:5" x14ac:dyDescent="0.3">
      <c r="A39">
        <v>59.798539999999939</v>
      </c>
      <c r="B39">
        <v>2</v>
      </c>
      <c r="C39">
        <f>Tabelle1!$D$4</f>
        <v>29.9</v>
      </c>
      <c r="D39">
        <f>C39+(Tabelle1!$E$4*B39)</f>
        <v>189.9</v>
      </c>
      <c r="E39">
        <f t="shared" si="0"/>
        <v>11355.742745999989</v>
      </c>
    </row>
    <row r="40" spans="1:5" x14ac:dyDescent="0.3">
      <c r="A40">
        <v>51.969739999999952</v>
      </c>
      <c r="B40">
        <v>2</v>
      </c>
      <c r="C40">
        <f>Tabelle1!$D$4</f>
        <v>29.9</v>
      </c>
      <c r="D40">
        <f>C40+(Tabelle1!$E$4*B40)</f>
        <v>189.9</v>
      </c>
      <c r="E40">
        <f t="shared" si="0"/>
        <v>9869.0536259999917</v>
      </c>
    </row>
    <row r="41" spans="1:5" x14ac:dyDescent="0.3">
      <c r="A41">
        <v>51.899139999999967</v>
      </c>
      <c r="B41">
        <v>2</v>
      </c>
      <c r="C41">
        <f>Tabelle1!$D$4</f>
        <v>29.9</v>
      </c>
      <c r="D41">
        <f>C41+(Tabelle1!$E$4*B41)</f>
        <v>189.9</v>
      </c>
      <c r="E41">
        <f t="shared" si="0"/>
        <v>9855.6466859999946</v>
      </c>
    </row>
    <row r="42" spans="1:5" x14ac:dyDescent="0.3">
      <c r="A42">
        <v>52.788139999999963</v>
      </c>
      <c r="B42">
        <v>2</v>
      </c>
      <c r="C42">
        <f>Tabelle1!$D$4</f>
        <v>29.9</v>
      </c>
      <c r="D42">
        <f>C42+(Tabelle1!$E$4*B42)</f>
        <v>189.9</v>
      </c>
      <c r="E42">
        <f t="shared" si="0"/>
        <v>10024.467785999994</v>
      </c>
    </row>
    <row r="43" spans="1:5" x14ac:dyDescent="0.3">
      <c r="A43">
        <v>53.677139999999959</v>
      </c>
      <c r="B43">
        <v>2</v>
      </c>
      <c r="C43">
        <f>Tabelle1!$D$4</f>
        <v>29.9</v>
      </c>
      <c r="D43">
        <f>C43+(Tabelle1!$E$4*B43)</f>
        <v>189.9</v>
      </c>
      <c r="E43">
        <f t="shared" si="0"/>
        <v>10193.288885999993</v>
      </c>
    </row>
    <row r="44" spans="1:5" x14ac:dyDescent="0.3">
      <c r="A44">
        <v>54.566139999999955</v>
      </c>
      <c r="B44">
        <v>2</v>
      </c>
      <c r="C44">
        <f>Tabelle1!$D$4</f>
        <v>29.9</v>
      </c>
      <c r="D44">
        <f>C44+(Tabelle1!$E$4*B44)</f>
        <v>189.9</v>
      </c>
      <c r="E44">
        <f t="shared" si="0"/>
        <v>10362.109985999992</v>
      </c>
    </row>
    <row r="45" spans="1:5" x14ac:dyDescent="0.3">
      <c r="A45">
        <v>55.45513999999995</v>
      </c>
      <c r="B45">
        <v>2</v>
      </c>
      <c r="C45">
        <f>Tabelle1!$D$4</f>
        <v>29.9</v>
      </c>
      <c r="D45">
        <f>C45+(Tabelle1!$E$4*B45)</f>
        <v>189.9</v>
      </c>
      <c r="E45">
        <f t="shared" si="0"/>
        <v>10530.931085999991</v>
      </c>
    </row>
    <row r="46" spans="1:5" x14ac:dyDescent="0.3">
      <c r="A46">
        <v>56.344139999999946</v>
      </c>
      <c r="B46">
        <v>2</v>
      </c>
      <c r="C46">
        <f>Tabelle1!$D$4</f>
        <v>29.9</v>
      </c>
      <c r="D46">
        <f>C46+(Tabelle1!$E$4*B46)</f>
        <v>189.9</v>
      </c>
      <c r="E46">
        <f t="shared" si="0"/>
        <v>10699.752185999991</v>
      </c>
    </row>
    <row r="47" spans="1:5" x14ac:dyDescent="0.3">
      <c r="A47">
        <v>57.207739999999944</v>
      </c>
      <c r="B47">
        <v>2</v>
      </c>
      <c r="C47">
        <f>Tabelle1!$D$4</f>
        <v>29.9</v>
      </c>
      <c r="D47">
        <f>C47+(Tabelle1!$E$4*B47)</f>
        <v>189.9</v>
      </c>
      <c r="E47">
        <f t="shared" si="0"/>
        <v>10863.74982599999</v>
      </c>
    </row>
    <row r="48" spans="1:5" x14ac:dyDescent="0.3">
      <c r="A48">
        <v>58.071339999999942</v>
      </c>
      <c r="B48">
        <v>2</v>
      </c>
      <c r="C48">
        <f>Tabelle1!$D$4</f>
        <v>29.9</v>
      </c>
      <c r="D48">
        <f>C48+(Tabelle1!$E$4*B48)</f>
        <v>189.9</v>
      </c>
      <c r="E48">
        <f t="shared" si="0"/>
        <v>11027.74746599999</v>
      </c>
    </row>
    <row r="49" spans="1:6" x14ac:dyDescent="0.3">
      <c r="A49">
        <v>58.934939999999941</v>
      </c>
      <c r="B49">
        <v>2</v>
      </c>
      <c r="C49">
        <f>Tabelle1!$D$4</f>
        <v>29.9</v>
      </c>
      <c r="D49">
        <f>C49+(Tabelle1!$E$4*B49)</f>
        <v>189.9</v>
      </c>
      <c r="E49">
        <f t="shared" si="0"/>
        <v>11191.745105999989</v>
      </c>
    </row>
    <row r="50" spans="1:6" ht="15" thickBot="1" x14ac:dyDescent="0.35">
      <c r="A50" s="7">
        <v>59.798539999999939</v>
      </c>
      <c r="B50" s="7">
        <v>2</v>
      </c>
      <c r="C50" s="7">
        <f>Tabelle1!$D$4</f>
        <v>29.9</v>
      </c>
      <c r="D50">
        <f>C50+(Tabelle1!$E$4*B50)</f>
        <v>189.9</v>
      </c>
      <c r="E50" s="7">
        <f t="shared" si="0"/>
        <v>11355.742745999989</v>
      </c>
    </row>
    <row r="51" spans="1:6" x14ac:dyDescent="0.3">
      <c r="A51">
        <v>8.3000000000000007</v>
      </c>
      <c r="D51">
        <f>Tabelle1!H7</f>
        <v>113.4</v>
      </c>
      <c r="E51">
        <f>D51*A51</f>
        <v>941.22000000000014</v>
      </c>
      <c r="F51" t="s">
        <v>8</v>
      </c>
    </row>
    <row r="52" spans="1:6" x14ac:dyDescent="0.3">
      <c r="A52">
        <v>23.5</v>
      </c>
      <c r="D52">
        <f>Tabelle1!H6</f>
        <v>29.5</v>
      </c>
      <c r="E52">
        <f t="shared" ref="E52:E57" si="1">D52*A52</f>
        <v>693.25</v>
      </c>
      <c r="F52" t="s">
        <v>9</v>
      </c>
    </row>
    <row r="53" spans="1:6" x14ac:dyDescent="0.3">
      <c r="A53">
        <v>25.7</v>
      </c>
      <c r="D53">
        <f>Tabelle1!$F$4</f>
        <v>80</v>
      </c>
      <c r="E53">
        <f t="shared" si="1"/>
        <v>2056</v>
      </c>
      <c r="F53" t="s">
        <v>10</v>
      </c>
    </row>
    <row r="54" spans="1:6" x14ac:dyDescent="0.3">
      <c r="A54">
        <v>41.75</v>
      </c>
      <c r="D54">
        <f>Tabelle1!$F$4</f>
        <v>80</v>
      </c>
      <c r="E54">
        <f t="shared" si="1"/>
        <v>3340</v>
      </c>
      <c r="F54" t="s">
        <v>11</v>
      </c>
    </row>
    <row r="55" spans="1:6" x14ac:dyDescent="0.3">
      <c r="A55">
        <v>43.9</v>
      </c>
      <c r="D55">
        <f>Tabelle1!H6</f>
        <v>29.5</v>
      </c>
      <c r="E55">
        <f t="shared" si="1"/>
        <v>1295.05</v>
      </c>
      <c r="F55" t="s">
        <v>12</v>
      </c>
    </row>
    <row r="56" spans="1:6" x14ac:dyDescent="0.3">
      <c r="A56">
        <v>61</v>
      </c>
      <c r="D56">
        <f>Tabelle1!$F$4</f>
        <v>80</v>
      </c>
      <c r="E56">
        <f t="shared" si="1"/>
        <v>4880</v>
      </c>
      <c r="F56" t="s">
        <v>10</v>
      </c>
    </row>
    <row r="57" spans="1:6" x14ac:dyDescent="0.3">
      <c r="A57">
        <v>63.73</v>
      </c>
      <c r="D57">
        <f>Tabelle1!H5</f>
        <v>113</v>
      </c>
      <c r="E57">
        <f t="shared" si="1"/>
        <v>7201.49</v>
      </c>
      <c r="F57" t="s">
        <v>13</v>
      </c>
    </row>
    <row r="59" spans="1:6" x14ac:dyDescent="0.3">
      <c r="C59" s="10" t="s">
        <v>6</v>
      </c>
      <c r="D59" s="10">
        <f>SUM(D2:D57)</f>
        <v>11643.999999999991</v>
      </c>
      <c r="E59" s="10" t="s">
        <v>14</v>
      </c>
      <c r="F59" s="10">
        <f>SUM(E2:E57)/D59</f>
        <v>43.671896257934094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73F0-09B9-4285-A30E-850D563D579C}">
  <dimension ref="A1:F60"/>
  <sheetViews>
    <sheetView topLeftCell="A40" workbookViewId="0">
      <selection activeCell="F7" sqref="F7"/>
    </sheetView>
  </sheetViews>
  <sheetFormatPr baseColWidth="10" defaultRowHeight="14.4" x14ac:dyDescent="0.3"/>
  <cols>
    <col min="4" max="4" width="14" bestFit="1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11.398190000000019</v>
      </c>
      <c r="B2">
        <v>2</v>
      </c>
      <c r="C2">
        <f>Tabelle1!$C$6</f>
        <v>31.8</v>
      </c>
      <c r="D2">
        <f>C2+B2*80</f>
        <v>191.8</v>
      </c>
      <c r="E2">
        <f>D2*A2</f>
        <v>2186.1728420000036</v>
      </c>
    </row>
    <row r="3" spans="1:5" x14ac:dyDescent="0.3">
      <c r="A3">
        <v>13.150790000000018</v>
      </c>
      <c r="B3">
        <v>2</v>
      </c>
      <c r="C3">
        <f>Tabelle1!$C$6</f>
        <v>31.8</v>
      </c>
      <c r="D3">
        <f t="shared" ref="D3:D58" si="0">C3+B3*80</f>
        <v>191.8</v>
      </c>
      <c r="E3">
        <f t="shared" ref="E3:E58" si="1">D3*A3</f>
        <v>2522.3215220000038</v>
      </c>
    </row>
    <row r="4" spans="1:5" x14ac:dyDescent="0.3">
      <c r="A4">
        <v>14.903390000000018</v>
      </c>
      <c r="B4">
        <v>2</v>
      </c>
      <c r="C4">
        <f>Tabelle1!$C$6</f>
        <v>31.8</v>
      </c>
      <c r="D4">
        <f t="shared" si="0"/>
        <v>191.8</v>
      </c>
      <c r="E4">
        <f t="shared" si="1"/>
        <v>2858.4702020000036</v>
      </c>
    </row>
    <row r="5" spans="1:5" x14ac:dyDescent="0.3">
      <c r="A5">
        <v>16.655990000000017</v>
      </c>
      <c r="B5">
        <v>2</v>
      </c>
      <c r="C5">
        <f>Tabelle1!$C$6</f>
        <v>31.8</v>
      </c>
      <c r="D5">
        <f t="shared" si="0"/>
        <v>191.8</v>
      </c>
      <c r="E5">
        <f t="shared" si="1"/>
        <v>3194.6188820000034</v>
      </c>
    </row>
    <row r="6" spans="1:5" x14ac:dyDescent="0.3">
      <c r="A6">
        <v>18.408590000000018</v>
      </c>
      <c r="B6">
        <v>2</v>
      </c>
      <c r="C6">
        <f>Tabelle1!$C$6</f>
        <v>31.8</v>
      </c>
      <c r="D6">
        <f t="shared" si="0"/>
        <v>191.8</v>
      </c>
      <c r="E6">
        <f t="shared" si="1"/>
        <v>3530.7675620000036</v>
      </c>
    </row>
    <row r="7" spans="1:5" x14ac:dyDescent="0.3">
      <c r="A7">
        <v>20.535965814759173</v>
      </c>
      <c r="B7">
        <v>3</v>
      </c>
      <c r="C7">
        <f>Tabelle1!$D$5</f>
        <v>35.4</v>
      </c>
      <c r="D7">
        <f t="shared" si="0"/>
        <v>275.39999999999998</v>
      </c>
      <c r="E7">
        <f t="shared" si="1"/>
        <v>5655.6049853846762</v>
      </c>
    </row>
    <row r="8" spans="1:5" x14ac:dyDescent="0.3">
      <c r="A8">
        <v>21.780565814759175</v>
      </c>
      <c r="B8">
        <v>3</v>
      </c>
      <c r="C8">
        <f>Tabelle1!$D$5</f>
        <v>35.4</v>
      </c>
      <c r="D8">
        <f t="shared" si="0"/>
        <v>275.39999999999998</v>
      </c>
      <c r="E8">
        <f t="shared" si="1"/>
        <v>5998.3678253846765</v>
      </c>
    </row>
    <row r="9" spans="1:5" x14ac:dyDescent="0.3">
      <c r="A9">
        <v>22.999765814759172</v>
      </c>
      <c r="B9">
        <v>3</v>
      </c>
      <c r="C9">
        <f>Tabelle1!$D$5</f>
        <v>35.4</v>
      </c>
      <c r="D9">
        <f t="shared" si="0"/>
        <v>275.39999999999998</v>
      </c>
      <c r="E9">
        <f t="shared" si="1"/>
        <v>6334.1355053846755</v>
      </c>
    </row>
    <row r="10" spans="1:5" x14ac:dyDescent="0.3">
      <c r="A10">
        <v>26.598159999999989</v>
      </c>
      <c r="B10">
        <v>3</v>
      </c>
      <c r="C10">
        <f>Tabelle1!$D$5</f>
        <v>35.4</v>
      </c>
      <c r="D10">
        <f t="shared" si="0"/>
        <v>275.39999999999998</v>
      </c>
      <c r="E10">
        <f t="shared" si="1"/>
        <v>7325.1332639999964</v>
      </c>
    </row>
    <row r="11" spans="1:5" x14ac:dyDescent="0.3">
      <c r="A11">
        <v>27.868159999999989</v>
      </c>
      <c r="B11">
        <v>3</v>
      </c>
      <c r="C11">
        <f>Tabelle1!$D$5</f>
        <v>35.4</v>
      </c>
      <c r="D11">
        <f t="shared" si="0"/>
        <v>275.39999999999998</v>
      </c>
      <c r="E11">
        <f t="shared" si="1"/>
        <v>7674.8912639999962</v>
      </c>
    </row>
    <row r="12" spans="1:5" x14ac:dyDescent="0.3">
      <c r="A12">
        <v>29.138159999999989</v>
      </c>
      <c r="B12">
        <v>3</v>
      </c>
      <c r="C12">
        <f>Tabelle1!$D$5</f>
        <v>35.4</v>
      </c>
      <c r="D12">
        <f t="shared" si="0"/>
        <v>275.39999999999998</v>
      </c>
      <c r="E12">
        <f t="shared" si="1"/>
        <v>8024.649263999996</v>
      </c>
    </row>
    <row r="13" spans="1:5" x14ac:dyDescent="0.3">
      <c r="A13">
        <v>30.408159999999988</v>
      </c>
      <c r="B13">
        <v>3</v>
      </c>
      <c r="C13">
        <f>Tabelle1!$D$5</f>
        <v>35.4</v>
      </c>
      <c r="D13">
        <f t="shared" si="0"/>
        <v>275.39999999999998</v>
      </c>
      <c r="E13">
        <f t="shared" si="1"/>
        <v>8374.4072639999958</v>
      </c>
    </row>
    <row r="14" spans="1:5" x14ac:dyDescent="0.3">
      <c r="A14">
        <v>31.678159999999988</v>
      </c>
      <c r="B14">
        <v>3</v>
      </c>
      <c r="C14">
        <f>Tabelle1!$D$5</f>
        <v>35.4</v>
      </c>
      <c r="D14">
        <f t="shared" si="0"/>
        <v>275.39999999999998</v>
      </c>
      <c r="E14">
        <f t="shared" si="1"/>
        <v>8724.1652639999957</v>
      </c>
    </row>
    <row r="15" spans="1:5" x14ac:dyDescent="0.3">
      <c r="A15">
        <v>32.948159999999987</v>
      </c>
      <c r="B15">
        <v>3</v>
      </c>
      <c r="C15">
        <f>Tabelle1!$D$5</f>
        <v>35.4</v>
      </c>
      <c r="D15">
        <f t="shared" si="0"/>
        <v>275.39999999999998</v>
      </c>
      <c r="E15">
        <f t="shared" si="1"/>
        <v>9073.9232639999955</v>
      </c>
    </row>
    <row r="16" spans="1:5" x14ac:dyDescent="0.3">
      <c r="A16">
        <v>34.740870085889902</v>
      </c>
      <c r="B16">
        <v>3</v>
      </c>
      <c r="C16">
        <f>Tabelle1!$D$5</f>
        <v>35.4</v>
      </c>
      <c r="D16">
        <f t="shared" si="0"/>
        <v>275.39999999999998</v>
      </c>
      <c r="E16">
        <f t="shared" si="1"/>
        <v>9567.6356216540789</v>
      </c>
    </row>
    <row r="17" spans="1:5" x14ac:dyDescent="0.3">
      <c r="A17">
        <v>35.629870085889898</v>
      </c>
      <c r="B17">
        <v>3</v>
      </c>
      <c r="C17">
        <f>Tabelle1!$D$4</f>
        <v>29.9</v>
      </c>
      <c r="D17">
        <f t="shared" si="0"/>
        <v>269.89999999999998</v>
      </c>
      <c r="E17">
        <f t="shared" si="1"/>
        <v>9616.501936181683</v>
      </c>
    </row>
    <row r="18" spans="1:5" x14ac:dyDescent="0.3">
      <c r="A18">
        <v>36.518870085889894</v>
      </c>
      <c r="B18">
        <v>3</v>
      </c>
      <c r="C18">
        <f>Tabelle1!$D$4</f>
        <v>29.9</v>
      </c>
      <c r="D18">
        <f t="shared" si="0"/>
        <v>269.89999999999998</v>
      </c>
      <c r="E18">
        <f t="shared" si="1"/>
        <v>9856.4430361816812</v>
      </c>
    </row>
    <row r="19" spans="1:5" x14ac:dyDescent="0.3">
      <c r="A19">
        <v>37.40787008588989</v>
      </c>
      <c r="B19">
        <v>3</v>
      </c>
      <c r="C19">
        <f>Tabelle1!$D$4</f>
        <v>29.9</v>
      </c>
      <c r="D19">
        <f t="shared" si="0"/>
        <v>269.89999999999998</v>
      </c>
      <c r="E19">
        <f t="shared" si="1"/>
        <v>10096.384136181681</v>
      </c>
    </row>
    <row r="20" spans="1:5" x14ac:dyDescent="0.3">
      <c r="A20">
        <v>38.271470085889888</v>
      </c>
      <c r="B20">
        <v>3</v>
      </c>
      <c r="C20">
        <f>Tabelle1!$D$4</f>
        <v>29.9</v>
      </c>
      <c r="D20">
        <f t="shared" si="0"/>
        <v>269.89999999999998</v>
      </c>
      <c r="E20">
        <f t="shared" si="1"/>
        <v>10329.469776181681</v>
      </c>
    </row>
    <row r="21" spans="1:5" x14ac:dyDescent="0.3">
      <c r="A21">
        <v>39.135070085889886</v>
      </c>
      <c r="B21">
        <v>3</v>
      </c>
      <c r="C21">
        <f>Tabelle1!$D$4</f>
        <v>29.9</v>
      </c>
      <c r="D21">
        <f t="shared" si="0"/>
        <v>269.89999999999998</v>
      </c>
      <c r="E21">
        <f t="shared" si="1"/>
        <v>10562.55541618168</v>
      </c>
    </row>
    <row r="22" spans="1:5" x14ac:dyDescent="0.3">
      <c r="A22">
        <v>39.998670085889884</v>
      </c>
      <c r="B22">
        <v>3</v>
      </c>
      <c r="C22">
        <f>Tabelle1!$D$4</f>
        <v>29.9</v>
      </c>
      <c r="D22">
        <f t="shared" si="0"/>
        <v>269.89999999999998</v>
      </c>
      <c r="E22">
        <f t="shared" si="1"/>
        <v>10795.641056181679</v>
      </c>
    </row>
    <row r="23" spans="1:5" x14ac:dyDescent="0.3">
      <c r="A23">
        <v>40.862270085889882</v>
      </c>
      <c r="B23">
        <v>3</v>
      </c>
      <c r="C23">
        <f>Tabelle1!$D$4</f>
        <v>29.9</v>
      </c>
      <c r="D23">
        <f t="shared" si="0"/>
        <v>269.89999999999998</v>
      </c>
      <c r="E23">
        <f t="shared" si="1"/>
        <v>11028.726696181679</v>
      </c>
    </row>
    <row r="24" spans="1:5" x14ac:dyDescent="0.3">
      <c r="A24">
        <v>44.58394000000002</v>
      </c>
      <c r="B24">
        <v>3</v>
      </c>
      <c r="C24">
        <f>Tabelle1!$D$4</f>
        <v>29.9</v>
      </c>
      <c r="D24">
        <f t="shared" si="0"/>
        <v>269.89999999999998</v>
      </c>
      <c r="E24">
        <f t="shared" si="1"/>
        <v>12033.205406000005</v>
      </c>
    </row>
    <row r="25" spans="1:5" x14ac:dyDescent="0.3">
      <c r="A25">
        <v>45.472940000000015</v>
      </c>
      <c r="B25">
        <v>3</v>
      </c>
      <c r="C25">
        <f>Tabelle1!$D$4</f>
        <v>29.9</v>
      </c>
      <c r="D25">
        <f t="shared" si="0"/>
        <v>269.89999999999998</v>
      </c>
      <c r="E25">
        <f t="shared" si="1"/>
        <v>12273.146506000003</v>
      </c>
    </row>
    <row r="26" spans="1:5" x14ac:dyDescent="0.3">
      <c r="A26">
        <v>46.361940000000011</v>
      </c>
      <c r="B26">
        <v>3</v>
      </c>
      <c r="C26">
        <f>Tabelle1!$D$4</f>
        <v>29.9</v>
      </c>
      <c r="D26">
        <f t="shared" si="0"/>
        <v>269.89999999999998</v>
      </c>
      <c r="E26">
        <f t="shared" si="1"/>
        <v>12513.087606000003</v>
      </c>
    </row>
    <row r="27" spans="1:5" x14ac:dyDescent="0.3">
      <c r="A27">
        <v>47.225540000000009</v>
      </c>
      <c r="B27">
        <v>3</v>
      </c>
      <c r="C27">
        <f>Tabelle1!$D$4</f>
        <v>29.9</v>
      </c>
      <c r="D27">
        <f t="shared" si="0"/>
        <v>269.89999999999998</v>
      </c>
      <c r="E27">
        <f t="shared" si="1"/>
        <v>12746.173246000002</v>
      </c>
    </row>
    <row r="28" spans="1:5" x14ac:dyDescent="0.3">
      <c r="A28">
        <v>48.089140000000008</v>
      </c>
      <c r="B28">
        <v>3</v>
      </c>
      <c r="C28">
        <f>Tabelle1!$D$4</f>
        <v>29.9</v>
      </c>
      <c r="D28">
        <f t="shared" si="0"/>
        <v>269.89999999999998</v>
      </c>
      <c r="E28">
        <f t="shared" si="1"/>
        <v>12979.258886000001</v>
      </c>
    </row>
    <row r="29" spans="1:5" x14ac:dyDescent="0.3">
      <c r="A29">
        <v>48.952740000000006</v>
      </c>
      <c r="B29">
        <v>3</v>
      </c>
      <c r="C29">
        <f>Tabelle1!$D$4</f>
        <v>29.9</v>
      </c>
      <c r="D29">
        <f t="shared" si="0"/>
        <v>269.89999999999998</v>
      </c>
      <c r="E29">
        <f t="shared" si="1"/>
        <v>13212.344526000001</v>
      </c>
    </row>
    <row r="30" spans="1:5" x14ac:dyDescent="0.3">
      <c r="A30">
        <v>49.816340000000004</v>
      </c>
      <c r="B30">
        <v>3</v>
      </c>
      <c r="C30">
        <f>Tabelle1!$D$4</f>
        <v>29.9</v>
      </c>
      <c r="D30">
        <f t="shared" si="0"/>
        <v>269.89999999999998</v>
      </c>
      <c r="E30">
        <f t="shared" si="1"/>
        <v>13445.430166</v>
      </c>
    </row>
    <row r="31" spans="1:5" x14ac:dyDescent="0.3">
      <c r="A31">
        <v>50.679940000000002</v>
      </c>
      <c r="B31">
        <v>3</v>
      </c>
      <c r="C31">
        <f>Tabelle1!$D$4</f>
        <v>29.9</v>
      </c>
      <c r="D31">
        <f t="shared" si="0"/>
        <v>269.89999999999998</v>
      </c>
      <c r="E31">
        <f t="shared" si="1"/>
        <v>13678.515805999999</v>
      </c>
    </row>
    <row r="32" spans="1:5" x14ac:dyDescent="0.3">
      <c r="A32">
        <v>51.54354</v>
      </c>
      <c r="B32">
        <v>3</v>
      </c>
      <c r="C32">
        <f>Tabelle1!$D$4</f>
        <v>29.9</v>
      </c>
      <c r="D32">
        <f t="shared" si="0"/>
        <v>269.89999999999998</v>
      </c>
      <c r="E32">
        <f t="shared" si="1"/>
        <v>13911.601445999999</v>
      </c>
    </row>
    <row r="33" spans="1:5" x14ac:dyDescent="0.3">
      <c r="A33">
        <v>52.407139999999998</v>
      </c>
      <c r="B33">
        <v>3</v>
      </c>
      <c r="C33">
        <f>Tabelle1!$D$4</f>
        <v>29.9</v>
      </c>
      <c r="D33">
        <f t="shared" si="0"/>
        <v>269.89999999999998</v>
      </c>
      <c r="E33">
        <f t="shared" si="1"/>
        <v>14144.687085999998</v>
      </c>
    </row>
    <row r="34" spans="1:5" x14ac:dyDescent="0.3">
      <c r="A34">
        <v>53.270739999999996</v>
      </c>
      <c r="B34">
        <v>3</v>
      </c>
      <c r="C34">
        <f>Tabelle1!$D$4</f>
        <v>29.9</v>
      </c>
      <c r="D34">
        <f t="shared" si="0"/>
        <v>269.89999999999998</v>
      </c>
      <c r="E34">
        <f t="shared" si="1"/>
        <v>14377.772725999997</v>
      </c>
    </row>
    <row r="35" spans="1:5" x14ac:dyDescent="0.3">
      <c r="A35">
        <v>54.134339999999995</v>
      </c>
      <c r="B35">
        <v>3</v>
      </c>
      <c r="C35">
        <f>Tabelle1!$D$4</f>
        <v>29.9</v>
      </c>
      <c r="D35">
        <f t="shared" si="0"/>
        <v>269.89999999999998</v>
      </c>
      <c r="E35">
        <f t="shared" si="1"/>
        <v>14610.858365999997</v>
      </c>
    </row>
    <row r="36" spans="1:5" x14ac:dyDescent="0.3">
      <c r="A36">
        <v>54.997939999999993</v>
      </c>
      <c r="B36">
        <v>3</v>
      </c>
      <c r="C36">
        <f>Tabelle1!$D$4</f>
        <v>29.9</v>
      </c>
      <c r="D36">
        <f t="shared" si="0"/>
        <v>269.89999999999998</v>
      </c>
      <c r="E36">
        <f t="shared" si="1"/>
        <v>14843.944005999996</v>
      </c>
    </row>
    <row r="37" spans="1:5" x14ac:dyDescent="0.3">
      <c r="A37">
        <v>55.861539999999991</v>
      </c>
      <c r="B37">
        <v>3</v>
      </c>
      <c r="C37">
        <f>Tabelle1!$D$4</f>
        <v>29.9</v>
      </c>
      <c r="D37">
        <f t="shared" si="0"/>
        <v>269.89999999999998</v>
      </c>
      <c r="E37">
        <f t="shared" si="1"/>
        <v>15077.029645999995</v>
      </c>
    </row>
    <row r="38" spans="1:5" x14ac:dyDescent="0.3">
      <c r="A38">
        <v>56.725139999999989</v>
      </c>
      <c r="B38">
        <v>3</v>
      </c>
      <c r="C38">
        <f>Tabelle1!$D$4</f>
        <v>29.9</v>
      </c>
      <c r="D38">
        <f t="shared" si="0"/>
        <v>269.89999999999998</v>
      </c>
      <c r="E38">
        <f t="shared" si="1"/>
        <v>15310.115285999997</v>
      </c>
    </row>
    <row r="39" spans="1:5" x14ac:dyDescent="0.3">
      <c r="A39">
        <v>57.588739999999987</v>
      </c>
      <c r="B39">
        <v>3</v>
      </c>
      <c r="C39">
        <f>Tabelle1!$D$4</f>
        <v>29.9</v>
      </c>
      <c r="D39">
        <f t="shared" si="0"/>
        <v>269.89999999999998</v>
      </c>
      <c r="E39">
        <f t="shared" si="1"/>
        <v>15543.200925999996</v>
      </c>
    </row>
    <row r="40" spans="1:5" x14ac:dyDescent="0.3">
      <c r="A40">
        <v>58.452339999999985</v>
      </c>
      <c r="B40">
        <v>3</v>
      </c>
      <c r="C40">
        <f>Tabelle1!$D$4</f>
        <v>29.9</v>
      </c>
      <c r="D40">
        <f t="shared" si="0"/>
        <v>269.89999999999998</v>
      </c>
      <c r="E40">
        <f t="shared" si="1"/>
        <v>15776.286565999995</v>
      </c>
    </row>
    <row r="41" spans="1:5" x14ac:dyDescent="0.3">
      <c r="A41">
        <v>59.315939999999983</v>
      </c>
      <c r="B41">
        <v>3</v>
      </c>
      <c r="C41">
        <f>Tabelle1!$D$4</f>
        <v>29.9</v>
      </c>
      <c r="D41">
        <f t="shared" si="0"/>
        <v>269.89999999999998</v>
      </c>
      <c r="E41">
        <f t="shared" si="1"/>
        <v>16009.372205999995</v>
      </c>
    </row>
    <row r="42" spans="1:5" x14ac:dyDescent="0.3">
      <c r="A42">
        <v>60.179539999999982</v>
      </c>
      <c r="B42">
        <v>3</v>
      </c>
      <c r="C42">
        <f>Tabelle1!$D$4</f>
        <v>29.9</v>
      </c>
      <c r="D42">
        <f t="shared" si="0"/>
        <v>269.89999999999998</v>
      </c>
      <c r="E42">
        <f t="shared" si="1"/>
        <v>16242.457845999994</v>
      </c>
    </row>
    <row r="43" spans="1:5" x14ac:dyDescent="0.3">
      <c r="A43">
        <v>61.04313999999998</v>
      </c>
      <c r="B43">
        <v>3</v>
      </c>
      <c r="C43">
        <f>Tabelle1!$D$4</f>
        <v>29.9</v>
      </c>
      <c r="D43">
        <f t="shared" si="0"/>
        <v>269.89999999999998</v>
      </c>
      <c r="E43">
        <f t="shared" si="1"/>
        <v>16475.543485999991</v>
      </c>
    </row>
    <row r="44" spans="1:5" x14ac:dyDescent="0.3">
      <c r="A44">
        <v>51.410939999999997</v>
      </c>
      <c r="B44">
        <v>3</v>
      </c>
      <c r="C44">
        <f>Tabelle1!$D$4</f>
        <v>29.9</v>
      </c>
      <c r="D44">
        <f t="shared" si="0"/>
        <v>269.89999999999998</v>
      </c>
      <c r="E44">
        <f t="shared" si="1"/>
        <v>13875.812705999999</v>
      </c>
    </row>
    <row r="45" spans="1:5" x14ac:dyDescent="0.3">
      <c r="A45">
        <v>53.270739999999996</v>
      </c>
      <c r="B45">
        <v>3</v>
      </c>
      <c r="C45">
        <f>Tabelle1!$D$4</f>
        <v>29.9</v>
      </c>
      <c r="D45">
        <f t="shared" si="0"/>
        <v>269.89999999999998</v>
      </c>
      <c r="E45">
        <f t="shared" si="1"/>
        <v>14377.772725999997</v>
      </c>
    </row>
    <row r="46" spans="1:5" x14ac:dyDescent="0.3">
      <c r="A46">
        <v>54.134339999999995</v>
      </c>
      <c r="B46">
        <v>3</v>
      </c>
      <c r="C46">
        <f>Tabelle1!$D$4</f>
        <v>29.9</v>
      </c>
      <c r="D46">
        <f t="shared" si="0"/>
        <v>269.89999999999998</v>
      </c>
      <c r="E46">
        <f t="shared" si="1"/>
        <v>14610.858365999997</v>
      </c>
    </row>
    <row r="47" spans="1:5" x14ac:dyDescent="0.3">
      <c r="A47">
        <v>54.997939999999993</v>
      </c>
      <c r="B47">
        <v>3</v>
      </c>
      <c r="C47">
        <f>Tabelle1!$D$4</f>
        <v>29.9</v>
      </c>
      <c r="D47">
        <f t="shared" si="0"/>
        <v>269.89999999999998</v>
      </c>
      <c r="E47">
        <f t="shared" si="1"/>
        <v>14843.944005999996</v>
      </c>
    </row>
    <row r="48" spans="1:5" x14ac:dyDescent="0.3">
      <c r="A48">
        <v>55.861539999999991</v>
      </c>
      <c r="B48">
        <v>3</v>
      </c>
      <c r="C48">
        <f>Tabelle1!$D$4</f>
        <v>29.9</v>
      </c>
      <c r="D48">
        <f t="shared" si="0"/>
        <v>269.89999999999998</v>
      </c>
      <c r="E48">
        <f t="shared" si="1"/>
        <v>15077.029645999995</v>
      </c>
    </row>
    <row r="49" spans="1:6" x14ac:dyDescent="0.3">
      <c r="A49">
        <v>56.725139999999989</v>
      </c>
      <c r="B49">
        <v>3</v>
      </c>
      <c r="C49">
        <f>Tabelle1!$D$4</f>
        <v>29.9</v>
      </c>
      <c r="D49">
        <f t="shared" si="0"/>
        <v>269.89999999999998</v>
      </c>
      <c r="E49">
        <f t="shared" si="1"/>
        <v>15310.115285999997</v>
      </c>
    </row>
    <row r="50" spans="1:6" x14ac:dyDescent="0.3">
      <c r="A50">
        <v>57.588739999999987</v>
      </c>
      <c r="B50">
        <v>3</v>
      </c>
      <c r="C50">
        <f>Tabelle1!$D$4</f>
        <v>29.9</v>
      </c>
      <c r="D50">
        <f t="shared" si="0"/>
        <v>269.89999999999998</v>
      </c>
      <c r="E50">
        <f t="shared" si="1"/>
        <v>15543.200925999996</v>
      </c>
    </row>
    <row r="51" spans="1:6" x14ac:dyDescent="0.3">
      <c r="A51">
        <v>58.452339999999985</v>
      </c>
      <c r="B51">
        <v>3</v>
      </c>
      <c r="C51">
        <f>Tabelle1!$D$4</f>
        <v>29.9</v>
      </c>
      <c r="D51">
        <f t="shared" si="0"/>
        <v>269.89999999999998</v>
      </c>
      <c r="E51">
        <f t="shared" si="1"/>
        <v>15776.286565999995</v>
      </c>
    </row>
    <row r="52" spans="1:6" x14ac:dyDescent="0.3">
      <c r="A52">
        <v>59.315939999999983</v>
      </c>
      <c r="B52">
        <v>3</v>
      </c>
      <c r="C52">
        <f>Tabelle1!$D$4</f>
        <v>29.9</v>
      </c>
      <c r="D52">
        <f t="shared" si="0"/>
        <v>269.89999999999998</v>
      </c>
      <c r="E52">
        <f t="shared" si="1"/>
        <v>16009.372205999995</v>
      </c>
    </row>
    <row r="53" spans="1:6" x14ac:dyDescent="0.3">
      <c r="A53">
        <v>60.179539999999982</v>
      </c>
      <c r="B53">
        <v>3</v>
      </c>
      <c r="C53">
        <f>Tabelle1!$D$4</f>
        <v>29.9</v>
      </c>
      <c r="D53">
        <f t="shared" si="0"/>
        <v>269.89999999999998</v>
      </c>
      <c r="E53">
        <f t="shared" si="1"/>
        <v>16242.457845999994</v>
      </c>
    </row>
    <row r="54" spans="1:6" ht="15" thickBot="1" x14ac:dyDescent="0.35">
      <c r="A54" s="7">
        <v>61.04313999999998</v>
      </c>
      <c r="B54" s="7">
        <v>3</v>
      </c>
      <c r="C54" s="7">
        <f>Tabelle1!$D$4</f>
        <v>29.9</v>
      </c>
      <c r="D54" s="7">
        <f t="shared" si="0"/>
        <v>269.89999999999998</v>
      </c>
      <c r="E54" s="7">
        <f t="shared" si="1"/>
        <v>16475.543485999991</v>
      </c>
      <c r="F54" s="7"/>
    </row>
    <row r="55" spans="1:6" x14ac:dyDescent="0.3">
      <c r="A55">
        <v>25.39</v>
      </c>
      <c r="C55">
        <f>Tabelle1!$H$5</f>
        <v>113</v>
      </c>
      <c r="D55">
        <f t="shared" si="0"/>
        <v>113</v>
      </c>
      <c r="E55">
        <f t="shared" si="1"/>
        <v>2869.07</v>
      </c>
      <c r="F55" t="s">
        <v>13</v>
      </c>
    </row>
    <row r="56" spans="1:6" x14ac:dyDescent="0.3">
      <c r="A56">
        <v>42</v>
      </c>
      <c r="C56">
        <f>Tabelle1!$H$5</f>
        <v>113</v>
      </c>
      <c r="D56">
        <f t="shared" si="0"/>
        <v>113</v>
      </c>
      <c r="E56">
        <f t="shared" si="1"/>
        <v>4746</v>
      </c>
      <c r="F56" t="s">
        <v>13</v>
      </c>
    </row>
    <row r="57" spans="1:6" x14ac:dyDescent="0.3">
      <c r="A57">
        <v>43.65</v>
      </c>
      <c r="C57">
        <f>Tabelle1!H4</f>
        <v>45.5</v>
      </c>
      <c r="D57">
        <f t="shared" si="0"/>
        <v>45.5</v>
      </c>
      <c r="E57">
        <f t="shared" si="1"/>
        <v>1986.075</v>
      </c>
      <c r="F57" t="s">
        <v>20</v>
      </c>
    </row>
    <row r="58" spans="1:6" x14ac:dyDescent="0.3">
      <c r="A58">
        <v>64.92</v>
      </c>
      <c r="C58">
        <f>Tabelle1!H8</f>
        <v>150</v>
      </c>
      <c r="D58">
        <f t="shared" si="0"/>
        <v>150</v>
      </c>
      <c r="E58">
        <f t="shared" si="1"/>
        <v>9738</v>
      </c>
      <c r="F58" t="s">
        <v>21</v>
      </c>
    </row>
    <row r="60" spans="1:6" x14ac:dyDescent="0.3">
      <c r="C60" s="10" t="s">
        <v>6</v>
      </c>
      <c r="D60" s="10">
        <f>SUM(D2:D58)</f>
        <v>14390.699999999988</v>
      </c>
      <c r="E60" s="10" t="s">
        <v>22</v>
      </c>
      <c r="F60" s="10">
        <f>SUM(E2:E58)/D60</f>
        <v>44.196359947124208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376B-859F-45D4-8A7C-75E66448EF74}">
  <dimension ref="A1:D54"/>
  <sheetViews>
    <sheetView tabSelected="1" topLeftCell="A19" workbookViewId="0">
      <selection activeCell="C43" sqref="C43"/>
    </sheetView>
  </sheetViews>
  <sheetFormatPr baseColWidth="10" defaultRowHeight="14.4" x14ac:dyDescent="0.3"/>
  <cols>
    <col min="2" max="2" width="11.5546875" style="16"/>
    <col min="4" max="4" width="11.5546875" style="16"/>
  </cols>
  <sheetData>
    <row r="1" spans="1:4" x14ac:dyDescent="0.3">
      <c r="A1" s="14" t="s">
        <v>15</v>
      </c>
      <c r="B1" s="15" t="s">
        <v>38</v>
      </c>
      <c r="C1" s="14" t="s">
        <v>15</v>
      </c>
      <c r="D1" s="15" t="s">
        <v>38</v>
      </c>
    </row>
    <row r="2" spans="1:4" x14ac:dyDescent="0.3">
      <c r="A2" s="17">
        <f>(LinkeSeite!A2+RechteSeite!A2)/2</f>
        <v>11.575990000000017</v>
      </c>
      <c r="B2" s="18">
        <f>(LinkeSeite!B2*80+RechteSeite!B2*80)</f>
        <v>320</v>
      </c>
      <c r="C2" s="17">
        <f>FlugzeugMitte!A2</f>
        <v>11.398190000000019</v>
      </c>
      <c r="D2" s="18">
        <f>FlugzeugMitte!B2*80</f>
        <v>160</v>
      </c>
    </row>
    <row r="3" spans="1:4" x14ac:dyDescent="0.3">
      <c r="A3" s="17">
        <f>(LinkeSeite!A3+RechteSeite!A3)/2</f>
        <v>13.328590000000016</v>
      </c>
      <c r="B3" s="18">
        <f>(LinkeSeite!B3*80+RechteSeite!B3*80)</f>
        <v>320</v>
      </c>
      <c r="C3" s="17">
        <f>FlugzeugMitte!A3</f>
        <v>13.150790000000018</v>
      </c>
      <c r="D3" s="18">
        <f>FlugzeugMitte!B3*80</f>
        <v>160</v>
      </c>
    </row>
    <row r="4" spans="1:4" x14ac:dyDescent="0.3">
      <c r="A4" s="17">
        <f>(LinkeSeite!A4+RechteSeite!A4)/2</f>
        <v>15.081190000000015</v>
      </c>
      <c r="B4" s="18">
        <f>(LinkeSeite!B4*80+RechteSeite!B4*80)</f>
        <v>320</v>
      </c>
      <c r="C4" s="17">
        <f>FlugzeugMitte!A4</f>
        <v>14.903390000000018</v>
      </c>
      <c r="D4" s="18">
        <f>FlugzeugMitte!B4*80</f>
        <v>160</v>
      </c>
    </row>
    <row r="5" spans="1:4" x14ac:dyDescent="0.3">
      <c r="A5" s="17">
        <f>(LinkeSeite!A5+RechteSeite!A5)/2</f>
        <v>16.833790000000015</v>
      </c>
      <c r="B5" s="18">
        <f>(LinkeSeite!B5*80+RechteSeite!B5*80)</f>
        <v>320</v>
      </c>
      <c r="C5" s="17">
        <f>FlugzeugMitte!A5</f>
        <v>16.655990000000017</v>
      </c>
      <c r="D5" s="18">
        <f>FlugzeugMitte!B5*80</f>
        <v>160</v>
      </c>
    </row>
    <row r="6" spans="1:4" x14ac:dyDescent="0.3">
      <c r="A6" s="17">
        <f>(LinkeSeite!A6+RechteSeite!A6)/2</f>
        <v>18.586390000000016</v>
      </c>
      <c r="B6" s="18">
        <f>(LinkeSeite!B6*80+RechteSeite!B6*80)</f>
        <v>320</v>
      </c>
      <c r="C6" s="17">
        <f>FlugzeugMitte!A6</f>
        <v>18.408590000000018</v>
      </c>
      <c r="D6" s="18">
        <f>FlugzeugMitte!B6*80</f>
        <v>160</v>
      </c>
    </row>
    <row r="7" spans="1:4" x14ac:dyDescent="0.3">
      <c r="A7" s="17">
        <f>(LinkeSeite!A7+RechteSeite!A7)/2</f>
        <v>20.891565814759179</v>
      </c>
      <c r="B7" s="18">
        <f>(LinkeSeite!B7*80+RechteSeite!B7*80)</f>
        <v>320</v>
      </c>
      <c r="C7" s="17">
        <f>FlugzeugMitte!A7</f>
        <v>20.535965814759173</v>
      </c>
      <c r="D7" s="18">
        <f>FlugzeugMitte!B7*80</f>
        <v>240</v>
      </c>
    </row>
    <row r="8" spans="1:4" x14ac:dyDescent="0.3">
      <c r="A8" s="17">
        <f>(LinkeSeite!A8+RechteSeite!A8)/2</f>
        <v>22.313965814759165</v>
      </c>
      <c r="B8" s="18">
        <f>(LinkeSeite!B8*80+RechteSeite!B8*80)</f>
        <v>320</v>
      </c>
      <c r="C8" s="17">
        <f>FlugzeugMitte!A8</f>
        <v>21.780565814759175</v>
      </c>
      <c r="D8" s="18">
        <f>FlugzeugMitte!B8*80</f>
        <v>240</v>
      </c>
    </row>
    <row r="9" spans="1:4" x14ac:dyDescent="0.3">
      <c r="A9" s="17">
        <f>(LinkeSeite!A9+RechteSeite!A9)/2</f>
        <v>26.95402</v>
      </c>
      <c r="B9" s="18">
        <f>(LinkeSeite!B9*80+RechteSeite!B9*80)</f>
        <v>320</v>
      </c>
      <c r="C9" s="17">
        <f>FlugzeugMitte!A9</f>
        <v>22.999765814759172</v>
      </c>
      <c r="D9" s="18">
        <f>FlugzeugMitte!B9*80</f>
        <v>240</v>
      </c>
    </row>
    <row r="10" spans="1:4" x14ac:dyDescent="0.3">
      <c r="A10" s="17">
        <f>(LinkeSeite!A10+RechteSeite!A10)/2</f>
        <v>28.224019999999999</v>
      </c>
      <c r="B10" s="18">
        <f>(LinkeSeite!B10*80+RechteSeite!B10*80)</f>
        <v>320</v>
      </c>
      <c r="C10" s="17">
        <f>FlugzeugMitte!A10</f>
        <v>26.598159999999989</v>
      </c>
      <c r="D10" s="18">
        <f>FlugzeugMitte!B10*80</f>
        <v>240</v>
      </c>
    </row>
    <row r="11" spans="1:4" x14ac:dyDescent="0.3">
      <c r="A11" s="17">
        <f>(LinkeSeite!A11+RechteSeite!A11)/2</f>
        <v>29.494019999999999</v>
      </c>
      <c r="B11" s="18">
        <f>(LinkeSeite!B11*80+RechteSeite!B11*80)</f>
        <v>320</v>
      </c>
      <c r="C11" s="17">
        <f>FlugzeugMitte!A11</f>
        <v>27.868159999999989</v>
      </c>
      <c r="D11" s="18">
        <f>FlugzeugMitte!B11*80</f>
        <v>240</v>
      </c>
    </row>
    <row r="12" spans="1:4" x14ac:dyDescent="0.3">
      <c r="A12" s="17">
        <f>(LinkeSeite!A12+RechteSeite!A12)/2</f>
        <v>30.764019999999999</v>
      </c>
      <c r="B12" s="18">
        <f>(LinkeSeite!B12*80+RechteSeite!B12*80)</f>
        <v>320</v>
      </c>
      <c r="C12" s="17">
        <f>FlugzeugMitte!A12</f>
        <v>29.138159999999989</v>
      </c>
      <c r="D12" s="18">
        <f>FlugzeugMitte!B12*80</f>
        <v>240</v>
      </c>
    </row>
    <row r="13" spans="1:4" x14ac:dyDescent="0.3">
      <c r="A13" s="17">
        <f>(LinkeSeite!A13+RechteSeite!A13)/2</f>
        <v>32.034019999999998</v>
      </c>
      <c r="B13" s="18">
        <f>(LinkeSeite!B13*80+RechteSeite!B13*80)</f>
        <v>320</v>
      </c>
      <c r="C13" s="17">
        <f>FlugzeugMitte!A13</f>
        <v>30.408159999999988</v>
      </c>
      <c r="D13" s="18">
        <f>FlugzeugMitte!B13*80</f>
        <v>240</v>
      </c>
    </row>
    <row r="14" spans="1:4" x14ac:dyDescent="0.3">
      <c r="A14" s="17">
        <f>(LinkeSeite!A14+RechteSeite!A14)/2</f>
        <v>33.304020000000001</v>
      </c>
      <c r="B14" s="18">
        <f>(LinkeSeite!B14*80+RechteSeite!B14*80)</f>
        <v>320</v>
      </c>
      <c r="C14" s="17">
        <f>FlugzeugMitte!A14</f>
        <v>31.678159999999988</v>
      </c>
      <c r="D14" s="18">
        <f>FlugzeugMitte!B14*80</f>
        <v>240</v>
      </c>
    </row>
    <row r="15" spans="1:4" x14ac:dyDescent="0.3">
      <c r="A15" s="17">
        <f>(LinkeSeite!A15+RechteSeite!A15)/2</f>
        <v>35.122130085889914</v>
      </c>
      <c r="B15" s="18">
        <f>(LinkeSeite!B15*80+RechteSeite!B15*80)</f>
        <v>480</v>
      </c>
      <c r="C15" s="17">
        <f>FlugzeugMitte!A15</f>
        <v>32.948159999999987</v>
      </c>
      <c r="D15" s="18">
        <f>FlugzeugMitte!B15*80</f>
        <v>240</v>
      </c>
    </row>
    <row r="16" spans="1:4" x14ac:dyDescent="0.3">
      <c r="A16" s="17">
        <f>(LinkeSeite!A16+RechteSeite!A16)/2</f>
        <v>36.036530085889915</v>
      </c>
      <c r="B16" s="18">
        <f>(LinkeSeite!B16*80+RechteSeite!B16*80)</f>
        <v>480</v>
      </c>
      <c r="C16" s="17">
        <f>FlugzeugMitte!A16</f>
        <v>34.740870085889902</v>
      </c>
      <c r="D16" s="18">
        <f>FlugzeugMitte!B16*80</f>
        <v>240</v>
      </c>
    </row>
    <row r="17" spans="1:4" x14ac:dyDescent="0.3">
      <c r="A17" s="17">
        <f>(LinkeSeite!A17+RechteSeite!A17)/2</f>
        <v>36.950930085889908</v>
      </c>
      <c r="B17" s="18">
        <f>(LinkeSeite!B17*80+RechteSeite!B17*80)</f>
        <v>480</v>
      </c>
      <c r="C17" s="17">
        <f>FlugzeugMitte!A17</f>
        <v>35.629870085889898</v>
      </c>
      <c r="D17" s="18">
        <f>FlugzeugMitte!B17*80</f>
        <v>240</v>
      </c>
    </row>
    <row r="18" spans="1:4" x14ac:dyDescent="0.3">
      <c r="A18" s="17">
        <f>(LinkeSeite!A18+RechteSeite!A18)/2</f>
        <v>37.839930085889904</v>
      </c>
      <c r="B18" s="18">
        <f>(LinkeSeite!B18*80+RechteSeite!B18*80)</f>
        <v>480</v>
      </c>
      <c r="C18" s="17">
        <f>FlugzeugMitte!A18</f>
        <v>36.518870085889894</v>
      </c>
      <c r="D18" s="18">
        <f>FlugzeugMitte!B18*80</f>
        <v>240</v>
      </c>
    </row>
    <row r="19" spans="1:4" x14ac:dyDescent="0.3">
      <c r="A19" s="17">
        <f>(LinkeSeite!A19+RechteSeite!A19)/2</f>
        <v>38.728930085889907</v>
      </c>
      <c r="B19" s="18">
        <f>(LinkeSeite!B19*80+RechteSeite!B19*80)</f>
        <v>480</v>
      </c>
      <c r="C19" s="17">
        <f>FlugzeugMitte!A19</f>
        <v>37.40787008588989</v>
      </c>
      <c r="D19" s="18">
        <f>FlugzeugMitte!B19*80</f>
        <v>240</v>
      </c>
    </row>
    <row r="20" spans="1:4" x14ac:dyDescent="0.3">
      <c r="A20" s="17">
        <f>(LinkeSeite!A20+RechteSeite!A20)/2</f>
        <v>39.617930085889903</v>
      </c>
      <c r="B20" s="18">
        <f>(LinkeSeite!B20*80+RechteSeite!B20*80)</f>
        <v>480</v>
      </c>
      <c r="C20" s="17">
        <f>FlugzeugMitte!A20</f>
        <v>38.271470085889888</v>
      </c>
      <c r="D20" s="18">
        <f>FlugzeugMitte!B20*80</f>
        <v>240</v>
      </c>
    </row>
    <row r="21" spans="1:4" x14ac:dyDescent="0.3">
      <c r="A21" s="17">
        <f>(LinkeSeite!A21+RechteSeite!A21)/2</f>
        <v>40.506930085889898</v>
      </c>
      <c r="B21" s="18">
        <f>(LinkeSeite!B21*80+RechteSeite!B21*80)</f>
        <v>480</v>
      </c>
      <c r="C21" s="17">
        <f>FlugzeugMitte!A21</f>
        <v>39.135070085889886</v>
      </c>
      <c r="D21" s="18">
        <f>FlugzeugMitte!B21*80</f>
        <v>240</v>
      </c>
    </row>
    <row r="22" spans="1:4" x14ac:dyDescent="0.3">
      <c r="A22" s="17">
        <f>(LinkeSeite!A22+RechteSeite!A22)/2</f>
        <v>44.787140000000001</v>
      </c>
      <c r="B22" s="18">
        <f>(LinkeSeite!B22*80+RechteSeite!B22*80)</f>
        <v>480</v>
      </c>
      <c r="C22" s="17">
        <f>FlugzeugMitte!A22</f>
        <v>39.998670085889884</v>
      </c>
      <c r="D22" s="18">
        <f>FlugzeugMitte!B22*80</f>
        <v>240</v>
      </c>
    </row>
    <row r="23" spans="1:4" x14ac:dyDescent="0.3">
      <c r="A23" s="17">
        <f>(LinkeSeite!A23+RechteSeite!A23)/2</f>
        <v>45.676139999999997</v>
      </c>
      <c r="B23" s="18">
        <f>(LinkeSeite!B23*80+RechteSeite!B23*80)</f>
        <v>480</v>
      </c>
      <c r="C23" s="17">
        <f>FlugzeugMitte!A23</f>
        <v>40.862270085889882</v>
      </c>
      <c r="D23" s="18">
        <f>FlugzeugMitte!B23*80</f>
        <v>240</v>
      </c>
    </row>
    <row r="24" spans="1:4" x14ac:dyDescent="0.3">
      <c r="A24" s="17">
        <f>(LinkeSeite!A24+RechteSeite!A24)/2</f>
        <v>46.565139999999992</v>
      </c>
      <c r="B24" s="18">
        <f>(LinkeSeite!B24*80+RechteSeite!B24*80)</f>
        <v>480</v>
      </c>
      <c r="C24" s="17">
        <f>FlugzeugMitte!A24</f>
        <v>44.58394000000002</v>
      </c>
      <c r="D24" s="18">
        <f>FlugzeugMitte!B24*80</f>
        <v>240</v>
      </c>
    </row>
    <row r="25" spans="1:4" x14ac:dyDescent="0.3">
      <c r="A25" s="17">
        <f>(LinkeSeite!A25+RechteSeite!A25)/2</f>
        <v>47.454139999999988</v>
      </c>
      <c r="B25" s="18">
        <f>(LinkeSeite!B25*80+RechteSeite!B25*80)</f>
        <v>480</v>
      </c>
      <c r="C25" s="17">
        <f>FlugzeugMitte!A25</f>
        <v>45.472940000000015</v>
      </c>
      <c r="D25" s="18">
        <f>FlugzeugMitte!B25*80</f>
        <v>240</v>
      </c>
    </row>
    <row r="26" spans="1:4" x14ac:dyDescent="0.3">
      <c r="A26" s="17">
        <f>(LinkeSeite!A26+RechteSeite!A26)/2</f>
        <v>48.343139999999984</v>
      </c>
      <c r="B26" s="18">
        <f>(LinkeSeite!B26*80+RechteSeite!B26*80)</f>
        <v>480</v>
      </c>
      <c r="C26" s="17">
        <f>FlugzeugMitte!A26</f>
        <v>46.361940000000011</v>
      </c>
      <c r="D26" s="18">
        <f>FlugzeugMitte!B26*80</f>
        <v>240</v>
      </c>
    </row>
    <row r="27" spans="1:4" x14ac:dyDescent="0.3">
      <c r="A27" s="17">
        <f>(LinkeSeite!A27+RechteSeite!A27)/2</f>
        <v>49.23213999999998</v>
      </c>
      <c r="B27" s="18">
        <f>(LinkeSeite!B27*80+RechteSeite!B27*80)</f>
        <v>480</v>
      </c>
      <c r="C27" s="17">
        <f>FlugzeugMitte!A27</f>
        <v>47.225540000000009</v>
      </c>
      <c r="D27" s="18">
        <f>FlugzeugMitte!B27*80</f>
        <v>240</v>
      </c>
    </row>
    <row r="28" spans="1:4" x14ac:dyDescent="0.3">
      <c r="A28" s="17">
        <f>(LinkeSeite!A28+RechteSeite!A28)/2</f>
        <v>50.121139999999976</v>
      </c>
      <c r="B28" s="18">
        <f>(LinkeSeite!B28*80+RechteSeite!B28*80)</f>
        <v>480</v>
      </c>
      <c r="C28" s="17">
        <f>FlugzeugMitte!A28</f>
        <v>48.089140000000008</v>
      </c>
      <c r="D28" s="18">
        <f>FlugzeugMitte!B28*80</f>
        <v>240</v>
      </c>
    </row>
    <row r="29" spans="1:4" x14ac:dyDescent="0.3">
      <c r="A29" s="17">
        <f>(LinkeSeite!A29+RechteSeite!A29)/2</f>
        <v>51.010139999999971</v>
      </c>
      <c r="B29" s="18">
        <f>(LinkeSeite!B29*80+RechteSeite!B29*80)</f>
        <v>480</v>
      </c>
      <c r="C29" s="17">
        <f>FlugzeugMitte!A29</f>
        <v>48.952740000000006</v>
      </c>
      <c r="D29" s="18">
        <f>FlugzeugMitte!B29*80</f>
        <v>240</v>
      </c>
    </row>
    <row r="30" spans="1:4" x14ac:dyDescent="0.3">
      <c r="A30" s="17">
        <f>(LinkeSeite!A30+RechteSeite!A30)/2</f>
        <v>51.899139999999967</v>
      </c>
      <c r="B30" s="18">
        <f>(LinkeSeite!B30*80+RechteSeite!B30*80)</f>
        <v>480</v>
      </c>
      <c r="C30" s="17">
        <f>FlugzeugMitte!A30</f>
        <v>49.816340000000004</v>
      </c>
      <c r="D30" s="18">
        <f>FlugzeugMitte!B30*80</f>
        <v>240</v>
      </c>
    </row>
    <row r="31" spans="1:4" x14ac:dyDescent="0.3">
      <c r="A31" s="17">
        <f>(LinkeSeite!A31+RechteSeite!A31)/2</f>
        <v>52.788139999999963</v>
      </c>
      <c r="B31" s="18">
        <f>(LinkeSeite!B31*80+RechteSeite!B31*80)</f>
        <v>480</v>
      </c>
      <c r="C31" s="17">
        <f>FlugzeugMitte!A31</f>
        <v>50.679940000000002</v>
      </c>
      <c r="D31" s="18">
        <f>FlugzeugMitte!B31*80</f>
        <v>240</v>
      </c>
    </row>
    <row r="32" spans="1:4" x14ac:dyDescent="0.3">
      <c r="A32" s="17">
        <f>(LinkeSeite!A32+RechteSeite!A32)/2</f>
        <v>53.677139999999959</v>
      </c>
      <c r="B32" s="18">
        <f>(LinkeSeite!B32*80+RechteSeite!B32*80)</f>
        <v>480</v>
      </c>
      <c r="C32" s="17">
        <f>FlugzeugMitte!A32</f>
        <v>51.54354</v>
      </c>
      <c r="D32" s="18">
        <f>FlugzeugMitte!B32*80</f>
        <v>240</v>
      </c>
    </row>
    <row r="33" spans="1:4" x14ac:dyDescent="0.3">
      <c r="A33" s="17">
        <f>(LinkeSeite!A33+RechteSeite!A33)/2</f>
        <v>54.566139999999955</v>
      </c>
      <c r="B33" s="18">
        <f>(LinkeSeite!B33*80+RechteSeite!B33*80)</f>
        <v>480</v>
      </c>
      <c r="C33" s="17">
        <f>FlugzeugMitte!A33</f>
        <v>52.407139999999998</v>
      </c>
      <c r="D33" s="18">
        <f>FlugzeugMitte!B33*80</f>
        <v>240</v>
      </c>
    </row>
    <row r="34" spans="1:4" x14ac:dyDescent="0.3">
      <c r="A34" s="17">
        <f>(LinkeSeite!A34+RechteSeite!A34)/2</f>
        <v>55.45513999999995</v>
      </c>
      <c r="B34" s="18">
        <v>320</v>
      </c>
      <c r="C34" s="17">
        <f>FlugzeugMitte!A34</f>
        <v>53.270739999999996</v>
      </c>
      <c r="D34" s="18">
        <f>FlugzeugMitte!B34*80</f>
        <v>240</v>
      </c>
    </row>
    <row r="35" spans="1:4" x14ac:dyDescent="0.3">
      <c r="A35" s="17">
        <f>(LinkeSeite!A35+RechteSeite!A35)/2</f>
        <v>56.344139999999946</v>
      </c>
      <c r="B35" s="18">
        <v>320</v>
      </c>
      <c r="C35" s="17">
        <f>FlugzeugMitte!A35</f>
        <v>54.134339999999995</v>
      </c>
      <c r="D35" s="18">
        <f>FlugzeugMitte!B35*80</f>
        <v>240</v>
      </c>
    </row>
    <row r="36" spans="1:4" x14ac:dyDescent="0.3">
      <c r="A36" s="17">
        <f>(LinkeSeite!A36+RechteSeite!A36)/2</f>
        <v>57.207739999999944</v>
      </c>
      <c r="B36" s="18">
        <v>320</v>
      </c>
      <c r="C36" s="17">
        <f>FlugzeugMitte!A36</f>
        <v>54.997939999999993</v>
      </c>
      <c r="D36" s="18">
        <f>FlugzeugMitte!B36*80</f>
        <v>240</v>
      </c>
    </row>
    <row r="37" spans="1:4" x14ac:dyDescent="0.3">
      <c r="A37" s="17">
        <f>(LinkeSeite!A37+RechteSeite!A37)/2</f>
        <v>58.071339999999942</v>
      </c>
      <c r="B37" s="18">
        <v>320</v>
      </c>
      <c r="C37" s="17">
        <f>FlugzeugMitte!A37</f>
        <v>55.861539999999991</v>
      </c>
      <c r="D37" s="18">
        <f>FlugzeugMitte!B37*80</f>
        <v>240</v>
      </c>
    </row>
    <row r="38" spans="1:4" x14ac:dyDescent="0.3">
      <c r="A38" s="17">
        <f>(LinkeSeite!A38+RechteSeite!A38)/2</f>
        <v>58.934939999999941</v>
      </c>
      <c r="B38" s="18">
        <f>(LinkeSeite!B38*80+RechteSeite!B38*80)</f>
        <v>320</v>
      </c>
      <c r="C38" s="17">
        <f>FlugzeugMitte!A38</f>
        <v>56.725139999999989</v>
      </c>
      <c r="D38" s="18">
        <f>FlugzeugMitte!B38*80</f>
        <v>240</v>
      </c>
    </row>
    <row r="39" spans="1:4" x14ac:dyDescent="0.3">
      <c r="A39" s="17">
        <f>(LinkeSeite!A39+RechteSeite!A39)/2</f>
        <v>59.798539999999939</v>
      </c>
      <c r="B39" s="18">
        <f>(LinkeSeite!B39*80+RechteSeite!B39*80)</f>
        <v>320</v>
      </c>
      <c r="C39" s="17">
        <f>FlugzeugMitte!A39</f>
        <v>57.588739999999987</v>
      </c>
      <c r="D39" s="18">
        <f>FlugzeugMitte!B39*80</f>
        <v>240</v>
      </c>
    </row>
    <row r="40" spans="1:4" x14ac:dyDescent="0.3">
      <c r="A40" s="19"/>
      <c r="B40" s="20"/>
      <c r="C40" s="17">
        <f>FlugzeugMitte!A40</f>
        <v>58.452339999999985</v>
      </c>
      <c r="D40" s="18">
        <f>FlugzeugMitte!B40*80</f>
        <v>240</v>
      </c>
    </row>
    <row r="41" spans="1:4" x14ac:dyDescent="0.3">
      <c r="A41" s="19"/>
      <c r="B41" s="20"/>
      <c r="C41" s="17">
        <f>FlugzeugMitte!A41</f>
        <v>59.315939999999983</v>
      </c>
      <c r="D41" s="18">
        <f>FlugzeugMitte!B41*80</f>
        <v>240</v>
      </c>
    </row>
    <row r="42" spans="1:4" x14ac:dyDescent="0.3">
      <c r="A42" s="19"/>
      <c r="B42" s="20"/>
      <c r="C42" s="17">
        <f>FlugzeugMitte!A42</f>
        <v>60.179539999999982</v>
      </c>
      <c r="D42" s="18">
        <f>FlugzeugMitte!B42*80</f>
        <v>240</v>
      </c>
    </row>
    <row r="43" spans="1:4" x14ac:dyDescent="0.3">
      <c r="A43" s="19"/>
      <c r="B43" s="20"/>
      <c r="C43" s="17">
        <f>FlugzeugMitte!A43</f>
        <v>61.04313999999998</v>
      </c>
      <c r="D43" s="18">
        <f>FlugzeugMitte!B43*80</f>
        <v>240</v>
      </c>
    </row>
    <row r="44" spans="1:4" x14ac:dyDescent="0.3">
      <c r="A44" s="19"/>
      <c r="B44" s="20"/>
      <c r="C44" s="19"/>
      <c r="D44" s="20"/>
    </row>
    <row r="45" spans="1:4" x14ac:dyDescent="0.3">
      <c r="A45" s="19"/>
      <c r="B45" s="20"/>
      <c r="C45" s="19"/>
      <c r="D45" s="20"/>
    </row>
    <row r="46" spans="1:4" x14ac:dyDescent="0.3">
      <c r="A46" s="19"/>
      <c r="B46" s="20"/>
      <c r="C46" s="19"/>
      <c r="D46" s="20"/>
    </row>
    <row r="47" spans="1:4" x14ac:dyDescent="0.3">
      <c r="A47" s="19"/>
      <c r="B47" s="20"/>
      <c r="C47" s="19"/>
      <c r="D47" s="20"/>
    </row>
    <row r="48" spans="1:4" x14ac:dyDescent="0.3">
      <c r="A48" s="19"/>
      <c r="B48" s="20"/>
      <c r="C48" s="19"/>
      <c r="D48" s="20"/>
    </row>
    <row r="49" spans="1:4" x14ac:dyDescent="0.3">
      <c r="A49" s="19"/>
      <c r="B49" s="20"/>
      <c r="C49" s="19"/>
      <c r="D49" s="20"/>
    </row>
    <row r="50" spans="1:4" x14ac:dyDescent="0.3">
      <c r="A50" s="19"/>
      <c r="B50" s="20"/>
      <c r="C50" s="19"/>
      <c r="D50" s="20"/>
    </row>
    <row r="51" spans="1:4" x14ac:dyDescent="0.3">
      <c r="C51" s="19"/>
      <c r="D51" s="20"/>
    </row>
    <row r="52" spans="1:4" x14ac:dyDescent="0.3">
      <c r="C52" s="19"/>
      <c r="D52" s="20"/>
    </row>
    <row r="53" spans="1:4" x14ac:dyDescent="0.3">
      <c r="C53" s="19"/>
      <c r="D53" s="20"/>
    </row>
    <row r="54" spans="1:4" x14ac:dyDescent="0.3">
      <c r="C54" s="19"/>
      <c r="D54" s="2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LinkeSeite</vt:lpstr>
      <vt:lpstr>RechteSeite</vt:lpstr>
      <vt:lpstr>FlugzeugMitte</vt:lpstr>
      <vt:lpstr>Beladung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Janowski</dc:creator>
  <cp:lastModifiedBy>Leon Döhler</cp:lastModifiedBy>
  <dcterms:created xsi:type="dcterms:W3CDTF">2022-11-20T19:56:32Z</dcterms:created>
  <dcterms:modified xsi:type="dcterms:W3CDTF">2023-07-08T12:40:54Z</dcterms:modified>
</cp:coreProperties>
</file>