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FF9801D-4BE1-4950-8EB5-6E714DCD7FBF}" xr6:coauthVersionLast="36" xr6:coauthVersionMax="36" xr10:uidLastSave="{00000000-0000-0000-0000-000000000000}"/>
  <bookViews>
    <workbookView xWindow="0" yWindow="0" windowWidth="23040" windowHeight="9084" activeTab="5" xr2:uid="{0E5DDC24-CA9B-4ACD-BBC0-8067A67C744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D4" i="1"/>
  <c r="D2" i="1"/>
  <c r="D21" i="3" l="1"/>
  <c r="D22" i="3"/>
  <c r="D23" i="3"/>
  <c r="D24" i="3"/>
  <c r="D25" i="3"/>
  <c r="D26" i="3"/>
  <c r="D27" i="3"/>
  <c r="D28" i="3"/>
  <c r="D29" i="3"/>
  <c r="D30" i="3"/>
  <c r="D31" i="3"/>
  <c r="D32" i="3"/>
  <c r="D20" i="3"/>
  <c r="D21" i="6" l="1"/>
  <c r="D22" i="6"/>
  <c r="D23" i="6"/>
  <c r="D24" i="6"/>
  <c r="D25" i="6"/>
  <c r="D26" i="6"/>
  <c r="D27" i="6"/>
  <c r="D28" i="6"/>
  <c r="D29" i="6"/>
  <c r="D30" i="6"/>
  <c r="D31" i="6"/>
  <c r="D32" i="6"/>
  <c r="D20" i="6"/>
  <c r="D21" i="5"/>
  <c r="D22" i="5"/>
  <c r="D23" i="5"/>
  <c r="D24" i="5"/>
  <c r="D25" i="5"/>
  <c r="D26" i="5"/>
  <c r="D27" i="5"/>
  <c r="D28" i="5"/>
  <c r="D29" i="5"/>
  <c r="D30" i="5"/>
  <c r="D31" i="5"/>
  <c r="D32" i="5"/>
  <c r="D20" i="5"/>
  <c r="D21" i="4"/>
  <c r="D22" i="4"/>
  <c r="D23" i="4"/>
  <c r="D24" i="4"/>
  <c r="D25" i="4"/>
  <c r="D26" i="4"/>
  <c r="D27" i="4"/>
  <c r="D28" i="4"/>
  <c r="D29" i="4"/>
  <c r="D30" i="4"/>
  <c r="D31" i="4"/>
  <c r="D32" i="4"/>
  <c r="D20" i="4"/>
  <c r="D21" i="2"/>
  <c r="D22" i="2"/>
  <c r="D23" i="2"/>
  <c r="D24" i="2"/>
  <c r="D25" i="2"/>
  <c r="D26" i="2"/>
  <c r="D27" i="2"/>
  <c r="D28" i="2"/>
  <c r="D29" i="2"/>
  <c r="D30" i="2"/>
  <c r="D31" i="2"/>
  <c r="D32" i="2"/>
  <c r="D20" i="2"/>
  <c r="D21" i="1"/>
  <c r="D22" i="1"/>
  <c r="D23" i="1"/>
  <c r="D24" i="1"/>
  <c r="D25" i="1"/>
  <c r="D26" i="1"/>
  <c r="D27" i="1"/>
  <c r="D28" i="1"/>
  <c r="D29" i="1"/>
  <c r="D30" i="1"/>
  <c r="D31" i="1"/>
  <c r="D32" i="1"/>
  <c r="D20" i="1"/>
</calcChain>
</file>

<file path=xl/sharedStrings.xml><?xml version="1.0" encoding="utf-8"?>
<sst xmlns="http://schemas.openxmlformats.org/spreadsheetml/2006/main" count="24" uniqueCount="9">
  <si>
    <t>年份</t>
  </si>
  <si>
    <t>耕地占比（%）</t>
  </si>
  <si>
    <t>GPP_ANN（gC/m2/year）</t>
  </si>
  <si>
    <t>拟合的</t>
    <phoneticPr fontId="2" type="noConversion"/>
  </si>
  <si>
    <t>GPP_MARS（gC/m2/year）</t>
  </si>
  <si>
    <r>
      <t>GPP_RF</t>
    </r>
    <r>
      <rPr>
        <sz val="11"/>
        <color theme="0"/>
        <rFont val="等线"/>
        <family val="2"/>
        <charset val="134"/>
      </rPr>
      <t>（</t>
    </r>
    <r>
      <rPr>
        <sz val="11"/>
        <color theme="0"/>
        <rFont val="Times New Roman"/>
        <family val="1"/>
      </rPr>
      <t>gC/m2/year</t>
    </r>
    <r>
      <rPr>
        <sz val="11"/>
        <color theme="0"/>
        <rFont val="等线"/>
        <family val="2"/>
        <charset val="134"/>
      </rPr>
      <t>）</t>
    </r>
    <phoneticPr fontId="2" type="noConversion"/>
  </si>
  <si>
    <r>
      <t>NEE_ANN</t>
    </r>
    <r>
      <rPr>
        <sz val="11"/>
        <color theme="0"/>
        <rFont val="等线"/>
        <family val="2"/>
        <charset val="134"/>
      </rPr>
      <t>（</t>
    </r>
    <r>
      <rPr>
        <sz val="11"/>
        <color theme="0"/>
        <rFont val="Times New Roman"/>
        <family val="1"/>
      </rPr>
      <t>gC/m2/year</t>
    </r>
    <r>
      <rPr>
        <sz val="11"/>
        <color theme="0"/>
        <rFont val="等线"/>
        <family val="2"/>
        <charset val="134"/>
      </rPr>
      <t>）</t>
    </r>
    <phoneticPr fontId="2" type="noConversion"/>
  </si>
  <si>
    <r>
      <t>NEE_MARS</t>
    </r>
    <r>
      <rPr>
        <sz val="11"/>
        <color theme="0"/>
        <rFont val="等线"/>
        <family val="2"/>
        <charset val="134"/>
      </rPr>
      <t>（</t>
    </r>
    <r>
      <rPr>
        <sz val="11"/>
        <color theme="0"/>
        <rFont val="Times New Roman"/>
        <family val="1"/>
      </rPr>
      <t>gC/m2/year</t>
    </r>
    <r>
      <rPr>
        <sz val="11"/>
        <color theme="0"/>
        <rFont val="等线"/>
        <family val="2"/>
        <charset val="134"/>
      </rPr>
      <t>）</t>
    </r>
    <phoneticPr fontId="2" type="noConversion"/>
  </si>
  <si>
    <r>
      <t>NEE_RF</t>
    </r>
    <r>
      <rPr>
        <sz val="11"/>
        <color theme="0"/>
        <rFont val="等线"/>
        <family val="2"/>
        <charset val="134"/>
      </rPr>
      <t>（</t>
    </r>
    <r>
      <rPr>
        <sz val="11"/>
        <color theme="0"/>
        <rFont val="Times New Roman"/>
        <family val="1"/>
      </rPr>
      <t>gC/m2/year</t>
    </r>
    <r>
      <rPr>
        <sz val="11"/>
        <color theme="0"/>
        <rFont val="等线"/>
        <family val="2"/>
        <charset val="134"/>
      </rPr>
      <t>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</si>
</sst>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Times New Roman"/>
      <family val="1"/>
    </font>
    <font>
      <sz val="11"/>
      <color theme="0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0" fillId="4" borderId="0" xfId="0" applyFill="1">
      <alignment vertical="center"/>
    </xf>
    <xf numFmtId="0" fontId="3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E8BEC-88F0-4DD0-9B06-F1EE5E351195}">
  <dimension ref="A1:AF32"/>
  <sheetViews>
    <sheetView zoomScale="160" zoomScaleNormal="160" workbookViewId="0">
      <selection activeCell="D1" sqref="D1:D19"/>
    </sheetView>
  </sheetViews>
  <sheetFormatPr defaultRowHeight="13.8" x14ac:dyDescent="0.25"/>
  <cols>
    <col min="1" max="1" width="8.88671875" style="1"/>
    <col min="2" max="2" width="14.88671875" style="1" customWidth="1"/>
    <col min="3" max="3" width="27.5546875" style="1" customWidth="1"/>
    <col min="4" max="4" width="22.5546875" style="1" customWidth="1"/>
    <col min="5" max="16384" width="8.886718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2">
        <v>1982</v>
      </c>
      <c r="B2" s="2">
        <v>8.983065417347202</v>
      </c>
      <c r="C2" s="2">
        <v>11.242599999999999</v>
      </c>
      <c r="D2" s="2">
        <f>0.0398*(B2-8.9937)/0.1354+11.699</f>
        <v>11.695874029619045</v>
      </c>
    </row>
    <row r="3" spans="1:4" x14ac:dyDescent="0.25">
      <c r="A3" s="2">
        <v>1983</v>
      </c>
      <c r="B3" s="2">
        <v>9.5736624047756944</v>
      </c>
      <c r="C3" s="2">
        <v>11.082599999999999</v>
      </c>
      <c r="D3" s="2">
        <f t="shared" ref="D3:D19" si="0">0.0398*(B3-8.9937)/0.1354+11.699</f>
        <v>11.86947639372284</v>
      </c>
    </row>
    <row r="4" spans="1:4" x14ac:dyDescent="0.25">
      <c r="A4" s="2">
        <v>1984</v>
      </c>
      <c r="B4" s="2">
        <v>8.9490629901758449</v>
      </c>
      <c r="C4" s="2">
        <v>12.388400000000001</v>
      </c>
      <c r="D4" s="2">
        <f t="shared" si="0"/>
        <v>11.685879224586401</v>
      </c>
    </row>
    <row r="5" spans="1:4" x14ac:dyDescent="0.25">
      <c r="A5" s="2">
        <v>1985</v>
      </c>
      <c r="B5" s="2">
        <v>9.2750953821865547</v>
      </c>
      <c r="C5" s="2">
        <v>11.8232</v>
      </c>
      <c r="D5" s="2">
        <f t="shared" si="0"/>
        <v>11.781714447644202</v>
      </c>
    </row>
    <row r="6" spans="1:4" x14ac:dyDescent="0.25">
      <c r="A6" s="2">
        <v>1986</v>
      </c>
      <c r="B6" s="2">
        <v>8.6458105447385698</v>
      </c>
      <c r="C6" s="2">
        <v>11.663500000000001</v>
      </c>
      <c r="D6" s="2">
        <f t="shared" si="0"/>
        <v>11.596740027183124</v>
      </c>
    </row>
    <row r="7" spans="1:4" x14ac:dyDescent="0.25">
      <c r="A7" s="2">
        <v>1987</v>
      </c>
      <c r="B7" s="2">
        <v>9.8583108599803086</v>
      </c>
      <c r="C7" s="2">
        <v>13.5205</v>
      </c>
      <c r="D7" s="2">
        <f t="shared" si="0"/>
        <v>11.953147062239411</v>
      </c>
    </row>
    <row r="8" spans="1:4" x14ac:dyDescent="0.25">
      <c r="A8" s="2">
        <v>1988</v>
      </c>
      <c r="B8" s="2">
        <v>11.46566420422258</v>
      </c>
      <c r="C8" s="2">
        <v>12.3775</v>
      </c>
      <c r="D8" s="2">
        <f t="shared" si="0"/>
        <v>12.425618724727169</v>
      </c>
    </row>
    <row r="9" spans="1:4" x14ac:dyDescent="0.25">
      <c r="A9" s="2">
        <v>1990</v>
      </c>
      <c r="B9" s="2">
        <v>10.351801137560564</v>
      </c>
      <c r="C9" s="2">
        <v>11.8865</v>
      </c>
      <c r="D9" s="2">
        <f t="shared" si="0"/>
        <v>12.098205504246016</v>
      </c>
    </row>
    <row r="10" spans="1:4" x14ac:dyDescent="0.25">
      <c r="A10" s="2">
        <v>1991</v>
      </c>
      <c r="B10" s="2">
        <v>10.120806535720495</v>
      </c>
      <c r="C10" s="2">
        <v>11.2057</v>
      </c>
      <c r="D10" s="2">
        <f t="shared" si="0"/>
        <v>12.030306057028623</v>
      </c>
    </row>
    <row r="11" spans="1:4" x14ac:dyDescent="0.25">
      <c r="A11" s="2">
        <v>1992</v>
      </c>
      <c r="B11" s="2">
        <v>11.111586330781403</v>
      </c>
      <c r="C11" s="2">
        <v>11.693899999999999</v>
      </c>
      <c r="D11" s="2">
        <f t="shared" si="0"/>
        <v>12.321539704321269</v>
      </c>
    </row>
    <row r="12" spans="1:4" x14ac:dyDescent="0.25">
      <c r="A12" s="2">
        <v>1993</v>
      </c>
      <c r="B12" s="2">
        <v>11.300565463244888</v>
      </c>
      <c r="C12" s="2">
        <v>12.223000000000001</v>
      </c>
      <c r="D12" s="2">
        <f t="shared" si="0"/>
        <v>12.377088961869619</v>
      </c>
    </row>
    <row r="13" spans="1:4" x14ac:dyDescent="0.25">
      <c r="A13" s="2">
        <v>1994</v>
      </c>
      <c r="B13" s="2">
        <v>10.841642356424433</v>
      </c>
      <c r="C13" s="2">
        <v>11.6304</v>
      </c>
      <c r="D13" s="2">
        <f t="shared" si="0"/>
        <v>12.242191327811613</v>
      </c>
    </row>
    <row r="14" spans="1:4" x14ac:dyDescent="0.25">
      <c r="A14" s="2">
        <v>1995</v>
      </c>
      <c r="B14" s="2">
        <v>10.273327049952874</v>
      </c>
      <c r="C14" s="2">
        <v>13.1861</v>
      </c>
      <c r="D14" s="2">
        <f t="shared" si="0"/>
        <v>12.075138527238732</v>
      </c>
    </row>
    <row r="15" spans="1:4" x14ac:dyDescent="0.25">
      <c r="A15" s="2">
        <v>1996</v>
      </c>
      <c r="B15" s="2">
        <v>10.658899156287665</v>
      </c>
      <c r="C15" s="2">
        <v>12.386100000000001</v>
      </c>
      <c r="D15" s="2">
        <f t="shared" si="0"/>
        <v>12.188475084344528</v>
      </c>
    </row>
    <row r="16" spans="1:4" x14ac:dyDescent="0.25">
      <c r="A16" s="2">
        <v>1997</v>
      </c>
      <c r="B16" s="2">
        <v>10.621427996458181</v>
      </c>
      <c r="C16" s="2">
        <v>12.0023</v>
      </c>
      <c r="D16" s="2">
        <f t="shared" si="0"/>
        <v>12.177460666610306</v>
      </c>
    </row>
    <row r="17" spans="1:32" x14ac:dyDescent="0.25">
      <c r="A17" s="2">
        <v>1998</v>
      </c>
      <c r="B17" s="2">
        <v>11.748722524130102</v>
      </c>
      <c r="C17" s="2">
        <v>13.672499999999999</v>
      </c>
      <c r="D17" s="2">
        <f t="shared" si="0"/>
        <v>12.508821982720665</v>
      </c>
      <c r="AF17" s="1">
        <v>1</v>
      </c>
    </row>
    <row r="18" spans="1:32" x14ac:dyDescent="0.25">
      <c r="A18" s="2">
        <v>1999</v>
      </c>
      <c r="B18" s="2">
        <v>10.871235091974931</v>
      </c>
      <c r="C18" s="2">
        <v>12.4109</v>
      </c>
      <c r="D18" s="2">
        <f t="shared" si="0"/>
        <v>12.25088993102365</v>
      </c>
    </row>
    <row r="19" spans="1:32" s="4" customFormat="1" x14ac:dyDescent="0.25">
      <c r="A19" s="3">
        <v>2000</v>
      </c>
      <c r="B19" s="3">
        <v>11.879231319120304</v>
      </c>
      <c r="C19" s="3">
        <v>11.438000000000001</v>
      </c>
      <c r="D19" s="2">
        <f t="shared" si="0"/>
        <v>12.547184242991049</v>
      </c>
    </row>
    <row r="20" spans="1:32" x14ac:dyDescent="0.25">
      <c r="A20" s="2">
        <v>2001</v>
      </c>
      <c r="B20" s="2">
        <v>11.613415858146535</v>
      </c>
      <c r="C20" s="2">
        <v>12.905900000000001</v>
      </c>
      <c r="D20" s="2">
        <f>-0.056*(B20-5.47)/0.391+12.43</f>
        <v>11.550124582976455</v>
      </c>
    </row>
    <row r="21" spans="1:32" x14ac:dyDescent="0.25">
      <c r="A21" s="2">
        <v>2002</v>
      </c>
      <c r="B21" s="2">
        <v>13.597472686586809</v>
      </c>
      <c r="C21" s="2">
        <v>11.0311</v>
      </c>
      <c r="D21" s="2">
        <f t="shared" ref="D21:D32" si="1">-0.056*(B21-5.47)/0.391+12.43</f>
        <v>11.265962991179382</v>
      </c>
    </row>
    <row r="22" spans="1:32" x14ac:dyDescent="0.25">
      <c r="A22" s="2">
        <v>2003</v>
      </c>
      <c r="B22" s="2">
        <v>15.188762071992976</v>
      </c>
      <c r="C22" s="2">
        <v>10.06</v>
      </c>
      <c r="D22" s="2">
        <f t="shared" si="1"/>
        <v>11.038054537003564</v>
      </c>
    </row>
    <row r="23" spans="1:32" x14ac:dyDescent="0.25">
      <c r="A23" s="2">
        <v>2004</v>
      </c>
      <c r="B23" s="2">
        <v>14.131768004205361</v>
      </c>
      <c r="C23" s="2">
        <v>11.8916</v>
      </c>
      <c r="D23" s="2">
        <f t="shared" si="1"/>
        <v>11.18943987663555</v>
      </c>
    </row>
    <row r="24" spans="1:32" x14ac:dyDescent="0.25">
      <c r="A24" s="2">
        <v>2005</v>
      </c>
      <c r="B24" s="2">
        <v>14.974729871035203</v>
      </c>
      <c r="C24" s="2">
        <v>12.040900000000001</v>
      </c>
      <c r="D24" s="2">
        <f t="shared" si="1"/>
        <v>11.06870876527373</v>
      </c>
    </row>
    <row r="25" spans="1:32" x14ac:dyDescent="0.25">
      <c r="A25" s="2">
        <v>2006</v>
      </c>
      <c r="B25" s="2">
        <v>16.738842244807778</v>
      </c>
      <c r="C25" s="2">
        <v>9.2375500000000006</v>
      </c>
      <c r="D25" s="2">
        <f t="shared" si="1"/>
        <v>10.816048169541597</v>
      </c>
    </row>
    <row r="26" spans="1:32" x14ac:dyDescent="0.25">
      <c r="A26" s="2">
        <v>2007</v>
      </c>
      <c r="B26" s="2">
        <v>16.259011897916761</v>
      </c>
      <c r="C26" s="2">
        <v>10.580500000000001</v>
      </c>
      <c r="D26" s="2">
        <f t="shared" si="1"/>
        <v>10.884770674467164</v>
      </c>
    </row>
    <row r="27" spans="1:32" x14ac:dyDescent="0.25">
      <c r="A27" s="2">
        <v>2008</v>
      </c>
      <c r="B27" s="2">
        <v>16.717246163183905</v>
      </c>
      <c r="C27" s="2">
        <v>9.2152399999999997</v>
      </c>
      <c r="D27" s="2">
        <f t="shared" si="1"/>
        <v>10.819141214480055</v>
      </c>
    </row>
    <row r="28" spans="1:32" x14ac:dyDescent="0.25">
      <c r="A28" s="2">
        <v>2009</v>
      </c>
      <c r="B28" s="2">
        <v>15.469660610215977</v>
      </c>
      <c r="C28" s="2">
        <v>11.071999999999999</v>
      </c>
      <c r="D28" s="2">
        <f t="shared" si="1"/>
        <v>10.997823544316894</v>
      </c>
    </row>
    <row r="29" spans="1:32" x14ac:dyDescent="0.25">
      <c r="A29" s="2">
        <v>2010</v>
      </c>
      <c r="B29" s="2">
        <v>16.464333185644662</v>
      </c>
      <c r="C29" s="2">
        <v>11.458</v>
      </c>
      <c r="D29" s="2">
        <f t="shared" si="1"/>
        <v>10.855364045022759</v>
      </c>
    </row>
    <row r="30" spans="1:32" x14ac:dyDescent="0.25">
      <c r="A30" s="2">
        <v>2011</v>
      </c>
      <c r="B30" s="2">
        <v>17.201596113809853</v>
      </c>
      <c r="C30" s="2">
        <v>11.416499999999999</v>
      </c>
      <c r="D30" s="2">
        <f t="shared" si="1"/>
        <v>10.749771400579663</v>
      </c>
    </row>
    <row r="31" spans="1:32" x14ac:dyDescent="0.25">
      <c r="A31" s="2">
        <v>2012</v>
      </c>
      <c r="B31" s="2">
        <v>17.133294133610747</v>
      </c>
      <c r="C31" s="2">
        <v>10.1053</v>
      </c>
      <c r="D31" s="2">
        <f t="shared" si="1"/>
        <v>10.759553781375443</v>
      </c>
    </row>
    <row r="32" spans="1:32" x14ac:dyDescent="0.25">
      <c r="A32" s="2">
        <v>2013</v>
      </c>
      <c r="B32" s="2">
        <v>17.866004962779158</v>
      </c>
      <c r="C32" s="2">
        <v>11.6105</v>
      </c>
      <c r="D32" s="2">
        <f t="shared" si="1"/>
        <v>10.654613099960018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9C9C-C4BE-43E5-B310-BBE4DFE57869}">
  <dimension ref="A1:E32"/>
  <sheetViews>
    <sheetView topLeftCell="C4" zoomScale="160" zoomScaleNormal="160" workbookViewId="0">
      <selection activeCell="D2" sqref="D2:D19"/>
    </sheetView>
  </sheetViews>
  <sheetFormatPr defaultColWidth="20.88671875" defaultRowHeight="13.8" x14ac:dyDescent="0.25"/>
  <cols>
    <col min="1" max="2" width="20.88671875" style="7"/>
    <col min="3" max="3" width="24.6640625" style="7" customWidth="1"/>
    <col min="4" max="4" width="22.5546875" style="1" customWidth="1"/>
    <col min="5" max="16384" width="20.88671875" style="7"/>
  </cols>
  <sheetData>
    <row r="1" spans="1:5" x14ac:dyDescent="0.25">
      <c r="A1" s="5" t="s">
        <v>0</v>
      </c>
      <c r="B1" s="5" t="s">
        <v>1</v>
      </c>
      <c r="C1" s="5" t="s">
        <v>4</v>
      </c>
      <c r="D1" s="2" t="s">
        <v>3</v>
      </c>
      <c r="E1" s="6"/>
    </row>
    <row r="2" spans="1:5" x14ac:dyDescent="0.25">
      <c r="A2" s="5">
        <v>1982</v>
      </c>
      <c r="B2" s="5">
        <v>8.983065417347202</v>
      </c>
      <c r="C2" s="5">
        <v>13.574999999999999</v>
      </c>
      <c r="D2" s="2">
        <f>0.0433*(B2-8.9937)/0.1354+13.995</f>
        <v>13.991599132726247</v>
      </c>
      <c r="E2" s="6"/>
    </row>
    <row r="3" spans="1:5" x14ac:dyDescent="0.25">
      <c r="A3" s="5">
        <v>1983</v>
      </c>
      <c r="B3" s="5">
        <v>9.5736624047756944</v>
      </c>
      <c r="C3" s="5">
        <v>13.3522</v>
      </c>
      <c r="D3" s="2">
        <f t="shared" ref="D3:D19" si="0">0.0433*(B3-8.9937)/0.1354+13.995</f>
        <v>14.180468036386909</v>
      </c>
      <c r="E3" s="6"/>
    </row>
    <row r="4" spans="1:5" x14ac:dyDescent="0.25">
      <c r="A4" s="5">
        <v>1984</v>
      </c>
      <c r="B4" s="5">
        <v>8.9490629901758449</v>
      </c>
      <c r="C4" s="5">
        <v>14.8</v>
      </c>
      <c r="D4" s="2">
        <f t="shared" si="0"/>
        <v>13.980725387552541</v>
      </c>
      <c r="E4" s="6"/>
    </row>
    <row r="5" spans="1:5" x14ac:dyDescent="0.25">
      <c r="A5" s="5">
        <v>1985</v>
      </c>
      <c r="B5" s="5">
        <v>9.2750953821865547</v>
      </c>
      <c r="C5" s="5">
        <v>14.2203</v>
      </c>
      <c r="D5" s="2">
        <f t="shared" si="0"/>
        <v>14.084988331231003</v>
      </c>
      <c r="E5" s="6"/>
    </row>
    <row r="6" spans="1:5" x14ac:dyDescent="0.25">
      <c r="A6" s="5">
        <v>1986</v>
      </c>
      <c r="B6" s="5">
        <v>8.6458105447385698</v>
      </c>
      <c r="C6" s="5">
        <v>13.9488</v>
      </c>
      <c r="D6" s="2">
        <f t="shared" si="0"/>
        <v>13.88374731600576</v>
      </c>
      <c r="E6" s="6"/>
    </row>
    <row r="7" spans="1:5" x14ac:dyDescent="0.25">
      <c r="A7" s="5">
        <v>1987</v>
      </c>
      <c r="B7" s="5">
        <v>9.8583108599803086</v>
      </c>
      <c r="C7" s="5">
        <v>15.9473</v>
      </c>
      <c r="D7" s="2">
        <f t="shared" si="0"/>
        <v>14.271496678265489</v>
      </c>
      <c r="E7" s="6"/>
    </row>
    <row r="8" spans="1:5" x14ac:dyDescent="0.25">
      <c r="A8" s="5">
        <v>1988</v>
      </c>
      <c r="B8" s="5">
        <v>11.46566420422258</v>
      </c>
      <c r="C8" s="5">
        <v>14.541399999999999</v>
      </c>
      <c r="D8" s="2">
        <f t="shared" si="0"/>
        <v>14.785517356298653</v>
      </c>
      <c r="E8" s="6"/>
    </row>
    <row r="9" spans="1:5" x14ac:dyDescent="0.25">
      <c r="A9" s="5">
        <v>1990</v>
      </c>
      <c r="B9" s="5">
        <v>10.351801137560564</v>
      </c>
      <c r="C9" s="5">
        <v>14.1326</v>
      </c>
      <c r="D9" s="2">
        <f t="shared" si="0"/>
        <v>14.42931151592594</v>
      </c>
      <c r="E9" s="6"/>
    </row>
    <row r="10" spans="1:5" x14ac:dyDescent="0.25">
      <c r="A10" s="5">
        <v>1991</v>
      </c>
      <c r="B10" s="5">
        <v>10.120806535720495</v>
      </c>
      <c r="C10" s="5">
        <v>13.395300000000001</v>
      </c>
      <c r="D10" s="2">
        <f t="shared" si="0"/>
        <v>14.355441011792447</v>
      </c>
      <c r="E10" s="6"/>
    </row>
    <row r="11" spans="1:5" x14ac:dyDescent="0.25">
      <c r="A11" s="5">
        <v>1992</v>
      </c>
      <c r="B11" s="5">
        <v>11.111586330781403</v>
      </c>
      <c r="C11" s="5">
        <v>13.8659</v>
      </c>
      <c r="D11" s="2">
        <f t="shared" si="0"/>
        <v>14.672285658218867</v>
      </c>
      <c r="E11" s="6"/>
    </row>
    <row r="12" spans="1:5" x14ac:dyDescent="0.25">
      <c r="A12" s="5">
        <v>1993</v>
      </c>
      <c r="B12" s="5">
        <v>11.300565463244888</v>
      </c>
      <c r="C12" s="5">
        <v>14.644</v>
      </c>
      <c r="D12" s="2">
        <f t="shared" si="0"/>
        <v>14.732719900727501</v>
      </c>
      <c r="E12" s="6"/>
    </row>
    <row r="13" spans="1:5" x14ac:dyDescent="0.25">
      <c r="A13" s="5">
        <v>1994</v>
      </c>
      <c r="B13" s="5">
        <v>10.841642356424433</v>
      </c>
      <c r="C13" s="5">
        <v>13.957599999999999</v>
      </c>
      <c r="D13" s="2">
        <f t="shared" si="0"/>
        <v>14.585959409403086</v>
      </c>
      <c r="E13" s="6"/>
    </row>
    <row r="14" spans="1:5" x14ac:dyDescent="0.25">
      <c r="A14" s="5">
        <v>1995</v>
      </c>
      <c r="B14" s="5">
        <v>10.273327049952874</v>
      </c>
      <c r="C14" s="5">
        <v>15.3269</v>
      </c>
      <c r="D14" s="2">
        <f t="shared" si="0"/>
        <v>14.404216035915505</v>
      </c>
      <c r="E14" s="6"/>
    </row>
    <row r="15" spans="1:5" x14ac:dyDescent="0.25">
      <c r="A15" s="5">
        <v>1996</v>
      </c>
      <c r="B15" s="5">
        <v>10.658899156287665</v>
      </c>
      <c r="C15" s="5">
        <v>14.792899999999999</v>
      </c>
      <c r="D15" s="2">
        <f t="shared" si="0"/>
        <v>14.527519375681358</v>
      </c>
      <c r="E15" s="6"/>
    </row>
    <row r="16" spans="1:5" x14ac:dyDescent="0.25">
      <c r="A16" s="5">
        <v>1997</v>
      </c>
      <c r="B16" s="5">
        <v>10.621427996458181</v>
      </c>
      <c r="C16" s="5">
        <v>14.321300000000001</v>
      </c>
      <c r="D16" s="2">
        <f t="shared" si="0"/>
        <v>14.51553635337252</v>
      </c>
      <c r="E16" s="6"/>
    </row>
    <row r="17" spans="1:5" x14ac:dyDescent="0.25">
      <c r="A17" s="5">
        <v>1998</v>
      </c>
      <c r="B17" s="5">
        <v>11.748722524130102</v>
      </c>
      <c r="C17" s="5">
        <v>16.256799999999998</v>
      </c>
      <c r="D17" s="2">
        <f t="shared" si="0"/>
        <v>14.876037483713688</v>
      </c>
      <c r="E17" s="6"/>
    </row>
    <row r="18" spans="1:5" x14ac:dyDescent="0.25">
      <c r="A18" s="5">
        <v>1999</v>
      </c>
      <c r="B18" s="5">
        <v>10.871235091974931</v>
      </c>
      <c r="C18" s="5">
        <v>14.7341</v>
      </c>
      <c r="D18" s="2">
        <f t="shared" si="0"/>
        <v>14.595422965158894</v>
      </c>
      <c r="E18" s="6"/>
    </row>
    <row r="19" spans="1:5" s="11" customFormat="1" x14ac:dyDescent="0.25">
      <c r="A19" s="9">
        <v>2000</v>
      </c>
      <c r="B19" s="9">
        <v>11.879231319120304</v>
      </c>
      <c r="C19" s="9">
        <v>13.507400000000001</v>
      </c>
      <c r="D19" s="2">
        <f t="shared" si="0"/>
        <v>14.917773309585739</v>
      </c>
      <c r="E19" s="10"/>
    </row>
    <row r="20" spans="1:5" x14ac:dyDescent="0.25">
      <c r="A20" s="5">
        <v>2001</v>
      </c>
      <c r="B20" s="5">
        <v>11.613415858146535</v>
      </c>
      <c r="C20" s="5">
        <v>14.932600000000001</v>
      </c>
      <c r="D20" s="2">
        <f>-0.043*(B20-5.47)/0.391+14.4</f>
        <v>13.724381376214064</v>
      </c>
      <c r="E20" s="6"/>
    </row>
    <row r="21" spans="1:5" x14ac:dyDescent="0.25">
      <c r="A21" s="5">
        <v>2002</v>
      </c>
      <c r="B21" s="5">
        <v>13.597472686586809</v>
      </c>
      <c r="C21" s="5">
        <v>13.2471</v>
      </c>
      <c r="D21" s="2">
        <f t="shared" ref="D21:D32" si="1">-0.043*(B21-5.47)/0.391+14.4</f>
        <v>13.506185868227027</v>
      </c>
      <c r="E21" s="6"/>
    </row>
    <row r="22" spans="1:5" x14ac:dyDescent="0.25">
      <c r="A22" s="5">
        <v>2003</v>
      </c>
      <c r="B22" s="5">
        <v>15.188762071992976</v>
      </c>
      <c r="C22" s="5">
        <v>12.5124</v>
      </c>
      <c r="D22" s="2">
        <f t="shared" si="1"/>
        <v>13.331184733770593</v>
      </c>
      <c r="E22" s="6"/>
    </row>
    <row r="23" spans="1:5" x14ac:dyDescent="0.25">
      <c r="A23" s="5">
        <v>2004</v>
      </c>
      <c r="B23" s="5">
        <v>14.131768004205361</v>
      </c>
      <c r="C23" s="5">
        <v>14.4057</v>
      </c>
      <c r="D23" s="2">
        <f t="shared" si="1"/>
        <v>13.447427048130869</v>
      </c>
      <c r="E23" s="6"/>
    </row>
    <row r="24" spans="1:5" x14ac:dyDescent="0.25">
      <c r="A24" s="5">
        <v>2005</v>
      </c>
      <c r="B24" s="5">
        <v>14.974729871035203</v>
      </c>
      <c r="C24" s="5">
        <v>14.215</v>
      </c>
      <c r="D24" s="2">
        <f t="shared" si="1"/>
        <v>13.354722801906615</v>
      </c>
      <c r="E24" s="6"/>
    </row>
    <row r="25" spans="1:5" x14ac:dyDescent="0.25">
      <c r="A25" s="5">
        <v>2006</v>
      </c>
      <c r="B25" s="5">
        <v>16.738842244807778</v>
      </c>
      <c r="C25" s="5">
        <v>11.374599999999999</v>
      </c>
      <c r="D25" s="2">
        <f t="shared" si="1"/>
        <v>13.160715558755156</v>
      </c>
      <c r="E25" s="6"/>
    </row>
    <row r="26" spans="1:5" x14ac:dyDescent="0.25">
      <c r="A26" s="5">
        <v>2007</v>
      </c>
      <c r="B26" s="5">
        <v>16.259011897916761</v>
      </c>
      <c r="C26" s="5">
        <v>12.891400000000001</v>
      </c>
      <c r="D26" s="2">
        <f t="shared" si="1"/>
        <v>13.213484625037287</v>
      </c>
      <c r="E26" s="6"/>
    </row>
    <row r="27" spans="1:5" x14ac:dyDescent="0.25">
      <c r="A27" s="5">
        <v>2008</v>
      </c>
      <c r="B27" s="5">
        <v>16.717246163183905</v>
      </c>
      <c r="C27" s="5">
        <v>11.367699999999999</v>
      </c>
      <c r="D27" s="2">
        <f t="shared" si="1"/>
        <v>13.163090575404329</v>
      </c>
      <c r="E27" s="6"/>
    </row>
    <row r="28" spans="1:5" x14ac:dyDescent="0.25">
      <c r="A28" s="5">
        <v>2009</v>
      </c>
      <c r="B28" s="5">
        <v>15.469660610215977</v>
      </c>
      <c r="C28" s="5">
        <v>13.7371</v>
      </c>
      <c r="D28" s="2">
        <f t="shared" si="1"/>
        <v>13.300293078671901</v>
      </c>
      <c r="E28" s="6"/>
    </row>
    <row r="29" spans="1:5" x14ac:dyDescent="0.25">
      <c r="A29" s="5">
        <v>2010</v>
      </c>
      <c r="B29" s="5">
        <v>16.464333185644662</v>
      </c>
      <c r="C29" s="5">
        <v>13.7456</v>
      </c>
      <c r="D29" s="2">
        <f t="shared" si="1"/>
        <v>13.190904534571049</v>
      </c>
      <c r="E29" s="6"/>
    </row>
    <row r="30" spans="1:5" x14ac:dyDescent="0.25">
      <c r="A30" s="5">
        <v>2011</v>
      </c>
      <c r="B30" s="5">
        <v>17.201596113809853</v>
      </c>
      <c r="C30" s="5">
        <v>13.6965</v>
      </c>
      <c r="D30" s="2">
        <f t="shared" si="1"/>
        <v>13.109824468302241</v>
      </c>
      <c r="E30" s="6"/>
    </row>
    <row r="31" spans="1:5" x14ac:dyDescent="0.25">
      <c r="A31" s="5">
        <v>2012</v>
      </c>
      <c r="B31" s="5">
        <v>17.133294133610747</v>
      </c>
      <c r="C31" s="5">
        <v>12.2585</v>
      </c>
      <c r="D31" s="2">
        <f t="shared" si="1"/>
        <v>13.117335939270429</v>
      </c>
      <c r="E31" s="6"/>
    </row>
    <row r="32" spans="1:5" x14ac:dyDescent="0.25">
      <c r="A32" s="5">
        <v>2013</v>
      </c>
      <c r="B32" s="5">
        <v>17.866004962779158</v>
      </c>
      <c r="C32" s="5">
        <v>14.139200000000001</v>
      </c>
      <c r="D32" s="2">
        <f t="shared" si="1"/>
        <v>13.036756487469301</v>
      </c>
      <c r="E32" s="6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7960-C15C-4988-BBE9-D7001CB87E4F}">
  <dimension ref="A1:E32"/>
  <sheetViews>
    <sheetView zoomScale="150" zoomScaleNormal="150" workbookViewId="0">
      <selection activeCell="D2" sqref="D2:D19"/>
    </sheetView>
  </sheetViews>
  <sheetFormatPr defaultColWidth="24.77734375" defaultRowHeight="13.8" x14ac:dyDescent="0.25"/>
  <cols>
    <col min="1" max="3" width="24.77734375" style="7"/>
    <col min="4" max="4" width="22.5546875" style="1" customWidth="1"/>
    <col min="5" max="16384" width="24.77734375" style="7"/>
  </cols>
  <sheetData>
    <row r="1" spans="1:5" x14ac:dyDescent="0.25">
      <c r="A1" s="5" t="s">
        <v>0</v>
      </c>
      <c r="B1" s="5" t="s">
        <v>1</v>
      </c>
      <c r="C1" s="8" t="s">
        <v>5</v>
      </c>
      <c r="D1" s="2" t="s">
        <v>3</v>
      </c>
      <c r="E1" s="6"/>
    </row>
    <row r="2" spans="1:5" x14ac:dyDescent="0.25">
      <c r="A2" s="5">
        <v>1982</v>
      </c>
      <c r="B2" s="5">
        <v>8.983065417347202</v>
      </c>
      <c r="C2" s="8">
        <v>17.686299999999999</v>
      </c>
      <c r="D2" s="2">
        <f>0.0872*(B2-8.9937)/0.1354+17.345</f>
        <v>17.33815114027087</v>
      </c>
      <c r="E2" s="6"/>
    </row>
    <row r="3" spans="1:5" x14ac:dyDescent="0.25">
      <c r="A3" s="5">
        <v>1983</v>
      </c>
      <c r="B3" s="5">
        <v>9.5736624047756944</v>
      </c>
      <c r="C3" s="8">
        <v>16.8172</v>
      </c>
      <c r="D3" s="2">
        <f t="shared" ref="D3:D19" si="0">0.0872*(B3-8.9937)/0.1354+17.345</f>
        <v>17.718506068659085</v>
      </c>
      <c r="E3" s="6"/>
    </row>
    <row r="4" spans="1:5" x14ac:dyDescent="0.25">
      <c r="A4" s="5">
        <v>1984</v>
      </c>
      <c r="B4" s="5">
        <v>8.9490629901758449</v>
      </c>
      <c r="C4" s="8">
        <v>18.521899999999999</v>
      </c>
      <c r="D4" s="2">
        <f t="shared" si="0"/>
        <v>17.316252974470704</v>
      </c>
      <c r="E4" s="6"/>
    </row>
    <row r="5" spans="1:5" x14ac:dyDescent="0.25">
      <c r="A5" s="5">
        <v>1985</v>
      </c>
      <c r="B5" s="5">
        <v>9.2750953821865547</v>
      </c>
      <c r="C5" s="8">
        <v>17.8062</v>
      </c>
      <c r="D5" s="2">
        <f t="shared" si="0"/>
        <v>17.526223613934029</v>
      </c>
      <c r="E5" s="6"/>
    </row>
    <row r="6" spans="1:5" x14ac:dyDescent="0.25">
      <c r="A6" s="5">
        <v>1986</v>
      </c>
      <c r="B6" s="5">
        <v>8.6458105447385698</v>
      </c>
      <c r="C6" s="8">
        <v>17.364699999999999</v>
      </c>
      <c r="D6" s="2">
        <f t="shared" si="0"/>
        <v>17.120953024381116</v>
      </c>
      <c r="E6" s="6"/>
    </row>
    <row r="7" spans="1:5" x14ac:dyDescent="0.25">
      <c r="A7" s="5">
        <v>1987</v>
      </c>
      <c r="B7" s="5">
        <v>9.8583108599803086</v>
      </c>
      <c r="C7" s="8">
        <v>19.325099999999999</v>
      </c>
      <c r="D7" s="2">
        <f t="shared" si="0"/>
        <v>17.901824719278306</v>
      </c>
      <c r="E7" s="6"/>
    </row>
    <row r="8" spans="1:5" x14ac:dyDescent="0.25">
      <c r="A8" s="5">
        <v>1988</v>
      </c>
      <c r="B8" s="5">
        <v>11.46566420422258</v>
      </c>
      <c r="C8" s="8">
        <v>17.741599999999998</v>
      </c>
      <c r="D8" s="2">
        <f t="shared" si="0"/>
        <v>18.936988763723846</v>
      </c>
      <c r="E8" s="6"/>
    </row>
    <row r="9" spans="1:5" x14ac:dyDescent="0.25">
      <c r="A9" s="5">
        <v>1990</v>
      </c>
      <c r="B9" s="5">
        <v>10.351801137560564</v>
      </c>
      <c r="C9" s="8">
        <v>17.779599999999999</v>
      </c>
      <c r="D9" s="2">
        <f t="shared" si="0"/>
        <v>18.219641205282723</v>
      </c>
      <c r="E9" s="6"/>
    </row>
    <row r="10" spans="1:5" x14ac:dyDescent="0.25">
      <c r="A10" s="5">
        <v>1991</v>
      </c>
      <c r="B10" s="5">
        <v>10.120806535720495</v>
      </c>
      <c r="C10" s="8">
        <v>17.151</v>
      </c>
      <c r="D10" s="2">
        <f t="shared" si="0"/>
        <v>18.070876587258692</v>
      </c>
      <c r="E10" s="6"/>
    </row>
    <row r="11" spans="1:5" x14ac:dyDescent="0.25">
      <c r="A11" s="5">
        <v>1992</v>
      </c>
      <c r="B11" s="5">
        <v>11.111586330781403</v>
      </c>
      <c r="C11" s="8">
        <v>16.921099999999999</v>
      </c>
      <c r="D11" s="2">
        <f t="shared" si="0"/>
        <v>18.708956337105896</v>
      </c>
      <c r="E11" s="6"/>
    </row>
    <row r="12" spans="1:5" x14ac:dyDescent="0.25">
      <c r="A12" s="5">
        <v>1993</v>
      </c>
      <c r="B12" s="5">
        <v>11.300565463244888</v>
      </c>
      <c r="C12" s="8">
        <v>17.745699999999999</v>
      </c>
      <c r="D12" s="2">
        <f t="shared" si="0"/>
        <v>18.830662248116351</v>
      </c>
      <c r="E12" s="6"/>
    </row>
    <row r="13" spans="1:5" x14ac:dyDescent="0.25">
      <c r="A13" s="5">
        <v>1994</v>
      </c>
      <c r="B13" s="5">
        <v>10.841642356424433</v>
      </c>
      <c r="C13" s="8">
        <v>17.600000000000001</v>
      </c>
      <c r="D13" s="2">
        <f t="shared" si="0"/>
        <v>18.535107632793281</v>
      </c>
      <c r="E13" s="6"/>
    </row>
    <row r="14" spans="1:5" x14ac:dyDescent="0.25">
      <c r="A14" s="5">
        <v>1995</v>
      </c>
      <c r="B14" s="5">
        <v>10.273327049952874</v>
      </c>
      <c r="C14" s="8">
        <v>19.842500000000001</v>
      </c>
      <c r="D14" s="2">
        <f t="shared" si="0"/>
        <v>18.169102501889885</v>
      </c>
      <c r="E14" s="6"/>
    </row>
    <row r="15" spans="1:5" x14ac:dyDescent="0.25">
      <c r="A15" s="5">
        <v>1996</v>
      </c>
      <c r="B15" s="5">
        <v>10.658899156287665</v>
      </c>
      <c r="C15" s="8">
        <v>18.700099999999999</v>
      </c>
      <c r="D15" s="2">
        <f t="shared" si="0"/>
        <v>18.417417772734744</v>
      </c>
      <c r="E15" s="6"/>
    </row>
    <row r="16" spans="1:5" x14ac:dyDescent="0.25">
      <c r="A16" s="5">
        <v>1997</v>
      </c>
      <c r="B16" s="5">
        <v>10.621427996458181</v>
      </c>
      <c r="C16" s="8">
        <v>19.309699999999999</v>
      </c>
      <c r="D16" s="2">
        <f t="shared" si="0"/>
        <v>18.393285681618561</v>
      </c>
      <c r="E16" s="6"/>
    </row>
    <row r="17" spans="1:5" x14ac:dyDescent="0.25">
      <c r="A17" s="5">
        <v>1998</v>
      </c>
      <c r="B17" s="5">
        <v>11.748722524130102</v>
      </c>
      <c r="C17" s="8">
        <v>20.280799999999999</v>
      </c>
      <c r="D17" s="2">
        <f t="shared" si="0"/>
        <v>19.119283339026179</v>
      </c>
      <c r="E17" s="6"/>
    </row>
    <row r="18" spans="1:5" x14ac:dyDescent="0.25">
      <c r="A18" s="5">
        <v>1999</v>
      </c>
      <c r="B18" s="5">
        <v>10.871235091974931</v>
      </c>
      <c r="C18" s="8">
        <v>18.817</v>
      </c>
      <c r="D18" s="2">
        <f t="shared" si="0"/>
        <v>18.554165879026691</v>
      </c>
      <c r="E18" s="6"/>
    </row>
    <row r="19" spans="1:5" s="11" customFormat="1" x14ac:dyDescent="0.25">
      <c r="A19" s="9">
        <v>2000</v>
      </c>
      <c r="B19" s="9">
        <v>11.879231319120304</v>
      </c>
      <c r="C19" s="12">
        <v>17.7163</v>
      </c>
      <c r="D19" s="2">
        <f t="shared" si="0"/>
        <v>19.203333316301997</v>
      </c>
      <c r="E19" s="10"/>
    </row>
    <row r="20" spans="1:5" x14ac:dyDescent="0.25">
      <c r="A20" s="5">
        <v>2001</v>
      </c>
      <c r="B20" s="5">
        <v>11.613415858146535</v>
      </c>
      <c r="C20" s="8">
        <v>19.274100000000001</v>
      </c>
      <c r="D20" s="13">
        <f>-0.081*(B20-5.47)/0.391+18.72</f>
        <v>17.447323057519515</v>
      </c>
      <c r="E20" s="6"/>
    </row>
    <row r="21" spans="1:5" x14ac:dyDescent="0.25">
      <c r="A21" s="5">
        <v>2002</v>
      </c>
      <c r="B21" s="5">
        <v>13.597472686586809</v>
      </c>
      <c r="C21" s="8">
        <v>16.7349</v>
      </c>
      <c r="D21" s="13">
        <f t="shared" ref="D21:D32" si="1">-0.081*(B21-5.47)/0.391+18.72</f>
        <v>17.036303612241607</v>
      </c>
      <c r="E21" s="6"/>
    </row>
    <row r="22" spans="1:5" x14ac:dyDescent="0.25">
      <c r="A22" s="5">
        <v>2003</v>
      </c>
      <c r="B22" s="5">
        <v>15.188762071992976</v>
      </c>
      <c r="C22" s="8">
        <v>15.278600000000001</v>
      </c>
      <c r="D22" s="13">
        <f t="shared" si="1"/>
        <v>16.706650312451583</v>
      </c>
      <c r="E22" s="6"/>
    </row>
    <row r="23" spans="1:5" x14ac:dyDescent="0.25">
      <c r="A23" s="5">
        <v>2004</v>
      </c>
      <c r="B23" s="5">
        <v>14.131768004205361</v>
      </c>
      <c r="C23" s="8">
        <v>17.985800000000001</v>
      </c>
      <c r="D23" s="13">
        <f t="shared" si="1"/>
        <v>16.925618392990703</v>
      </c>
      <c r="E23" s="6"/>
    </row>
    <row r="24" spans="1:5" x14ac:dyDescent="0.25">
      <c r="A24" s="5">
        <v>2005</v>
      </c>
      <c r="B24" s="5">
        <v>14.974729871035203</v>
      </c>
      <c r="C24" s="8">
        <v>17.615100000000002</v>
      </c>
      <c r="D24" s="13">
        <f t="shared" si="1"/>
        <v>16.750989464056644</v>
      </c>
      <c r="E24" s="6"/>
    </row>
    <row r="25" spans="1:5" x14ac:dyDescent="0.25">
      <c r="A25" s="5">
        <v>2006</v>
      </c>
      <c r="B25" s="5">
        <v>16.738842244807778</v>
      </c>
      <c r="C25" s="8">
        <v>14.3408</v>
      </c>
      <c r="D25" s="13">
        <f t="shared" si="1"/>
        <v>16.385533959515524</v>
      </c>
      <c r="E25" s="6"/>
    </row>
    <row r="26" spans="1:5" x14ac:dyDescent="0.25">
      <c r="A26" s="5">
        <v>2007</v>
      </c>
      <c r="B26" s="5">
        <v>16.259011897916761</v>
      </c>
      <c r="C26" s="8">
        <v>16.192499999999999</v>
      </c>
      <c r="D26" s="13">
        <f t="shared" si="1"/>
        <v>16.484936154140005</v>
      </c>
      <c r="E26" s="6"/>
    </row>
    <row r="27" spans="1:5" x14ac:dyDescent="0.25">
      <c r="A27" s="5">
        <v>2008</v>
      </c>
      <c r="B27" s="5">
        <v>16.717246163183905</v>
      </c>
      <c r="C27" s="8">
        <v>14.8955</v>
      </c>
      <c r="D27" s="13">
        <f t="shared" si="1"/>
        <v>16.390007828087221</v>
      </c>
      <c r="E27" s="6"/>
    </row>
    <row r="28" spans="1:5" x14ac:dyDescent="0.25">
      <c r="A28" s="5">
        <v>2009</v>
      </c>
      <c r="B28" s="5">
        <v>15.469660610215977</v>
      </c>
      <c r="C28" s="8">
        <v>17.1158</v>
      </c>
      <c r="D28" s="13">
        <f t="shared" si="1"/>
        <v>16.648459055172648</v>
      </c>
      <c r="E28" s="6"/>
    </row>
    <row r="29" spans="1:5" x14ac:dyDescent="0.25">
      <c r="A29" s="5">
        <v>2010</v>
      </c>
      <c r="B29" s="5">
        <v>16.464333185644662</v>
      </c>
      <c r="C29" s="8">
        <v>16.857700000000001</v>
      </c>
      <c r="D29" s="13">
        <f t="shared" si="1"/>
        <v>16.442401565122204</v>
      </c>
      <c r="E29" s="6"/>
    </row>
    <row r="30" spans="1:5" x14ac:dyDescent="0.25">
      <c r="A30" s="5">
        <v>2011</v>
      </c>
      <c r="B30" s="5">
        <v>17.201596113809853</v>
      </c>
      <c r="C30" s="8">
        <v>17.024000000000001</v>
      </c>
      <c r="D30" s="13">
        <f t="shared" si="1"/>
        <v>16.289669347267012</v>
      </c>
      <c r="E30" s="6"/>
    </row>
    <row r="31" spans="1:5" x14ac:dyDescent="0.25">
      <c r="A31" s="5">
        <v>2012</v>
      </c>
      <c r="B31" s="5">
        <v>17.133294133610747</v>
      </c>
      <c r="C31" s="8">
        <v>15.3893</v>
      </c>
      <c r="D31" s="13">
        <f t="shared" si="1"/>
        <v>16.30381886234662</v>
      </c>
      <c r="E31" s="6"/>
    </row>
    <row r="32" spans="1:5" x14ac:dyDescent="0.25">
      <c r="A32" s="5">
        <v>2013</v>
      </c>
      <c r="B32" s="5">
        <v>17.866004962779158</v>
      </c>
      <c r="C32" s="8">
        <v>17.4269</v>
      </c>
      <c r="D32" s="13">
        <f t="shared" si="1"/>
        <v>16.152029662442168</v>
      </c>
      <c r="E32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FF9AB-4260-4437-BC6E-EF6DF6EAF824}">
  <dimension ref="A1:E32"/>
  <sheetViews>
    <sheetView topLeftCell="B1" zoomScale="140" zoomScaleNormal="140" workbookViewId="0">
      <selection activeCell="D2" sqref="D2:D19"/>
    </sheetView>
  </sheetViews>
  <sheetFormatPr defaultColWidth="26.77734375" defaultRowHeight="13.8" x14ac:dyDescent="0.25"/>
  <cols>
    <col min="1" max="3" width="26.77734375" style="7"/>
    <col min="4" max="4" width="22.5546875" style="1" customWidth="1"/>
    <col min="5" max="16384" width="26.77734375" style="7"/>
  </cols>
  <sheetData>
    <row r="1" spans="1:5" x14ac:dyDescent="0.25">
      <c r="A1" s="5" t="s">
        <v>0</v>
      </c>
      <c r="B1" s="5" t="s">
        <v>1</v>
      </c>
      <c r="C1" s="8" t="s">
        <v>6</v>
      </c>
      <c r="D1" s="2" t="s">
        <v>3</v>
      </c>
      <c r="E1" s="6"/>
    </row>
    <row r="2" spans="1:5" x14ac:dyDescent="0.25">
      <c r="A2" s="5">
        <v>1982</v>
      </c>
      <c r="B2" s="5">
        <v>8.983065417347202</v>
      </c>
      <c r="C2" s="8">
        <v>2.1039599999999998</v>
      </c>
      <c r="D2" s="2">
        <f>0.0191*(B2-8.9937)/0.1354+1.8932</f>
        <v>1.8916998483850189</v>
      </c>
      <c r="E2" s="6"/>
    </row>
    <row r="3" spans="1:5" x14ac:dyDescent="0.25">
      <c r="A3" s="5">
        <v>1983</v>
      </c>
      <c r="B3" s="5">
        <v>9.5736624047756944</v>
      </c>
      <c r="C3" s="8">
        <v>2.0041000000000002</v>
      </c>
      <c r="D3" s="2">
        <f t="shared" ref="D3:D19" si="0">0.0191*(B3-8.9937)/0.1354+1.8932</f>
        <v>1.9750115356810616</v>
      </c>
      <c r="E3" s="6"/>
    </row>
    <row r="4" spans="1:5" x14ac:dyDescent="0.25">
      <c r="A4" s="5">
        <v>1984</v>
      </c>
      <c r="B4" s="5">
        <v>8.9490629901758449</v>
      </c>
      <c r="C4" s="8">
        <v>2.10832</v>
      </c>
      <c r="D4" s="2">
        <f t="shared" si="0"/>
        <v>1.8869033464723679</v>
      </c>
      <c r="E4" s="6"/>
    </row>
    <row r="5" spans="1:5" x14ac:dyDescent="0.25">
      <c r="A5" s="5">
        <v>1985</v>
      </c>
      <c r="B5" s="5">
        <v>9.2750953821865547</v>
      </c>
      <c r="C5" s="8">
        <v>1.9189499999999999</v>
      </c>
      <c r="D5" s="2">
        <f t="shared" si="0"/>
        <v>1.9328946218594032</v>
      </c>
      <c r="E5" s="6"/>
    </row>
    <row r="6" spans="1:5" x14ac:dyDescent="0.25">
      <c r="A6" s="5">
        <v>1986</v>
      </c>
      <c r="B6" s="5">
        <v>8.6458105447385698</v>
      </c>
      <c r="C6" s="8">
        <v>2.0060199999999999</v>
      </c>
      <c r="D6" s="2">
        <f t="shared" si="0"/>
        <v>1.8441254904321025</v>
      </c>
      <c r="E6" s="6"/>
    </row>
    <row r="7" spans="1:5" x14ac:dyDescent="0.25">
      <c r="A7" s="5">
        <v>1987</v>
      </c>
      <c r="B7" s="5">
        <v>9.8583108599803086</v>
      </c>
      <c r="C7" s="8">
        <v>2.0201600000000002</v>
      </c>
      <c r="D7" s="2">
        <f t="shared" si="0"/>
        <v>2.0151650474566019</v>
      </c>
      <c r="E7" s="6"/>
    </row>
    <row r="8" spans="1:5" x14ac:dyDescent="0.25">
      <c r="A8" s="5">
        <v>1988</v>
      </c>
      <c r="B8" s="5">
        <v>11.46566420422258</v>
      </c>
      <c r="C8" s="8">
        <v>1.8552299999999999</v>
      </c>
      <c r="D8" s="2">
        <f t="shared" si="0"/>
        <v>2.241903960861531</v>
      </c>
      <c r="E8" s="6"/>
    </row>
    <row r="9" spans="1:5" x14ac:dyDescent="0.25">
      <c r="A9" s="5">
        <v>1990</v>
      </c>
      <c r="B9" s="5">
        <v>10.351801137560564</v>
      </c>
      <c r="C9" s="8">
        <v>2.0501499999999999</v>
      </c>
      <c r="D9" s="2">
        <f t="shared" si="0"/>
        <v>2.0847785208818816</v>
      </c>
      <c r="E9" s="6"/>
    </row>
    <row r="10" spans="1:5" x14ac:dyDescent="0.25">
      <c r="A10" s="5">
        <v>1991</v>
      </c>
      <c r="B10" s="5">
        <v>10.120806535720495</v>
      </c>
      <c r="C10" s="8">
        <v>2.0196299999999998</v>
      </c>
      <c r="D10" s="2">
        <f t="shared" si="0"/>
        <v>2.0521936102825808</v>
      </c>
      <c r="E10" s="6"/>
    </row>
    <row r="11" spans="1:5" x14ac:dyDescent="0.25">
      <c r="A11" s="5">
        <v>1992</v>
      </c>
      <c r="B11" s="5">
        <v>11.111586330781403</v>
      </c>
      <c r="C11" s="8">
        <v>1.7403999999999999</v>
      </c>
      <c r="D11" s="2">
        <f t="shared" si="0"/>
        <v>2.1919564912697549</v>
      </c>
      <c r="E11" s="6"/>
    </row>
    <row r="12" spans="1:5" x14ac:dyDescent="0.25">
      <c r="A12" s="5">
        <v>1993</v>
      </c>
      <c r="B12" s="5">
        <v>11.300565463244888</v>
      </c>
      <c r="C12" s="8">
        <v>1.80155</v>
      </c>
      <c r="D12" s="2">
        <f t="shared" si="0"/>
        <v>2.2186145520530087</v>
      </c>
      <c r="E12" s="6"/>
    </row>
    <row r="13" spans="1:5" x14ac:dyDescent="0.25">
      <c r="A13" s="5">
        <v>1994</v>
      </c>
      <c r="B13" s="5">
        <v>10.841642356424433</v>
      </c>
      <c r="C13" s="8">
        <v>2.0984400000000001</v>
      </c>
      <c r="D13" s="2">
        <f t="shared" si="0"/>
        <v>2.1538772452563268</v>
      </c>
      <c r="E13" s="6"/>
    </row>
    <row r="14" spans="1:5" x14ac:dyDescent="0.25">
      <c r="A14" s="5">
        <v>1995</v>
      </c>
      <c r="B14" s="5">
        <v>10.273327049952874</v>
      </c>
      <c r="C14" s="8">
        <v>2.2332900000000002</v>
      </c>
      <c r="D14" s="2">
        <f t="shared" si="0"/>
        <v>2.0737086902075323</v>
      </c>
      <c r="E14" s="6"/>
    </row>
    <row r="15" spans="1:5" x14ac:dyDescent="0.25">
      <c r="A15" s="5">
        <v>1996</v>
      </c>
      <c r="B15" s="5">
        <v>10.658899156287665</v>
      </c>
      <c r="C15" s="8">
        <v>2.1214900000000001</v>
      </c>
      <c r="D15" s="2">
        <f t="shared" si="0"/>
        <v>2.1280988470095599</v>
      </c>
      <c r="E15" s="6"/>
    </row>
    <row r="16" spans="1:5" x14ac:dyDescent="0.25">
      <c r="A16" s="5">
        <v>1997</v>
      </c>
      <c r="B16" s="5">
        <v>10.621427996458181</v>
      </c>
      <c r="C16" s="8">
        <v>2.48495</v>
      </c>
      <c r="D16" s="2">
        <f t="shared" si="0"/>
        <v>2.1228130334737907</v>
      </c>
      <c r="E16" s="6"/>
    </row>
    <row r="17" spans="1:5" x14ac:dyDescent="0.25">
      <c r="A17" s="5">
        <v>1998</v>
      </c>
      <c r="B17" s="5">
        <v>11.748722524130102</v>
      </c>
      <c r="C17" s="8">
        <v>2.3541099999999999</v>
      </c>
      <c r="D17" s="2">
        <f t="shared" si="0"/>
        <v>2.2818331625619273</v>
      </c>
      <c r="E17" s="6"/>
    </row>
    <row r="18" spans="1:5" x14ac:dyDescent="0.25">
      <c r="A18" s="5">
        <v>1999</v>
      </c>
      <c r="B18" s="5">
        <v>10.871235091974931</v>
      </c>
      <c r="C18" s="8">
        <v>2.3513000000000002</v>
      </c>
      <c r="D18" s="2">
        <f t="shared" si="0"/>
        <v>2.158051700566626</v>
      </c>
      <c r="E18" s="6"/>
    </row>
    <row r="19" spans="1:5" s="11" customFormat="1" x14ac:dyDescent="0.25">
      <c r="A19" s="9">
        <v>2000</v>
      </c>
      <c r="B19" s="9">
        <v>11.879231319120304</v>
      </c>
      <c r="C19" s="12">
        <v>2.2874300000000001</v>
      </c>
      <c r="D19" s="2">
        <f t="shared" si="0"/>
        <v>2.3002431919881667</v>
      </c>
      <c r="E19" s="10"/>
    </row>
    <row r="20" spans="1:5" x14ac:dyDescent="0.25">
      <c r="A20" s="5">
        <v>2001</v>
      </c>
      <c r="B20" s="5">
        <v>11.613415858146535</v>
      </c>
      <c r="C20" s="8">
        <v>2.3827799999999999</v>
      </c>
      <c r="D20" s="2">
        <f>-0.016*(B20-5.47)/0.391+2.37</f>
        <v>2.1186070237075589</v>
      </c>
      <c r="E20" s="6"/>
    </row>
    <row r="21" spans="1:5" x14ac:dyDescent="0.25">
      <c r="A21" s="5">
        <v>2002</v>
      </c>
      <c r="B21" s="5">
        <v>13.597472686586809</v>
      </c>
      <c r="C21" s="8">
        <v>2.0821999999999998</v>
      </c>
      <c r="D21" s="2">
        <f t="shared" ref="D21:D32" si="1">-0.016*(B21-5.47)/0.391+2.37</f>
        <v>2.0374179974798237</v>
      </c>
      <c r="E21" s="6"/>
    </row>
    <row r="22" spans="1:5" x14ac:dyDescent="0.25">
      <c r="A22" s="5">
        <v>2003</v>
      </c>
      <c r="B22" s="5">
        <v>15.188762071992976</v>
      </c>
      <c r="C22" s="8">
        <v>1.75047</v>
      </c>
      <c r="D22" s="2">
        <f t="shared" si="1"/>
        <v>1.9723012962867326</v>
      </c>
      <c r="E22" s="6"/>
    </row>
    <row r="23" spans="1:5" x14ac:dyDescent="0.25">
      <c r="A23" s="5">
        <v>2004</v>
      </c>
      <c r="B23" s="5">
        <v>14.131768004205361</v>
      </c>
      <c r="C23" s="8">
        <v>2.0693299999999999</v>
      </c>
      <c r="D23" s="2">
        <f t="shared" si="1"/>
        <v>2.0155542504673001</v>
      </c>
      <c r="E23" s="6"/>
    </row>
    <row r="24" spans="1:5" x14ac:dyDescent="0.25">
      <c r="A24" s="5">
        <v>2005</v>
      </c>
      <c r="B24" s="5">
        <v>14.974729871035203</v>
      </c>
      <c r="C24" s="8">
        <v>1.9910699999999999</v>
      </c>
      <c r="D24" s="2">
        <f t="shared" si="1"/>
        <v>1.981059647221066</v>
      </c>
      <c r="E24" s="6"/>
    </row>
    <row r="25" spans="1:5" x14ac:dyDescent="0.25">
      <c r="A25" s="5">
        <v>2006</v>
      </c>
      <c r="B25" s="5">
        <v>16.738842244807778</v>
      </c>
      <c r="C25" s="8">
        <v>1.6939599999999999</v>
      </c>
      <c r="D25" s="2">
        <f t="shared" si="1"/>
        <v>1.9088709055833135</v>
      </c>
      <c r="E25" s="6"/>
    </row>
    <row r="26" spans="1:5" x14ac:dyDescent="0.25">
      <c r="A26" s="5">
        <v>2007</v>
      </c>
      <c r="B26" s="5">
        <v>16.259011897916761</v>
      </c>
      <c r="C26" s="8">
        <v>1.8172900000000001</v>
      </c>
      <c r="D26" s="2">
        <f t="shared" si="1"/>
        <v>1.9285059069906185</v>
      </c>
      <c r="E26" s="6"/>
    </row>
    <row r="27" spans="1:5" x14ac:dyDescent="0.25">
      <c r="A27" s="5">
        <v>2008</v>
      </c>
      <c r="B27" s="5">
        <v>16.717246163183905</v>
      </c>
      <c r="C27" s="8">
        <v>1.8374999999999999</v>
      </c>
      <c r="D27" s="2">
        <f t="shared" si="1"/>
        <v>1.909754632708587</v>
      </c>
      <c r="E27" s="6"/>
    </row>
    <row r="28" spans="1:5" x14ac:dyDescent="0.25">
      <c r="A28" s="5">
        <v>2009</v>
      </c>
      <c r="B28" s="5">
        <v>15.469660610215977</v>
      </c>
      <c r="C28" s="8">
        <v>1.9319900000000001</v>
      </c>
      <c r="D28" s="2">
        <f t="shared" si="1"/>
        <v>1.9608067269476841</v>
      </c>
      <c r="E28" s="6"/>
    </row>
    <row r="29" spans="1:5" x14ac:dyDescent="0.25">
      <c r="A29" s="5">
        <v>2010</v>
      </c>
      <c r="B29" s="5">
        <v>16.464333185644662</v>
      </c>
      <c r="C29" s="8">
        <v>1.9629799999999999</v>
      </c>
      <c r="D29" s="2">
        <f t="shared" si="1"/>
        <v>1.9201040128636455</v>
      </c>
      <c r="E29" s="6"/>
    </row>
    <row r="30" spans="1:5" x14ac:dyDescent="0.25">
      <c r="A30" s="5">
        <v>2011</v>
      </c>
      <c r="B30" s="5">
        <v>17.201596113809853</v>
      </c>
      <c r="C30" s="8">
        <v>2.04705</v>
      </c>
      <c r="D30" s="2">
        <f t="shared" si="1"/>
        <v>1.8899346858799038</v>
      </c>
      <c r="E30" s="6"/>
    </row>
    <row r="31" spans="1:5" x14ac:dyDescent="0.25">
      <c r="A31" s="5">
        <v>2012</v>
      </c>
      <c r="B31" s="5">
        <v>17.133294133610747</v>
      </c>
      <c r="C31" s="8">
        <v>1.8803099999999999</v>
      </c>
      <c r="D31" s="2">
        <f t="shared" si="1"/>
        <v>1.8927296518215551</v>
      </c>
      <c r="E31" s="6"/>
    </row>
    <row r="32" spans="1:5" x14ac:dyDescent="0.25">
      <c r="A32" s="5">
        <v>2013</v>
      </c>
      <c r="B32" s="5">
        <v>17.866004962779158</v>
      </c>
      <c r="C32" s="8">
        <v>1.9132800000000001</v>
      </c>
      <c r="D32" s="2">
        <f t="shared" si="1"/>
        <v>1.8627465999885766</v>
      </c>
      <c r="E32" s="6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5C4B-B92B-4B44-AD79-CA8991ECE133}">
  <dimension ref="A1:E32"/>
  <sheetViews>
    <sheetView topLeftCell="C1" zoomScale="150" zoomScaleNormal="150" workbookViewId="0">
      <selection activeCell="D2" sqref="D2:D19"/>
    </sheetView>
  </sheetViews>
  <sheetFormatPr defaultColWidth="22.33203125" defaultRowHeight="13.8" x14ac:dyDescent="0.25"/>
  <cols>
    <col min="1" max="2" width="22.33203125" style="7"/>
    <col min="3" max="3" width="27.88671875" style="7" customWidth="1"/>
    <col min="4" max="4" width="22.5546875" style="1" customWidth="1"/>
    <col min="5" max="16384" width="22.33203125" style="7"/>
  </cols>
  <sheetData>
    <row r="1" spans="1:5" x14ac:dyDescent="0.25">
      <c r="A1" s="5" t="s">
        <v>0</v>
      </c>
      <c r="B1" s="5" t="s">
        <v>1</v>
      </c>
      <c r="C1" s="8" t="s">
        <v>7</v>
      </c>
      <c r="D1" s="2" t="s">
        <v>3</v>
      </c>
      <c r="E1" s="6"/>
    </row>
    <row r="2" spans="1:5" x14ac:dyDescent="0.25">
      <c r="A2" s="5">
        <v>1982</v>
      </c>
      <c r="B2" s="5">
        <v>8.983065417347202</v>
      </c>
      <c r="C2" s="8">
        <v>1.59229</v>
      </c>
      <c r="D2" s="2">
        <f>0.0123*(B2-8.9937)/0.1354+1.4387</f>
        <v>1.4377339337767399</v>
      </c>
      <c r="E2" s="6"/>
    </row>
    <row r="3" spans="1:5" x14ac:dyDescent="0.25">
      <c r="A3" s="5">
        <v>1983</v>
      </c>
      <c r="B3" s="5">
        <v>9.5736624047756944</v>
      </c>
      <c r="C3" s="8">
        <v>1.45282</v>
      </c>
      <c r="D3" s="2">
        <f t="shared" ref="D3:D19" si="0">0.0123*(B3-8.9937)/0.1354+1.4387</f>
        <v>1.4913849156480137</v>
      </c>
      <c r="E3" s="6"/>
    </row>
    <row r="4" spans="1:5" x14ac:dyDescent="0.25">
      <c r="A4" s="5">
        <v>1984</v>
      </c>
      <c r="B4" s="5">
        <v>8.9490629901758449</v>
      </c>
      <c r="C4" s="8">
        <v>1.58003</v>
      </c>
      <c r="D4" s="2">
        <f t="shared" si="0"/>
        <v>1.4346450869952947</v>
      </c>
      <c r="E4" s="6"/>
    </row>
    <row r="5" spans="1:5" x14ac:dyDescent="0.25">
      <c r="A5" s="5">
        <v>1985</v>
      </c>
      <c r="B5" s="5">
        <v>9.2750953821865547</v>
      </c>
      <c r="C5" s="8">
        <v>1.4404300000000001</v>
      </c>
      <c r="D5" s="2">
        <f t="shared" si="0"/>
        <v>1.4642625051764744</v>
      </c>
      <c r="E5" s="6"/>
    </row>
    <row r="6" spans="1:5" x14ac:dyDescent="0.25">
      <c r="A6" s="5">
        <v>1986</v>
      </c>
      <c r="B6" s="5">
        <v>8.6458105447385698</v>
      </c>
      <c r="C6" s="8">
        <v>1.4744999999999999</v>
      </c>
      <c r="D6" s="2">
        <f t="shared" si="0"/>
        <v>1.4070970435766943</v>
      </c>
      <c r="E6" s="6"/>
    </row>
    <row r="7" spans="1:5" x14ac:dyDescent="0.25">
      <c r="A7" s="5">
        <v>1987</v>
      </c>
      <c r="B7" s="5">
        <v>9.8583108599803086</v>
      </c>
      <c r="C7" s="8">
        <v>1.61063</v>
      </c>
      <c r="D7" s="2">
        <f t="shared" si="0"/>
        <v>1.51724293632022</v>
      </c>
      <c r="E7" s="6"/>
    </row>
    <row r="8" spans="1:5" x14ac:dyDescent="0.25">
      <c r="A8" s="5">
        <v>1988</v>
      </c>
      <c r="B8" s="5">
        <v>11.46566420422258</v>
      </c>
      <c r="C8" s="8">
        <v>1.4494800000000001</v>
      </c>
      <c r="D8" s="2">
        <f t="shared" si="0"/>
        <v>1.6632580480940748</v>
      </c>
      <c r="E8" s="6"/>
    </row>
    <row r="9" spans="1:5" x14ac:dyDescent="0.25">
      <c r="A9" s="5">
        <v>1990</v>
      </c>
      <c r="B9" s="5">
        <v>10.351801137560564</v>
      </c>
      <c r="C9" s="8">
        <v>1.59358</v>
      </c>
      <c r="D9" s="2">
        <f t="shared" si="0"/>
        <v>1.5620725553323112</v>
      </c>
      <c r="E9" s="6"/>
    </row>
    <row r="10" spans="1:5" x14ac:dyDescent="0.25">
      <c r="A10" s="5">
        <v>1991</v>
      </c>
      <c r="B10" s="5">
        <v>10.120806535720495</v>
      </c>
      <c r="C10" s="8">
        <v>1.49682</v>
      </c>
      <c r="D10" s="2">
        <f t="shared" si="0"/>
        <v>1.5410885553128664</v>
      </c>
      <c r="E10" s="6"/>
    </row>
    <row r="11" spans="1:5" x14ac:dyDescent="0.25">
      <c r="A11" s="5">
        <v>1992</v>
      </c>
      <c r="B11" s="5">
        <v>11.111586330781403</v>
      </c>
      <c r="C11" s="8">
        <v>1.31891</v>
      </c>
      <c r="D11" s="2">
        <f t="shared" si="0"/>
        <v>1.6310929236972767</v>
      </c>
      <c r="E11" s="6"/>
    </row>
    <row r="12" spans="1:5" x14ac:dyDescent="0.25">
      <c r="A12" s="5">
        <v>1993</v>
      </c>
      <c r="B12" s="5">
        <v>11.300565463244888</v>
      </c>
      <c r="C12" s="8">
        <v>1.37968</v>
      </c>
      <c r="D12" s="2">
        <f t="shared" si="0"/>
        <v>1.6482601565576966</v>
      </c>
      <c r="E12" s="6"/>
    </row>
    <row r="13" spans="1:5" x14ac:dyDescent="0.25">
      <c r="A13" s="5">
        <v>1994</v>
      </c>
      <c r="B13" s="5">
        <v>10.841642356424433</v>
      </c>
      <c r="C13" s="8">
        <v>1.5677300000000001</v>
      </c>
      <c r="D13" s="2">
        <f t="shared" si="0"/>
        <v>1.6065706867357499</v>
      </c>
      <c r="E13" s="6"/>
    </row>
    <row r="14" spans="1:5" x14ac:dyDescent="0.25">
      <c r="A14" s="5">
        <v>1995</v>
      </c>
      <c r="B14" s="5">
        <v>10.273327049952874</v>
      </c>
      <c r="C14" s="8">
        <v>1.5593999999999999</v>
      </c>
      <c r="D14" s="2">
        <f t="shared" si="0"/>
        <v>1.5549438162069451</v>
      </c>
      <c r="E14" s="6"/>
    </row>
    <row r="15" spans="1:5" x14ac:dyDescent="0.25">
      <c r="A15" s="5">
        <v>1996</v>
      </c>
      <c r="B15" s="5">
        <v>10.658899156287665</v>
      </c>
      <c r="C15" s="8">
        <v>1.6004499999999999</v>
      </c>
      <c r="D15" s="2">
        <f t="shared" si="0"/>
        <v>1.5899699381265753</v>
      </c>
      <c r="E15" s="6"/>
    </row>
    <row r="16" spans="1:5" x14ac:dyDescent="0.25">
      <c r="A16" s="5">
        <v>1997</v>
      </c>
      <c r="B16" s="5">
        <v>10.621427996458181</v>
      </c>
      <c r="C16" s="8">
        <v>1.7914600000000001</v>
      </c>
      <c r="D16" s="2">
        <f t="shared" si="0"/>
        <v>1.5865659849072056</v>
      </c>
      <c r="E16" s="6"/>
    </row>
    <row r="17" spans="1:5" x14ac:dyDescent="0.25">
      <c r="A17" s="5">
        <v>1998</v>
      </c>
      <c r="B17" s="5">
        <v>11.748722524130102</v>
      </c>
      <c r="C17" s="8">
        <v>1.77877</v>
      </c>
      <c r="D17" s="2">
        <f t="shared" si="0"/>
        <v>1.6889716177754819</v>
      </c>
      <c r="E17" s="6"/>
    </row>
    <row r="18" spans="1:5" x14ac:dyDescent="0.25">
      <c r="A18" s="5">
        <v>1999</v>
      </c>
      <c r="B18" s="5">
        <v>10.871235091974931</v>
      </c>
      <c r="C18" s="8">
        <v>1.73536</v>
      </c>
      <c r="D18" s="2">
        <f t="shared" si="0"/>
        <v>1.6092589485324347</v>
      </c>
      <c r="E18" s="6"/>
    </row>
    <row r="19" spans="1:5" s="11" customFormat="1" x14ac:dyDescent="0.25">
      <c r="A19" s="9">
        <v>2000</v>
      </c>
      <c r="B19" s="9">
        <v>11.879231319120304</v>
      </c>
      <c r="C19" s="12">
        <v>1.7093400000000001</v>
      </c>
      <c r="D19" s="2">
        <f t="shared" si="0"/>
        <v>1.7008272911756259</v>
      </c>
      <c r="E19" s="10"/>
    </row>
    <row r="20" spans="1:5" x14ac:dyDescent="0.25">
      <c r="A20" s="5">
        <v>2001</v>
      </c>
      <c r="B20" s="5">
        <v>11.613415858146535</v>
      </c>
      <c r="C20" s="8">
        <v>1.79352</v>
      </c>
      <c r="D20" s="2">
        <f>-0.006*(B20-5.47)/0.391+1.7</f>
        <v>1.6057276338903343</v>
      </c>
      <c r="E20" s="6"/>
    </row>
    <row r="21" spans="1:5" x14ac:dyDescent="0.25">
      <c r="A21" s="5">
        <v>2002</v>
      </c>
      <c r="B21" s="5">
        <v>13.597472686586809</v>
      </c>
      <c r="C21" s="8">
        <v>1.6186100000000001</v>
      </c>
      <c r="D21" s="2">
        <f t="shared" ref="D21:D32" si="1">-0.006*(B21-5.47)/0.391+1.7</f>
        <v>1.5752817490549338</v>
      </c>
      <c r="E21" s="6"/>
    </row>
    <row r="22" spans="1:5" x14ac:dyDescent="0.25">
      <c r="A22" s="5">
        <v>2003</v>
      </c>
      <c r="B22" s="5">
        <v>15.188762071992976</v>
      </c>
      <c r="C22" s="8">
        <v>1.4513199999999999</v>
      </c>
      <c r="D22" s="2">
        <f t="shared" si="1"/>
        <v>1.5508629861075245</v>
      </c>
      <c r="E22" s="6"/>
    </row>
    <row r="23" spans="1:5" x14ac:dyDescent="0.25">
      <c r="A23" s="5">
        <v>2004</v>
      </c>
      <c r="B23" s="5">
        <v>14.131768004205361</v>
      </c>
      <c r="C23" s="8">
        <v>1.5931200000000001</v>
      </c>
      <c r="D23" s="2">
        <f t="shared" si="1"/>
        <v>1.5670828439252373</v>
      </c>
      <c r="E23" s="6"/>
    </row>
    <row r="24" spans="1:5" x14ac:dyDescent="0.25">
      <c r="A24" s="5">
        <v>2005</v>
      </c>
      <c r="B24" s="5">
        <v>14.974729871035203</v>
      </c>
      <c r="C24" s="8">
        <v>1.5461100000000001</v>
      </c>
      <c r="D24" s="2">
        <f t="shared" si="1"/>
        <v>1.5541473677078996</v>
      </c>
      <c r="E24" s="6"/>
    </row>
    <row r="25" spans="1:5" x14ac:dyDescent="0.25">
      <c r="A25" s="5">
        <v>2006</v>
      </c>
      <c r="B25" s="5">
        <v>16.738842244807778</v>
      </c>
      <c r="C25" s="8">
        <v>1.3805799999999999</v>
      </c>
      <c r="D25" s="2">
        <f t="shared" si="1"/>
        <v>1.5270765895937424</v>
      </c>
      <c r="E25" s="6"/>
    </row>
    <row r="26" spans="1:5" x14ac:dyDescent="0.25">
      <c r="A26" s="5">
        <v>2007</v>
      </c>
      <c r="B26" s="5">
        <v>16.259011897916761</v>
      </c>
      <c r="C26" s="8">
        <v>1.39822</v>
      </c>
      <c r="D26" s="2">
        <f t="shared" si="1"/>
        <v>1.5344397151214819</v>
      </c>
      <c r="E26" s="6"/>
    </row>
    <row r="27" spans="1:5" x14ac:dyDescent="0.25">
      <c r="A27" s="5">
        <v>2008</v>
      </c>
      <c r="B27" s="5">
        <v>16.717246163183905</v>
      </c>
      <c r="C27" s="8">
        <v>1.4965599999999999</v>
      </c>
      <c r="D27" s="2">
        <f t="shared" si="1"/>
        <v>1.52740798726572</v>
      </c>
      <c r="E27" s="6"/>
    </row>
    <row r="28" spans="1:5" x14ac:dyDescent="0.25">
      <c r="A28" s="5">
        <v>2009</v>
      </c>
      <c r="B28" s="5">
        <v>15.469660610215977</v>
      </c>
      <c r="C28" s="8">
        <v>1.4946600000000001</v>
      </c>
      <c r="D28" s="2">
        <f t="shared" si="1"/>
        <v>1.5465525226053813</v>
      </c>
      <c r="E28" s="6"/>
    </row>
    <row r="29" spans="1:5" x14ac:dyDescent="0.25">
      <c r="A29" s="5">
        <v>2010</v>
      </c>
      <c r="B29" s="5">
        <v>16.464333185644662</v>
      </c>
      <c r="C29" s="8">
        <v>1.5451999999999999</v>
      </c>
      <c r="D29" s="2">
        <f t="shared" si="1"/>
        <v>1.531289004823867</v>
      </c>
      <c r="E29" s="6"/>
    </row>
    <row r="30" spans="1:5" x14ac:dyDescent="0.25">
      <c r="A30" s="5">
        <v>2011</v>
      </c>
      <c r="B30" s="5">
        <v>17.201596113809853</v>
      </c>
      <c r="C30" s="8">
        <v>1.6809499999999999</v>
      </c>
      <c r="D30" s="2">
        <f t="shared" si="1"/>
        <v>1.5199755072049639</v>
      </c>
      <c r="E30" s="6"/>
    </row>
    <row r="31" spans="1:5" x14ac:dyDescent="0.25">
      <c r="A31" s="5">
        <v>2012</v>
      </c>
      <c r="B31" s="5">
        <v>17.133294133610747</v>
      </c>
      <c r="C31" s="8">
        <v>1.51586</v>
      </c>
      <c r="D31" s="2">
        <f t="shared" si="1"/>
        <v>1.5210236194330831</v>
      </c>
      <c r="E31" s="6"/>
    </row>
    <row r="32" spans="1:5" x14ac:dyDescent="0.25">
      <c r="A32" s="5">
        <v>2013</v>
      </c>
      <c r="B32" s="5">
        <v>17.866004962779158</v>
      </c>
      <c r="C32" s="8">
        <v>1.56654</v>
      </c>
      <c r="D32" s="2">
        <f t="shared" si="1"/>
        <v>1.5097799749957161</v>
      </c>
      <c r="E32" s="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FB29-4C4E-491F-ABB6-D6AE23C01ADD}">
  <dimension ref="A1:E32"/>
  <sheetViews>
    <sheetView tabSelected="1" zoomScale="150" zoomScaleNormal="150" workbookViewId="0">
      <selection activeCell="D2" sqref="D2:D19"/>
    </sheetView>
  </sheetViews>
  <sheetFormatPr defaultColWidth="19" defaultRowHeight="13.8" x14ac:dyDescent="0.25"/>
  <cols>
    <col min="1" max="3" width="19" style="7"/>
    <col min="4" max="4" width="22.5546875" style="1" customWidth="1"/>
    <col min="5" max="16384" width="19" style="7"/>
  </cols>
  <sheetData>
    <row r="1" spans="1:5" x14ac:dyDescent="0.25">
      <c r="A1" s="5" t="s">
        <v>0</v>
      </c>
      <c r="B1" s="5" t="s">
        <v>1</v>
      </c>
      <c r="C1" s="8" t="s">
        <v>8</v>
      </c>
      <c r="D1" s="2" t="s">
        <v>3</v>
      </c>
      <c r="E1" s="6"/>
    </row>
    <row r="2" spans="1:5" x14ac:dyDescent="0.25">
      <c r="A2" s="5">
        <v>1982</v>
      </c>
      <c r="B2" s="5">
        <v>8.983065417347202</v>
      </c>
      <c r="C2" s="8">
        <v>0.82696499999999995</v>
      </c>
      <c r="D2" s="2">
        <f>0.0054*(B2-8.9937)/0.1354+0.8261</f>
        <v>0.82567587336539794</v>
      </c>
      <c r="E2" s="6"/>
    </row>
    <row r="3" spans="1:5" x14ac:dyDescent="0.25">
      <c r="A3" s="5">
        <v>1983</v>
      </c>
      <c r="B3" s="5">
        <v>9.5736624047756944</v>
      </c>
      <c r="C3" s="8">
        <v>0.86010799999999998</v>
      </c>
      <c r="D3" s="2">
        <f t="shared" ref="D3:D19" si="0">0.0054*(B3-8.9937)/0.1354+0.8261</f>
        <v>0.84922996296742048</v>
      </c>
      <c r="E3" s="6"/>
    </row>
    <row r="4" spans="1:5" x14ac:dyDescent="0.25">
      <c r="A4" s="5">
        <v>1984</v>
      </c>
      <c r="B4" s="5">
        <v>8.9490629901758449</v>
      </c>
      <c r="C4" s="8">
        <v>0.895428</v>
      </c>
      <c r="D4" s="2">
        <f t="shared" si="0"/>
        <v>0.82431979429061708</v>
      </c>
      <c r="E4" s="6"/>
    </row>
    <row r="5" spans="1:5" x14ac:dyDescent="0.25">
      <c r="A5" s="5">
        <v>1985</v>
      </c>
      <c r="B5" s="5">
        <v>9.2750953821865547</v>
      </c>
      <c r="C5" s="8">
        <v>0.854711</v>
      </c>
      <c r="D5" s="2">
        <f t="shared" si="0"/>
        <v>0.8373225632482082</v>
      </c>
      <c r="E5" s="6"/>
    </row>
    <row r="6" spans="1:5" x14ac:dyDescent="0.25">
      <c r="A6" s="5">
        <v>1986</v>
      </c>
      <c r="B6" s="5">
        <v>8.6458105447385698</v>
      </c>
      <c r="C6" s="8">
        <v>0.87630699999999995</v>
      </c>
      <c r="D6" s="2">
        <f t="shared" si="0"/>
        <v>0.81222553132635356</v>
      </c>
      <c r="E6" s="6"/>
    </row>
    <row r="7" spans="1:5" x14ac:dyDescent="0.25">
      <c r="A7" s="5">
        <v>1987</v>
      </c>
      <c r="B7" s="5">
        <v>9.8583108599803086</v>
      </c>
      <c r="C7" s="8">
        <v>0.89513100000000001</v>
      </c>
      <c r="D7" s="2">
        <f t="shared" si="0"/>
        <v>0.86058226472595023</v>
      </c>
      <c r="E7" s="6"/>
    </row>
    <row r="8" spans="1:5" x14ac:dyDescent="0.25">
      <c r="A8" s="5">
        <v>1988</v>
      </c>
      <c r="B8" s="5">
        <v>11.46566420422258</v>
      </c>
      <c r="C8" s="8">
        <v>0.82512399999999997</v>
      </c>
      <c r="D8" s="2">
        <f t="shared" si="0"/>
        <v>0.92468646013886202</v>
      </c>
      <c r="E8" s="6"/>
    </row>
    <row r="9" spans="1:5" x14ac:dyDescent="0.25">
      <c r="A9" s="5">
        <v>1990</v>
      </c>
      <c r="B9" s="5">
        <v>10.351801137560564</v>
      </c>
      <c r="C9" s="8">
        <v>0.82293799999999995</v>
      </c>
      <c r="D9" s="2">
        <f t="shared" si="0"/>
        <v>0.88026356087759994</v>
      </c>
      <c r="E9" s="6"/>
    </row>
    <row r="10" spans="1:5" x14ac:dyDescent="0.25">
      <c r="A10" s="5">
        <v>1991</v>
      </c>
      <c r="B10" s="5">
        <v>10.120806535720495</v>
      </c>
      <c r="C10" s="8">
        <v>0.85118199999999999</v>
      </c>
      <c r="D10" s="2">
        <f t="shared" si="0"/>
        <v>0.87105107306418517</v>
      </c>
      <c r="E10" s="6"/>
    </row>
    <row r="11" spans="1:5" x14ac:dyDescent="0.25">
      <c r="A11" s="5">
        <v>1992</v>
      </c>
      <c r="B11" s="5">
        <v>11.111586330781403</v>
      </c>
      <c r="C11" s="8">
        <v>0.78986400000000001</v>
      </c>
      <c r="D11" s="2">
        <f t="shared" si="0"/>
        <v>0.9105651860134385</v>
      </c>
      <c r="E11" s="6"/>
    </row>
    <row r="12" spans="1:5" x14ac:dyDescent="0.25">
      <c r="A12" s="5">
        <v>1993</v>
      </c>
      <c r="B12" s="5">
        <v>11.300565463244888</v>
      </c>
      <c r="C12" s="8">
        <v>0.82311199999999995</v>
      </c>
      <c r="D12" s="2">
        <f t="shared" si="0"/>
        <v>0.91810201995215945</v>
      </c>
      <c r="E12" s="6"/>
    </row>
    <row r="13" spans="1:5" x14ac:dyDescent="0.25">
      <c r="A13" s="5">
        <v>1994</v>
      </c>
      <c r="B13" s="5">
        <v>10.841642356424433</v>
      </c>
      <c r="C13" s="8">
        <v>0.83883799999999997</v>
      </c>
      <c r="D13" s="2">
        <f t="shared" si="0"/>
        <v>0.8997993258839877</v>
      </c>
      <c r="E13" s="6"/>
    </row>
    <row r="14" spans="1:5" x14ac:dyDescent="0.25">
      <c r="A14" s="5">
        <v>1995</v>
      </c>
      <c r="B14" s="5">
        <v>10.273327049952874</v>
      </c>
      <c r="C14" s="8">
        <v>0.97189400000000004</v>
      </c>
      <c r="D14" s="2">
        <f t="shared" si="0"/>
        <v>0.87713387052987823</v>
      </c>
      <c r="E14" s="6"/>
    </row>
    <row r="15" spans="1:5" x14ac:dyDescent="0.25">
      <c r="A15" s="5">
        <v>1996</v>
      </c>
      <c r="B15" s="5">
        <v>10.658899156287665</v>
      </c>
      <c r="C15" s="8">
        <v>0.90497700000000003</v>
      </c>
      <c r="D15" s="2">
        <f t="shared" si="0"/>
        <v>0.89251119234825249</v>
      </c>
      <c r="E15" s="6"/>
    </row>
    <row r="16" spans="1:5" x14ac:dyDescent="0.25">
      <c r="A16" s="5">
        <v>1997</v>
      </c>
      <c r="B16" s="5">
        <v>10.621427996458181</v>
      </c>
      <c r="C16" s="8">
        <v>0.94186000000000003</v>
      </c>
      <c r="D16" s="2">
        <f t="shared" si="0"/>
        <v>0.89101677386169986</v>
      </c>
      <c r="E16" s="6"/>
    </row>
    <row r="17" spans="1:5" x14ac:dyDescent="0.25">
      <c r="A17" s="5">
        <v>1998</v>
      </c>
      <c r="B17" s="5">
        <v>11.748722524130102</v>
      </c>
      <c r="C17" s="8">
        <v>1.0455099999999999</v>
      </c>
      <c r="D17" s="2">
        <f t="shared" si="0"/>
        <v>0.93597534438923591</v>
      </c>
      <c r="E17" s="6"/>
    </row>
    <row r="18" spans="1:5" x14ac:dyDescent="0.25">
      <c r="A18" s="5">
        <v>1999</v>
      </c>
      <c r="B18" s="5">
        <v>10.871235091974931</v>
      </c>
      <c r="C18" s="8">
        <v>0.96002200000000004</v>
      </c>
      <c r="D18" s="2">
        <f t="shared" si="0"/>
        <v>0.90097953838009315</v>
      </c>
      <c r="E18" s="6"/>
    </row>
    <row r="19" spans="1:5" s="11" customFormat="1" x14ac:dyDescent="0.25">
      <c r="A19" s="9">
        <v>2000</v>
      </c>
      <c r="B19" s="9">
        <v>11.879231319120304</v>
      </c>
      <c r="C19" s="12">
        <v>0.86247200000000002</v>
      </c>
      <c r="D19" s="2">
        <f t="shared" si="0"/>
        <v>0.94118027417466499</v>
      </c>
      <c r="E19" s="10"/>
    </row>
    <row r="20" spans="1:5" x14ac:dyDescent="0.25">
      <c r="A20" s="5">
        <v>2001</v>
      </c>
      <c r="B20" s="5">
        <v>11.613415858146535</v>
      </c>
      <c r="C20" s="8">
        <v>1.0876300000000001</v>
      </c>
      <c r="D20" s="2">
        <f>-0.014*(B20-5.47)/0.391+1.16</f>
        <v>0.94003114574411373</v>
      </c>
      <c r="E20" s="6"/>
    </row>
    <row r="21" spans="1:5" x14ac:dyDescent="0.25">
      <c r="A21" s="5">
        <v>2002</v>
      </c>
      <c r="B21" s="5">
        <v>13.597472686586809</v>
      </c>
      <c r="C21" s="8">
        <v>0.82983300000000004</v>
      </c>
      <c r="D21" s="2">
        <f t="shared" ref="D21:D32" si="1">-0.014*(B21-5.47)/0.391+1.16</f>
        <v>0.86899074779484553</v>
      </c>
      <c r="E21" s="6"/>
    </row>
    <row r="22" spans="1:5" x14ac:dyDescent="0.25">
      <c r="A22" s="5">
        <v>2003</v>
      </c>
      <c r="B22" s="5">
        <v>15.188762071992976</v>
      </c>
      <c r="C22" s="8">
        <v>0.746228</v>
      </c>
      <c r="D22" s="2">
        <f t="shared" si="1"/>
        <v>0.81201363425089079</v>
      </c>
      <c r="E22" s="6"/>
    </row>
    <row r="23" spans="1:5" x14ac:dyDescent="0.25">
      <c r="A23" s="5">
        <v>2004</v>
      </c>
      <c r="B23" s="5">
        <v>14.131768004205361</v>
      </c>
      <c r="C23" s="8">
        <v>0.90091100000000002</v>
      </c>
      <c r="D23" s="2">
        <f t="shared" si="1"/>
        <v>0.84985996915888729</v>
      </c>
      <c r="E23" s="6"/>
    </row>
    <row r="24" spans="1:5" x14ac:dyDescent="0.25">
      <c r="A24" s="5">
        <v>2005</v>
      </c>
      <c r="B24" s="5">
        <v>14.974729871035203</v>
      </c>
      <c r="C24" s="8">
        <v>0.84530000000000005</v>
      </c>
      <c r="D24" s="2">
        <f t="shared" si="1"/>
        <v>0.81967719131843264</v>
      </c>
      <c r="E24" s="6"/>
    </row>
    <row r="25" spans="1:5" x14ac:dyDescent="0.25">
      <c r="A25" s="5">
        <v>2006</v>
      </c>
      <c r="B25" s="5">
        <v>16.738842244807778</v>
      </c>
      <c r="C25" s="8">
        <v>0.64374399999999998</v>
      </c>
      <c r="D25" s="2">
        <f t="shared" si="1"/>
        <v>0.75651204238539915</v>
      </c>
      <c r="E25" s="6"/>
    </row>
    <row r="26" spans="1:5" x14ac:dyDescent="0.25">
      <c r="A26" s="5">
        <v>2007</v>
      </c>
      <c r="B26" s="5">
        <v>16.259011897916761</v>
      </c>
      <c r="C26" s="8">
        <v>0.82169599999999998</v>
      </c>
      <c r="D26" s="2">
        <f t="shared" si="1"/>
        <v>0.77369266861679109</v>
      </c>
      <c r="E26" s="6"/>
    </row>
    <row r="27" spans="1:5" x14ac:dyDescent="0.25">
      <c r="A27" s="5">
        <v>2008</v>
      </c>
      <c r="B27" s="5">
        <v>16.717246163183905</v>
      </c>
      <c r="C27" s="8">
        <v>0.64035399999999998</v>
      </c>
      <c r="D27" s="2">
        <f t="shared" si="1"/>
        <v>0.75728530362001356</v>
      </c>
      <c r="E27" s="6"/>
    </row>
    <row r="28" spans="1:5" x14ac:dyDescent="0.25">
      <c r="A28" s="5">
        <v>2009</v>
      </c>
      <c r="B28" s="5">
        <v>15.469660610215977</v>
      </c>
      <c r="C28" s="8">
        <v>0.86222100000000002</v>
      </c>
      <c r="D28" s="2">
        <f t="shared" si="1"/>
        <v>0.8019558860792233</v>
      </c>
      <c r="E28" s="6"/>
    </row>
    <row r="29" spans="1:5" x14ac:dyDescent="0.25">
      <c r="A29" s="5">
        <v>2010</v>
      </c>
      <c r="B29" s="5">
        <v>16.464333185644662</v>
      </c>
      <c r="C29" s="8">
        <v>0.79405999999999999</v>
      </c>
      <c r="D29" s="2">
        <f t="shared" si="1"/>
        <v>0.76634101125568976</v>
      </c>
      <c r="E29" s="6"/>
    </row>
    <row r="30" spans="1:5" x14ac:dyDescent="0.25">
      <c r="A30" s="5">
        <v>2011</v>
      </c>
      <c r="B30" s="5">
        <v>17.201596113809853</v>
      </c>
      <c r="C30" s="8">
        <v>0.81828500000000004</v>
      </c>
      <c r="D30" s="2">
        <f t="shared" si="1"/>
        <v>0.73994285014491568</v>
      </c>
      <c r="E30" s="6"/>
    </row>
    <row r="31" spans="1:5" x14ac:dyDescent="0.25">
      <c r="A31" s="5">
        <v>2012</v>
      </c>
      <c r="B31" s="5">
        <v>17.133294133610747</v>
      </c>
      <c r="C31" s="8">
        <v>0.70174999999999998</v>
      </c>
      <c r="D31" s="2">
        <f t="shared" si="1"/>
        <v>0.74238844534386061</v>
      </c>
      <c r="E31" s="6"/>
    </row>
    <row r="32" spans="1:5" x14ac:dyDescent="0.25">
      <c r="A32" s="5">
        <v>2013</v>
      </c>
      <c r="B32" s="5">
        <v>17.866004962779158</v>
      </c>
      <c r="C32" s="8">
        <v>0.77715299999999998</v>
      </c>
      <c r="D32" s="2">
        <f t="shared" si="1"/>
        <v>0.71615327499000436</v>
      </c>
      <c r="E32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2022-07-08T08:58:49Z</dcterms:created>
  <dcterms:modified xsi:type="dcterms:W3CDTF">2022-07-09T08:20:46Z</dcterms:modified>
</cp:coreProperties>
</file>