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IS775\"/>
    </mc:Choice>
  </mc:AlternateContent>
  <xr:revisionPtr revIDLastSave="0" documentId="13_ncr:1_{8016222B-B4EB-4CF5-98B8-8977C2FB9015}" xr6:coauthVersionLast="47" xr6:coauthVersionMax="47" xr10:uidLastSave="{00000000-0000-0000-0000-000000000000}"/>
  <bookViews>
    <workbookView xWindow="-110" yWindow="-110" windowWidth="19420" windowHeight="10300" firstSheet="16" activeTab="16" xr2:uid="{196C3298-8DAE-41E2-B5EA-F7376620E845}"/>
  </bookViews>
  <sheets>
    <sheet name="Manager's Page" sheetId="1" r:id="rId1"/>
    <sheet name="Conceptual Model" sheetId="6" r:id="rId2"/>
    <sheet name="Model_Best estimates" sheetId="5" r:id="rId3"/>
    <sheet name="Scenario reservations @ 200" sheetId="31" r:id="rId4"/>
    <sheet name="Scenario reservations @ 230" sheetId="32" r:id="rId5"/>
    <sheet name="Scenario reservations @ 350" sheetId="33" r:id="rId6"/>
    <sheet name="Scenario cancellations @ 200" sheetId="35" r:id="rId7"/>
    <sheet name="Scenario cancellations @ 230" sheetId="36" r:id="rId8"/>
    <sheet name="Scenario cancellations @ 350" sheetId="34" r:id="rId9"/>
    <sheet name="Scenario walk-in @ 200" sheetId="37" r:id="rId10"/>
    <sheet name="Scenario walk-in @ 230" sheetId="38" r:id="rId11"/>
    <sheet name="Scenario walk-in @ 350" sheetId="39" r:id="rId12"/>
    <sheet name="Fully occupied at $200" sheetId="41" r:id="rId13"/>
    <sheet name="Fully occupied at $230" sheetId="42" r:id="rId14"/>
    <sheet name="Fully occupied at $350" sheetId="40" r:id="rId15"/>
    <sheet name="Distributions" sheetId="14" r:id="rId16"/>
    <sheet name="Model_Simulated Data" sheetId="3" r:id="rId17"/>
    <sheet name="Simulated data sheet" sheetId="25" r:id="rId18"/>
    <sheet name="Output summary" sheetId="26" r:id="rId19"/>
    <sheet name="Risk Profiling" sheetId="27" r:id="rId20"/>
  </sheets>
  <externalReferences>
    <externalReference r:id="rId21"/>
  </externalReferences>
  <definedNames>
    <definedName name="_xlchart.v1.0" hidden="1">'Simulated data sheet'!$F$6:$F$1005</definedName>
    <definedName name="_xlchart.v1.1" hidden="1">'Simulated data sheet'!$D$6:$D$1005</definedName>
    <definedName name="_xlchart.v1.2" hidden="1">'Simulated data sheet'!$E$6:$E$1005</definedName>
    <definedName name="_xlchart.v1.3" hidden="1">'Output summary'!$AC$4:$AC$1003</definedName>
    <definedName name="_xlchart.v1.4" hidden="1">'Output summary'!$AT$4:$AT$1003</definedName>
    <definedName name="_xlchart.v1.5" hidden="1">'Output summary'!$J$4:$J$1003</definedName>
    <definedName name="Contribution_margin_per_unit">[1]Model!$C$4</definedName>
    <definedName name="Cost_of_parts_per_unit">[1]Model!$H$5</definedName>
    <definedName name="Demand">[1]Model!$H$6</definedName>
    <definedName name="Direct_labour_cost_per_unit">[1]Model!$H$4</definedName>
    <definedName name="First_year_profit">[1]Model!$C$6</definedName>
    <definedName name="solver_adj" localSheetId="2" hidden="1">'Model_Best estimates'!$L$19</definedName>
    <definedName name="solver_adj" localSheetId="16" hidden="1">'Model_Simulated Data'!$L$19</definedName>
    <definedName name="solver_cvg" localSheetId="2" hidden="1">0.0001</definedName>
    <definedName name="solver_cvg" localSheetId="16" hidden="1">0.0001</definedName>
    <definedName name="solver_drv" localSheetId="2" hidden="1">2</definedName>
    <definedName name="solver_drv" localSheetId="16" hidden="1">2</definedName>
    <definedName name="solver_eng" localSheetId="2" hidden="1">1</definedName>
    <definedName name="solver_eng" localSheetId="16" hidden="1">1</definedName>
    <definedName name="solver_est" localSheetId="2" hidden="1">1</definedName>
    <definedName name="solver_est" localSheetId="16" hidden="1">1</definedName>
    <definedName name="solver_itr" localSheetId="2" hidden="1">2147483647</definedName>
    <definedName name="solver_itr" localSheetId="16" hidden="1">2147483647</definedName>
    <definedName name="solver_mip" localSheetId="2" hidden="1">2147483647</definedName>
    <definedName name="solver_mip" localSheetId="16" hidden="1">2147483647</definedName>
    <definedName name="solver_mni" localSheetId="2" hidden="1">30</definedName>
    <definedName name="solver_mni" localSheetId="16" hidden="1">30</definedName>
    <definedName name="solver_mrt" localSheetId="2" hidden="1">0.075</definedName>
    <definedName name="solver_mrt" localSheetId="16" hidden="1">0.075</definedName>
    <definedName name="solver_msl" localSheetId="2" hidden="1">2</definedName>
    <definedName name="solver_msl" localSheetId="16" hidden="1">2</definedName>
    <definedName name="solver_neg" localSheetId="2" hidden="1">1</definedName>
    <definedName name="solver_neg" localSheetId="16" hidden="1">1</definedName>
    <definedName name="solver_nod" localSheetId="2" hidden="1">2147483647</definedName>
    <definedName name="solver_nod" localSheetId="16" hidden="1">2147483647</definedName>
    <definedName name="solver_num" localSheetId="2" hidden="1">1</definedName>
    <definedName name="solver_num" localSheetId="16" hidden="1">1</definedName>
    <definedName name="solver_nwt" localSheetId="2" hidden="1">1</definedName>
    <definedName name="solver_nwt" localSheetId="16" hidden="1">1</definedName>
    <definedName name="solver_opt" localSheetId="2" hidden="1">'Model_Best estimates'!#REF!</definedName>
    <definedName name="solver_opt" localSheetId="16" hidden="1">'Model_Simulated Data'!#REF!</definedName>
    <definedName name="solver_pre" localSheetId="2" hidden="1">0.000001</definedName>
    <definedName name="solver_pre" localSheetId="16" hidden="1">0.000001</definedName>
    <definedName name="solver_rbv" localSheetId="2" hidden="1">2</definedName>
    <definedName name="solver_rbv" localSheetId="16" hidden="1">2</definedName>
    <definedName name="solver_rlx" localSheetId="2" hidden="1">2</definedName>
    <definedName name="solver_rlx" localSheetId="16" hidden="1">2</definedName>
    <definedName name="solver_rsd" localSheetId="2" hidden="1">0</definedName>
    <definedName name="solver_rsd" localSheetId="16" hidden="1">0</definedName>
    <definedName name="solver_scl" localSheetId="2" hidden="1">2</definedName>
    <definedName name="solver_scl" localSheetId="16" hidden="1">2</definedName>
    <definedName name="solver_sho" localSheetId="2" hidden="1">2</definedName>
    <definedName name="solver_sho" localSheetId="16" hidden="1">2</definedName>
    <definedName name="solver_ssz" localSheetId="2" hidden="1">100</definedName>
    <definedName name="solver_ssz" localSheetId="16" hidden="1">100</definedName>
    <definedName name="solver_tim" localSheetId="2" hidden="1">2147483647</definedName>
    <definedName name="solver_tim" localSheetId="16" hidden="1">2147483647</definedName>
    <definedName name="solver_tol" localSheetId="2" hidden="1">0.01</definedName>
    <definedName name="solver_tol" localSheetId="16" hidden="1">0.01</definedName>
    <definedName name="solver_typ" localSheetId="2" hidden="1">3</definedName>
    <definedName name="solver_typ" localSheetId="16" hidden="1">3</definedName>
    <definedName name="solver_val" localSheetId="2" hidden="1">0.3049</definedName>
    <definedName name="solver_val" localSheetId="16" hidden="1">0.3049</definedName>
    <definedName name="solver_ver" localSheetId="2" hidden="1">3</definedName>
    <definedName name="solver_ver" localSheetId="1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27" l="1"/>
  <c r="AD8" i="27"/>
  <c r="AC8" i="27"/>
  <c r="AB8" i="27"/>
  <c r="AA8" i="27"/>
  <c r="Z8" i="27"/>
  <c r="AE7" i="27"/>
  <c r="AD7" i="27"/>
  <c r="AC7" i="27"/>
  <c r="AB7" i="27"/>
  <c r="AA7" i="27"/>
  <c r="Z7" i="27"/>
  <c r="AE6" i="27"/>
  <c r="AD6" i="27"/>
  <c r="AC6" i="27"/>
  <c r="AB6" i="27"/>
  <c r="AA6" i="27"/>
  <c r="Z6" i="27"/>
  <c r="AF5" i="27"/>
  <c r="AE5" i="27"/>
  <c r="AD5" i="27"/>
  <c r="AC5" i="27"/>
  <c r="AB5" i="27"/>
  <c r="AA5" i="27"/>
  <c r="O6" i="27"/>
  <c r="K1009" i="25" l="1"/>
  <c r="K1008" i="25"/>
  <c r="H1009" i="25"/>
  <c r="H1008" i="25"/>
  <c r="H6" i="3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6" i="14"/>
  <c r="H5" i="3"/>
  <c r="H4" i="3"/>
  <c r="Q5" i="25" s="1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25" i="14"/>
  <c r="M8" i="27"/>
  <c r="V8" i="27"/>
  <c r="Y8" i="27"/>
  <c r="X8" i="27"/>
  <c r="W8" i="27"/>
  <c r="W7" i="27"/>
  <c r="V7" i="27"/>
  <c r="R8" i="27"/>
  <c r="Q8" i="27"/>
  <c r="P8" i="27"/>
  <c r="O8" i="27"/>
  <c r="N8" i="27"/>
  <c r="N7" i="27"/>
  <c r="M7" i="27"/>
  <c r="D8" i="27"/>
  <c r="D13" i="27"/>
  <c r="I8" i="27"/>
  <c r="H8" i="27"/>
  <c r="G8" i="27"/>
  <c r="F8" i="27"/>
  <c r="E8" i="27"/>
  <c r="E7" i="27"/>
  <c r="D7" i="27"/>
  <c r="G17" i="26"/>
  <c r="F20" i="26"/>
  <c r="F18" i="26"/>
  <c r="E17" i="26"/>
  <c r="F17" i="26"/>
  <c r="E21" i="26"/>
  <c r="E20" i="26"/>
  <c r="E18" i="26"/>
  <c r="G9" i="26"/>
  <c r="G8" i="26"/>
  <c r="G7" i="26"/>
  <c r="G6" i="26"/>
  <c r="F9" i="26"/>
  <c r="F8" i="26"/>
  <c r="F7" i="26"/>
  <c r="F6" i="26"/>
  <c r="E9" i="26"/>
  <c r="E8" i="26"/>
  <c r="E7" i="26"/>
  <c r="E6" i="26"/>
  <c r="AO57" i="25" l="1"/>
  <c r="V12" i="27"/>
  <c r="V13" i="27"/>
  <c r="W13" i="27"/>
  <c r="W12" i="27"/>
  <c r="V11" i="27"/>
  <c r="V6" i="27"/>
  <c r="W11" i="27"/>
  <c r="Y7" i="27"/>
  <c r="X7" i="27"/>
  <c r="Y6" i="27"/>
  <c r="X6" i="27"/>
  <c r="W6" i="27"/>
  <c r="N11" i="27"/>
  <c r="M11" i="27"/>
  <c r="M12" i="27"/>
  <c r="N12" i="27"/>
  <c r="M13" i="27"/>
  <c r="N13" i="27"/>
  <c r="M6" i="27"/>
  <c r="R7" i="27"/>
  <c r="Q7" i="27"/>
  <c r="P7" i="27"/>
  <c r="O7" i="27"/>
  <c r="R6" i="27"/>
  <c r="Q6" i="27"/>
  <c r="P6" i="27"/>
  <c r="N6" i="27"/>
  <c r="V5" i="27"/>
  <c r="Z5" i="27"/>
  <c r="Y5" i="27"/>
  <c r="X5" i="27"/>
  <c r="W5" i="27"/>
  <c r="G21" i="26"/>
  <c r="G20" i="26"/>
  <c r="G18" i="26"/>
  <c r="G19" i="26" s="1"/>
  <c r="G15" i="26"/>
  <c r="G14" i="26"/>
  <c r="G10" i="26"/>
  <c r="AO9" i="25"/>
  <c r="AO33" i="25"/>
  <c r="AO41" i="25"/>
  <c r="AO49" i="25"/>
  <c r="AO65" i="25"/>
  <c r="AO73" i="25"/>
  <c r="AO97" i="25"/>
  <c r="AO105" i="25"/>
  <c r="AO113" i="25"/>
  <c r="AO129" i="25"/>
  <c r="AO137" i="25"/>
  <c r="AO161" i="25"/>
  <c r="AO169" i="25"/>
  <c r="AO177" i="25"/>
  <c r="AO193" i="25"/>
  <c r="AO201" i="25"/>
  <c r="AO225" i="25"/>
  <c r="AO233" i="25"/>
  <c r="AO241" i="25"/>
  <c r="AO257" i="25"/>
  <c r="AO265" i="25"/>
  <c r="AO289" i="25"/>
  <c r="AO297" i="25"/>
  <c r="AO305" i="25"/>
  <c r="AO321" i="25"/>
  <c r="AO329" i="25"/>
  <c r="AO353" i="25"/>
  <c r="AO360" i="25"/>
  <c r="AO361" i="25"/>
  <c r="AO369" i="25"/>
  <c r="AO376" i="25"/>
  <c r="AO385" i="25"/>
  <c r="AO392" i="25"/>
  <c r="AO393" i="25"/>
  <c r="AO401" i="25"/>
  <c r="AO408" i="25"/>
  <c r="AO417" i="25"/>
  <c r="AO424" i="25"/>
  <c r="AO425" i="25"/>
  <c r="AO433" i="25"/>
  <c r="AO440" i="25"/>
  <c r="AO449" i="25"/>
  <c r="AO456" i="25"/>
  <c r="AO457" i="25"/>
  <c r="AO465" i="25"/>
  <c r="AO472" i="25"/>
  <c r="AO481" i="25"/>
  <c r="AO488" i="25"/>
  <c r="AO489" i="25"/>
  <c r="AO497" i="25"/>
  <c r="AO504" i="25"/>
  <c r="AO513" i="25"/>
  <c r="AO520" i="25"/>
  <c r="AO521" i="25"/>
  <c r="AO529" i="25"/>
  <c r="AO536" i="25"/>
  <c r="AO545" i="25"/>
  <c r="AO552" i="25"/>
  <c r="AO553" i="25"/>
  <c r="AO561" i="25"/>
  <c r="AO568" i="25"/>
  <c r="AO577" i="25"/>
  <c r="AO584" i="25"/>
  <c r="AO585" i="25"/>
  <c r="AO593" i="25"/>
  <c r="AO600" i="25"/>
  <c r="AO609" i="25"/>
  <c r="AO616" i="25"/>
  <c r="AO617" i="25"/>
  <c r="AO625" i="25"/>
  <c r="AO632" i="25"/>
  <c r="AO633" i="25"/>
  <c r="AO641" i="25"/>
  <c r="AO648" i="25"/>
  <c r="AO649" i="25"/>
  <c r="AO657" i="25"/>
  <c r="AO664" i="25"/>
  <c r="AO665" i="25"/>
  <c r="AO672" i="25"/>
  <c r="AO673" i="25"/>
  <c r="AO680" i="25"/>
  <c r="AO681" i="25"/>
  <c r="AO685" i="25"/>
  <c r="AO686" i="25"/>
  <c r="AO687" i="25"/>
  <c r="AO688" i="25"/>
  <c r="AO689" i="25"/>
  <c r="AO690" i="25"/>
  <c r="AO691" i="25"/>
  <c r="AO693" i="25"/>
  <c r="AO694" i="25"/>
  <c r="AO695" i="25"/>
  <c r="AO696" i="25"/>
  <c r="AO697" i="25"/>
  <c r="AO698" i="25"/>
  <c r="AO699" i="25"/>
  <c r="AO700" i="25"/>
  <c r="AO701" i="25"/>
  <c r="AO702" i="25"/>
  <c r="AO703" i="25"/>
  <c r="AO704" i="25"/>
  <c r="AO705" i="25"/>
  <c r="AO706" i="25"/>
  <c r="AO707" i="25"/>
  <c r="AO708" i="25"/>
  <c r="AO709" i="25"/>
  <c r="AO710" i="25"/>
  <c r="AO711" i="25"/>
  <c r="AO712" i="25"/>
  <c r="AO713" i="25"/>
  <c r="AO714" i="25"/>
  <c r="AO715" i="25"/>
  <c r="AO716" i="25"/>
  <c r="AO717" i="25"/>
  <c r="AO718" i="25"/>
  <c r="AO719" i="25"/>
  <c r="AO720" i="25"/>
  <c r="AO721" i="25"/>
  <c r="AO722" i="25"/>
  <c r="AO723" i="25"/>
  <c r="AO724" i="25"/>
  <c r="AO725" i="25"/>
  <c r="AO726" i="25"/>
  <c r="AO727" i="25"/>
  <c r="AO728" i="25"/>
  <c r="AO729" i="25"/>
  <c r="AO730" i="25"/>
  <c r="AO731" i="25"/>
  <c r="AO732" i="25"/>
  <c r="AO733" i="25"/>
  <c r="AO734" i="25"/>
  <c r="AO735" i="25"/>
  <c r="AO736" i="25"/>
  <c r="AO737" i="25"/>
  <c r="AO738" i="25"/>
  <c r="AO739" i="25"/>
  <c r="AO740" i="25"/>
  <c r="AO741" i="25"/>
  <c r="AO742" i="25"/>
  <c r="AO743" i="25"/>
  <c r="AO744" i="25"/>
  <c r="AO745" i="25"/>
  <c r="AO746" i="25"/>
  <c r="AO747" i="25"/>
  <c r="AO748" i="25"/>
  <c r="AO749" i="25"/>
  <c r="AO750" i="25"/>
  <c r="AO751" i="25"/>
  <c r="AO752" i="25"/>
  <c r="AO753" i="25"/>
  <c r="AO754" i="25"/>
  <c r="AO755" i="25"/>
  <c r="AO756" i="25"/>
  <c r="AO757" i="25"/>
  <c r="AO758" i="25"/>
  <c r="AO759" i="25"/>
  <c r="AO760" i="25"/>
  <c r="AO761" i="25"/>
  <c r="AO762" i="25"/>
  <c r="AO763" i="25"/>
  <c r="AO764" i="25"/>
  <c r="AO765" i="25"/>
  <c r="AO766" i="25"/>
  <c r="AO767" i="25"/>
  <c r="AO768" i="25"/>
  <c r="AO769" i="25"/>
  <c r="AO770" i="25"/>
  <c r="AO771" i="25"/>
  <c r="AO772" i="25"/>
  <c r="AO773" i="25"/>
  <c r="AO774" i="25"/>
  <c r="AO775" i="25"/>
  <c r="AO776" i="25"/>
  <c r="AO777" i="25"/>
  <c r="AO778" i="25"/>
  <c r="AO779" i="25"/>
  <c r="AO780" i="25"/>
  <c r="AO781" i="25"/>
  <c r="AO782" i="25"/>
  <c r="AO783" i="25"/>
  <c r="AO784" i="25"/>
  <c r="AO785" i="25"/>
  <c r="AO786" i="25"/>
  <c r="AO787" i="25"/>
  <c r="AO788" i="25"/>
  <c r="AO789" i="25"/>
  <c r="AO790" i="25"/>
  <c r="AO791" i="25"/>
  <c r="AO792" i="25"/>
  <c r="AO793" i="25"/>
  <c r="AO794" i="25"/>
  <c r="AO795" i="25"/>
  <c r="AO796" i="25"/>
  <c r="AO797" i="25"/>
  <c r="AO798" i="25"/>
  <c r="AO799" i="25"/>
  <c r="AO800" i="25"/>
  <c r="AO801" i="25"/>
  <c r="AO802" i="25"/>
  <c r="AO803" i="25"/>
  <c r="AO804" i="25"/>
  <c r="AO805" i="25"/>
  <c r="AO806" i="25"/>
  <c r="AO807" i="25"/>
  <c r="AO808" i="25"/>
  <c r="AO809" i="25"/>
  <c r="AO810" i="25"/>
  <c r="AO811" i="25"/>
  <c r="AO812" i="25"/>
  <c r="AO813" i="25"/>
  <c r="AO814" i="25"/>
  <c r="AO815" i="25"/>
  <c r="AO816" i="25"/>
  <c r="AO817" i="25"/>
  <c r="AO818" i="25"/>
  <c r="AO819" i="25"/>
  <c r="AO820" i="25"/>
  <c r="AO821" i="25"/>
  <c r="AO822" i="25"/>
  <c r="AO823" i="25"/>
  <c r="AO824" i="25"/>
  <c r="AO825" i="25"/>
  <c r="AO826" i="25"/>
  <c r="AO827" i="25"/>
  <c r="AO828" i="25"/>
  <c r="AO829" i="25"/>
  <c r="AO830" i="25"/>
  <c r="AO831" i="25"/>
  <c r="AO832" i="25"/>
  <c r="AO833" i="25"/>
  <c r="AO834" i="25"/>
  <c r="AO835" i="25"/>
  <c r="AO836" i="25"/>
  <c r="AO837" i="25"/>
  <c r="AO838" i="25"/>
  <c r="AO839" i="25"/>
  <c r="AO840" i="25"/>
  <c r="AO841" i="25"/>
  <c r="AO842" i="25"/>
  <c r="AO843" i="25"/>
  <c r="AO844" i="25"/>
  <c r="AO845" i="25"/>
  <c r="AO846" i="25"/>
  <c r="AO847" i="25"/>
  <c r="AO848" i="25"/>
  <c r="AO849" i="25"/>
  <c r="AO850" i="25"/>
  <c r="AO851" i="25"/>
  <c r="AO852" i="25"/>
  <c r="AO853" i="25"/>
  <c r="AO854" i="25"/>
  <c r="AO855" i="25"/>
  <c r="AO856" i="25"/>
  <c r="AO857" i="25"/>
  <c r="AO858" i="25"/>
  <c r="AO859" i="25"/>
  <c r="AO860" i="25"/>
  <c r="AO861" i="25"/>
  <c r="AO862" i="25"/>
  <c r="AO863" i="25"/>
  <c r="AO864" i="25"/>
  <c r="AO865" i="25"/>
  <c r="AO866" i="25"/>
  <c r="AO867" i="25"/>
  <c r="AO868" i="25"/>
  <c r="AO869" i="25"/>
  <c r="AO870" i="25"/>
  <c r="AO871" i="25"/>
  <c r="AO872" i="25"/>
  <c r="AO873" i="25"/>
  <c r="AO874" i="25"/>
  <c r="AO875" i="25"/>
  <c r="AO876" i="25"/>
  <c r="AO877" i="25"/>
  <c r="AO878" i="25"/>
  <c r="AO879" i="25"/>
  <c r="AO880" i="25"/>
  <c r="AO881" i="25"/>
  <c r="AO882" i="25"/>
  <c r="AO883" i="25"/>
  <c r="AO884" i="25"/>
  <c r="AO885" i="25"/>
  <c r="AO886" i="25"/>
  <c r="AO887" i="25"/>
  <c r="AO888" i="25"/>
  <c r="AO889" i="25"/>
  <c r="AO890" i="25"/>
  <c r="AO891" i="25"/>
  <c r="AO892" i="25"/>
  <c r="AO893" i="25"/>
  <c r="AO894" i="25"/>
  <c r="AO895" i="25"/>
  <c r="AO896" i="25"/>
  <c r="AO897" i="25"/>
  <c r="AO898" i="25"/>
  <c r="AO899" i="25"/>
  <c r="AO900" i="25"/>
  <c r="AO901" i="25"/>
  <c r="AO902" i="25"/>
  <c r="AO903" i="25"/>
  <c r="AO904" i="25"/>
  <c r="AO905" i="25"/>
  <c r="AO906" i="25"/>
  <c r="AO907" i="25"/>
  <c r="AO908" i="25"/>
  <c r="AO909" i="25"/>
  <c r="AO910" i="25"/>
  <c r="AO911" i="25"/>
  <c r="AO912" i="25"/>
  <c r="AO913" i="25"/>
  <c r="AO914" i="25"/>
  <c r="AO915" i="25"/>
  <c r="AO916" i="25"/>
  <c r="AO917" i="25"/>
  <c r="AO918" i="25"/>
  <c r="AO919" i="25"/>
  <c r="AO920" i="25"/>
  <c r="AO921" i="25"/>
  <c r="AO922" i="25"/>
  <c r="AO923" i="25"/>
  <c r="AO924" i="25"/>
  <c r="AO925" i="25"/>
  <c r="AO926" i="25"/>
  <c r="AO927" i="25"/>
  <c r="AO928" i="25"/>
  <c r="AO929" i="25"/>
  <c r="AO930" i="25"/>
  <c r="AO931" i="25"/>
  <c r="AO932" i="25"/>
  <c r="AO933" i="25"/>
  <c r="AO934" i="25"/>
  <c r="AO935" i="25"/>
  <c r="AO936" i="25"/>
  <c r="AO937" i="25"/>
  <c r="AO938" i="25"/>
  <c r="AO939" i="25"/>
  <c r="AO940" i="25"/>
  <c r="AO941" i="25"/>
  <c r="AO942" i="25"/>
  <c r="AO943" i="25"/>
  <c r="AO944" i="25"/>
  <c r="AO945" i="25"/>
  <c r="AO946" i="25"/>
  <c r="AO947" i="25"/>
  <c r="AO948" i="25"/>
  <c r="AO949" i="25"/>
  <c r="AO950" i="25"/>
  <c r="AO951" i="25"/>
  <c r="AO952" i="25"/>
  <c r="AO953" i="25"/>
  <c r="AO954" i="25"/>
  <c r="AO955" i="25"/>
  <c r="AO956" i="25"/>
  <c r="AO957" i="25"/>
  <c r="AO958" i="25"/>
  <c r="AO959" i="25"/>
  <c r="AO960" i="25"/>
  <c r="AO961" i="25"/>
  <c r="AO962" i="25"/>
  <c r="AO963" i="25"/>
  <c r="AO964" i="25"/>
  <c r="AO965" i="25"/>
  <c r="AO966" i="25"/>
  <c r="AO967" i="25"/>
  <c r="AO968" i="25"/>
  <c r="AO969" i="25"/>
  <c r="AO970" i="25"/>
  <c r="AO971" i="25"/>
  <c r="AO972" i="25"/>
  <c r="AO973" i="25"/>
  <c r="AO974" i="25"/>
  <c r="AO975" i="25"/>
  <c r="AO976" i="25"/>
  <c r="AO977" i="25"/>
  <c r="AO978" i="25"/>
  <c r="AO979" i="25"/>
  <c r="AO980" i="25"/>
  <c r="AO981" i="25"/>
  <c r="AO982" i="25"/>
  <c r="AO983" i="25"/>
  <c r="AO984" i="25"/>
  <c r="AO985" i="25"/>
  <c r="AO986" i="25"/>
  <c r="AO987" i="25"/>
  <c r="AO988" i="25"/>
  <c r="AO989" i="25"/>
  <c r="AO990" i="25"/>
  <c r="AO991" i="25"/>
  <c r="AO992" i="25"/>
  <c r="AO993" i="25"/>
  <c r="AO994" i="25"/>
  <c r="AO995" i="25"/>
  <c r="AO996" i="25"/>
  <c r="AO997" i="25"/>
  <c r="AO998" i="25"/>
  <c r="AO999" i="25"/>
  <c r="AO1000" i="25"/>
  <c r="AO1001" i="25"/>
  <c r="AO1002" i="25"/>
  <c r="AO1003" i="25"/>
  <c r="AO1004" i="25"/>
  <c r="AO1005" i="25"/>
  <c r="AO6" i="25"/>
  <c r="AN7" i="25"/>
  <c r="AN8" i="25"/>
  <c r="AN9" i="25"/>
  <c r="AN10" i="25"/>
  <c r="AN11" i="25"/>
  <c r="AN12" i="25"/>
  <c r="AN13" i="25"/>
  <c r="AN14" i="25"/>
  <c r="AN15" i="25"/>
  <c r="AN16" i="25"/>
  <c r="AN17" i="25"/>
  <c r="AN18" i="25"/>
  <c r="AN19" i="25"/>
  <c r="AN20" i="25"/>
  <c r="AN21" i="25"/>
  <c r="AN22" i="25"/>
  <c r="AN23" i="25"/>
  <c r="AN24" i="25"/>
  <c r="AN25" i="25"/>
  <c r="AN26" i="25"/>
  <c r="AN27" i="25"/>
  <c r="AN28" i="25"/>
  <c r="AN29" i="25"/>
  <c r="AN30" i="25"/>
  <c r="AN31" i="25"/>
  <c r="AN32" i="25"/>
  <c r="AN33" i="25"/>
  <c r="AN34" i="25"/>
  <c r="AN35" i="25"/>
  <c r="AN36" i="25"/>
  <c r="AN37" i="25"/>
  <c r="AN38" i="25"/>
  <c r="AN39" i="25"/>
  <c r="AN40" i="25"/>
  <c r="AN41" i="25"/>
  <c r="AN42" i="25"/>
  <c r="AN43" i="25"/>
  <c r="AN44" i="25"/>
  <c r="AN45" i="25"/>
  <c r="AN46" i="25"/>
  <c r="AN47" i="25"/>
  <c r="AN48" i="25"/>
  <c r="AN49" i="25"/>
  <c r="AN50" i="25"/>
  <c r="AN51" i="25"/>
  <c r="AN52" i="25"/>
  <c r="AN53" i="25"/>
  <c r="AN54" i="25"/>
  <c r="AN55" i="25"/>
  <c r="AN56" i="25"/>
  <c r="AN57" i="25"/>
  <c r="AN58" i="25"/>
  <c r="AN59" i="25"/>
  <c r="AN60" i="25"/>
  <c r="AN61" i="25"/>
  <c r="AN62" i="25"/>
  <c r="AN63" i="25"/>
  <c r="AN64" i="25"/>
  <c r="AN65" i="25"/>
  <c r="AN66" i="25"/>
  <c r="AN67" i="25"/>
  <c r="AN68" i="25"/>
  <c r="AN69" i="25"/>
  <c r="AN70" i="25"/>
  <c r="AN71" i="25"/>
  <c r="AN72" i="25"/>
  <c r="AN73" i="25"/>
  <c r="AN74" i="25"/>
  <c r="AN75" i="25"/>
  <c r="AN76" i="25"/>
  <c r="AN77" i="25"/>
  <c r="AN78" i="25"/>
  <c r="AN79" i="25"/>
  <c r="AN80" i="25"/>
  <c r="AN81" i="25"/>
  <c r="AN82" i="25"/>
  <c r="AN83" i="25"/>
  <c r="AN84" i="25"/>
  <c r="AN85" i="25"/>
  <c r="AN86" i="25"/>
  <c r="AN87" i="25"/>
  <c r="AN88" i="25"/>
  <c r="AN89" i="25"/>
  <c r="AN90" i="25"/>
  <c r="AN91" i="25"/>
  <c r="AN92" i="25"/>
  <c r="AN93" i="25"/>
  <c r="AN94" i="25"/>
  <c r="AN95" i="25"/>
  <c r="AN96" i="25"/>
  <c r="AN97" i="25"/>
  <c r="AN98" i="25"/>
  <c r="AN99" i="25"/>
  <c r="AN100" i="25"/>
  <c r="AN101" i="25"/>
  <c r="AN102" i="25"/>
  <c r="AN103" i="25"/>
  <c r="AN104" i="25"/>
  <c r="AN105" i="25"/>
  <c r="AN106" i="25"/>
  <c r="AN107" i="25"/>
  <c r="AN108" i="25"/>
  <c r="AN109" i="25"/>
  <c r="AN110" i="25"/>
  <c r="AN111" i="25"/>
  <c r="AN112" i="25"/>
  <c r="AN113" i="25"/>
  <c r="AN114" i="25"/>
  <c r="AN115" i="25"/>
  <c r="AN116" i="25"/>
  <c r="AN117" i="25"/>
  <c r="AN118" i="25"/>
  <c r="AN119" i="25"/>
  <c r="AN120" i="25"/>
  <c r="AN121" i="25"/>
  <c r="AN122" i="25"/>
  <c r="AN123" i="25"/>
  <c r="AN124" i="25"/>
  <c r="AN125" i="25"/>
  <c r="AN126" i="25"/>
  <c r="AN127" i="25"/>
  <c r="AN128" i="25"/>
  <c r="AN129" i="25"/>
  <c r="AN130" i="25"/>
  <c r="AN131" i="25"/>
  <c r="AN132" i="25"/>
  <c r="AN133" i="25"/>
  <c r="AN134" i="25"/>
  <c r="AN135" i="25"/>
  <c r="AN136" i="25"/>
  <c r="AN137" i="25"/>
  <c r="AN138" i="25"/>
  <c r="AN139" i="25"/>
  <c r="AN140" i="25"/>
  <c r="AN141" i="25"/>
  <c r="AN142" i="25"/>
  <c r="AN143" i="25"/>
  <c r="AN144" i="25"/>
  <c r="AN145" i="25"/>
  <c r="AN146" i="25"/>
  <c r="AN147" i="25"/>
  <c r="AN148" i="25"/>
  <c r="AN149" i="25"/>
  <c r="AN150" i="25"/>
  <c r="AN151" i="25"/>
  <c r="AN152" i="25"/>
  <c r="AN153" i="25"/>
  <c r="AN154" i="25"/>
  <c r="AN155" i="25"/>
  <c r="AN156" i="25"/>
  <c r="AN157" i="25"/>
  <c r="AN158" i="25"/>
  <c r="AN159" i="25"/>
  <c r="AN160" i="25"/>
  <c r="AN161" i="25"/>
  <c r="AN162" i="25"/>
  <c r="AN163" i="25"/>
  <c r="AN164" i="25"/>
  <c r="AN165" i="25"/>
  <c r="AN166" i="25"/>
  <c r="AN167" i="25"/>
  <c r="AN168" i="25"/>
  <c r="AN169" i="25"/>
  <c r="AN170" i="25"/>
  <c r="AN171" i="25"/>
  <c r="AN172" i="25"/>
  <c r="AN173" i="25"/>
  <c r="AN174" i="25"/>
  <c r="AN175" i="25"/>
  <c r="AN176" i="25"/>
  <c r="AN177" i="25"/>
  <c r="AN178" i="25"/>
  <c r="AN179" i="25"/>
  <c r="AN180" i="25"/>
  <c r="AN181" i="25"/>
  <c r="AN182" i="25"/>
  <c r="AN183" i="25"/>
  <c r="AN184" i="25"/>
  <c r="AN185" i="25"/>
  <c r="AN186" i="25"/>
  <c r="AN187" i="25"/>
  <c r="AN188" i="25"/>
  <c r="AN189" i="25"/>
  <c r="AN190" i="25"/>
  <c r="AN191" i="25"/>
  <c r="AN192" i="25"/>
  <c r="AN193" i="25"/>
  <c r="AN194" i="25"/>
  <c r="AN195" i="25"/>
  <c r="AN196" i="25"/>
  <c r="AN197" i="25"/>
  <c r="AN198" i="25"/>
  <c r="AN199" i="25"/>
  <c r="AN200" i="25"/>
  <c r="AN201" i="25"/>
  <c r="AN202" i="25"/>
  <c r="AN203" i="25"/>
  <c r="AN204" i="25"/>
  <c r="AN205" i="25"/>
  <c r="AN206" i="25"/>
  <c r="AN207" i="25"/>
  <c r="AN208" i="25"/>
  <c r="AN209" i="25"/>
  <c r="AN210" i="25"/>
  <c r="AN211" i="25"/>
  <c r="AN212" i="25"/>
  <c r="AN213" i="25"/>
  <c r="AN214" i="25"/>
  <c r="AN215" i="25"/>
  <c r="AN216" i="25"/>
  <c r="AN217" i="25"/>
  <c r="AN218" i="25"/>
  <c r="AN219" i="25"/>
  <c r="AN220" i="25"/>
  <c r="AN221" i="25"/>
  <c r="AN222" i="25"/>
  <c r="AN223" i="25"/>
  <c r="AN224" i="25"/>
  <c r="AN225" i="25"/>
  <c r="AN226" i="25"/>
  <c r="AN227" i="25"/>
  <c r="AN228" i="25"/>
  <c r="AN229" i="25"/>
  <c r="AN230" i="25"/>
  <c r="AN231" i="25"/>
  <c r="AN232" i="25"/>
  <c r="AN233" i="25"/>
  <c r="AN234" i="25"/>
  <c r="AN235" i="25"/>
  <c r="AN236" i="25"/>
  <c r="AN237" i="25"/>
  <c r="AN238" i="25"/>
  <c r="AN239" i="25"/>
  <c r="AN240" i="25"/>
  <c r="AN241" i="25"/>
  <c r="AN242" i="25"/>
  <c r="AN243" i="25"/>
  <c r="AN244" i="25"/>
  <c r="AN245" i="25"/>
  <c r="AN246" i="25"/>
  <c r="AN247" i="25"/>
  <c r="AN248" i="25"/>
  <c r="AN249" i="25"/>
  <c r="AN250" i="25"/>
  <c r="AN251" i="25"/>
  <c r="AN252" i="25"/>
  <c r="AN253" i="25"/>
  <c r="AN254" i="25"/>
  <c r="AN255" i="25"/>
  <c r="AN256" i="25"/>
  <c r="AN257" i="25"/>
  <c r="AN258" i="25"/>
  <c r="AN259" i="25"/>
  <c r="AN260" i="25"/>
  <c r="AN261" i="25"/>
  <c r="AN262" i="25"/>
  <c r="AN263" i="25"/>
  <c r="AN264" i="25"/>
  <c r="AN265" i="25"/>
  <c r="AN266" i="25"/>
  <c r="AN267" i="25"/>
  <c r="AN268" i="25"/>
  <c r="AN269" i="25"/>
  <c r="AN270" i="25"/>
  <c r="AN271" i="25"/>
  <c r="AN272" i="25"/>
  <c r="AN273" i="25"/>
  <c r="AN274" i="25"/>
  <c r="AN275" i="25"/>
  <c r="AN276" i="25"/>
  <c r="AN277" i="25"/>
  <c r="AN278" i="25"/>
  <c r="AN279" i="25"/>
  <c r="AN280" i="25"/>
  <c r="AN281" i="25"/>
  <c r="AN282" i="25"/>
  <c r="AN283" i="25"/>
  <c r="AN284" i="25"/>
  <c r="AN285" i="25"/>
  <c r="AN286" i="25"/>
  <c r="AN287" i="25"/>
  <c r="AN288" i="25"/>
  <c r="AN289" i="25"/>
  <c r="AN290" i="25"/>
  <c r="AN291" i="25"/>
  <c r="AN292" i="25"/>
  <c r="AN293" i="25"/>
  <c r="AN294" i="25"/>
  <c r="AN295" i="25"/>
  <c r="AN296" i="25"/>
  <c r="AN297" i="25"/>
  <c r="AN298" i="25"/>
  <c r="AN299" i="25"/>
  <c r="AN300" i="25"/>
  <c r="AN301" i="25"/>
  <c r="AN302" i="25"/>
  <c r="AN303" i="25"/>
  <c r="AN304" i="25"/>
  <c r="AN305" i="25"/>
  <c r="AN306" i="25"/>
  <c r="AN307" i="25"/>
  <c r="AN308" i="25"/>
  <c r="AN309" i="25"/>
  <c r="AN310" i="25"/>
  <c r="AN311" i="25"/>
  <c r="AN312" i="25"/>
  <c r="AN313" i="25"/>
  <c r="AN314" i="25"/>
  <c r="AN315" i="25"/>
  <c r="AN316" i="25"/>
  <c r="AN317" i="25"/>
  <c r="AN318" i="25"/>
  <c r="AN319" i="25"/>
  <c r="AN320" i="25"/>
  <c r="AN321" i="25"/>
  <c r="AN322" i="25"/>
  <c r="AN323" i="25"/>
  <c r="AN324" i="25"/>
  <c r="AN325" i="25"/>
  <c r="AN326" i="25"/>
  <c r="AN327" i="25"/>
  <c r="AN328" i="25"/>
  <c r="AN329" i="25"/>
  <c r="AN330" i="25"/>
  <c r="AN331" i="25"/>
  <c r="AN332" i="25"/>
  <c r="AN333" i="25"/>
  <c r="AN334" i="25"/>
  <c r="AN335" i="25"/>
  <c r="AN336" i="25"/>
  <c r="AN337" i="25"/>
  <c r="AN338" i="25"/>
  <c r="AN339" i="25"/>
  <c r="AN340" i="25"/>
  <c r="AN341" i="25"/>
  <c r="AN342" i="25"/>
  <c r="AN343" i="25"/>
  <c r="AN344" i="25"/>
  <c r="AN345" i="25"/>
  <c r="AN346" i="25"/>
  <c r="AN347" i="25"/>
  <c r="AN348" i="25"/>
  <c r="AN349" i="25"/>
  <c r="AN350" i="25"/>
  <c r="AN351" i="25"/>
  <c r="AN352" i="25"/>
  <c r="AN353" i="25"/>
  <c r="AN354" i="25"/>
  <c r="AN355" i="25"/>
  <c r="AN356" i="25"/>
  <c r="AN357" i="25"/>
  <c r="AN358" i="25"/>
  <c r="AN359" i="25"/>
  <c r="AN360" i="25"/>
  <c r="AN361" i="25"/>
  <c r="AN362" i="25"/>
  <c r="AN363" i="25"/>
  <c r="AN364" i="25"/>
  <c r="AN365" i="25"/>
  <c r="AN366" i="25"/>
  <c r="AN367" i="25"/>
  <c r="AN368" i="25"/>
  <c r="AN369" i="25"/>
  <c r="AN370" i="25"/>
  <c r="AN371" i="25"/>
  <c r="AN372" i="25"/>
  <c r="AN373" i="25"/>
  <c r="AN374" i="25"/>
  <c r="AN375" i="25"/>
  <c r="AN376" i="25"/>
  <c r="AN377" i="25"/>
  <c r="AN378" i="25"/>
  <c r="AN379" i="25"/>
  <c r="AN380" i="25"/>
  <c r="AN381" i="25"/>
  <c r="AN382" i="25"/>
  <c r="AN383" i="25"/>
  <c r="AN384" i="25"/>
  <c r="AN385" i="25"/>
  <c r="AN386" i="25"/>
  <c r="AN387" i="25"/>
  <c r="AN388" i="25"/>
  <c r="AN389" i="25"/>
  <c r="AN390" i="25"/>
  <c r="AN391" i="25"/>
  <c r="AN392" i="25"/>
  <c r="AN393" i="25"/>
  <c r="AN394" i="25"/>
  <c r="AN395" i="25"/>
  <c r="AN396" i="25"/>
  <c r="AN397" i="25"/>
  <c r="AN398" i="25"/>
  <c r="AN399" i="25"/>
  <c r="AN400" i="25"/>
  <c r="AN401" i="25"/>
  <c r="AN402" i="25"/>
  <c r="AN403" i="25"/>
  <c r="AN404" i="25"/>
  <c r="AN405" i="25"/>
  <c r="AN406" i="25"/>
  <c r="AN407" i="25"/>
  <c r="AN408" i="25"/>
  <c r="AN409" i="25"/>
  <c r="AN410" i="25"/>
  <c r="AN411" i="25"/>
  <c r="AN412" i="25"/>
  <c r="AN413" i="25"/>
  <c r="AN414" i="25"/>
  <c r="AN415" i="25"/>
  <c r="AN416" i="25"/>
  <c r="AN417" i="25"/>
  <c r="AN418" i="25"/>
  <c r="AN419" i="25"/>
  <c r="AN420" i="25"/>
  <c r="AN421" i="25"/>
  <c r="AN422" i="25"/>
  <c r="AN423" i="25"/>
  <c r="AN424" i="25"/>
  <c r="AN425" i="25"/>
  <c r="AN426" i="25"/>
  <c r="AN427" i="25"/>
  <c r="AN428" i="25"/>
  <c r="AN429" i="25"/>
  <c r="AN430" i="25"/>
  <c r="AN431" i="25"/>
  <c r="AN432" i="25"/>
  <c r="AN433" i="25"/>
  <c r="AN434" i="25"/>
  <c r="AN435" i="25"/>
  <c r="AN436" i="25"/>
  <c r="AN437" i="25"/>
  <c r="AN438" i="25"/>
  <c r="AN439" i="25"/>
  <c r="AN440" i="25"/>
  <c r="AN441" i="25"/>
  <c r="AN442" i="25"/>
  <c r="AN443" i="25"/>
  <c r="AN444" i="25"/>
  <c r="AN445" i="25"/>
  <c r="AN446" i="25"/>
  <c r="AN447" i="25"/>
  <c r="AN448" i="25"/>
  <c r="AN449" i="25"/>
  <c r="AN450" i="25"/>
  <c r="AN451" i="25"/>
  <c r="AN452" i="25"/>
  <c r="AN453" i="25"/>
  <c r="AN454" i="25"/>
  <c r="AN455" i="25"/>
  <c r="AN456" i="25"/>
  <c r="AN457" i="25"/>
  <c r="AN458" i="25"/>
  <c r="AN459" i="25"/>
  <c r="AN460" i="25"/>
  <c r="AN461" i="25"/>
  <c r="AN462" i="25"/>
  <c r="AN463" i="25"/>
  <c r="AN464" i="25"/>
  <c r="AN465" i="25"/>
  <c r="AN466" i="25"/>
  <c r="AN467" i="25"/>
  <c r="AN468" i="25"/>
  <c r="AN469" i="25"/>
  <c r="AN470" i="25"/>
  <c r="AN471" i="25"/>
  <c r="AN472" i="25"/>
  <c r="AN473" i="25"/>
  <c r="AN474" i="25"/>
  <c r="AN475" i="25"/>
  <c r="AN476" i="25"/>
  <c r="AN477" i="25"/>
  <c r="AN478" i="25"/>
  <c r="AN479" i="25"/>
  <c r="AN480" i="25"/>
  <c r="AN481" i="25"/>
  <c r="AN482" i="25"/>
  <c r="AN483" i="25"/>
  <c r="AN484" i="25"/>
  <c r="AN485" i="25"/>
  <c r="AN486" i="25"/>
  <c r="AN487" i="25"/>
  <c r="AN488" i="25"/>
  <c r="AN489" i="25"/>
  <c r="AN490" i="25"/>
  <c r="AN491" i="25"/>
  <c r="AN492" i="25"/>
  <c r="AN493" i="25"/>
  <c r="AN494" i="25"/>
  <c r="AN495" i="25"/>
  <c r="AN496" i="25"/>
  <c r="AN497" i="25"/>
  <c r="AN498" i="25"/>
  <c r="AN499" i="25"/>
  <c r="AN500" i="25"/>
  <c r="AN501" i="25"/>
  <c r="AN502" i="25"/>
  <c r="AN503" i="25"/>
  <c r="AN504" i="25"/>
  <c r="AN505" i="25"/>
  <c r="AN506" i="25"/>
  <c r="AN507" i="25"/>
  <c r="AN508" i="25"/>
  <c r="AN509" i="25"/>
  <c r="AN510" i="25"/>
  <c r="AN511" i="25"/>
  <c r="AN512" i="25"/>
  <c r="AN513" i="25"/>
  <c r="AN514" i="25"/>
  <c r="AN515" i="25"/>
  <c r="AN516" i="25"/>
  <c r="AN517" i="25"/>
  <c r="AN518" i="25"/>
  <c r="AN519" i="25"/>
  <c r="AN520" i="25"/>
  <c r="AN521" i="25"/>
  <c r="AN522" i="25"/>
  <c r="AN523" i="25"/>
  <c r="AN524" i="25"/>
  <c r="AN525" i="25"/>
  <c r="AN526" i="25"/>
  <c r="AN527" i="25"/>
  <c r="AN528" i="25"/>
  <c r="AN529" i="25"/>
  <c r="AN530" i="25"/>
  <c r="AN531" i="25"/>
  <c r="AN532" i="25"/>
  <c r="AN533" i="25"/>
  <c r="AN534" i="25"/>
  <c r="AN535" i="25"/>
  <c r="AN536" i="25"/>
  <c r="AN537" i="25"/>
  <c r="AN538" i="25"/>
  <c r="AN539" i="25"/>
  <c r="AN540" i="25"/>
  <c r="AN541" i="25"/>
  <c r="AN542" i="25"/>
  <c r="AN543" i="25"/>
  <c r="AN544" i="25"/>
  <c r="AN545" i="25"/>
  <c r="AN546" i="25"/>
  <c r="AN547" i="25"/>
  <c r="AN548" i="25"/>
  <c r="AN549" i="25"/>
  <c r="AN550" i="25"/>
  <c r="AN551" i="25"/>
  <c r="AN552" i="25"/>
  <c r="AN553" i="25"/>
  <c r="AN554" i="25"/>
  <c r="AN555" i="25"/>
  <c r="AN556" i="25"/>
  <c r="AN557" i="25"/>
  <c r="AN558" i="25"/>
  <c r="AN559" i="25"/>
  <c r="AN560" i="25"/>
  <c r="AN561" i="25"/>
  <c r="AN562" i="25"/>
  <c r="AN563" i="25"/>
  <c r="AN564" i="25"/>
  <c r="AN565" i="25"/>
  <c r="AN566" i="25"/>
  <c r="AN567" i="25"/>
  <c r="AN568" i="25"/>
  <c r="AN569" i="25"/>
  <c r="AN570" i="25"/>
  <c r="AN571" i="25"/>
  <c r="AN572" i="25"/>
  <c r="AN573" i="25"/>
  <c r="AN574" i="25"/>
  <c r="AN575" i="25"/>
  <c r="AN576" i="25"/>
  <c r="AN577" i="25"/>
  <c r="AN578" i="25"/>
  <c r="AN579" i="25"/>
  <c r="AN580" i="25"/>
  <c r="AN581" i="25"/>
  <c r="AN582" i="25"/>
  <c r="AN583" i="25"/>
  <c r="AN584" i="25"/>
  <c r="AN585" i="25"/>
  <c r="AN586" i="25"/>
  <c r="AN587" i="25"/>
  <c r="AN588" i="25"/>
  <c r="AN589" i="25"/>
  <c r="AN590" i="25"/>
  <c r="AN591" i="25"/>
  <c r="AN592" i="25"/>
  <c r="AN593" i="25"/>
  <c r="AN594" i="25"/>
  <c r="AN595" i="25"/>
  <c r="AN596" i="25"/>
  <c r="AN597" i="25"/>
  <c r="AN598" i="25"/>
  <c r="AN599" i="25"/>
  <c r="AN600" i="25"/>
  <c r="AN601" i="25"/>
  <c r="AN602" i="25"/>
  <c r="AN603" i="25"/>
  <c r="AN604" i="25"/>
  <c r="AN605" i="25"/>
  <c r="AN606" i="25"/>
  <c r="AN607" i="25"/>
  <c r="AN608" i="25"/>
  <c r="AN609" i="25"/>
  <c r="AN610" i="25"/>
  <c r="AN611" i="25"/>
  <c r="AN612" i="25"/>
  <c r="AN613" i="25"/>
  <c r="AN614" i="25"/>
  <c r="AN615" i="25"/>
  <c r="AN616" i="25"/>
  <c r="AN617" i="25"/>
  <c r="AN618" i="25"/>
  <c r="AN619" i="25"/>
  <c r="AN620" i="25"/>
  <c r="AN621" i="25"/>
  <c r="AN622" i="25"/>
  <c r="AN623" i="25"/>
  <c r="AN624" i="25"/>
  <c r="AN625" i="25"/>
  <c r="AN626" i="25"/>
  <c r="AN627" i="25"/>
  <c r="AN628" i="25"/>
  <c r="AN629" i="25"/>
  <c r="AN630" i="25"/>
  <c r="AN631" i="25"/>
  <c r="AN632" i="25"/>
  <c r="AN633" i="25"/>
  <c r="AN634" i="25"/>
  <c r="AN635" i="25"/>
  <c r="AN636" i="25"/>
  <c r="AN637" i="25"/>
  <c r="AN638" i="25"/>
  <c r="AN639" i="25"/>
  <c r="AN640" i="25"/>
  <c r="AN641" i="25"/>
  <c r="AN642" i="25"/>
  <c r="AN643" i="25"/>
  <c r="AN644" i="25"/>
  <c r="AN645" i="25"/>
  <c r="AN646" i="25"/>
  <c r="AN647" i="25"/>
  <c r="AN648" i="25"/>
  <c r="AN649" i="25"/>
  <c r="AN650" i="25"/>
  <c r="AN651" i="25"/>
  <c r="AN652" i="25"/>
  <c r="AN653" i="25"/>
  <c r="AN654" i="25"/>
  <c r="AN655" i="25"/>
  <c r="AN656" i="25"/>
  <c r="AN657" i="25"/>
  <c r="AN658" i="25"/>
  <c r="AN659" i="25"/>
  <c r="AN660" i="25"/>
  <c r="AN661" i="25"/>
  <c r="AN662" i="25"/>
  <c r="AN663" i="25"/>
  <c r="AN664" i="25"/>
  <c r="AN665" i="25"/>
  <c r="AN666" i="25"/>
  <c r="AN667" i="25"/>
  <c r="AN668" i="25"/>
  <c r="AN669" i="25"/>
  <c r="AN670" i="25"/>
  <c r="AN671" i="25"/>
  <c r="AN672" i="25"/>
  <c r="AN673" i="25"/>
  <c r="AN674" i="25"/>
  <c r="AN675" i="25"/>
  <c r="AN676" i="25"/>
  <c r="AN677" i="25"/>
  <c r="AN678" i="25"/>
  <c r="AN679" i="25"/>
  <c r="AN680" i="25"/>
  <c r="AN681" i="25"/>
  <c r="AN682" i="25"/>
  <c r="AN683" i="25"/>
  <c r="AN684" i="25"/>
  <c r="AN685" i="25"/>
  <c r="AN686" i="25"/>
  <c r="AN687" i="25"/>
  <c r="AN688" i="25"/>
  <c r="AN689" i="25"/>
  <c r="AN690" i="25"/>
  <c r="AN691" i="25"/>
  <c r="AN692" i="25"/>
  <c r="AN693" i="25"/>
  <c r="AN694" i="25"/>
  <c r="AN695" i="25"/>
  <c r="AN696" i="25"/>
  <c r="AN697" i="25"/>
  <c r="AN698" i="25"/>
  <c r="AN699" i="25"/>
  <c r="AN700" i="25"/>
  <c r="AN701" i="25"/>
  <c r="AN702" i="25"/>
  <c r="AN703" i="25"/>
  <c r="AN704" i="25"/>
  <c r="AN705" i="25"/>
  <c r="AN706" i="25"/>
  <c r="AN707" i="25"/>
  <c r="AN708" i="25"/>
  <c r="AN709" i="25"/>
  <c r="AN710" i="25"/>
  <c r="AN711" i="25"/>
  <c r="AN712" i="25"/>
  <c r="AN713" i="25"/>
  <c r="AN714" i="25"/>
  <c r="AN715" i="25"/>
  <c r="AN716" i="25"/>
  <c r="AN717" i="25"/>
  <c r="AN718" i="25"/>
  <c r="AN719" i="25"/>
  <c r="AN720" i="25"/>
  <c r="AN721" i="25"/>
  <c r="AN722" i="25"/>
  <c r="AN723" i="25"/>
  <c r="AN724" i="25"/>
  <c r="AN725" i="25"/>
  <c r="AN726" i="25"/>
  <c r="AN727" i="25"/>
  <c r="AN728" i="25"/>
  <c r="AN729" i="25"/>
  <c r="AN730" i="25"/>
  <c r="AN731" i="25"/>
  <c r="AN732" i="25"/>
  <c r="AN733" i="25"/>
  <c r="AN734" i="25"/>
  <c r="AN735" i="25"/>
  <c r="AN736" i="25"/>
  <c r="AN737" i="25"/>
  <c r="AN738" i="25"/>
  <c r="AN739" i="25"/>
  <c r="AN740" i="25"/>
  <c r="AN741" i="25"/>
  <c r="AN742" i="25"/>
  <c r="AN743" i="25"/>
  <c r="AN744" i="25"/>
  <c r="AN745" i="25"/>
  <c r="AN746" i="25"/>
  <c r="AN747" i="25"/>
  <c r="AN748" i="25"/>
  <c r="AN749" i="25"/>
  <c r="AN750" i="25"/>
  <c r="AN751" i="25"/>
  <c r="AN752" i="25"/>
  <c r="AN753" i="25"/>
  <c r="AN754" i="25"/>
  <c r="AN755" i="25"/>
  <c r="AN756" i="25"/>
  <c r="AN757" i="25"/>
  <c r="AN758" i="25"/>
  <c r="AN759" i="25"/>
  <c r="AN760" i="25"/>
  <c r="AN761" i="25"/>
  <c r="AN762" i="25"/>
  <c r="AN763" i="25"/>
  <c r="AN764" i="25"/>
  <c r="AN765" i="25"/>
  <c r="AN766" i="25"/>
  <c r="AN767" i="25"/>
  <c r="AN768" i="25"/>
  <c r="AN769" i="25"/>
  <c r="AN770" i="25"/>
  <c r="AN771" i="25"/>
  <c r="AN772" i="25"/>
  <c r="AN773" i="25"/>
  <c r="AN774" i="25"/>
  <c r="AN775" i="25"/>
  <c r="AN776" i="25"/>
  <c r="AN777" i="25"/>
  <c r="AN778" i="25"/>
  <c r="AN779" i="25"/>
  <c r="AN780" i="25"/>
  <c r="AN781" i="25"/>
  <c r="AN782" i="25"/>
  <c r="AN783" i="25"/>
  <c r="AN784" i="25"/>
  <c r="AN785" i="25"/>
  <c r="AN786" i="25"/>
  <c r="AN787" i="25"/>
  <c r="AN788" i="25"/>
  <c r="AN789" i="25"/>
  <c r="AN790" i="25"/>
  <c r="AN791" i="25"/>
  <c r="AN792" i="25"/>
  <c r="AN793" i="25"/>
  <c r="AN794" i="25"/>
  <c r="AN795" i="25"/>
  <c r="AN796" i="25"/>
  <c r="AN797" i="25"/>
  <c r="AN798" i="25"/>
  <c r="AN799" i="25"/>
  <c r="AN800" i="25"/>
  <c r="AN801" i="25"/>
  <c r="AN802" i="25"/>
  <c r="AN803" i="25"/>
  <c r="AN804" i="25"/>
  <c r="AN805" i="25"/>
  <c r="AN806" i="25"/>
  <c r="AN807" i="25"/>
  <c r="AN808" i="25"/>
  <c r="AN809" i="25"/>
  <c r="AN810" i="25"/>
  <c r="AN811" i="25"/>
  <c r="AN812" i="25"/>
  <c r="AN813" i="25"/>
  <c r="AN814" i="25"/>
  <c r="AN815" i="25"/>
  <c r="AN816" i="25"/>
  <c r="AN817" i="25"/>
  <c r="AN818" i="25"/>
  <c r="AN819" i="25"/>
  <c r="AN820" i="25"/>
  <c r="AN821" i="25"/>
  <c r="AN822" i="25"/>
  <c r="AN823" i="25"/>
  <c r="AN824" i="25"/>
  <c r="AN825" i="25"/>
  <c r="AN826" i="25"/>
  <c r="AN827" i="25"/>
  <c r="AN828" i="25"/>
  <c r="AN829" i="25"/>
  <c r="AN830" i="25"/>
  <c r="AN831" i="25"/>
  <c r="AN832" i="25"/>
  <c r="AN833" i="25"/>
  <c r="AN834" i="25"/>
  <c r="AN835" i="25"/>
  <c r="AN836" i="25"/>
  <c r="AN837" i="25"/>
  <c r="AN838" i="25"/>
  <c r="AN839" i="25"/>
  <c r="AN840" i="25"/>
  <c r="AN841" i="25"/>
  <c r="AN842" i="25"/>
  <c r="AN843" i="25"/>
  <c r="AN844" i="25"/>
  <c r="AN845" i="25"/>
  <c r="AN846" i="25"/>
  <c r="AN847" i="25"/>
  <c r="AN848" i="25"/>
  <c r="AN849" i="25"/>
  <c r="AN850" i="25"/>
  <c r="AN851" i="25"/>
  <c r="AN852" i="25"/>
  <c r="AN853" i="25"/>
  <c r="AN854" i="25"/>
  <c r="AN855" i="25"/>
  <c r="AN856" i="25"/>
  <c r="AN857" i="25"/>
  <c r="AN858" i="25"/>
  <c r="AN859" i="25"/>
  <c r="AN860" i="25"/>
  <c r="AN861" i="25"/>
  <c r="AN862" i="25"/>
  <c r="AN863" i="25"/>
  <c r="AN864" i="25"/>
  <c r="AN865" i="25"/>
  <c r="AN866" i="25"/>
  <c r="AN867" i="25"/>
  <c r="AN868" i="25"/>
  <c r="AN869" i="25"/>
  <c r="AN870" i="25"/>
  <c r="AN871" i="25"/>
  <c r="AN872" i="25"/>
  <c r="AN873" i="25"/>
  <c r="AN874" i="25"/>
  <c r="AN875" i="25"/>
  <c r="AN876" i="25"/>
  <c r="AN877" i="25"/>
  <c r="AN878" i="25"/>
  <c r="AN879" i="25"/>
  <c r="AN880" i="25"/>
  <c r="AN881" i="25"/>
  <c r="AN882" i="25"/>
  <c r="AN883" i="25"/>
  <c r="AN884" i="25"/>
  <c r="AN885" i="25"/>
  <c r="AN886" i="25"/>
  <c r="AN887" i="25"/>
  <c r="AN888" i="25"/>
  <c r="AN889" i="25"/>
  <c r="AN890" i="25"/>
  <c r="AN891" i="25"/>
  <c r="AN892" i="25"/>
  <c r="AN893" i="25"/>
  <c r="AN894" i="25"/>
  <c r="AN895" i="25"/>
  <c r="AN896" i="25"/>
  <c r="AN897" i="25"/>
  <c r="AN898" i="25"/>
  <c r="AN899" i="25"/>
  <c r="AN900" i="25"/>
  <c r="AN901" i="25"/>
  <c r="AN902" i="25"/>
  <c r="AN903" i="25"/>
  <c r="AN904" i="25"/>
  <c r="AN905" i="25"/>
  <c r="AN906" i="25"/>
  <c r="AN907" i="25"/>
  <c r="AN908" i="25"/>
  <c r="AN909" i="25"/>
  <c r="AN910" i="25"/>
  <c r="AN911" i="25"/>
  <c r="AN912" i="25"/>
  <c r="AN913" i="25"/>
  <c r="AN914" i="25"/>
  <c r="AN915" i="25"/>
  <c r="AN916" i="25"/>
  <c r="AN917" i="25"/>
  <c r="AN918" i="25"/>
  <c r="AN919" i="25"/>
  <c r="AN920" i="25"/>
  <c r="AN921" i="25"/>
  <c r="AN922" i="25"/>
  <c r="AN923" i="25"/>
  <c r="AN924" i="25"/>
  <c r="AN925" i="25"/>
  <c r="AN926" i="25"/>
  <c r="AN927" i="25"/>
  <c r="AN928" i="25"/>
  <c r="AN929" i="25"/>
  <c r="AN930" i="25"/>
  <c r="AN931" i="25"/>
  <c r="AN932" i="25"/>
  <c r="AN933" i="25"/>
  <c r="AN934" i="25"/>
  <c r="AN935" i="25"/>
  <c r="AN936" i="25"/>
  <c r="AN937" i="25"/>
  <c r="AN938" i="25"/>
  <c r="AN939" i="25"/>
  <c r="AN940" i="25"/>
  <c r="AN941" i="25"/>
  <c r="AN942" i="25"/>
  <c r="AN943" i="25"/>
  <c r="AN944" i="25"/>
  <c r="AN945" i="25"/>
  <c r="AN946" i="25"/>
  <c r="AN947" i="25"/>
  <c r="AN948" i="25"/>
  <c r="AN949" i="25"/>
  <c r="AN950" i="25"/>
  <c r="AN951" i="25"/>
  <c r="AN952" i="25"/>
  <c r="AN953" i="25"/>
  <c r="AN954" i="25"/>
  <c r="AN955" i="25"/>
  <c r="AN956" i="25"/>
  <c r="AN957" i="25"/>
  <c r="AN958" i="25"/>
  <c r="AN959" i="25"/>
  <c r="AN960" i="25"/>
  <c r="AN961" i="25"/>
  <c r="AN962" i="25"/>
  <c r="AN963" i="25"/>
  <c r="AN964" i="25"/>
  <c r="AN965" i="25"/>
  <c r="AN966" i="25"/>
  <c r="AN967" i="25"/>
  <c r="AN968" i="25"/>
  <c r="AN969" i="25"/>
  <c r="AN970" i="25"/>
  <c r="AN971" i="25"/>
  <c r="AN972" i="25"/>
  <c r="AN973" i="25"/>
  <c r="AN974" i="25"/>
  <c r="AN975" i="25"/>
  <c r="AN976" i="25"/>
  <c r="AN977" i="25"/>
  <c r="AN978" i="25"/>
  <c r="AN979" i="25"/>
  <c r="AN980" i="25"/>
  <c r="AN981" i="25"/>
  <c r="AN982" i="25"/>
  <c r="AN983" i="25"/>
  <c r="AN984" i="25"/>
  <c r="AN985" i="25"/>
  <c r="AN986" i="25"/>
  <c r="AN987" i="25"/>
  <c r="AN988" i="25"/>
  <c r="AN989" i="25"/>
  <c r="AN990" i="25"/>
  <c r="AN991" i="25"/>
  <c r="AN992" i="25"/>
  <c r="AN993" i="25"/>
  <c r="AN994" i="25"/>
  <c r="AN995" i="25"/>
  <c r="AN996" i="25"/>
  <c r="AN997" i="25"/>
  <c r="AN998" i="25"/>
  <c r="AN999" i="25"/>
  <c r="AN1000" i="25"/>
  <c r="AN1001" i="25"/>
  <c r="AN1002" i="25"/>
  <c r="AN1003" i="25"/>
  <c r="AN1004" i="25"/>
  <c r="AN1005" i="25"/>
  <c r="AN6" i="25"/>
  <c r="AM7" i="25"/>
  <c r="AM8" i="25"/>
  <c r="AM9" i="25"/>
  <c r="AM10" i="25"/>
  <c r="AM11" i="25"/>
  <c r="AM12" i="25"/>
  <c r="AM13" i="25"/>
  <c r="AM14" i="25"/>
  <c r="AM15" i="25"/>
  <c r="AM16" i="25"/>
  <c r="AM17" i="25"/>
  <c r="AM18" i="25"/>
  <c r="AM19" i="25"/>
  <c r="AM20" i="25"/>
  <c r="AM21" i="25"/>
  <c r="AM22" i="25"/>
  <c r="AM23" i="25"/>
  <c r="AM24" i="25"/>
  <c r="AM25" i="25"/>
  <c r="AM26" i="25"/>
  <c r="AM27" i="25"/>
  <c r="AM28" i="25"/>
  <c r="AM29" i="25"/>
  <c r="AM30" i="25"/>
  <c r="AM31" i="25"/>
  <c r="AM32" i="25"/>
  <c r="AM33" i="25"/>
  <c r="AM34" i="25"/>
  <c r="AM35" i="25"/>
  <c r="AM36" i="25"/>
  <c r="AM37" i="25"/>
  <c r="AM38" i="25"/>
  <c r="AM39" i="25"/>
  <c r="AM40" i="25"/>
  <c r="AM41" i="25"/>
  <c r="AM42" i="25"/>
  <c r="AM43" i="25"/>
  <c r="AM44" i="25"/>
  <c r="AM45" i="25"/>
  <c r="AM46" i="25"/>
  <c r="AM47" i="25"/>
  <c r="AM48" i="25"/>
  <c r="AM49" i="25"/>
  <c r="AM50" i="25"/>
  <c r="AM51" i="25"/>
  <c r="AM52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65" i="25"/>
  <c r="AM66" i="25"/>
  <c r="AM67" i="25"/>
  <c r="AM68" i="25"/>
  <c r="AM69" i="25"/>
  <c r="AM70" i="25"/>
  <c r="AM71" i="25"/>
  <c r="AM72" i="25"/>
  <c r="AM73" i="25"/>
  <c r="AM74" i="25"/>
  <c r="AM75" i="25"/>
  <c r="AM76" i="25"/>
  <c r="AM77" i="25"/>
  <c r="AM78" i="25"/>
  <c r="AM79" i="25"/>
  <c r="AM80" i="25"/>
  <c r="AM81" i="25"/>
  <c r="AM82" i="25"/>
  <c r="AM83" i="25"/>
  <c r="AM84" i="25"/>
  <c r="AM85" i="25"/>
  <c r="AM86" i="25"/>
  <c r="AM87" i="25"/>
  <c r="AM88" i="25"/>
  <c r="AM89" i="25"/>
  <c r="AM90" i="25"/>
  <c r="AM91" i="25"/>
  <c r="AM92" i="25"/>
  <c r="AM93" i="25"/>
  <c r="AM94" i="25"/>
  <c r="AM95" i="25"/>
  <c r="AM96" i="25"/>
  <c r="AM97" i="25"/>
  <c r="AM98" i="25"/>
  <c r="AM99" i="25"/>
  <c r="AM100" i="25"/>
  <c r="AM101" i="25"/>
  <c r="AM102" i="25"/>
  <c r="AM103" i="25"/>
  <c r="AM104" i="25"/>
  <c r="AM105" i="25"/>
  <c r="AM106" i="25"/>
  <c r="AM107" i="25"/>
  <c r="AM108" i="25"/>
  <c r="AM109" i="25"/>
  <c r="AM110" i="25"/>
  <c r="AM111" i="25"/>
  <c r="AM112" i="25"/>
  <c r="AM113" i="25"/>
  <c r="AM114" i="25"/>
  <c r="AM115" i="25"/>
  <c r="AM116" i="25"/>
  <c r="AM117" i="25"/>
  <c r="AM118" i="25"/>
  <c r="AM119" i="25"/>
  <c r="AM120" i="25"/>
  <c r="AM121" i="25"/>
  <c r="AM122" i="25"/>
  <c r="AM123" i="25"/>
  <c r="AM124" i="25"/>
  <c r="AM125" i="25"/>
  <c r="AM126" i="25"/>
  <c r="AM127" i="25"/>
  <c r="AM128" i="25"/>
  <c r="AM129" i="25"/>
  <c r="AM130" i="25"/>
  <c r="AM131" i="25"/>
  <c r="AM132" i="25"/>
  <c r="AM133" i="25"/>
  <c r="AM134" i="25"/>
  <c r="AM135" i="25"/>
  <c r="AM136" i="25"/>
  <c r="AM137" i="25"/>
  <c r="AM138" i="25"/>
  <c r="AM139" i="25"/>
  <c r="AM140" i="25"/>
  <c r="AM141" i="25"/>
  <c r="AM142" i="25"/>
  <c r="AM143" i="25"/>
  <c r="AM144" i="25"/>
  <c r="AM145" i="25"/>
  <c r="AM146" i="25"/>
  <c r="AM147" i="25"/>
  <c r="AM148" i="25"/>
  <c r="AM149" i="25"/>
  <c r="AM150" i="25"/>
  <c r="AM151" i="25"/>
  <c r="AM152" i="25"/>
  <c r="AM153" i="25"/>
  <c r="AM154" i="25"/>
  <c r="AM155" i="25"/>
  <c r="AM156" i="25"/>
  <c r="AM157" i="25"/>
  <c r="AM158" i="25"/>
  <c r="AM159" i="25"/>
  <c r="AM160" i="25"/>
  <c r="AM161" i="25"/>
  <c r="AM162" i="25"/>
  <c r="AM163" i="25"/>
  <c r="AM164" i="25"/>
  <c r="AM165" i="25"/>
  <c r="AM166" i="25"/>
  <c r="AM167" i="25"/>
  <c r="AM168" i="25"/>
  <c r="AM169" i="25"/>
  <c r="AM170" i="25"/>
  <c r="AM171" i="25"/>
  <c r="AM172" i="25"/>
  <c r="AM173" i="25"/>
  <c r="AM174" i="25"/>
  <c r="AM175" i="25"/>
  <c r="AM176" i="25"/>
  <c r="AM177" i="25"/>
  <c r="AM178" i="25"/>
  <c r="AM179" i="25"/>
  <c r="AM180" i="25"/>
  <c r="AM181" i="25"/>
  <c r="AM182" i="25"/>
  <c r="AM183" i="25"/>
  <c r="AM184" i="25"/>
  <c r="AM185" i="25"/>
  <c r="AM186" i="25"/>
  <c r="AM187" i="25"/>
  <c r="AM188" i="25"/>
  <c r="AM189" i="25"/>
  <c r="AM190" i="25"/>
  <c r="AM191" i="25"/>
  <c r="AM192" i="25"/>
  <c r="AM193" i="25"/>
  <c r="AM194" i="25"/>
  <c r="AM195" i="25"/>
  <c r="AM196" i="25"/>
  <c r="AM197" i="25"/>
  <c r="AM198" i="25"/>
  <c r="AM199" i="25"/>
  <c r="AM200" i="25"/>
  <c r="AM201" i="25"/>
  <c r="AM202" i="25"/>
  <c r="AM203" i="25"/>
  <c r="AM204" i="25"/>
  <c r="AM205" i="25"/>
  <c r="AM206" i="25"/>
  <c r="AM207" i="25"/>
  <c r="AM208" i="25"/>
  <c r="AM209" i="25"/>
  <c r="AM210" i="25"/>
  <c r="AM211" i="25"/>
  <c r="AM212" i="25"/>
  <c r="AM213" i="25"/>
  <c r="AM214" i="25"/>
  <c r="AM215" i="25"/>
  <c r="AM216" i="25"/>
  <c r="AM217" i="25"/>
  <c r="AM218" i="25"/>
  <c r="AM219" i="25"/>
  <c r="AM220" i="25"/>
  <c r="AM221" i="25"/>
  <c r="AM222" i="25"/>
  <c r="AM223" i="25"/>
  <c r="AM224" i="25"/>
  <c r="AM225" i="25"/>
  <c r="AM226" i="25"/>
  <c r="AM227" i="25"/>
  <c r="AM228" i="25"/>
  <c r="AM229" i="25"/>
  <c r="AM230" i="25"/>
  <c r="AM231" i="25"/>
  <c r="AM232" i="25"/>
  <c r="AM233" i="25"/>
  <c r="AM234" i="25"/>
  <c r="AM235" i="25"/>
  <c r="AM236" i="25"/>
  <c r="AM237" i="25"/>
  <c r="AM238" i="25"/>
  <c r="AM239" i="25"/>
  <c r="AM240" i="25"/>
  <c r="AM241" i="25"/>
  <c r="AM242" i="25"/>
  <c r="AM243" i="25"/>
  <c r="AM244" i="25"/>
  <c r="AM245" i="25"/>
  <c r="AM246" i="25"/>
  <c r="AM247" i="25"/>
  <c r="AM248" i="25"/>
  <c r="AM249" i="25"/>
  <c r="AM250" i="25"/>
  <c r="AM251" i="25"/>
  <c r="AM252" i="25"/>
  <c r="AM253" i="25"/>
  <c r="AM254" i="25"/>
  <c r="AM255" i="25"/>
  <c r="AM256" i="25"/>
  <c r="AM257" i="25"/>
  <c r="AM258" i="25"/>
  <c r="AM259" i="25"/>
  <c r="AM260" i="25"/>
  <c r="AM261" i="25"/>
  <c r="AM262" i="25"/>
  <c r="AM263" i="25"/>
  <c r="AM264" i="25"/>
  <c r="AM265" i="25"/>
  <c r="AM266" i="25"/>
  <c r="AM267" i="25"/>
  <c r="AM268" i="25"/>
  <c r="AM269" i="25"/>
  <c r="AM270" i="25"/>
  <c r="AM271" i="25"/>
  <c r="AM272" i="25"/>
  <c r="AM273" i="25"/>
  <c r="AM274" i="25"/>
  <c r="AM275" i="25"/>
  <c r="AM276" i="25"/>
  <c r="AM277" i="25"/>
  <c r="AM278" i="25"/>
  <c r="AM279" i="25"/>
  <c r="AM280" i="25"/>
  <c r="AM281" i="25"/>
  <c r="AM282" i="25"/>
  <c r="AM283" i="25"/>
  <c r="AM284" i="25"/>
  <c r="AM285" i="25"/>
  <c r="AM286" i="25"/>
  <c r="AM287" i="25"/>
  <c r="AM288" i="25"/>
  <c r="AM289" i="25"/>
  <c r="AM290" i="25"/>
  <c r="AM291" i="25"/>
  <c r="AM292" i="25"/>
  <c r="AM293" i="25"/>
  <c r="AM294" i="25"/>
  <c r="AM295" i="25"/>
  <c r="AM296" i="25"/>
  <c r="AM297" i="25"/>
  <c r="AM298" i="25"/>
  <c r="AM299" i="25"/>
  <c r="AM300" i="25"/>
  <c r="AM301" i="25"/>
  <c r="AM302" i="25"/>
  <c r="AM303" i="25"/>
  <c r="AM304" i="25"/>
  <c r="AM305" i="25"/>
  <c r="AM306" i="25"/>
  <c r="AM307" i="25"/>
  <c r="AM308" i="25"/>
  <c r="AM309" i="25"/>
  <c r="AM310" i="25"/>
  <c r="AM311" i="25"/>
  <c r="AM312" i="25"/>
  <c r="AM313" i="25"/>
  <c r="AM314" i="25"/>
  <c r="AM315" i="25"/>
  <c r="AM316" i="25"/>
  <c r="AM317" i="25"/>
  <c r="AM318" i="25"/>
  <c r="AM319" i="25"/>
  <c r="AM320" i="25"/>
  <c r="AM321" i="25"/>
  <c r="AM322" i="25"/>
  <c r="AM323" i="25"/>
  <c r="AM324" i="25"/>
  <c r="AM325" i="25"/>
  <c r="AM326" i="25"/>
  <c r="AM327" i="25"/>
  <c r="AM328" i="25"/>
  <c r="AM329" i="25"/>
  <c r="AM330" i="25"/>
  <c r="AM331" i="25"/>
  <c r="AM332" i="25"/>
  <c r="AM333" i="25"/>
  <c r="AM334" i="25"/>
  <c r="AM335" i="25"/>
  <c r="AM336" i="25"/>
  <c r="AM337" i="25"/>
  <c r="AM338" i="25"/>
  <c r="AM339" i="25"/>
  <c r="AM340" i="25"/>
  <c r="AM341" i="25"/>
  <c r="AM342" i="25"/>
  <c r="AM343" i="25"/>
  <c r="AM344" i="25"/>
  <c r="AM345" i="25"/>
  <c r="AM346" i="25"/>
  <c r="AM347" i="25"/>
  <c r="AM348" i="25"/>
  <c r="AM349" i="25"/>
  <c r="AM350" i="25"/>
  <c r="AM351" i="25"/>
  <c r="AM352" i="25"/>
  <c r="AM353" i="25"/>
  <c r="AM354" i="25"/>
  <c r="AM355" i="25"/>
  <c r="AM356" i="25"/>
  <c r="AM357" i="25"/>
  <c r="AM358" i="25"/>
  <c r="AM359" i="25"/>
  <c r="AM360" i="25"/>
  <c r="AM361" i="25"/>
  <c r="AM362" i="25"/>
  <c r="AM363" i="25"/>
  <c r="AM364" i="25"/>
  <c r="AM365" i="25"/>
  <c r="AM366" i="25"/>
  <c r="AM367" i="25"/>
  <c r="AM368" i="25"/>
  <c r="AM369" i="25"/>
  <c r="AM370" i="25"/>
  <c r="AM371" i="25"/>
  <c r="AM372" i="25"/>
  <c r="AM373" i="25"/>
  <c r="AM374" i="25"/>
  <c r="AM375" i="25"/>
  <c r="AM376" i="25"/>
  <c r="AM377" i="25"/>
  <c r="AM378" i="25"/>
  <c r="AM379" i="25"/>
  <c r="AM380" i="25"/>
  <c r="AM381" i="25"/>
  <c r="AM382" i="25"/>
  <c r="AM383" i="25"/>
  <c r="AM384" i="25"/>
  <c r="AM385" i="25"/>
  <c r="AM386" i="25"/>
  <c r="AM387" i="25"/>
  <c r="AM388" i="25"/>
  <c r="AM389" i="25"/>
  <c r="AM390" i="25"/>
  <c r="AM391" i="25"/>
  <c r="AM392" i="25"/>
  <c r="AM393" i="25"/>
  <c r="AM394" i="25"/>
  <c r="AM395" i="25"/>
  <c r="AM396" i="25"/>
  <c r="AM397" i="25"/>
  <c r="AM398" i="25"/>
  <c r="AM399" i="25"/>
  <c r="AM400" i="25"/>
  <c r="AM401" i="25"/>
  <c r="AM402" i="25"/>
  <c r="AM403" i="25"/>
  <c r="AM404" i="25"/>
  <c r="AM405" i="25"/>
  <c r="AM406" i="25"/>
  <c r="AM407" i="25"/>
  <c r="AM408" i="25"/>
  <c r="AM409" i="25"/>
  <c r="AM410" i="25"/>
  <c r="AM411" i="25"/>
  <c r="AM412" i="25"/>
  <c r="AM413" i="25"/>
  <c r="AM414" i="25"/>
  <c r="AM415" i="25"/>
  <c r="AM416" i="25"/>
  <c r="AM417" i="25"/>
  <c r="AM418" i="25"/>
  <c r="AM419" i="25"/>
  <c r="AM420" i="25"/>
  <c r="AM421" i="25"/>
  <c r="AM422" i="25"/>
  <c r="AM423" i="25"/>
  <c r="AM424" i="25"/>
  <c r="AM425" i="25"/>
  <c r="AM426" i="25"/>
  <c r="AM427" i="25"/>
  <c r="AM428" i="25"/>
  <c r="AM429" i="25"/>
  <c r="AM430" i="25"/>
  <c r="AM431" i="25"/>
  <c r="AM432" i="25"/>
  <c r="AM433" i="25"/>
  <c r="AM434" i="25"/>
  <c r="AM435" i="25"/>
  <c r="AM436" i="25"/>
  <c r="AM437" i="25"/>
  <c r="AM438" i="25"/>
  <c r="AM439" i="25"/>
  <c r="AM440" i="25"/>
  <c r="AM441" i="25"/>
  <c r="AM442" i="25"/>
  <c r="AM443" i="25"/>
  <c r="AM444" i="25"/>
  <c r="AM445" i="25"/>
  <c r="AM446" i="25"/>
  <c r="AM447" i="25"/>
  <c r="AM448" i="25"/>
  <c r="AM449" i="25"/>
  <c r="AM450" i="25"/>
  <c r="AM451" i="25"/>
  <c r="AM452" i="25"/>
  <c r="AM453" i="25"/>
  <c r="AM454" i="25"/>
  <c r="AM455" i="25"/>
  <c r="AM456" i="25"/>
  <c r="AM457" i="25"/>
  <c r="AM458" i="25"/>
  <c r="AM459" i="25"/>
  <c r="AM460" i="25"/>
  <c r="AM461" i="25"/>
  <c r="AM462" i="25"/>
  <c r="AM463" i="25"/>
  <c r="AM464" i="25"/>
  <c r="AM465" i="25"/>
  <c r="AM466" i="25"/>
  <c r="AM467" i="25"/>
  <c r="AM468" i="25"/>
  <c r="AM469" i="25"/>
  <c r="AM470" i="25"/>
  <c r="AM471" i="25"/>
  <c r="AM472" i="25"/>
  <c r="AM473" i="25"/>
  <c r="AM474" i="25"/>
  <c r="AM475" i="25"/>
  <c r="AM476" i="25"/>
  <c r="AM477" i="25"/>
  <c r="AM478" i="25"/>
  <c r="AM479" i="25"/>
  <c r="AM480" i="25"/>
  <c r="AM481" i="25"/>
  <c r="AM482" i="25"/>
  <c r="AM483" i="25"/>
  <c r="AM484" i="25"/>
  <c r="AM485" i="25"/>
  <c r="AM486" i="25"/>
  <c r="AM487" i="25"/>
  <c r="AM488" i="25"/>
  <c r="AM489" i="25"/>
  <c r="AM490" i="25"/>
  <c r="AM491" i="25"/>
  <c r="AM492" i="25"/>
  <c r="AM493" i="25"/>
  <c r="AM494" i="25"/>
  <c r="AM495" i="25"/>
  <c r="AM496" i="25"/>
  <c r="AM497" i="25"/>
  <c r="AM498" i="25"/>
  <c r="AM499" i="25"/>
  <c r="AM500" i="25"/>
  <c r="AM501" i="25"/>
  <c r="AM502" i="25"/>
  <c r="AM503" i="25"/>
  <c r="AM504" i="25"/>
  <c r="AM505" i="25"/>
  <c r="AM506" i="25"/>
  <c r="AM507" i="25"/>
  <c r="AM508" i="25"/>
  <c r="AM509" i="25"/>
  <c r="AM510" i="25"/>
  <c r="AM511" i="25"/>
  <c r="AM512" i="25"/>
  <c r="AM513" i="25"/>
  <c r="AM514" i="25"/>
  <c r="AM515" i="25"/>
  <c r="AM516" i="25"/>
  <c r="AM517" i="25"/>
  <c r="AM518" i="25"/>
  <c r="AM519" i="25"/>
  <c r="AM520" i="25"/>
  <c r="AM521" i="25"/>
  <c r="AM522" i="25"/>
  <c r="AM523" i="25"/>
  <c r="AM524" i="25"/>
  <c r="AM525" i="25"/>
  <c r="AM526" i="25"/>
  <c r="AM527" i="25"/>
  <c r="AM528" i="25"/>
  <c r="AM529" i="25"/>
  <c r="AM530" i="25"/>
  <c r="AM531" i="25"/>
  <c r="AM532" i="25"/>
  <c r="AM533" i="25"/>
  <c r="AM534" i="25"/>
  <c r="AM535" i="25"/>
  <c r="AM536" i="25"/>
  <c r="AM537" i="25"/>
  <c r="AM538" i="25"/>
  <c r="AM539" i="25"/>
  <c r="AM540" i="25"/>
  <c r="AM541" i="25"/>
  <c r="AM542" i="25"/>
  <c r="AM543" i="25"/>
  <c r="AM544" i="25"/>
  <c r="AM545" i="25"/>
  <c r="AM546" i="25"/>
  <c r="AM547" i="25"/>
  <c r="AM548" i="25"/>
  <c r="AM549" i="25"/>
  <c r="AM550" i="25"/>
  <c r="AM551" i="25"/>
  <c r="AM552" i="25"/>
  <c r="AM553" i="25"/>
  <c r="AM554" i="25"/>
  <c r="AM555" i="25"/>
  <c r="AM556" i="25"/>
  <c r="AM557" i="25"/>
  <c r="AM558" i="25"/>
  <c r="AM559" i="25"/>
  <c r="AM560" i="25"/>
  <c r="AM561" i="25"/>
  <c r="AM562" i="25"/>
  <c r="AM563" i="25"/>
  <c r="AM564" i="25"/>
  <c r="AM565" i="25"/>
  <c r="AM566" i="25"/>
  <c r="AM567" i="25"/>
  <c r="AM568" i="25"/>
  <c r="AM569" i="25"/>
  <c r="AM570" i="25"/>
  <c r="AM571" i="25"/>
  <c r="AM572" i="25"/>
  <c r="AM573" i="25"/>
  <c r="AM574" i="25"/>
  <c r="AM575" i="25"/>
  <c r="AM576" i="25"/>
  <c r="AM577" i="25"/>
  <c r="AM578" i="25"/>
  <c r="AM579" i="25"/>
  <c r="AM580" i="25"/>
  <c r="AM581" i="25"/>
  <c r="AM582" i="25"/>
  <c r="AM583" i="25"/>
  <c r="AM584" i="25"/>
  <c r="AM585" i="25"/>
  <c r="AM586" i="25"/>
  <c r="AM587" i="25"/>
  <c r="AM588" i="25"/>
  <c r="AM589" i="25"/>
  <c r="AM590" i="25"/>
  <c r="AM591" i="25"/>
  <c r="AM592" i="25"/>
  <c r="AM593" i="25"/>
  <c r="AM594" i="25"/>
  <c r="AM595" i="25"/>
  <c r="AM596" i="25"/>
  <c r="AM597" i="25"/>
  <c r="AM598" i="25"/>
  <c r="AM599" i="25"/>
  <c r="AM600" i="25"/>
  <c r="AM601" i="25"/>
  <c r="AM602" i="25"/>
  <c r="AM603" i="25"/>
  <c r="AM604" i="25"/>
  <c r="AM605" i="25"/>
  <c r="AM606" i="25"/>
  <c r="AM607" i="25"/>
  <c r="AM608" i="25"/>
  <c r="AM609" i="25"/>
  <c r="AM610" i="25"/>
  <c r="AM611" i="25"/>
  <c r="AM612" i="25"/>
  <c r="AM613" i="25"/>
  <c r="AM614" i="25"/>
  <c r="AM615" i="25"/>
  <c r="AM616" i="25"/>
  <c r="AM617" i="25"/>
  <c r="AM618" i="25"/>
  <c r="AM619" i="25"/>
  <c r="AM620" i="25"/>
  <c r="AM621" i="25"/>
  <c r="AM622" i="25"/>
  <c r="AM623" i="25"/>
  <c r="AM624" i="25"/>
  <c r="AM625" i="25"/>
  <c r="AM626" i="25"/>
  <c r="AM627" i="25"/>
  <c r="AM628" i="25"/>
  <c r="AM629" i="25"/>
  <c r="AM630" i="25"/>
  <c r="AM631" i="25"/>
  <c r="AM632" i="25"/>
  <c r="AM633" i="25"/>
  <c r="AM634" i="25"/>
  <c r="AM635" i="25"/>
  <c r="AM636" i="25"/>
  <c r="AM637" i="25"/>
  <c r="AM638" i="25"/>
  <c r="AM639" i="25"/>
  <c r="AM640" i="25"/>
  <c r="AM641" i="25"/>
  <c r="AM642" i="25"/>
  <c r="AM643" i="25"/>
  <c r="AM644" i="25"/>
  <c r="AM645" i="25"/>
  <c r="AM646" i="25"/>
  <c r="AM647" i="25"/>
  <c r="AM648" i="25"/>
  <c r="AM649" i="25"/>
  <c r="AM650" i="25"/>
  <c r="AM651" i="25"/>
  <c r="AM652" i="25"/>
  <c r="AM653" i="25"/>
  <c r="AM654" i="25"/>
  <c r="AM655" i="25"/>
  <c r="AM656" i="25"/>
  <c r="AM657" i="25"/>
  <c r="AM658" i="25"/>
  <c r="AM659" i="25"/>
  <c r="AM660" i="25"/>
  <c r="AM661" i="25"/>
  <c r="AM662" i="25"/>
  <c r="AM663" i="25"/>
  <c r="AM664" i="25"/>
  <c r="AM665" i="25"/>
  <c r="AM666" i="25"/>
  <c r="AM667" i="25"/>
  <c r="AM668" i="25"/>
  <c r="AM669" i="25"/>
  <c r="AM670" i="25"/>
  <c r="AM671" i="25"/>
  <c r="AM672" i="25"/>
  <c r="AM673" i="25"/>
  <c r="AM674" i="25"/>
  <c r="AM675" i="25"/>
  <c r="AM676" i="25"/>
  <c r="AM677" i="25"/>
  <c r="AM678" i="25"/>
  <c r="AM679" i="25"/>
  <c r="AM680" i="25"/>
  <c r="AM681" i="25"/>
  <c r="AM682" i="25"/>
  <c r="AM683" i="25"/>
  <c r="AM684" i="25"/>
  <c r="AM685" i="25"/>
  <c r="AM686" i="25"/>
  <c r="AM687" i="25"/>
  <c r="AM688" i="25"/>
  <c r="AM689" i="25"/>
  <c r="AM690" i="25"/>
  <c r="AM691" i="25"/>
  <c r="AM692" i="25"/>
  <c r="AM693" i="25"/>
  <c r="AM694" i="25"/>
  <c r="AM695" i="25"/>
  <c r="AM696" i="25"/>
  <c r="AM697" i="25"/>
  <c r="AM698" i="25"/>
  <c r="AM699" i="25"/>
  <c r="AM700" i="25"/>
  <c r="AM701" i="25"/>
  <c r="AM702" i="25"/>
  <c r="AM703" i="25"/>
  <c r="AM704" i="25"/>
  <c r="AM705" i="25"/>
  <c r="AM706" i="25"/>
  <c r="AM707" i="25"/>
  <c r="AM708" i="25"/>
  <c r="AM709" i="25"/>
  <c r="AM710" i="25"/>
  <c r="AM711" i="25"/>
  <c r="AM712" i="25"/>
  <c r="AM713" i="25"/>
  <c r="AM714" i="25"/>
  <c r="AM715" i="25"/>
  <c r="AM716" i="25"/>
  <c r="AM717" i="25"/>
  <c r="AM718" i="25"/>
  <c r="AM719" i="25"/>
  <c r="AM720" i="25"/>
  <c r="AM721" i="25"/>
  <c r="AM722" i="25"/>
  <c r="AM723" i="25"/>
  <c r="AM724" i="25"/>
  <c r="AM725" i="25"/>
  <c r="AM726" i="25"/>
  <c r="AM727" i="25"/>
  <c r="AM728" i="25"/>
  <c r="AM729" i="25"/>
  <c r="AM730" i="25"/>
  <c r="AM731" i="25"/>
  <c r="AM732" i="25"/>
  <c r="AM733" i="25"/>
  <c r="AM734" i="25"/>
  <c r="AM735" i="25"/>
  <c r="AM736" i="25"/>
  <c r="AM737" i="25"/>
  <c r="AM738" i="25"/>
  <c r="AM739" i="25"/>
  <c r="AM740" i="25"/>
  <c r="AM741" i="25"/>
  <c r="AM742" i="25"/>
  <c r="AM743" i="25"/>
  <c r="AM744" i="25"/>
  <c r="AM745" i="25"/>
  <c r="AM746" i="25"/>
  <c r="AM747" i="25"/>
  <c r="AM748" i="25"/>
  <c r="AM749" i="25"/>
  <c r="AM750" i="25"/>
  <c r="AM751" i="25"/>
  <c r="AM752" i="25"/>
  <c r="AM753" i="25"/>
  <c r="AM754" i="25"/>
  <c r="AM755" i="25"/>
  <c r="AM756" i="25"/>
  <c r="AM757" i="25"/>
  <c r="AM758" i="25"/>
  <c r="AM759" i="25"/>
  <c r="AM760" i="25"/>
  <c r="AM761" i="25"/>
  <c r="AM762" i="25"/>
  <c r="AM763" i="25"/>
  <c r="AM764" i="25"/>
  <c r="AM765" i="25"/>
  <c r="AM766" i="25"/>
  <c r="AM767" i="25"/>
  <c r="AM768" i="25"/>
  <c r="AM769" i="25"/>
  <c r="AM770" i="25"/>
  <c r="AM771" i="25"/>
  <c r="AM772" i="25"/>
  <c r="AM773" i="25"/>
  <c r="AM774" i="25"/>
  <c r="AM775" i="25"/>
  <c r="AM776" i="25"/>
  <c r="AM777" i="25"/>
  <c r="AM778" i="25"/>
  <c r="AM779" i="25"/>
  <c r="AM780" i="25"/>
  <c r="AM781" i="25"/>
  <c r="AM782" i="25"/>
  <c r="AM783" i="25"/>
  <c r="AM784" i="25"/>
  <c r="AM785" i="25"/>
  <c r="AM786" i="25"/>
  <c r="AM787" i="25"/>
  <c r="AM788" i="25"/>
  <c r="AM789" i="25"/>
  <c r="AM790" i="25"/>
  <c r="AM791" i="25"/>
  <c r="AM792" i="25"/>
  <c r="AM793" i="25"/>
  <c r="AM794" i="25"/>
  <c r="AM795" i="25"/>
  <c r="AM796" i="25"/>
  <c r="AM797" i="25"/>
  <c r="AM798" i="25"/>
  <c r="AM799" i="25"/>
  <c r="AM800" i="25"/>
  <c r="AM801" i="25"/>
  <c r="AM802" i="25"/>
  <c r="AM803" i="25"/>
  <c r="AM804" i="25"/>
  <c r="AM805" i="25"/>
  <c r="AM806" i="25"/>
  <c r="AM807" i="25"/>
  <c r="AM808" i="25"/>
  <c r="AM809" i="25"/>
  <c r="AM810" i="25"/>
  <c r="AM811" i="25"/>
  <c r="AM812" i="25"/>
  <c r="AM813" i="25"/>
  <c r="AM814" i="25"/>
  <c r="AM815" i="25"/>
  <c r="AM816" i="25"/>
  <c r="AM817" i="25"/>
  <c r="AM818" i="25"/>
  <c r="AM819" i="25"/>
  <c r="AM820" i="25"/>
  <c r="AM821" i="25"/>
  <c r="AM822" i="25"/>
  <c r="AM823" i="25"/>
  <c r="AM824" i="25"/>
  <c r="AM825" i="25"/>
  <c r="AM826" i="25"/>
  <c r="AM827" i="25"/>
  <c r="AM828" i="25"/>
  <c r="AM829" i="25"/>
  <c r="AM830" i="25"/>
  <c r="AM831" i="25"/>
  <c r="AM832" i="25"/>
  <c r="AM833" i="25"/>
  <c r="AM834" i="25"/>
  <c r="AM835" i="25"/>
  <c r="AM836" i="25"/>
  <c r="AM837" i="25"/>
  <c r="AM838" i="25"/>
  <c r="AM839" i="25"/>
  <c r="AM840" i="25"/>
  <c r="AM841" i="25"/>
  <c r="AM842" i="25"/>
  <c r="AM843" i="25"/>
  <c r="AM844" i="25"/>
  <c r="AM845" i="25"/>
  <c r="AM846" i="25"/>
  <c r="AM847" i="25"/>
  <c r="AM848" i="25"/>
  <c r="AM849" i="25"/>
  <c r="AM850" i="25"/>
  <c r="AM851" i="25"/>
  <c r="AM852" i="25"/>
  <c r="AM853" i="25"/>
  <c r="AM854" i="25"/>
  <c r="AM855" i="25"/>
  <c r="AM856" i="25"/>
  <c r="AM857" i="25"/>
  <c r="AM858" i="25"/>
  <c r="AM859" i="25"/>
  <c r="AM860" i="25"/>
  <c r="AM861" i="25"/>
  <c r="AM862" i="25"/>
  <c r="AM863" i="25"/>
  <c r="AM864" i="25"/>
  <c r="AM865" i="25"/>
  <c r="AM866" i="25"/>
  <c r="AM867" i="25"/>
  <c r="AM868" i="25"/>
  <c r="AM869" i="25"/>
  <c r="AM870" i="25"/>
  <c r="AM871" i="25"/>
  <c r="AM872" i="25"/>
  <c r="AM873" i="25"/>
  <c r="AM874" i="25"/>
  <c r="AM875" i="25"/>
  <c r="AM876" i="25"/>
  <c r="AM877" i="25"/>
  <c r="AM878" i="25"/>
  <c r="AM879" i="25"/>
  <c r="AM880" i="25"/>
  <c r="AM881" i="25"/>
  <c r="AM882" i="25"/>
  <c r="AM883" i="25"/>
  <c r="AM884" i="25"/>
  <c r="AM885" i="25"/>
  <c r="AM886" i="25"/>
  <c r="AM887" i="25"/>
  <c r="AM888" i="25"/>
  <c r="AM889" i="25"/>
  <c r="AM890" i="25"/>
  <c r="AM891" i="25"/>
  <c r="AM892" i="25"/>
  <c r="AM893" i="25"/>
  <c r="AM894" i="25"/>
  <c r="AM895" i="25"/>
  <c r="AM896" i="25"/>
  <c r="AM897" i="25"/>
  <c r="AM898" i="25"/>
  <c r="AM899" i="25"/>
  <c r="AM900" i="25"/>
  <c r="AM901" i="25"/>
  <c r="AM902" i="25"/>
  <c r="AM903" i="25"/>
  <c r="AM904" i="25"/>
  <c r="AM905" i="25"/>
  <c r="AM906" i="25"/>
  <c r="AM907" i="25"/>
  <c r="AM908" i="25"/>
  <c r="AM909" i="25"/>
  <c r="AM910" i="25"/>
  <c r="AM911" i="25"/>
  <c r="AM912" i="25"/>
  <c r="AM913" i="25"/>
  <c r="AM914" i="25"/>
  <c r="AM915" i="25"/>
  <c r="AM916" i="25"/>
  <c r="AM917" i="25"/>
  <c r="AM918" i="25"/>
  <c r="AM919" i="25"/>
  <c r="AM920" i="25"/>
  <c r="AM921" i="25"/>
  <c r="AM922" i="25"/>
  <c r="AM923" i="25"/>
  <c r="AM924" i="25"/>
  <c r="AM925" i="25"/>
  <c r="AM926" i="25"/>
  <c r="AM927" i="25"/>
  <c r="AM928" i="25"/>
  <c r="AM929" i="25"/>
  <c r="AM930" i="25"/>
  <c r="AM931" i="25"/>
  <c r="AM932" i="25"/>
  <c r="AM933" i="25"/>
  <c r="AM934" i="25"/>
  <c r="AM935" i="25"/>
  <c r="AM936" i="25"/>
  <c r="AM937" i="25"/>
  <c r="AM938" i="25"/>
  <c r="AM939" i="25"/>
  <c r="AM940" i="25"/>
  <c r="AM941" i="25"/>
  <c r="AM942" i="25"/>
  <c r="AM943" i="25"/>
  <c r="AM944" i="25"/>
  <c r="AM945" i="25"/>
  <c r="AM946" i="25"/>
  <c r="AM947" i="25"/>
  <c r="AM948" i="25"/>
  <c r="AM949" i="25"/>
  <c r="AM950" i="25"/>
  <c r="AM951" i="25"/>
  <c r="AM952" i="25"/>
  <c r="AM953" i="25"/>
  <c r="AM954" i="25"/>
  <c r="AM955" i="25"/>
  <c r="AM956" i="25"/>
  <c r="AM957" i="25"/>
  <c r="AM958" i="25"/>
  <c r="AM959" i="25"/>
  <c r="AM960" i="25"/>
  <c r="AM961" i="25"/>
  <c r="AM962" i="25"/>
  <c r="AM963" i="25"/>
  <c r="AM964" i="25"/>
  <c r="AM965" i="25"/>
  <c r="AM966" i="25"/>
  <c r="AM967" i="25"/>
  <c r="AM968" i="25"/>
  <c r="AM969" i="25"/>
  <c r="AM970" i="25"/>
  <c r="AM971" i="25"/>
  <c r="AM972" i="25"/>
  <c r="AM973" i="25"/>
  <c r="AM974" i="25"/>
  <c r="AM975" i="25"/>
  <c r="AM976" i="25"/>
  <c r="AM977" i="25"/>
  <c r="AM978" i="25"/>
  <c r="AM979" i="25"/>
  <c r="AM980" i="25"/>
  <c r="AM981" i="25"/>
  <c r="AM982" i="25"/>
  <c r="AM983" i="25"/>
  <c r="AM984" i="25"/>
  <c r="AM985" i="25"/>
  <c r="AM986" i="25"/>
  <c r="AM987" i="25"/>
  <c r="AM988" i="25"/>
  <c r="AM989" i="25"/>
  <c r="AM990" i="25"/>
  <c r="AM991" i="25"/>
  <c r="AM992" i="25"/>
  <c r="AM993" i="25"/>
  <c r="AM994" i="25"/>
  <c r="AM995" i="25"/>
  <c r="AM996" i="25"/>
  <c r="AM997" i="25"/>
  <c r="AM998" i="25"/>
  <c r="AM999" i="25"/>
  <c r="AM1000" i="25"/>
  <c r="AM1001" i="25"/>
  <c r="AM1002" i="25"/>
  <c r="AM1003" i="25"/>
  <c r="AM1004" i="25"/>
  <c r="AM1005" i="25"/>
  <c r="AM6" i="25"/>
  <c r="R5" i="27"/>
  <c r="Q5" i="27"/>
  <c r="P5" i="27"/>
  <c r="O5" i="27"/>
  <c r="N5" i="27"/>
  <c r="M5" i="27"/>
  <c r="F21" i="26"/>
  <c r="F19" i="26"/>
  <c r="F15" i="26"/>
  <c r="F14" i="26"/>
  <c r="F10" i="26"/>
  <c r="S5" i="27" l="1"/>
  <c r="AO640" i="25"/>
  <c r="AO608" i="25"/>
  <c r="AO576" i="25"/>
  <c r="AO544" i="25"/>
  <c r="AO512" i="25"/>
  <c r="AO480" i="25"/>
  <c r="AO448" i="25"/>
  <c r="AO416" i="25"/>
  <c r="AO384" i="25"/>
  <c r="AO345" i="25"/>
  <c r="AO281" i="25"/>
  <c r="AO217" i="25"/>
  <c r="AO153" i="25"/>
  <c r="AO89" i="25"/>
  <c r="AO25" i="25"/>
  <c r="AO601" i="25"/>
  <c r="AO569" i="25"/>
  <c r="AO537" i="25"/>
  <c r="AO505" i="25"/>
  <c r="AO473" i="25"/>
  <c r="AO441" i="25"/>
  <c r="AO409" i="25"/>
  <c r="AO377" i="25"/>
  <c r="AO337" i="25"/>
  <c r="AO273" i="25"/>
  <c r="AO209" i="25"/>
  <c r="AO145" i="25"/>
  <c r="AO81" i="25"/>
  <c r="AO17" i="25"/>
  <c r="AO692" i="25"/>
  <c r="AO683" i="25"/>
  <c r="AO656" i="25"/>
  <c r="AO624" i="25"/>
  <c r="AO592" i="25"/>
  <c r="AO560" i="25"/>
  <c r="AO528" i="25"/>
  <c r="AO496" i="25"/>
  <c r="AO464" i="25"/>
  <c r="AO432" i="25"/>
  <c r="AO400" i="25"/>
  <c r="AO368" i="25"/>
  <c r="AO313" i="25"/>
  <c r="AO249" i="25"/>
  <c r="AO185" i="25"/>
  <c r="AO121" i="25"/>
  <c r="AO10" i="25"/>
  <c r="AO18" i="25"/>
  <c r="AO26" i="25"/>
  <c r="AO34" i="25"/>
  <c r="AO42" i="25"/>
  <c r="AO50" i="25"/>
  <c r="AO58" i="25"/>
  <c r="AO66" i="25"/>
  <c r="AO74" i="25"/>
  <c r="AO82" i="25"/>
  <c r="AO90" i="25"/>
  <c r="AO98" i="25"/>
  <c r="AO106" i="25"/>
  <c r="AO114" i="25"/>
  <c r="AO122" i="25"/>
  <c r="AO130" i="25"/>
  <c r="AO138" i="25"/>
  <c r="AO146" i="25"/>
  <c r="AO154" i="25"/>
  <c r="AO162" i="25"/>
  <c r="AO170" i="25"/>
  <c r="AO178" i="25"/>
  <c r="AO186" i="25"/>
  <c r="AO194" i="25"/>
  <c r="AO202" i="25"/>
  <c r="AO210" i="25"/>
  <c r="AO218" i="25"/>
  <c r="AO226" i="25"/>
  <c r="AO234" i="25"/>
  <c r="AO242" i="25"/>
  <c r="AO250" i="25"/>
  <c r="AO258" i="25"/>
  <c r="AO266" i="25"/>
  <c r="AO274" i="25"/>
  <c r="AO282" i="25"/>
  <c r="AO290" i="25"/>
  <c r="AO298" i="25"/>
  <c r="AO306" i="25"/>
  <c r="AO314" i="25"/>
  <c r="AO322" i="25"/>
  <c r="AO330" i="25"/>
  <c r="AO338" i="25"/>
  <c r="AO346" i="25"/>
  <c r="AO354" i="25"/>
  <c r="AO362" i="25"/>
  <c r="AO370" i="25"/>
  <c r="AO378" i="25"/>
  <c r="AO386" i="25"/>
  <c r="AO394" i="25"/>
  <c r="AO402" i="25"/>
  <c r="AO410" i="25"/>
  <c r="AO418" i="25"/>
  <c r="AO426" i="25"/>
  <c r="AO434" i="25"/>
  <c r="AO442" i="25"/>
  <c r="AO450" i="25"/>
  <c r="AO458" i="25"/>
  <c r="AO466" i="25"/>
  <c r="AO474" i="25"/>
  <c r="AO482" i="25"/>
  <c r="AO490" i="25"/>
  <c r="AO498" i="25"/>
  <c r="AO506" i="25"/>
  <c r="AO514" i="25"/>
  <c r="AO522" i="25"/>
  <c r="AO530" i="25"/>
  <c r="AO538" i="25"/>
  <c r="AO546" i="25"/>
  <c r="AO554" i="25"/>
  <c r="AO562" i="25"/>
  <c r="AO570" i="25"/>
  <c r="AO578" i="25"/>
  <c r="AO586" i="25"/>
  <c r="AO594" i="25"/>
  <c r="AO602" i="25"/>
  <c r="AO610" i="25"/>
  <c r="AO618" i="25"/>
  <c r="AO626" i="25"/>
  <c r="AO634" i="25"/>
  <c r="AO642" i="25"/>
  <c r="AO650" i="25"/>
  <c r="AO658" i="25"/>
  <c r="AO666" i="25"/>
  <c r="AO674" i="25"/>
  <c r="AO682" i="25"/>
  <c r="AO11" i="25"/>
  <c r="AO19" i="25"/>
  <c r="AO27" i="25"/>
  <c r="AO35" i="25"/>
  <c r="AO43" i="25"/>
  <c r="AO51" i="25"/>
  <c r="AO59" i="25"/>
  <c r="AO67" i="25"/>
  <c r="AO75" i="25"/>
  <c r="AO83" i="25"/>
  <c r="AO91" i="25"/>
  <c r="AO99" i="25"/>
  <c r="AO107" i="25"/>
  <c r="AO115" i="25"/>
  <c r="AO123" i="25"/>
  <c r="AO131" i="25"/>
  <c r="AO139" i="25"/>
  <c r="AO147" i="25"/>
  <c r="AO155" i="25"/>
  <c r="AO163" i="25"/>
  <c r="AO171" i="25"/>
  <c r="AO179" i="25"/>
  <c r="AO187" i="25"/>
  <c r="AO195" i="25"/>
  <c r="AO203" i="25"/>
  <c r="AO211" i="25"/>
  <c r="AO219" i="25"/>
  <c r="AO227" i="25"/>
  <c r="AO235" i="25"/>
  <c r="AO243" i="25"/>
  <c r="AO251" i="25"/>
  <c r="AO259" i="25"/>
  <c r="AO267" i="25"/>
  <c r="AO275" i="25"/>
  <c r="AO283" i="25"/>
  <c r="AO291" i="25"/>
  <c r="AO299" i="25"/>
  <c r="AO307" i="25"/>
  <c r="AO315" i="25"/>
  <c r="AO323" i="25"/>
  <c r="AO331" i="25"/>
  <c r="AO339" i="25"/>
  <c r="AO347" i="25"/>
  <c r="AO355" i="25"/>
  <c r="AO363" i="25"/>
  <c r="AO371" i="25"/>
  <c r="AO379" i="25"/>
  <c r="AO387" i="25"/>
  <c r="AO395" i="25"/>
  <c r="AO403" i="25"/>
  <c r="AO411" i="25"/>
  <c r="AO419" i="25"/>
  <c r="AO427" i="25"/>
  <c r="AO435" i="25"/>
  <c r="AO443" i="25"/>
  <c r="AO451" i="25"/>
  <c r="AO459" i="25"/>
  <c r="AO467" i="25"/>
  <c r="AO475" i="25"/>
  <c r="AO483" i="25"/>
  <c r="AO491" i="25"/>
  <c r="AO499" i="25"/>
  <c r="AO507" i="25"/>
  <c r="AO515" i="25"/>
  <c r="AO523" i="25"/>
  <c r="AO531" i="25"/>
  <c r="AO539" i="25"/>
  <c r="AO547" i="25"/>
  <c r="AO555" i="25"/>
  <c r="AO563" i="25"/>
  <c r="AO571" i="25"/>
  <c r="AO579" i="25"/>
  <c r="AO587" i="25"/>
  <c r="AO595" i="25"/>
  <c r="AO603" i="25"/>
  <c r="AO611" i="25"/>
  <c r="AO619" i="25"/>
  <c r="AO627" i="25"/>
  <c r="AO635" i="25"/>
  <c r="AO643" i="25"/>
  <c r="AO651" i="25"/>
  <c r="AO659" i="25"/>
  <c r="AO667" i="25"/>
  <c r="AO675" i="25"/>
  <c r="AO12" i="25"/>
  <c r="AO20" i="25"/>
  <c r="AO28" i="25"/>
  <c r="AO36" i="25"/>
  <c r="AO44" i="25"/>
  <c r="AO52" i="25"/>
  <c r="AO60" i="25"/>
  <c r="AO68" i="25"/>
  <c r="AO76" i="25"/>
  <c r="AO84" i="25"/>
  <c r="AO92" i="25"/>
  <c r="AO100" i="25"/>
  <c r="AO108" i="25"/>
  <c r="AO116" i="25"/>
  <c r="AO124" i="25"/>
  <c r="AO132" i="25"/>
  <c r="AO140" i="25"/>
  <c r="AO148" i="25"/>
  <c r="AO156" i="25"/>
  <c r="AO164" i="25"/>
  <c r="AO172" i="25"/>
  <c r="AO180" i="25"/>
  <c r="AO188" i="25"/>
  <c r="AO196" i="25"/>
  <c r="AO204" i="25"/>
  <c r="AO212" i="25"/>
  <c r="AO220" i="25"/>
  <c r="AO228" i="25"/>
  <c r="AO236" i="25"/>
  <c r="AO244" i="25"/>
  <c r="AO252" i="25"/>
  <c r="AO260" i="25"/>
  <c r="AO268" i="25"/>
  <c r="AO276" i="25"/>
  <c r="AO284" i="25"/>
  <c r="AO292" i="25"/>
  <c r="AO300" i="25"/>
  <c r="AO308" i="25"/>
  <c r="AO316" i="25"/>
  <c r="AO324" i="25"/>
  <c r="AO332" i="25"/>
  <c r="AO340" i="25"/>
  <c r="AO348" i="25"/>
  <c r="AO356" i="25"/>
  <c r="AO364" i="25"/>
  <c r="AO372" i="25"/>
  <c r="AO380" i="25"/>
  <c r="AO388" i="25"/>
  <c r="AO396" i="25"/>
  <c r="AO404" i="25"/>
  <c r="AO412" i="25"/>
  <c r="AO420" i="25"/>
  <c r="AO428" i="25"/>
  <c r="AO436" i="25"/>
  <c r="AO444" i="25"/>
  <c r="AO452" i="25"/>
  <c r="AO460" i="25"/>
  <c r="AO468" i="25"/>
  <c r="AO476" i="25"/>
  <c r="AO484" i="25"/>
  <c r="AO492" i="25"/>
  <c r="AO500" i="25"/>
  <c r="AO508" i="25"/>
  <c r="AO516" i="25"/>
  <c r="AO524" i="25"/>
  <c r="AO532" i="25"/>
  <c r="AO540" i="25"/>
  <c r="AO548" i="25"/>
  <c r="AO556" i="25"/>
  <c r="AO564" i="25"/>
  <c r="AO572" i="25"/>
  <c r="AO580" i="25"/>
  <c r="AO588" i="25"/>
  <c r="AO596" i="25"/>
  <c r="AO604" i="25"/>
  <c r="AO612" i="25"/>
  <c r="AO620" i="25"/>
  <c r="AO628" i="25"/>
  <c r="AO636" i="25"/>
  <c r="AO644" i="25"/>
  <c r="AO652" i="25"/>
  <c r="AO660" i="25"/>
  <c r="AO668" i="25"/>
  <c r="AO676" i="25"/>
  <c r="AO684" i="25"/>
  <c r="AO13" i="25"/>
  <c r="AO21" i="25"/>
  <c r="AO29" i="25"/>
  <c r="AO37" i="25"/>
  <c r="AO45" i="25"/>
  <c r="AO53" i="25"/>
  <c r="AO61" i="25"/>
  <c r="AO69" i="25"/>
  <c r="AO77" i="25"/>
  <c r="AO85" i="25"/>
  <c r="AO93" i="25"/>
  <c r="AO101" i="25"/>
  <c r="AO109" i="25"/>
  <c r="AO117" i="25"/>
  <c r="AO125" i="25"/>
  <c r="AO133" i="25"/>
  <c r="AO141" i="25"/>
  <c r="AO149" i="25"/>
  <c r="AO157" i="25"/>
  <c r="AO165" i="25"/>
  <c r="AO173" i="25"/>
  <c r="AO181" i="25"/>
  <c r="AO189" i="25"/>
  <c r="AO197" i="25"/>
  <c r="AO205" i="25"/>
  <c r="AO213" i="25"/>
  <c r="AO221" i="25"/>
  <c r="AO229" i="25"/>
  <c r="AO237" i="25"/>
  <c r="AO245" i="25"/>
  <c r="AO253" i="25"/>
  <c r="AO261" i="25"/>
  <c r="AO269" i="25"/>
  <c r="AO277" i="25"/>
  <c r="AO285" i="25"/>
  <c r="AO293" i="25"/>
  <c r="AO301" i="25"/>
  <c r="AO309" i="25"/>
  <c r="AO317" i="25"/>
  <c r="AO325" i="25"/>
  <c r="AO333" i="25"/>
  <c r="AO341" i="25"/>
  <c r="AO349" i="25"/>
  <c r="AO357" i="25"/>
  <c r="AO365" i="25"/>
  <c r="AO373" i="25"/>
  <c r="AO381" i="25"/>
  <c r="AO389" i="25"/>
  <c r="AO397" i="25"/>
  <c r="AO405" i="25"/>
  <c r="AO413" i="25"/>
  <c r="AO421" i="25"/>
  <c r="AO429" i="25"/>
  <c r="AO437" i="25"/>
  <c r="AO445" i="25"/>
  <c r="AO453" i="25"/>
  <c r="AO461" i="25"/>
  <c r="AO469" i="25"/>
  <c r="AO477" i="25"/>
  <c r="AO485" i="25"/>
  <c r="AO493" i="25"/>
  <c r="AO501" i="25"/>
  <c r="AO509" i="25"/>
  <c r="AO517" i="25"/>
  <c r="AO525" i="25"/>
  <c r="AO533" i="25"/>
  <c r="AO541" i="25"/>
  <c r="AO549" i="25"/>
  <c r="AO557" i="25"/>
  <c r="AO565" i="25"/>
  <c r="AO573" i="25"/>
  <c r="AO581" i="25"/>
  <c r="AO589" i="25"/>
  <c r="AO597" i="25"/>
  <c r="AO605" i="25"/>
  <c r="AO613" i="25"/>
  <c r="AO621" i="25"/>
  <c r="AO629" i="25"/>
  <c r="AO637" i="25"/>
  <c r="AO645" i="25"/>
  <c r="AO653" i="25"/>
  <c r="AO661" i="25"/>
  <c r="AO669" i="25"/>
  <c r="AO677" i="25"/>
  <c r="AO14" i="25"/>
  <c r="AO22" i="25"/>
  <c r="AO30" i="25"/>
  <c r="AO38" i="25"/>
  <c r="AO46" i="25"/>
  <c r="AO54" i="25"/>
  <c r="AO62" i="25"/>
  <c r="AO70" i="25"/>
  <c r="AO78" i="25"/>
  <c r="AO86" i="25"/>
  <c r="AO94" i="25"/>
  <c r="AO102" i="25"/>
  <c r="AO110" i="25"/>
  <c r="AO118" i="25"/>
  <c r="AO126" i="25"/>
  <c r="AO134" i="25"/>
  <c r="AO142" i="25"/>
  <c r="AO150" i="25"/>
  <c r="AO158" i="25"/>
  <c r="AO166" i="25"/>
  <c r="AO174" i="25"/>
  <c r="AO182" i="25"/>
  <c r="AO190" i="25"/>
  <c r="AO198" i="25"/>
  <c r="AO206" i="25"/>
  <c r="AO214" i="25"/>
  <c r="AO222" i="25"/>
  <c r="AO230" i="25"/>
  <c r="AO238" i="25"/>
  <c r="AO246" i="25"/>
  <c r="AO254" i="25"/>
  <c r="AO262" i="25"/>
  <c r="AO270" i="25"/>
  <c r="AO278" i="25"/>
  <c r="AO286" i="25"/>
  <c r="AO294" i="25"/>
  <c r="AO302" i="25"/>
  <c r="AO310" i="25"/>
  <c r="AO318" i="25"/>
  <c r="AO326" i="25"/>
  <c r="AO334" i="25"/>
  <c r="AO342" i="25"/>
  <c r="AO350" i="25"/>
  <c r="AO358" i="25"/>
  <c r="AO366" i="25"/>
  <c r="AO374" i="25"/>
  <c r="AO382" i="25"/>
  <c r="AO390" i="25"/>
  <c r="AO398" i="25"/>
  <c r="AO406" i="25"/>
  <c r="AO414" i="25"/>
  <c r="AO422" i="25"/>
  <c r="AO430" i="25"/>
  <c r="AO438" i="25"/>
  <c r="AO446" i="25"/>
  <c r="AO454" i="25"/>
  <c r="AO462" i="25"/>
  <c r="AO470" i="25"/>
  <c r="AO478" i="25"/>
  <c r="AO486" i="25"/>
  <c r="AO494" i="25"/>
  <c r="AO502" i="25"/>
  <c r="AO510" i="25"/>
  <c r="AO518" i="25"/>
  <c r="AO526" i="25"/>
  <c r="AO534" i="25"/>
  <c r="AO542" i="25"/>
  <c r="AO550" i="25"/>
  <c r="AO558" i="25"/>
  <c r="AO566" i="25"/>
  <c r="AO574" i="25"/>
  <c r="AO582" i="25"/>
  <c r="AO590" i="25"/>
  <c r="AO598" i="25"/>
  <c r="AO606" i="25"/>
  <c r="AO614" i="25"/>
  <c r="AO622" i="25"/>
  <c r="AO630" i="25"/>
  <c r="AO638" i="25"/>
  <c r="AO646" i="25"/>
  <c r="AO654" i="25"/>
  <c r="AO662" i="25"/>
  <c r="AO670" i="25"/>
  <c r="AO678" i="25"/>
  <c r="AO7" i="25"/>
  <c r="AO15" i="25"/>
  <c r="AO23" i="25"/>
  <c r="AO31" i="25"/>
  <c r="AO39" i="25"/>
  <c r="AO47" i="25"/>
  <c r="AO55" i="25"/>
  <c r="AO63" i="25"/>
  <c r="AO71" i="25"/>
  <c r="AO79" i="25"/>
  <c r="AO87" i="25"/>
  <c r="AO95" i="25"/>
  <c r="AO103" i="25"/>
  <c r="AO111" i="25"/>
  <c r="AO119" i="25"/>
  <c r="AO127" i="25"/>
  <c r="AO135" i="25"/>
  <c r="AO143" i="25"/>
  <c r="AO151" i="25"/>
  <c r="AO159" i="25"/>
  <c r="AO167" i="25"/>
  <c r="AO175" i="25"/>
  <c r="AO183" i="25"/>
  <c r="AO191" i="25"/>
  <c r="AO199" i="25"/>
  <c r="AO207" i="25"/>
  <c r="AO215" i="25"/>
  <c r="AO223" i="25"/>
  <c r="AO231" i="25"/>
  <c r="AO239" i="25"/>
  <c r="AO247" i="25"/>
  <c r="AO255" i="25"/>
  <c r="AO263" i="25"/>
  <c r="AO271" i="25"/>
  <c r="AO279" i="25"/>
  <c r="AO287" i="25"/>
  <c r="AO295" i="25"/>
  <c r="AO303" i="25"/>
  <c r="AO311" i="25"/>
  <c r="AO319" i="25"/>
  <c r="AO327" i="25"/>
  <c r="AO335" i="25"/>
  <c r="AO343" i="25"/>
  <c r="AO351" i="25"/>
  <c r="AO359" i="25"/>
  <c r="AO367" i="25"/>
  <c r="AO375" i="25"/>
  <c r="AO383" i="25"/>
  <c r="AO391" i="25"/>
  <c r="AO399" i="25"/>
  <c r="AO407" i="25"/>
  <c r="AO415" i="25"/>
  <c r="AO423" i="25"/>
  <c r="AO431" i="25"/>
  <c r="AO439" i="25"/>
  <c r="AO447" i="25"/>
  <c r="AO455" i="25"/>
  <c r="AO463" i="25"/>
  <c r="AO471" i="25"/>
  <c r="AO479" i="25"/>
  <c r="AO487" i="25"/>
  <c r="AO495" i="25"/>
  <c r="AO503" i="25"/>
  <c r="AO511" i="25"/>
  <c r="AO519" i="25"/>
  <c r="AO527" i="25"/>
  <c r="AO535" i="25"/>
  <c r="AO543" i="25"/>
  <c r="AO551" i="25"/>
  <c r="AO559" i="25"/>
  <c r="AO567" i="25"/>
  <c r="AO575" i="25"/>
  <c r="AO583" i="25"/>
  <c r="AO591" i="25"/>
  <c r="AO599" i="25"/>
  <c r="AO607" i="25"/>
  <c r="AO615" i="25"/>
  <c r="AO623" i="25"/>
  <c r="AO631" i="25"/>
  <c r="AO639" i="25"/>
  <c r="AO647" i="25"/>
  <c r="AO655" i="25"/>
  <c r="AO663" i="25"/>
  <c r="AO671" i="25"/>
  <c r="AO679" i="25"/>
  <c r="AO8" i="25"/>
  <c r="AO16" i="25"/>
  <c r="AO24" i="25"/>
  <c r="AO32" i="25"/>
  <c r="AO40" i="25"/>
  <c r="AO48" i="25"/>
  <c r="AO56" i="25"/>
  <c r="AO64" i="25"/>
  <c r="AO72" i="25"/>
  <c r="AO80" i="25"/>
  <c r="AO88" i="25"/>
  <c r="AO96" i="25"/>
  <c r="AO104" i="25"/>
  <c r="AO112" i="25"/>
  <c r="AO120" i="25"/>
  <c r="AO128" i="25"/>
  <c r="AO136" i="25"/>
  <c r="AO144" i="25"/>
  <c r="AO152" i="25"/>
  <c r="AO160" i="25"/>
  <c r="AO168" i="25"/>
  <c r="AO176" i="25"/>
  <c r="AO184" i="25"/>
  <c r="AO192" i="25"/>
  <c r="AO200" i="25"/>
  <c r="AO208" i="25"/>
  <c r="AO216" i="25"/>
  <c r="AO224" i="25"/>
  <c r="AO232" i="25"/>
  <c r="AO240" i="25"/>
  <c r="AO248" i="25"/>
  <c r="AO256" i="25"/>
  <c r="AO264" i="25"/>
  <c r="AO272" i="25"/>
  <c r="AO280" i="25"/>
  <c r="AO288" i="25"/>
  <c r="AO296" i="25"/>
  <c r="AO304" i="25"/>
  <c r="AO312" i="25"/>
  <c r="AO320" i="25"/>
  <c r="AO328" i="25"/>
  <c r="AO336" i="25"/>
  <c r="AO344" i="25"/>
  <c r="AO352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AA172" i="25"/>
  <c r="AA173" i="25"/>
  <c r="AA174" i="25"/>
  <c r="AA175" i="25"/>
  <c r="AA176" i="25"/>
  <c r="AA177" i="25"/>
  <c r="AA178" i="25"/>
  <c r="AA179" i="25"/>
  <c r="AA180" i="25"/>
  <c r="AA181" i="25"/>
  <c r="AA182" i="25"/>
  <c r="AA183" i="25"/>
  <c r="AA184" i="25"/>
  <c r="AA185" i="25"/>
  <c r="AA186" i="25"/>
  <c r="AA187" i="25"/>
  <c r="AA188" i="25"/>
  <c r="AA189" i="25"/>
  <c r="AA190" i="25"/>
  <c r="AA191" i="25"/>
  <c r="AA192" i="25"/>
  <c r="AA193" i="25"/>
  <c r="AA194" i="25"/>
  <c r="AA195" i="25"/>
  <c r="AA196" i="25"/>
  <c r="AA197" i="25"/>
  <c r="AA198" i="25"/>
  <c r="AA199" i="25"/>
  <c r="AA200" i="25"/>
  <c r="AA201" i="25"/>
  <c r="AA202" i="25"/>
  <c r="AA203" i="25"/>
  <c r="AA204" i="25"/>
  <c r="AA205" i="25"/>
  <c r="AA206" i="25"/>
  <c r="AA207" i="25"/>
  <c r="AA208" i="25"/>
  <c r="AA209" i="25"/>
  <c r="AA210" i="25"/>
  <c r="AA211" i="25"/>
  <c r="AA212" i="25"/>
  <c r="AA213" i="25"/>
  <c r="AA214" i="25"/>
  <c r="AA215" i="25"/>
  <c r="AA216" i="25"/>
  <c r="AA217" i="25"/>
  <c r="AA218" i="25"/>
  <c r="AA219" i="25"/>
  <c r="AA220" i="25"/>
  <c r="AA221" i="25"/>
  <c r="AA222" i="25"/>
  <c r="AA223" i="25"/>
  <c r="AA224" i="25"/>
  <c r="AA225" i="25"/>
  <c r="AA226" i="25"/>
  <c r="AA227" i="25"/>
  <c r="AA228" i="25"/>
  <c r="AA229" i="25"/>
  <c r="AA230" i="25"/>
  <c r="AA231" i="25"/>
  <c r="AA232" i="25"/>
  <c r="AA233" i="25"/>
  <c r="AA234" i="25"/>
  <c r="AA235" i="25"/>
  <c r="AA236" i="25"/>
  <c r="AA237" i="25"/>
  <c r="AA238" i="25"/>
  <c r="AA239" i="25"/>
  <c r="AA240" i="25"/>
  <c r="AA241" i="25"/>
  <c r="AA242" i="25"/>
  <c r="AA243" i="25"/>
  <c r="AA244" i="25"/>
  <c r="AA245" i="25"/>
  <c r="AA246" i="25"/>
  <c r="AA247" i="25"/>
  <c r="AA248" i="25"/>
  <c r="AA249" i="25"/>
  <c r="AA250" i="25"/>
  <c r="AA251" i="25"/>
  <c r="AA252" i="25"/>
  <c r="AA253" i="25"/>
  <c r="AA254" i="25"/>
  <c r="AA255" i="25"/>
  <c r="AA256" i="25"/>
  <c r="AA257" i="25"/>
  <c r="AA258" i="25"/>
  <c r="AA259" i="25"/>
  <c r="AA260" i="25"/>
  <c r="AA261" i="25"/>
  <c r="AA262" i="25"/>
  <c r="AA263" i="25"/>
  <c r="AA264" i="25"/>
  <c r="AA265" i="25"/>
  <c r="AA266" i="25"/>
  <c r="AA267" i="25"/>
  <c r="AA268" i="25"/>
  <c r="AA269" i="25"/>
  <c r="AA270" i="25"/>
  <c r="AA271" i="25"/>
  <c r="AA272" i="25"/>
  <c r="AA273" i="25"/>
  <c r="AA274" i="25"/>
  <c r="AA275" i="25"/>
  <c r="AA276" i="25"/>
  <c r="AA277" i="25"/>
  <c r="AA278" i="25"/>
  <c r="AA279" i="25"/>
  <c r="AA280" i="25"/>
  <c r="AA281" i="25"/>
  <c r="AA282" i="25"/>
  <c r="AA283" i="25"/>
  <c r="AA284" i="25"/>
  <c r="AA285" i="25"/>
  <c r="AA286" i="25"/>
  <c r="AA287" i="25"/>
  <c r="AA288" i="25"/>
  <c r="AA289" i="25"/>
  <c r="AA290" i="25"/>
  <c r="AA291" i="25"/>
  <c r="AA292" i="25"/>
  <c r="AA293" i="25"/>
  <c r="AA294" i="25"/>
  <c r="AA295" i="25"/>
  <c r="AA296" i="25"/>
  <c r="AA297" i="25"/>
  <c r="AA298" i="25"/>
  <c r="AA299" i="25"/>
  <c r="AA300" i="25"/>
  <c r="AA301" i="25"/>
  <c r="AA302" i="25"/>
  <c r="AA303" i="25"/>
  <c r="AA304" i="25"/>
  <c r="AA305" i="25"/>
  <c r="AA306" i="25"/>
  <c r="AA307" i="25"/>
  <c r="AA308" i="25"/>
  <c r="AA309" i="25"/>
  <c r="AA310" i="25"/>
  <c r="AA311" i="25"/>
  <c r="AA312" i="25"/>
  <c r="AA313" i="25"/>
  <c r="AA314" i="25"/>
  <c r="AA315" i="25"/>
  <c r="AA316" i="25"/>
  <c r="AA317" i="25"/>
  <c r="AA318" i="25"/>
  <c r="AA319" i="25"/>
  <c r="AA320" i="25"/>
  <c r="AA321" i="25"/>
  <c r="AA322" i="25"/>
  <c r="AA323" i="25"/>
  <c r="AA324" i="25"/>
  <c r="AA325" i="25"/>
  <c r="AA326" i="25"/>
  <c r="AA327" i="25"/>
  <c r="AA328" i="25"/>
  <c r="AA329" i="25"/>
  <c r="AA330" i="25"/>
  <c r="AA331" i="25"/>
  <c r="AA332" i="25"/>
  <c r="AA333" i="25"/>
  <c r="AA334" i="25"/>
  <c r="AA335" i="25"/>
  <c r="AA336" i="25"/>
  <c r="AA337" i="25"/>
  <c r="AA338" i="25"/>
  <c r="AA339" i="25"/>
  <c r="AA340" i="25"/>
  <c r="AA341" i="25"/>
  <c r="AA342" i="25"/>
  <c r="AA343" i="25"/>
  <c r="AA344" i="25"/>
  <c r="AA345" i="25"/>
  <c r="AA346" i="25"/>
  <c r="AA347" i="25"/>
  <c r="AA348" i="25"/>
  <c r="AA349" i="25"/>
  <c r="AA350" i="25"/>
  <c r="AA351" i="25"/>
  <c r="AA352" i="25"/>
  <c r="AA353" i="25"/>
  <c r="AA354" i="25"/>
  <c r="AA355" i="25"/>
  <c r="AA356" i="25"/>
  <c r="AA357" i="25"/>
  <c r="AA358" i="25"/>
  <c r="AA359" i="25"/>
  <c r="AA360" i="25"/>
  <c r="AA361" i="25"/>
  <c r="AA362" i="25"/>
  <c r="AA363" i="25"/>
  <c r="AA364" i="25"/>
  <c r="AA365" i="25"/>
  <c r="AA366" i="25"/>
  <c r="AA367" i="25"/>
  <c r="AA368" i="25"/>
  <c r="AA369" i="25"/>
  <c r="AA370" i="25"/>
  <c r="AA371" i="25"/>
  <c r="AA372" i="25"/>
  <c r="AA373" i="25"/>
  <c r="AA374" i="25"/>
  <c r="AA375" i="25"/>
  <c r="AA376" i="25"/>
  <c r="AA377" i="25"/>
  <c r="AA378" i="25"/>
  <c r="AA379" i="25"/>
  <c r="AA380" i="25"/>
  <c r="AA381" i="25"/>
  <c r="AA382" i="25"/>
  <c r="AA383" i="25"/>
  <c r="AA384" i="25"/>
  <c r="AA385" i="25"/>
  <c r="AA386" i="25"/>
  <c r="AA387" i="25"/>
  <c r="AA388" i="25"/>
  <c r="AA389" i="25"/>
  <c r="AA390" i="25"/>
  <c r="AA391" i="25"/>
  <c r="AA392" i="25"/>
  <c r="AA393" i="25"/>
  <c r="AA394" i="25"/>
  <c r="AA395" i="25"/>
  <c r="AA396" i="25"/>
  <c r="AA397" i="25"/>
  <c r="AA398" i="25"/>
  <c r="AA399" i="25"/>
  <c r="AA400" i="25"/>
  <c r="AA401" i="25"/>
  <c r="AA402" i="25"/>
  <c r="AA403" i="25"/>
  <c r="AA404" i="25"/>
  <c r="AA405" i="25"/>
  <c r="AA406" i="25"/>
  <c r="AA407" i="25"/>
  <c r="AA408" i="25"/>
  <c r="AA409" i="25"/>
  <c r="AA410" i="25"/>
  <c r="AA411" i="25"/>
  <c r="AA412" i="25"/>
  <c r="AA413" i="25"/>
  <c r="AA414" i="25"/>
  <c r="AA415" i="25"/>
  <c r="AA416" i="25"/>
  <c r="AA417" i="25"/>
  <c r="AA418" i="25"/>
  <c r="AA419" i="25"/>
  <c r="AA420" i="25"/>
  <c r="AA421" i="25"/>
  <c r="AA422" i="25"/>
  <c r="AA423" i="25"/>
  <c r="AA424" i="25"/>
  <c r="AA425" i="25"/>
  <c r="AA426" i="25"/>
  <c r="AA427" i="25"/>
  <c r="AA428" i="25"/>
  <c r="AA429" i="25"/>
  <c r="AA430" i="25"/>
  <c r="AA431" i="25"/>
  <c r="AA432" i="25"/>
  <c r="AA433" i="25"/>
  <c r="AA434" i="25"/>
  <c r="AA435" i="25"/>
  <c r="AA436" i="25"/>
  <c r="AA437" i="25"/>
  <c r="AA438" i="25"/>
  <c r="AA439" i="25"/>
  <c r="AA440" i="25"/>
  <c r="AA441" i="25"/>
  <c r="AA442" i="25"/>
  <c r="AA443" i="25"/>
  <c r="AA444" i="25"/>
  <c r="AA445" i="25"/>
  <c r="AA446" i="25"/>
  <c r="AA447" i="25"/>
  <c r="AA448" i="25"/>
  <c r="AA449" i="25"/>
  <c r="AA450" i="25"/>
  <c r="AA451" i="25"/>
  <c r="AA452" i="25"/>
  <c r="AA453" i="25"/>
  <c r="AA454" i="25"/>
  <c r="AA455" i="25"/>
  <c r="AA456" i="25"/>
  <c r="AA457" i="25"/>
  <c r="AA458" i="25"/>
  <c r="AA459" i="25"/>
  <c r="AA460" i="25"/>
  <c r="AA461" i="25"/>
  <c r="AA462" i="25"/>
  <c r="AA463" i="25"/>
  <c r="AA464" i="25"/>
  <c r="AA465" i="25"/>
  <c r="AA466" i="25"/>
  <c r="AA467" i="25"/>
  <c r="AA468" i="25"/>
  <c r="AA469" i="25"/>
  <c r="AA470" i="25"/>
  <c r="AA471" i="25"/>
  <c r="AA472" i="25"/>
  <c r="AA473" i="25"/>
  <c r="AA474" i="25"/>
  <c r="AA475" i="25"/>
  <c r="AA476" i="25"/>
  <c r="AA477" i="25"/>
  <c r="AA478" i="25"/>
  <c r="AA479" i="25"/>
  <c r="AA480" i="25"/>
  <c r="AA481" i="25"/>
  <c r="AA482" i="25"/>
  <c r="AA483" i="25"/>
  <c r="AA484" i="25"/>
  <c r="AA485" i="25"/>
  <c r="AA486" i="25"/>
  <c r="AA487" i="25"/>
  <c r="AA488" i="25"/>
  <c r="AA489" i="25"/>
  <c r="AA490" i="25"/>
  <c r="AA491" i="25"/>
  <c r="AA492" i="25"/>
  <c r="AA493" i="25"/>
  <c r="AA494" i="25"/>
  <c r="AA495" i="25"/>
  <c r="AA496" i="25"/>
  <c r="AA497" i="25"/>
  <c r="AA498" i="25"/>
  <c r="AA499" i="25"/>
  <c r="AA500" i="25"/>
  <c r="AA501" i="25"/>
  <c r="AA502" i="25"/>
  <c r="AA503" i="25"/>
  <c r="AA504" i="25"/>
  <c r="AA505" i="25"/>
  <c r="AA506" i="25"/>
  <c r="AA507" i="25"/>
  <c r="AA508" i="25"/>
  <c r="AA509" i="25"/>
  <c r="AA510" i="25"/>
  <c r="AA511" i="25"/>
  <c r="AA512" i="25"/>
  <c r="AA513" i="25"/>
  <c r="AA514" i="25"/>
  <c r="AA515" i="25"/>
  <c r="AA516" i="25"/>
  <c r="AA517" i="25"/>
  <c r="AA518" i="25"/>
  <c r="AA519" i="25"/>
  <c r="AA520" i="25"/>
  <c r="AA521" i="25"/>
  <c r="AA522" i="25"/>
  <c r="AA523" i="25"/>
  <c r="AA524" i="25"/>
  <c r="AA525" i="25"/>
  <c r="AA526" i="25"/>
  <c r="AA527" i="25"/>
  <c r="AA528" i="25"/>
  <c r="AA529" i="25"/>
  <c r="AA530" i="25"/>
  <c r="AA531" i="25"/>
  <c r="AA532" i="25"/>
  <c r="AA533" i="25"/>
  <c r="AA534" i="25"/>
  <c r="AA535" i="25"/>
  <c r="AA536" i="25"/>
  <c r="AA537" i="25"/>
  <c r="AA538" i="25"/>
  <c r="AA539" i="25"/>
  <c r="AA540" i="25"/>
  <c r="AA541" i="25"/>
  <c r="AA542" i="25"/>
  <c r="AA543" i="25"/>
  <c r="AA544" i="25"/>
  <c r="AA545" i="25"/>
  <c r="AA546" i="25"/>
  <c r="AA547" i="25"/>
  <c r="AA548" i="25"/>
  <c r="AA549" i="25"/>
  <c r="AA550" i="25"/>
  <c r="AA551" i="25"/>
  <c r="AA552" i="25"/>
  <c r="AA553" i="25"/>
  <c r="AA554" i="25"/>
  <c r="AA555" i="25"/>
  <c r="AA556" i="25"/>
  <c r="AA557" i="25"/>
  <c r="AA558" i="25"/>
  <c r="AA559" i="25"/>
  <c r="AA560" i="25"/>
  <c r="AA561" i="25"/>
  <c r="AA562" i="25"/>
  <c r="AA563" i="25"/>
  <c r="AA564" i="25"/>
  <c r="AA565" i="25"/>
  <c r="AA566" i="25"/>
  <c r="AA567" i="25"/>
  <c r="AA568" i="25"/>
  <c r="AA569" i="25"/>
  <c r="AA570" i="25"/>
  <c r="AA571" i="25"/>
  <c r="AA572" i="25"/>
  <c r="AA573" i="25"/>
  <c r="AA574" i="25"/>
  <c r="AA575" i="25"/>
  <c r="AA576" i="25"/>
  <c r="AA577" i="25"/>
  <c r="AA578" i="25"/>
  <c r="AA579" i="25"/>
  <c r="AA580" i="25"/>
  <c r="AA581" i="25"/>
  <c r="AA582" i="25"/>
  <c r="AA583" i="25"/>
  <c r="AA584" i="25"/>
  <c r="AA585" i="25"/>
  <c r="AA586" i="25"/>
  <c r="AA587" i="25"/>
  <c r="AA588" i="25"/>
  <c r="AA589" i="25"/>
  <c r="AA590" i="25"/>
  <c r="AA591" i="25"/>
  <c r="AA592" i="25"/>
  <c r="AA593" i="25"/>
  <c r="AA594" i="25"/>
  <c r="AA595" i="25"/>
  <c r="AA596" i="25"/>
  <c r="AA597" i="25"/>
  <c r="AA598" i="25"/>
  <c r="AA599" i="25"/>
  <c r="AA600" i="25"/>
  <c r="AA601" i="25"/>
  <c r="AA602" i="25"/>
  <c r="AA603" i="25"/>
  <c r="AA604" i="25"/>
  <c r="AA605" i="25"/>
  <c r="AA606" i="25"/>
  <c r="AA607" i="25"/>
  <c r="AA608" i="25"/>
  <c r="AA609" i="25"/>
  <c r="AA610" i="25"/>
  <c r="AA611" i="25"/>
  <c r="AA612" i="25"/>
  <c r="AA613" i="25"/>
  <c r="AA614" i="25"/>
  <c r="AA615" i="25"/>
  <c r="AA616" i="25"/>
  <c r="AA617" i="25"/>
  <c r="AA618" i="25"/>
  <c r="AA619" i="25"/>
  <c r="AA620" i="25"/>
  <c r="AA621" i="25"/>
  <c r="AA622" i="25"/>
  <c r="AA623" i="25"/>
  <c r="AA624" i="25"/>
  <c r="AA625" i="25"/>
  <c r="AA626" i="25"/>
  <c r="AA627" i="25"/>
  <c r="AA628" i="25"/>
  <c r="AA629" i="25"/>
  <c r="AA630" i="25"/>
  <c r="AA631" i="25"/>
  <c r="AA632" i="25"/>
  <c r="AA633" i="25"/>
  <c r="AA634" i="25"/>
  <c r="AA635" i="25"/>
  <c r="AA636" i="25"/>
  <c r="AA637" i="25"/>
  <c r="AA638" i="25"/>
  <c r="AA639" i="25"/>
  <c r="AA640" i="25"/>
  <c r="AA641" i="25"/>
  <c r="AA642" i="25"/>
  <c r="AA643" i="25"/>
  <c r="AA644" i="25"/>
  <c r="AA645" i="25"/>
  <c r="AA646" i="25"/>
  <c r="AA647" i="25"/>
  <c r="AA648" i="25"/>
  <c r="AA649" i="25"/>
  <c r="AA650" i="25"/>
  <c r="AA651" i="25"/>
  <c r="AA652" i="25"/>
  <c r="AA653" i="25"/>
  <c r="AA654" i="25"/>
  <c r="AA655" i="25"/>
  <c r="AA656" i="25"/>
  <c r="AA657" i="25"/>
  <c r="AA658" i="25"/>
  <c r="AA659" i="25"/>
  <c r="AA660" i="25"/>
  <c r="AA661" i="25"/>
  <c r="AA662" i="25"/>
  <c r="AA663" i="25"/>
  <c r="AA664" i="25"/>
  <c r="AA665" i="25"/>
  <c r="AA666" i="25"/>
  <c r="AA667" i="25"/>
  <c r="AA668" i="25"/>
  <c r="AA669" i="25"/>
  <c r="AA670" i="25"/>
  <c r="AA671" i="25"/>
  <c r="AA672" i="25"/>
  <c r="AA673" i="25"/>
  <c r="AA674" i="25"/>
  <c r="AA675" i="25"/>
  <c r="AA676" i="25"/>
  <c r="AA677" i="25"/>
  <c r="AA678" i="25"/>
  <c r="AA679" i="25"/>
  <c r="AA680" i="25"/>
  <c r="AA681" i="25"/>
  <c r="AA682" i="25"/>
  <c r="AA683" i="25"/>
  <c r="AA684" i="25"/>
  <c r="AA685" i="25"/>
  <c r="AA686" i="25"/>
  <c r="AA687" i="25"/>
  <c r="AA688" i="25"/>
  <c r="AA689" i="25"/>
  <c r="AA690" i="25"/>
  <c r="AA691" i="25"/>
  <c r="AA692" i="25"/>
  <c r="AA693" i="25"/>
  <c r="AA694" i="25"/>
  <c r="AA695" i="25"/>
  <c r="AA696" i="25"/>
  <c r="AA697" i="25"/>
  <c r="AA698" i="25"/>
  <c r="AA699" i="25"/>
  <c r="AA700" i="25"/>
  <c r="AA701" i="25"/>
  <c r="AA702" i="25"/>
  <c r="AA703" i="25"/>
  <c r="AA704" i="25"/>
  <c r="AA705" i="25"/>
  <c r="AA706" i="25"/>
  <c r="AA707" i="25"/>
  <c r="AA708" i="25"/>
  <c r="AA709" i="25"/>
  <c r="AA710" i="25"/>
  <c r="AA711" i="25"/>
  <c r="AA712" i="25"/>
  <c r="AA713" i="25"/>
  <c r="AA714" i="25"/>
  <c r="AA715" i="25"/>
  <c r="AA716" i="25"/>
  <c r="AA717" i="25"/>
  <c r="AA718" i="25"/>
  <c r="AA719" i="25"/>
  <c r="AA720" i="25"/>
  <c r="AA721" i="25"/>
  <c r="AA722" i="25"/>
  <c r="AA723" i="25"/>
  <c r="AA724" i="25"/>
  <c r="AA725" i="25"/>
  <c r="AA726" i="25"/>
  <c r="AA727" i="25"/>
  <c r="AA728" i="25"/>
  <c r="AA729" i="25"/>
  <c r="AA730" i="25"/>
  <c r="AA731" i="25"/>
  <c r="AA732" i="25"/>
  <c r="AA733" i="25"/>
  <c r="AA734" i="25"/>
  <c r="AA735" i="25"/>
  <c r="AA736" i="25"/>
  <c r="AA737" i="25"/>
  <c r="AA738" i="25"/>
  <c r="AA739" i="25"/>
  <c r="AA740" i="25"/>
  <c r="AA741" i="25"/>
  <c r="AA742" i="25"/>
  <c r="AA743" i="25"/>
  <c r="AA744" i="25"/>
  <c r="AA745" i="25"/>
  <c r="AA746" i="25"/>
  <c r="AA747" i="25"/>
  <c r="AA748" i="25"/>
  <c r="AA749" i="25"/>
  <c r="AA750" i="25"/>
  <c r="AA751" i="25"/>
  <c r="AA752" i="25"/>
  <c r="AA753" i="25"/>
  <c r="AA754" i="25"/>
  <c r="AA755" i="25"/>
  <c r="AA756" i="25"/>
  <c r="AA757" i="25"/>
  <c r="AA758" i="25"/>
  <c r="AA759" i="25"/>
  <c r="AA760" i="25"/>
  <c r="AA761" i="25"/>
  <c r="AA762" i="25"/>
  <c r="AA763" i="25"/>
  <c r="AA764" i="25"/>
  <c r="AA765" i="25"/>
  <c r="AA766" i="25"/>
  <c r="AA767" i="25"/>
  <c r="AA768" i="25"/>
  <c r="AA769" i="25"/>
  <c r="AA770" i="25"/>
  <c r="AA771" i="25"/>
  <c r="AA772" i="25"/>
  <c r="AA773" i="25"/>
  <c r="AA774" i="25"/>
  <c r="AA775" i="25"/>
  <c r="AA776" i="25"/>
  <c r="AA777" i="25"/>
  <c r="AA778" i="25"/>
  <c r="AA779" i="25"/>
  <c r="AA780" i="25"/>
  <c r="AA781" i="25"/>
  <c r="AA782" i="25"/>
  <c r="AA783" i="25"/>
  <c r="AA784" i="25"/>
  <c r="AA785" i="25"/>
  <c r="AA786" i="25"/>
  <c r="AA787" i="25"/>
  <c r="AA788" i="25"/>
  <c r="AA789" i="25"/>
  <c r="AA790" i="25"/>
  <c r="AA791" i="25"/>
  <c r="AA792" i="25"/>
  <c r="AA793" i="25"/>
  <c r="AA794" i="25"/>
  <c r="AA795" i="25"/>
  <c r="AA796" i="25"/>
  <c r="AA797" i="25"/>
  <c r="AA798" i="25"/>
  <c r="AA799" i="25"/>
  <c r="AA800" i="25"/>
  <c r="AA801" i="25"/>
  <c r="AA802" i="25"/>
  <c r="AA803" i="25"/>
  <c r="AA804" i="25"/>
  <c r="AA805" i="25"/>
  <c r="AA806" i="25"/>
  <c r="AA807" i="25"/>
  <c r="AA808" i="25"/>
  <c r="AA809" i="25"/>
  <c r="AA810" i="25"/>
  <c r="AA811" i="25"/>
  <c r="AA812" i="25"/>
  <c r="AA813" i="25"/>
  <c r="AA814" i="25"/>
  <c r="AA815" i="25"/>
  <c r="AA816" i="25"/>
  <c r="AA817" i="25"/>
  <c r="AA818" i="25"/>
  <c r="AA819" i="25"/>
  <c r="AA820" i="25"/>
  <c r="AA821" i="25"/>
  <c r="AA822" i="25"/>
  <c r="AA823" i="25"/>
  <c r="AA824" i="25"/>
  <c r="AA825" i="25"/>
  <c r="AA826" i="25"/>
  <c r="AA827" i="25"/>
  <c r="AA828" i="25"/>
  <c r="AA829" i="25"/>
  <c r="AA830" i="25"/>
  <c r="AA831" i="25"/>
  <c r="AA832" i="25"/>
  <c r="AA833" i="25"/>
  <c r="AA834" i="25"/>
  <c r="AA835" i="25"/>
  <c r="AA836" i="25"/>
  <c r="AA837" i="25"/>
  <c r="AA838" i="25"/>
  <c r="AA839" i="25"/>
  <c r="AA840" i="25"/>
  <c r="AA841" i="25"/>
  <c r="AA842" i="25"/>
  <c r="AA843" i="25"/>
  <c r="AA844" i="25"/>
  <c r="AA845" i="25"/>
  <c r="AA846" i="25"/>
  <c r="AA847" i="25"/>
  <c r="AA848" i="25"/>
  <c r="AA849" i="25"/>
  <c r="AA850" i="25"/>
  <c r="AA851" i="25"/>
  <c r="AA852" i="25"/>
  <c r="AA853" i="25"/>
  <c r="AA854" i="25"/>
  <c r="AA855" i="25"/>
  <c r="AA856" i="25"/>
  <c r="AA857" i="25"/>
  <c r="AA858" i="25"/>
  <c r="AA859" i="25"/>
  <c r="AA860" i="25"/>
  <c r="AA861" i="25"/>
  <c r="AA862" i="25"/>
  <c r="AA863" i="25"/>
  <c r="AA864" i="25"/>
  <c r="AA865" i="25"/>
  <c r="AA866" i="25"/>
  <c r="AA867" i="25"/>
  <c r="AA868" i="25"/>
  <c r="AA869" i="25"/>
  <c r="AA870" i="25"/>
  <c r="AA871" i="25"/>
  <c r="AA872" i="25"/>
  <c r="AA873" i="25"/>
  <c r="AA874" i="25"/>
  <c r="AA875" i="25"/>
  <c r="AA876" i="25"/>
  <c r="AA877" i="25"/>
  <c r="AA878" i="25"/>
  <c r="AA879" i="25"/>
  <c r="AA880" i="25"/>
  <c r="AA881" i="25"/>
  <c r="AA882" i="25"/>
  <c r="AA883" i="25"/>
  <c r="AA884" i="25"/>
  <c r="AA885" i="25"/>
  <c r="AA886" i="25"/>
  <c r="AA887" i="25"/>
  <c r="AA888" i="25"/>
  <c r="AA889" i="25"/>
  <c r="AA890" i="25"/>
  <c r="AA891" i="25"/>
  <c r="AA892" i="25"/>
  <c r="AA893" i="25"/>
  <c r="AA894" i="25"/>
  <c r="AA895" i="25"/>
  <c r="AA896" i="25"/>
  <c r="AA897" i="25"/>
  <c r="AA898" i="25"/>
  <c r="AA899" i="25"/>
  <c r="AA900" i="25"/>
  <c r="AA901" i="25"/>
  <c r="AA902" i="25"/>
  <c r="AA903" i="25"/>
  <c r="AA904" i="25"/>
  <c r="AA905" i="25"/>
  <c r="AA906" i="25"/>
  <c r="AA907" i="25"/>
  <c r="AA908" i="25"/>
  <c r="AA909" i="25"/>
  <c r="AA910" i="25"/>
  <c r="AA911" i="25"/>
  <c r="AA912" i="25"/>
  <c r="AA913" i="25"/>
  <c r="AA914" i="25"/>
  <c r="AA915" i="25"/>
  <c r="AA916" i="25"/>
  <c r="AA917" i="25"/>
  <c r="AA918" i="25"/>
  <c r="AA919" i="25"/>
  <c r="AA920" i="25"/>
  <c r="AA921" i="25"/>
  <c r="AA922" i="25"/>
  <c r="AA923" i="25"/>
  <c r="AA924" i="25"/>
  <c r="AA925" i="25"/>
  <c r="AA926" i="25"/>
  <c r="AA927" i="25"/>
  <c r="AA928" i="25"/>
  <c r="AA929" i="25"/>
  <c r="AA930" i="25"/>
  <c r="AA931" i="25"/>
  <c r="AA932" i="25"/>
  <c r="AA933" i="25"/>
  <c r="AA934" i="25"/>
  <c r="AA935" i="25"/>
  <c r="AA936" i="25"/>
  <c r="AA937" i="25"/>
  <c r="AA938" i="25"/>
  <c r="AA939" i="25"/>
  <c r="AA940" i="25"/>
  <c r="AA941" i="25"/>
  <c r="AA942" i="25"/>
  <c r="AA943" i="25"/>
  <c r="AA944" i="25"/>
  <c r="AA945" i="25"/>
  <c r="AA946" i="25"/>
  <c r="AA947" i="25"/>
  <c r="AA948" i="25"/>
  <c r="AA949" i="25"/>
  <c r="AA950" i="25"/>
  <c r="AA951" i="25"/>
  <c r="AA952" i="25"/>
  <c r="AA953" i="25"/>
  <c r="AA954" i="25"/>
  <c r="AA955" i="25"/>
  <c r="AA956" i="25"/>
  <c r="AA957" i="25"/>
  <c r="AA958" i="25"/>
  <c r="AA959" i="25"/>
  <c r="AA960" i="25"/>
  <c r="AA961" i="25"/>
  <c r="AA962" i="25"/>
  <c r="AA963" i="25"/>
  <c r="AA964" i="25"/>
  <c r="AA965" i="25"/>
  <c r="AA966" i="25"/>
  <c r="AA967" i="25"/>
  <c r="AA968" i="25"/>
  <c r="AA969" i="25"/>
  <c r="AA970" i="25"/>
  <c r="AA971" i="25"/>
  <c r="AA972" i="25"/>
  <c r="AA973" i="25"/>
  <c r="AA974" i="25"/>
  <c r="AA975" i="25"/>
  <c r="AA976" i="25"/>
  <c r="AA977" i="25"/>
  <c r="AA978" i="25"/>
  <c r="AA979" i="25"/>
  <c r="AA980" i="25"/>
  <c r="AA981" i="25"/>
  <c r="AA982" i="25"/>
  <c r="AA983" i="25"/>
  <c r="AA984" i="25"/>
  <c r="AA985" i="25"/>
  <c r="AA986" i="25"/>
  <c r="AA987" i="25"/>
  <c r="AA988" i="25"/>
  <c r="AA989" i="25"/>
  <c r="AA990" i="25"/>
  <c r="AA991" i="25"/>
  <c r="AA992" i="25"/>
  <c r="AA993" i="25"/>
  <c r="AA994" i="25"/>
  <c r="AA995" i="25"/>
  <c r="AA996" i="25"/>
  <c r="AA997" i="25"/>
  <c r="AA998" i="25"/>
  <c r="AA999" i="25"/>
  <c r="AA1000" i="25"/>
  <c r="AA1001" i="25"/>
  <c r="AA1002" i="25"/>
  <c r="AA1003" i="25"/>
  <c r="AA1004" i="25"/>
  <c r="AA1005" i="25"/>
  <c r="AA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Z172" i="25"/>
  <c r="Z173" i="25"/>
  <c r="Z174" i="25"/>
  <c r="Z175" i="25"/>
  <c r="Z176" i="25"/>
  <c r="Z177" i="25"/>
  <c r="Z178" i="25"/>
  <c r="Z179" i="25"/>
  <c r="Z180" i="25"/>
  <c r="Z181" i="25"/>
  <c r="Z182" i="25"/>
  <c r="Z183" i="25"/>
  <c r="Z184" i="25"/>
  <c r="Z185" i="25"/>
  <c r="Z186" i="25"/>
  <c r="Z187" i="25"/>
  <c r="Z188" i="25"/>
  <c r="Z189" i="25"/>
  <c r="Z190" i="25"/>
  <c r="Z191" i="25"/>
  <c r="Z192" i="25"/>
  <c r="Z193" i="25"/>
  <c r="Z194" i="25"/>
  <c r="Z195" i="25"/>
  <c r="Z196" i="25"/>
  <c r="Z197" i="25"/>
  <c r="Z198" i="25"/>
  <c r="Z199" i="25"/>
  <c r="Z200" i="25"/>
  <c r="Z201" i="25"/>
  <c r="Z202" i="25"/>
  <c r="Z203" i="25"/>
  <c r="Z204" i="25"/>
  <c r="Z205" i="25"/>
  <c r="Z206" i="25"/>
  <c r="Z207" i="25"/>
  <c r="Z208" i="25"/>
  <c r="Z209" i="25"/>
  <c r="Z210" i="25"/>
  <c r="Z211" i="25"/>
  <c r="Z212" i="25"/>
  <c r="Z213" i="25"/>
  <c r="Z214" i="25"/>
  <c r="Z215" i="25"/>
  <c r="Z216" i="25"/>
  <c r="Z217" i="25"/>
  <c r="Z218" i="25"/>
  <c r="Z219" i="25"/>
  <c r="Z220" i="25"/>
  <c r="Z221" i="25"/>
  <c r="Z222" i="25"/>
  <c r="Z223" i="25"/>
  <c r="Z224" i="25"/>
  <c r="Z225" i="25"/>
  <c r="Z226" i="25"/>
  <c r="Z227" i="25"/>
  <c r="Z228" i="25"/>
  <c r="Z229" i="25"/>
  <c r="Z230" i="25"/>
  <c r="Z231" i="25"/>
  <c r="Z232" i="25"/>
  <c r="Z233" i="25"/>
  <c r="Z234" i="25"/>
  <c r="Z235" i="25"/>
  <c r="Z236" i="25"/>
  <c r="Z237" i="25"/>
  <c r="Z238" i="25"/>
  <c r="Z239" i="25"/>
  <c r="Z240" i="25"/>
  <c r="Z241" i="25"/>
  <c r="Z242" i="25"/>
  <c r="Z243" i="25"/>
  <c r="Z244" i="25"/>
  <c r="Z245" i="25"/>
  <c r="Z246" i="25"/>
  <c r="Z247" i="25"/>
  <c r="Z248" i="25"/>
  <c r="Z249" i="25"/>
  <c r="Z250" i="25"/>
  <c r="Z251" i="25"/>
  <c r="Z252" i="25"/>
  <c r="Z253" i="25"/>
  <c r="Z254" i="25"/>
  <c r="Z255" i="25"/>
  <c r="Z256" i="25"/>
  <c r="Z257" i="25"/>
  <c r="Z258" i="25"/>
  <c r="Z259" i="25"/>
  <c r="Z260" i="25"/>
  <c r="Z261" i="25"/>
  <c r="Z262" i="25"/>
  <c r="Z263" i="25"/>
  <c r="Z264" i="25"/>
  <c r="Z265" i="25"/>
  <c r="Z266" i="25"/>
  <c r="Z267" i="25"/>
  <c r="Z268" i="25"/>
  <c r="Z269" i="25"/>
  <c r="Z270" i="25"/>
  <c r="Z271" i="25"/>
  <c r="Z272" i="25"/>
  <c r="Z273" i="25"/>
  <c r="Z274" i="25"/>
  <c r="Z275" i="25"/>
  <c r="Z276" i="25"/>
  <c r="Z277" i="25"/>
  <c r="Z278" i="25"/>
  <c r="Z279" i="25"/>
  <c r="Z280" i="25"/>
  <c r="Z281" i="25"/>
  <c r="Z282" i="25"/>
  <c r="Z283" i="25"/>
  <c r="Z284" i="25"/>
  <c r="Z285" i="25"/>
  <c r="Z286" i="25"/>
  <c r="Z287" i="25"/>
  <c r="Z288" i="25"/>
  <c r="Z289" i="25"/>
  <c r="Z290" i="25"/>
  <c r="Z291" i="25"/>
  <c r="Z292" i="25"/>
  <c r="Z293" i="25"/>
  <c r="Z294" i="25"/>
  <c r="Z295" i="25"/>
  <c r="Z296" i="25"/>
  <c r="Z297" i="25"/>
  <c r="Z298" i="25"/>
  <c r="Z299" i="25"/>
  <c r="Z300" i="25"/>
  <c r="Z301" i="25"/>
  <c r="Z302" i="25"/>
  <c r="Z303" i="25"/>
  <c r="Z304" i="25"/>
  <c r="Z305" i="25"/>
  <c r="Z306" i="25"/>
  <c r="Z307" i="25"/>
  <c r="Z308" i="25"/>
  <c r="Z309" i="25"/>
  <c r="Z310" i="25"/>
  <c r="Z311" i="25"/>
  <c r="Z312" i="25"/>
  <c r="Z313" i="25"/>
  <c r="Z314" i="25"/>
  <c r="Z315" i="25"/>
  <c r="Z316" i="25"/>
  <c r="Z317" i="25"/>
  <c r="Z318" i="25"/>
  <c r="Z319" i="25"/>
  <c r="Z320" i="25"/>
  <c r="Z321" i="25"/>
  <c r="Z322" i="25"/>
  <c r="Z323" i="25"/>
  <c r="Z324" i="25"/>
  <c r="Z325" i="25"/>
  <c r="Z326" i="25"/>
  <c r="Z327" i="25"/>
  <c r="Z328" i="25"/>
  <c r="Z329" i="25"/>
  <c r="Z330" i="25"/>
  <c r="Z331" i="25"/>
  <c r="Z332" i="25"/>
  <c r="Z333" i="25"/>
  <c r="Z334" i="25"/>
  <c r="Z335" i="25"/>
  <c r="Z336" i="25"/>
  <c r="Z337" i="25"/>
  <c r="Z338" i="25"/>
  <c r="Z339" i="25"/>
  <c r="Z340" i="25"/>
  <c r="Z341" i="25"/>
  <c r="Z342" i="25"/>
  <c r="Z343" i="25"/>
  <c r="Z344" i="25"/>
  <c r="Z345" i="25"/>
  <c r="Z346" i="25"/>
  <c r="Z347" i="25"/>
  <c r="Z348" i="25"/>
  <c r="Z349" i="25"/>
  <c r="Z350" i="25"/>
  <c r="Z351" i="25"/>
  <c r="Z352" i="25"/>
  <c r="Z353" i="25"/>
  <c r="Z354" i="25"/>
  <c r="Z355" i="25"/>
  <c r="Z356" i="25"/>
  <c r="Z357" i="25"/>
  <c r="Z358" i="25"/>
  <c r="Z359" i="25"/>
  <c r="Z360" i="25"/>
  <c r="Z361" i="25"/>
  <c r="Z362" i="25"/>
  <c r="Z363" i="25"/>
  <c r="Z364" i="25"/>
  <c r="Z365" i="25"/>
  <c r="Z366" i="25"/>
  <c r="Z367" i="25"/>
  <c r="Z368" i="25"/>
  <c r="Z369" i="25"/>
  <c r="Z370" i="25"/>
  <c r="Z371" i="25"/>
  <c r="Z372" i="25"/>
  <c r="Z373" i="25"/>
  <c r="Z374" i="25"/>
  <c r="Z375" i="25"/>
  <c r="Z376" i="25"/>
  <c r="Z377" i="25"/>
  <c r="Z378" i="25"/>
  <c r="Z379" i="25"/>
  <c r="Z380" i="25"/>
  <c r="Z381" i="25"/>
  <c r="Z382" i="25"/>
  <c r="Z383" i="25"/>
  <c r="Z384" i="25"/>
  <c r="Z385" i="25"/>
  <c r="Z386" i="25"/>
  <c r="Z387" i="25"/>
  <c r="Z388" i="25"/>
  <c r="Z389" i="25"/>
  <c r="Z390" i="25"/>
  <c r="Z391" i="25"/>
  <c r="Z392" i="25"/>
  <c r="Z393" i="25"/>
  <c r="Z394" i="25"/>
  <c r="Z395" i="25"/>
  <c r="Z396" i="25"/>
  <c r="Z397" i="25"/>
  <c r="Z398" i="25"/>
  <c r="Z399" i="25"/>
  <c r="Z400" i="25"/>
  <c r="Z401" i="25"/>
  <c r="Z402" i="25"/>
  <c r="Z403" i="25"/>
  <c r="Z404" i="25"/>
  <c r="Z405" i="25"/>
  <c r="Z406" i="25"/>
  <c r="Z407" i="25"/>
  <c r="Z408" i="25"/>
  <c r="Z409" i="25"/>
  <c r="Z410" i="25"/>
  <c r="Z411" i="25"/>
  <c r="Z412" i="25"/>
  <c r="Z413" i="25"/>
  <c r="Z414" i="25"/>
  <c r="Z415" i="25"/>
  <c r="Z416" i="25"/>
  <c r="Z417" i="25"/>
  <c r="Z418" i="25"/>
  <c r="Z419" i="25"/>
  <c r="Z420" i="25"/>
  <c r="Z421" i="25"/>
  <c r="Z422" i="25"/>
  <c r="Z423" i="25"/>
  <c r="Z424" i="25"/>
  <c r="Z425" i="25"/>
  <c r="Z426" i="25"/>
  <c r="Z427" i="25"/>
  <c r="Z428" i="25"/>
  <c r="Z429" i="25"/>
  <c r="Z430" i="25"/>
  <c r="Z431" i="25"/>
  <c r="Z432" i="25"/>
  <c r="Z433" i="25"/>
  <c r="Z434" i="25"/>
  <c r="Z435" i="25"/>
  <c r="Z436" i="25"/>
  <c r="Z437" i="25"/>
  <c r="Z438" i="25"/>
  <c r="Z439" i="25"/>
  <c r="Z440" i="25"/>
  <c r="Z441" i="25"/>
  <c r="Z442" i="25"/>
  <c r="Z443" i="25"/>
  <c r="Z444" i="25"/>
  <c r="Z445" i="25"/>
  <c r="Z446" i="25"/>
  <c r="Z447" i="25"/>
  <c r="Z448" i="25"/>
  <c r="Z449" i="25"/>
  <c r="Z450" i="25"/>
  <c r="Z451" i="25"/>
  <c r="Z452" i="25"/>
  <c r="Z453" i="25"/>
  <c r="Z454" i="25"/>
  <c r="Z455" i="25"/>
  <c r="Z456" i="25"/>
  <c r="Z457" i="25"/>
  <c r="Z458" i="25"/>
  <c r="Z459" i="25"/>
  <c r="Z460" i="25"/>
  <c r="Z461" i="25"/>
  <c r="Z462" i="25"/>
  <c r="Z463" i="25"/>
  <c r="Z464" i="25"/>
  <c r="Z465" i="25"/>
  <c r="Z466" i="25"/>
  <c r="Z467" i="25"/>
  <c r="Z468" i="25"/>
  <c r="Z469" i="25"/>
  <c r="Z470" i="25"/>
  <c r="Z471" i="25"/>
  <c r="Z472" i="25"/>
  <c r="Z473" i="25"/>
  <c r="Z474" i="25"/>
  <c r="Z475" i="25"/>
  <c r="Z476" i="25"/>
  <c r="Z477" i="25"/>
  <c r="Z478" i="25"/>
  <c r="Z479" i="25"/>
  <c r="Z480" i="25"/>
  <c r="Z481" i="25"/>
  <c r="Z482" i="25"/>
  <c r="Z483" i="25"/>
  <c r="Z484" i="25"/>
  <c r="Z485" i="25"/>
  <c r="Z486" i="25"/>
  <c r="Z487" i="25"/>
  <c r="Z488" i="25"/>
  <c r="Z489" i="25"/>
  <c r="Z490" i="25"/>
  <c r="Z491" i="25"/>
  <c r="Z492" i="25"/>
  <c r="Z493" i="25"/>
  <c r="Z494" i="25"/>
  <c r="Z495" i="25"/>
  <c r="Z496" i="25"/>
  <c r="Z497" i="25"/>
  <c r="Z498" i="25"/>
  <c r="Z499" i="25"/>
  <c r="Z500" i="25"/>
  <c r="Z501" i="25"/>
  <c r="Z502" i="25"/>
  <c r="Z503" i="25"/>
  <c r="Z504" i="25"/>
  <c r="Z505" i="25"/>
  <c r="Z506" i="25"/>
  <c r="Z507" i="25"/>
  <c r="Z508" i="25"/>
  <c r="Z509" i="25"/>
  <c r="Z510" i="25"/>
  <c r="Z511" i="25"/>
  <c r="Z512" i="25"/>
  <c r="Z513" i="25"/>
  <c r="Z514" i="25"/>
  <c r="Z515" i="25"/>
  <c r="Z516" i="25"/>
  <c r="Z517" i="25"/>
  <c r="Z518" i="25"/>
  <c r="Z519" i="25"/>
  <c r="Z520" i="25"/>
  <c r="Z521" i="25"/>
  <c r="Z522" i="25"/>
  <c r="Z523" i="25"/>
  <c r="Z524" i="25"/>
  <c r="Z525" i="25"/>
  <c r="Z526" i="25"/>
  <c r="Z527" i="25"/>
  <c r="Z528" i="25"/>
  <c r="Z529" i="25"/>
  <c r="Z530" i="25"/>
  <c r="Z531" i="25"/>
  <c r="Z532" i="25"/>
  <c r="Z533" i="25"/>
  <c r="Z534" i="25"/>
  <c r="Z535" i="25"/>
  <c r="Z536" i="25"/>
  <c r="Z537" i="25"/>
  <c r="Z538" i="25"/>
  <c r="Z539" i="25"/>
  <c r="Z540" i="25"/>
  <c r="Z541" i="25"/>
  <c r="Z542" i="25"/>
  <c r="Z543" i="25"/>
  <c r="Z544" i="25"/>
  <c r="Z545" i="25"/>
  <c r="Z546" i="25"/>
  <c r="Z547" i="25"/>
  <c r="Z548" i="25"/>
  <c r="Z549" i="25"/>
  <c r="Z550" i="25"/>
  <c r="Z551" i="25"/>
  <c r="Z552" i="25"/>
  <c r="Z553" i="25"/>
  <c r="Z554" i="25"/>
  <c r="Z555" i="25"/>
  <c r="Z556" i="25"/>
  <c r="Z557" i="25"/>
  <c r="Z558" i="25"/>
  <c r="Z559" i="25"/>
  <c r="Z560" i="25"/>
  <c r="Z561" i="25"/>
  <c r="Z562" i="25"/>
  <c r="Z563" i="25"/>
  <c r="Z564" i="25"/>
  <c r="Z565" i="25"/>
  <c r="Z566" i="25"/>
  <c r="Z567" i="25"/>
  <c r="Z568" i="25"/>
  <c r="Z569" i="25"/>
  <c r="Z570" i="25"/>
  <c r="Z571" i="25"/>
  <c r="Z572" i="25"/>
  <c r="Z573" i="25"/>
  <c r="Z574" i="25"/>
  <c r="Z575" i="25"/>
  <c r="Z576" i="25"/>
  <c r="Z577" i="25"/>
  <c r="Z578" i="25"/>
  <c r="Z579" i="25"/>
  <c r="Z580" i="25"/>
  <c r="Z581" i="25"/>
  <c r="Z582" i="25"/>
  <c r="Z583" i="25"/>
  <c r="Z584" i="25"/>
  <c r="Z585" i="25"/>
  <c r="Z586" i="25"/>
  <c r="Z587" i="25"/>
  <c r="Z588" i="25"/>
  <c r="Z589" i="25"/>
  <c r="Z590" i="25"/>
  <c r="Z591" i="25"/>
  <c r="Z592" i="25"/>
  <c r="Z593" i="25"/>
  <c r="Z594" i="25"/>
  <c r="Z595" i="25"/>
  <c r="Z596" i="25"/>
  <c r="Z597" i="25"/>
  <c r="Z598" i="25"/>
  <c r="Z599" i="25"/>
  <c r="Z600" i="25"/>
  <c r="Z601" i="25"/>
  <c r="Z602" i="25"/>
  <c r="Z603" i="25"/>
  <c r="Z604" i="25"/>
  <c r="Z605" i="25"/>
  <c r="Z606" i="25"/>
  <c r="Z607" i="25"/>
  <c r="Z608" i="25"/>
  <c r="Z609" i="25"/>
  <c r="Z610" i="25"/>
  <c r="Z611" i="25"/>
  <c r="Z612" i="25"/>
  <c r="Z613" i="25"/>
  <c r="Z614" i="25"/>
  <c r="Z615" i="25"/>
  <c r="Z616" i="25"/>
  <c r="Z617" i="25"/>
  <c r="Z618" i="25"/>
  <c r="Z619" i="25"/>
  <c r="Z620" i="25"/>
  <c r="Z621" i="25"/>
  <c r="Z622" i="25"/>
  <c r="Z623" i="25"/>
  <c r="Z624" i="25"/>
  <c r="Z625" i="25"/>
  <c r="Z626" i="25"/>
  <c r="Z627" i="25"/>
  <c r="Z628" i="25"/>
  <c r="Z629" i="25"/>
  <c r="Z630" i="25"/>
  <c r="Z631" i="25"/>
  <c r="Z632" i="25"/>
  <c r="Z633" i="25"/>
  <c r="Z634" i="25"/>
  <c r="Z635" i="25"/>
  <c r="Z636" i="25"/>
  <c r="Z637" i="25"/>
  <c r="Z638" i="25"/>
  <c r="Z639" i="25"/>
  <c r="Z640" i="25"/>
  <c r="Z641" i="25"/>
  <c r="Z642" i="25"/>
  <c r="Z643" i="25"/>
  <c r="Z644" i="25"/>
  <c r="Z645" i="25"/>
  <c r="Z646" i="25"/>
  <c r="Z647" i="25"/>
  <c r="Z648" i="25"/>
  <c r="Z649" i="25"/>
  <c r="Z650" i="25"/>
  <c r="Z651" i="25"/>
  <c r="Z652" i="25"/>
  <c r="Z653" i="25"/>
  <c r="Z654" i="25"/>
  <c r="Z655" i="25"/>
  <c r="Z656" i="25"/>
  <c r="Z657" i="25"/>
  <c r="Z658" i="25"/>
  <c r="Z659" i="25"/>
  <c r="Z660" i="25"/>
  <c r="Z661" i="25"/>
  <c r="Z662" i="25"/>
  <c r="Z663" i="25"/>
  <c r="Z664" i="25"/>
  <c r="Z665" i="25"/>
  <c r="Z666" i="25"/>
  <c r="Z667" i="25"/>
  <c r="Z668" i="25"/>
  <c r="Z669" i="25"/>
  <c r="Z670" i="25"/>
  <c r="Z671" i="25"/>
  <c r="Z672" i="25"/>
  <c r="Z673" i="25"/>
  <c r="Z674" i="25"/>
  <c r="Z675" i="25"/>
  <c r="Z676" i="25"/>
  <c r="Z677" i="25"/>
  <c r="Z678" i="25"/>
  <c r="Z679" i="25"/>
  <c r="Z680" i="25"/>
  <c r="Z681" i="25"/>
  <c r="Z682" i="25"/>
  <c r="Z683" i="25"/>
  <c r="Z684" i="25"/>
  <c r="Z685" i="25"/>
  <c r="Z686" i="25"/>
  <c r="Z687" i="25"/>
  <c r="Z688" i="25"/>
  <c r="Z689" i="25"/>
  <c r="Z690" i="25"/>
  <c r="Z691" i="25"/>
  <c r="Z692" i="25"/>
  <c r="Z693" i="25"/>
  <c r="Z694" i="25"/>
  <c r="Z695" i="25"/>
  <c r="Z696" i="25"/>
  <c r="Z697" i="25"/>
  <c r="Z698" i="25"/>
  <c r="Z699" i="25"/>
  <c r="Z700" i="25"/>
  <c r="Z701" i="25"/>
  <c r="Z702" i="25"/>
  <c r="Z703" i="25"/>
  <c r="Z704" i="25"/>
  <c r="Z705" i="25"/>
  <c r="Z706" i="25"/>
  <c r="Z707" i="25"/>
  <c r="Z708" i="25"/>
  <c r="Z709" i="25"/>
  <c r="Z710" i="25"/>
  <c r="Z711" i="25"/>
  <c r="Z712" i="25"/>
  <c r="Z713" i="25"/>
  <c r="Z714" i="25"/>
  <c r="Z715" i="25"/>
  <c r="Z716" i="25"/>
  <c r="Z717" i="25"/>
  <c r="Z718" i="25"/>
  <c r="Z719" i="25"/>
  <c r="Z720" i="25"/>
  <c r="Z721" i="25"/>
  <c r="Z722" i="25"/>
  <c r="Z723" i="25"/>
  <c r="Z724" i="25"/>
  <c r="Z725" i="25"/>
  <c r="Z726" i="25"/>
  <c r="Z727" i="25"/>
  <c r="Z728" i="25"/>
  <c r="Z729" i="25"/>
  <c r="Z730" i="25"/>
  <c r="Z731" i="25"/>
  <c r="Z732" i="25"/>
  <c r="Z733" i="25"/>
  <c r="Z734" i="25"/>
  <c r="Z735" i="25"/>
  <c r="Z736" i="25"/>
  <c r="Z737" i="25"/>
  <c r="Z738" i="25"/>
  <c r="Z739" i="25"/>
  <c r="Z740" i="25"/>
  <c r="Z741" i="25"/>
  <c r="Z742" i="25"/>
  <c r="Z743" i="25"/>
  <c r="Z744" i="25"/>
  <c r="Z745" i="25"/>
  <c r="Z746" i="25"/>
  <c r="Z747" i="25"/>
  <c r="Z748" i="25"/>
  <c r="Z749" i="25"/>
  <c r="Z750" i="25"/>
  <c r="Z751" i="25"/>
  <c r="Z752" i="25"/>
  <c r="Z753" i="25"/>
  <c r="Z754" i="25"/>
  <c r="Z755" i="25"/>
  <c r="Z756" i="25"/>
  <c r="Z757" i="25"/>
  <c r="Z758" i="25"/>
  <c r="Z759" i="25"/>
  <c r="Z760" i="25"/>
  <c r="Z761" i="25"/>
  <c r="Z762" i="25"/>
  <c r="Z763" i="25"/>
  <c r="Z764" i="25"/>
  <c r="Z765" i="25"/>
  <c r="Z766" i="25"/>
  <c r="Z767" i="25"/>
  <c r="Z768" i="25"/>
  <c r="Z769" i="25"/>
  <c r="Z770" i="25"/>
  <c r="Z771" i="25"/>
  <c r="Z772" i="25"/>
  <c r="Z773" i="25"/>
  <c r="Z774" i="25"/>
  <c r="Z775" i="25"/>
  <c r="Z776" i="25"/>
  <c r="Z777" i="25"/>
  <c r="Z778" i="25"/>
  <c r="Z779" i="25"/>
  <c r="Z780" i="25"/>
  <c r="Z781" i="25"/>
  <c r="Z782" i="25"/>
  <c r="Z783" i="25"/>
  <c r="Z784" i="25"/>
  <c r="Z785" i="25"/>
  <c r="Z786" i="25"/>
  <c r="Z787" i="25"/>
  <c r="Z788" i="25"/>
  <c r="Z789" i="25"/>
  <c r="Z790" i="25"/>
  <c r="Z791" i="25"/>
  <c r="Z792" i="25"/>
  <c r="Z793" i="25"/>
  <c r="Z794" i="25"/>
  <c r="Z795" i="25"/>
  <c r="Z796" i="25"/>
  <c r="Z797" i="25"/>
  <c r="Z798" i="25"/>
  <c r="Z799" i="25"/>
  <c r="Z800" i="25"/>
  <c r="Z801" i="25"/>
  <c r="Z802" i="25"/>
  <c r="Z803" i="25"/>
  <c r="Z804" i="25"/>
  <c r="Z805" i="25"/>
  <c r="Z806" i="25"/>
  <c r="Z807" i="25"/>
  <c r="Z808" i="25"/>
  <c r="Z809" i="25"/>
  <c r="Z810" i="25"/>
  <c r="Z811" i="25"/>
  <c r="Z812" i="25"/>
  <c r="Z813" i="25"/>
  <c r="Z814" i="25"/>
  <c r="Z815" i="25"/>
  <c r="Z816" i="25"/>
  <c r="Z817" i="25"/>
  <c r="Z818" i="25"/>
  <c r="Z819" i="25"/>
  <c r="Z820" i="25"/>
  <c r="Z821" i="25"/>
  <c r="Z822" i="25"/>
  <c r="Z823" i="25"/>
  <c r="Z824" i="25"/>
  <c r="Z825" i="25"/>
  <c r="Z826" i="25"/>
  <c r="Z827" i="25"/>
  <c r="Z828" i="25"/>
  <c r="Z829" i="25"/>
  <c r="Z830" i="25"/>
  <c r="Z831" i="25"/>
  <c r="Z832" i="25"/>
  <c r="Z833" i="25"/>
  <c r="Z834" i="25"/>
  <c r="Z835" i="25"/>
  <c r="Z836" i="25"/>
  <c r="Z837" i="25"/>
  <c r="Z838" i="25"/>
  <c r="Z839" i="25"/>
  <c r="Z840" i="25"/>
  <c r="Z841" i="25"/>
  <c r="Z842" i="25"/>
  <c r="Z843" i="25"/>
  <c r="Z844" i="25"/>
  <c r="Z845" i="25"/>
  <c r="Z846" i="25"/>
  <c r="Z847" i="25"/>
  <c r="Z848" i="25"/>
  <c r="Z849" i="25"/>
  <c r="Z850" i="25"/>
  <c r="Z851" i="25"/>
  <c r="Z852" i="25"/>
  <c r="Z853" i="25"/>
  <c r="Z854" i="25"/>
  <c r="Z855" i="25"/>
  <c r="Z856" i="25"/>
  <c r="Z857" i="25"/>
  <c r="Z858" i="25"/>
  <c r="Z859" i="25"/>
  <c r="Z860" i="25"/>
  <c r="Z861" i="25"/>
  <c r="Z862" i="25"/>
  <c r="Z863" i="25"/>
  <c r="Z864" i="25"/>
  <c r="Z865" i="25"/>
  <c r="Z866" i="25"/>
  <c r="Z867" i="25"/>
  <c r="Z868" i="25"/>
  <c r="Z869" i="25"/>
  <c r="Z870" i="25"/>
  <c r="Z871" i="25"/>
  <c r="Z872" i="25"/>
  <c r="Z873" i="25"/>
  <c r="Z874" i="25"/>
  <c r="Z875" i="25"/>
  <c r="Z876" i="25"/>
  <c r="Z877" i="25"/>
  <c r="Z878" i="25"/>
  <c r="Z879" i="25"/>
  <c r="Z880" i="25"/>
  <c r="Z881" i="25"/>
  <c r="Z882" i="25"/>
  <c r="Z883" i="25"/>
  <c r="Z884" i="25"/>
  <c r="Z885" i="25"/>
  <c r="Z886" i="25"/>
  <c r="Z887" i="25"/>
  <c r="Z888" i="25"/>
  <c r="Z889" i="25"/>
  <c r="Z890" i="25"/>
  <c r="Z891" i="25"/>
  <c r="Z892" i="25"/>
  <c r="Z893" i="25"/>
  <c r="Z894" i="25"/>
  <c r="Z895" i="25"/>
  <c r="Z896" i="25"/>
  <c r="Z897" i="25"/>
  <c r="Z898" i="25"/>
  <c r="Z899" i="25"/>
  <c r="Z900" i="25"/>
  <c r="Z901" i="25"/>
  <c r="Z902" i="25"/>
  <c r="Z903" i="25"/>
  <c r="Z904" i="25"/>
  <c r="Z905" i="25"/>
  <c r="Z906" i="25"/>
  <c r="Z907" i="25"/>
  <c r="Z908" i="25"/>
  <c r="Z909" i="25"/>
  <c r="Z910" i="25"/>
  <c r="Z911" i="25"/>
  <c r="Z912" i="25"/>
  <c r="Z913" i="25"/>
  <c r="Z914" i="25"/>
  <c r="Z915" i="25"/>
  <c r="Z916" i="25"/>
  <c r="Z917" i="25"/>
  <c r="Z918" i="25"/>
  <c r="Z919" i="25"/>
  <c r="Z920" i="25"/>
  <c r="Z921" i="25"/>
  <c r="Z922" i="25"/>
  <c r="Z923" i="25"/>
  <c r="Z924" i="25"/>
  <c r="Z925" i="25"/>
  <c r="Z926" i="25"/>
  <c r="Z927" i="25"/>
  <c r="Z928" i="25"/>
  <c r="Z929" i="25"/>
  <c r="Z930" i="25"/>
  <c r="Z931" i="25"/>
  <c r="Z932" i="25"/>
  <c r="Z933" i="25"/>
  <c r="Z934" i="25"/>
  <c r="Z935" i="25"/>
  <c r="Z936" i="25"/>
  <c r="Z937" i="25"/>
  <c r="Z938" i="25"/>
  <c r="Z939" i="25"/>
  <c r="Z940" i="25"/>
  <c r="Z941" i="25"/>
  <c r="Z942" i="25"/>
  <c r="Z943" i="25"/>
  <c r="Z944" i="25"/>
  <c r="Z945" i="25"/>
  <c r="Z946" i="25"/>
  <c r="Z947" i="25"/>
  <c r="Z948" i="25"/>
  <c r="Z949" i="25"/>
  <c r="Z950" i="25"/>
  <c r="Z951" i="25"/>
  <c r="Z952" i="25"/>
  <c r="Z953" i="25"/>
  <c r="Z954" i="25"/>
  <c r="Z955" i="25"/>
  <c r="Z956" i="25"/>
  <c r="Z957" i="25"/>
  <c r="Z958" i="25"/>
  <c r="Z959" i="25"/>
  <c r="Z960" i="25"/>
  <c r="Z961" i="25"/>
  <c r="Z962" i="25"/>
  <c r="Z963" i="25"/>
  <c r="Z964" i="25"/>
  <c r="Z965" i="25"/>
  <c r="Z966" i="25"/>
  <c r="Z967" i="25"/>
  <c r="Z968" i="25"/>
  <c r="Z969" i="25"/>
  <c r="Z970" i="25"/>
  <c r="Z971" i="25"/>
  <c r="Z972" i="25"/>
  <c r="Z973" i="25"/>
  <c r="Z974" i="25"/>
  <c r="Z975" i="25"/>
  <c r="Z976" i="25"/>
  <c r="Z977" i="25"/>
  <c r="Z978" i="25"/>
  <c r="Z979" i="25"/>
  <c r="Z980" i="25"/>
  <c r="Z981" i="25"/>
  <c r="Z982" i="25"/>
  <c r="Z983" i="25"/>
  <c r="Z984" i="25"/>
  <c r="Z985" i="25"/>
  <c r="Z986" i="25"/>
  <c r="Z987" i="25"/>
  <c r="Z988" i="25"/>
  <c r="Z989" i="25"/>
  <c r="Z990" i="25"/>
  <c r="Z991" i="25"/>
  <c r="Z992" i="25"/>
  <c r="Z993" i="25"/>
  <c r="Z994" i="25"/>
  <c r="Z995" i="25"/>
  <c r="Z996" i="25"/>
  <c r="Z997" i="25"/>
  <c r="Z998" i="25"/>
  <c r="Z999" i="25"/>
  <c r="Z1000" i="25"/>
  <c r="Z1001" i="25"/>
  <c r="Z1002" i="25"/>
  <c r="Z1003" i="25"/>
  <c r="Z1004" i="25"/>
  <c r="Z1005" i="25"/>
  <c r="Z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85" i="25"/>
  <c r="Y86" i="25"/>
  <c r="Y87" i="25"/>
  <c r="Y88" i="25"/>
  <c r="Y89" i="25"/>
  <c r="Y90" i="25"/>
  <c r="Y91" i="25"/>
  <c r="Y92" i="25"/>
  <c r="Y93" i="25"/>
  <c r="Y94" i="25"/>
  <c r="Y95" i="25"/>
  <c r="Y96" i="25"/>
  <c r="Y97" i="25"/>
  <c r="Y98" i="25"/>
  <c r="Y99" i="25"/>
  <c r="Y100" i="25"/>
  <c r="Y101" i="25"/>
  <c r="Y102" i="25"/>
  <c r="Y103" i="25"/>
  <c r="Y104" i="25"/>
  <c r="Y105" i="25"/>
  <c r="Y106" i="25"/>
  <c r="Y107" i="25"/>
  <c r="Y108" i="25"/>
  <c r="Y109" i="25"/>
  <c r="Y110" i="25"/>
  <c r="Y111" i="25"/>
  <c r="Y112" i="25"/>
  <c r="Y113" i="25"/>
  <c r="Y114" i="25"/>
  <c r="Y115" i="25"/>
  <c r="Y116" i="25"/>
  <c r="Y117" i="25"/>
  <c r="Y118" i="25"/>
  <c r="Y119" i="25"/>
  <c r="Y120" i="25"/>
  <c r="Y121" i="25"/>
  <c r="Y122" i="25"/>
  <c r="Y123" i="25"/>
  <c r="Y124" i="25"/>
  <c r="Y125" i="25"/>
  <c r="Y126" i="25"/>
  <c r="Y127" i="25"/>
  <c r="Y128" i="25"/>
  <c r="Y129" i="25"/>
  <c r="Y130" i="25"/>
  <c r="Y131" i="25"/>
  <c r="Y132" i="25"/>
  <c r="Y133" i="25"/>
  <c r="Y134" i="25"/>
  <c r="Y135" i="25"/>
  <c r="Y136" i="25"/>
  <c r="Y137" i="25"/>
  <c r="Y138" i="25"/>
  <c r="Y139" i="25"/>
  <c r="Y140" i="25"/>
  <c r="Y141" i="25"/>
  <c r="Y142" i="25"/>
  <c r="Y143" i="25"/>
  <c r="Y144" i="25"/>
  <c r="Y145" i="25"/>
  <c r="Y146" i="25"/>
  <c r="Y147" i="25"/>
  <c r="Y148" i="25"/>
  <c r="Y149" i="25"/>
  <c r="Y150" i="25"/>
  <c r="Y151" i="25"/>
  <c r="Y152" i="25"/>
  <c r="Y153" i="25"/>
  <c r="Y154" i="25"/>
  <c r="Y155" i="25"/>
  <c r="Y156" i="25"/>
  <c r="Y157" i="25"/>
  <c r="Y158" i="25"/>
  <c r="Y159" i="25"/>
  <c r="Y160" i="25"/>
  <c r="Y161" i="25"/>
  <c r="Y162" i="25"/>
  <c r="Y163" i="25"/>
  <c r="Y164" i="25"/>
  <c r="Y165" i="25"/>
  <c r="Y166" i="25"/>
  <c r="Y167" i="25"/>
  <c r="Y168" i="25"/>
  <c r="Y169" i="25"/>
  <c r="Y170" i="25"/>
  <c r="Y171" i="25"/>
  <c r="Y172" i="25"/>
  <c r="Y173" i="25"/>
  <c r="Y174" i="25"/>
  <c r="Y175" i="25"/>
  <c r="Y176" i="25"/>
  <c r="Y177" i="25"/>
  <c r="Y178" i="25"/>
  <c r="Y179" i="25"/>
  <c r="Y180" i="25"/>
  <c r="Y181" i="25"/>
  <c r="Y182" i="25"/>
  <c r="Y183" i="25"/>
  <c r="Y184" i="25"/>
  <c r="Y185" i="25"/>
  <c r="Y186" i="25"/>
  <c r="Y187" i="25"/>
  <c r="Y188" i="25"/>
  <c r="Y189" i="25"/>
  <c r="Y190" i="25"/>
  <c r="Y191" i="25"/>
  <c r="Y192" i="25"/>
  <c r="Y193" i="25"/>
  <c r="Y194" i="25"/>
  <c r="Y195" i="25"/>
  <c r="Y196" i="25"/>
  <c r="Y197" i="25"/>
  <c r="Y198" i="25"/>
  <c r="Y199" i="25"/>
  <c r="Y200" i="25"/>
  <c r="Y201" i="25"/>
  <c r="Y202" i="25"/>
  <c r="Y203" i="25"/>
  <c r="Y204" i="25"/>
  <c r="Y205" i="25"/>
  <c r="Y206" i="25"/>
  <c r="Y207" i="25"/>
  <c r="Y208" i="25"/>
  <c r="Y209" i="25"/>
  <c r="Y210" i="25"/>
  <c r="Y211" i="25"/>
  <c r="Y212" i="25"/>
  <c r="Y213" i="25"/>
  <c r="Y214" i="25"/>
  <c r="Y215" i="25"/>
  <c r="Y216" i="25"/>
  <c r="Y217" i="25"/>
  <c r="Y218" i="25"/>
  <c r="Y219" i="25"/>
  <c r="Y220" i="25"/>
  <c r="Y221" i="25"/>
  <c r="Y222" i="25"/>
  <c r="Y223" i="25"/>
  <c r="Y224" i="25"/>
  <c r="Y225" i="25"/>
  <c r="Y226" i="25"/>
  <c r="Y227" i="25"/>
  <c r="Y228" i="25"/>
  <c r="Y229" i="25"/>
  <c r="Y230" i="25"/>
  <c r="Y231" i="25"/>
  <c r="Y232" i="25"/>
  <c r="Y233" i="25"/>
  <c r="Y234" i="25"/>
  <c r="Y235" i="25"/>
  <c r="Y236" i="25"/>
  <c r="Y237" i="25"/>
  <c r="Y238" i="25"/>
  <c r="Y239" i="25"/>
  <c r="Y240" i="25"/>
  <c r="Y241" i="25"/>
  <c r="Y242" i="25"/>
  <c r="Y243" i="25"/>
  <c r="Y244" i="25"/>
  <c r="Y245" i="25"/>
  <c r="Y246" i="25"/>
  <c r="Y247" i="25"/>
  <c r="Y248" i="25"/>
  <c r="Y249" i="25"/>
  <c r="Y250" i="25"/>
  <c r="Y251" i="25"/>
  <c r="Y252" i="25"/>
  <c r="Y253" i="25"/>
  <c r="Y254" i="25"/>
  <c r="Y255" i="25"/>
  <c r="Y256" i="25"/>
  <c r="Y257" i="25"/>
  <c r="Y258" i="25"/>
  <c r="Y259" i="25"/>
  <c r="Y260" i="25"/>
  <c r="Y261" i="25"/>
  <c r="Y262" i="25"/>
  <c r="Y263" i="25"/>
  <c r="Y264" i="25"/>
  <c r="Y265" i="25"/>
  <c r="Y266" i="25"/>
  <c r="Y267" i="25"/>
  <c r="Y268" i="25"/>
  <c r="Y269" i="25"/>
  <c r="Y270" i="25"/>
  <c r="Y271" i="25"/>
  <c r="Y272" i="25"/>
  <c r="Y273" i="25"/>
  <c r="Y274" i="25"/>
  <c r="Y275" i="25"/>
  <c r="Y276" i="25"/>
  <c r="Y277" i="25"/>
  <c r="Y278" i="25"/>
  <c r="Y279" i="25"/>
  <c r="Y280" i="25"/>
  <c r="Y281" i="25"/>
  <c r="Y282" i="25"/>
  <c r="Y283" i="25"/>
  <c r="Y284" i="25"/>
  <c r="Y285" i="25"/>
  <c r="Y286" i="25"/>
  <c r="Y287" i="25"/>
  <c r="Y288" i="25"/>
  <c r="Y289" i="25"/>
  <c r="Y290" i="25"/>
  <c r="Y291" i="25"/>
  <c r="Y292" i="25"/>
  <c r="Y293" i="25"/>
  <c r="Y294" i="25"/>
  <c r="Y295" i="25"/>
  <c r="Y296" i="25"/>
  <c r="Y297" i="25"/>
  <c r="Y298" i="25"/>
  <c r="Y299" i="25"/>
  <c r="Y300" i="25"/>
  <c r="Y301" i="25"/>
  <c r="Y302" i="25"/>
  <c r="Y303" i="25"/>
  <c r="Y304" i="25"/>
  <c r="Y305" i="25"/>
  <c r="Y306" i="25"/>
  <c r="Y307" i="25"/>
  <c r="Y308" i="25"/>
  <c r="Y309" i="25"/>
  <c r="Y310" i="25"/>
  <c r="Y311" i="25"/>
  <c r="Y312" i="25"/>
  <c r="Y313" i="25"/>
  <c r="Y314" i="25"/>
  <c r="Y315" i="25"/>
  <c r="Y316" i="25"/>
  <c r="Y317" i="25"/>
  <c r="Y318" i="25"/>
  <c r="Y319" i="25"/>
  <c r="Y320" i="25"/>
  <c r="Y321" i="25"/>
  <c r="Y322" i="25"/>
  <c r="Y323" i="25"/>
  <c r="Y324" i="25"/>
  <c r="Y325" i="25"/>
  <c r="Y326" i="25"/>
  <c r="Y327" i="25"/>
  <c r="Y328" i="25"/>
  <c r="Y329" i="25"/>
  <c r="Y330" i="25"/>
  <c r="Y331" i="25"/>
  <c r="Y332" i="25"/>
  <c r="Y333" i="25"/>
  <c r="Y334" i="25"/>
  <c r="Y335" i="25"/>
  <c r="Y336" i="25"/>
  <c r="Y337" i="25"/>
  <c r="Y338" i="25"/>
  <c r="Y339" i="25"/>
  <c r="Y340" i="25"/>
  <c r="Y341" i="25"/>
  <c r="Y342" i="25"/>
  <c r="Y343" i="25"/>
  <c r="Y344" i="25"/>
  <c r="Y345" i="25"/>
  <c r="Y346" i="25"/>
  <c r="Y347" i="25"/>
  <c r="Y348" i="25"/>
  <c r="Y349" i="25"/>
  <c r="Y350" i="25"/>
  <c r="Y351" i="25"/>
  <c r="Y352" i="25"/>
  <c r="Y353" i="25"/>
  <c r="Y354" i="25"/>
  <c r="Y355" i="25"/>
  <c r="Y356" i="25"/>
  <c r="Y357" i="25"/>
  <c r="Y358" i="25"/>
  <c r="Y359" i="25"/>
  <c r="Y360" i="25"/>
  <c r="Y361" i="25"/>
  <c r="Y362" i="25"/>
  <c r="Y363" i="25"/>
  <c r="Y364" i="25"/>
  <c r="Y365" i="25"/>
  <c r="Y366" i="25"/>
  <c r="Y367" i="25"/>
  <c r="Y368" i="25"/>
  <c r="Y369" i="25"/>
  <c r="Y370" i="25"/>
  <c r="Y371" i="25"/>
  <c r="Y372" i="25"/>
  <c r="Y373" i="25"/>
  <c r="Y374" i="25"/>
  <c r="Y375" i="25"/>
  <c r="Y376" i="25"/>
  <c r="Y377" i="25"/>
  <c r="Y378" i="25"/>
  <c r="Y379" i="25"/>
  <c r="Y380" i="25"/>
  <c r="Y381" i="25"/>
  <c r="Y382" i="25"/>
  <c r="Y383" i="25"/>
  <c r="Y384" i="25"/>
  <c r="Y385" i="25"/>
  <c r="Y386" i="25"/>
  <c r="Y387" i="25"/>
  <c r="Y388" i="25"/>
  <c r="Y389" i="25"/>
  <c r="Y390" i="25"/>
  <c r="Y391" i="25"/>
  <c r="Y392" i="25"/>
  <c r="Y393" i="25"/>
  <c r="Y394" i="25"/>
  <c r="Y395" i="25"/>
  <c r="Y396" i="25"/>
  <c r="Y397" i="25"/>
  <c r="Y398" i="25"/>
  <c r="Y399" i="25"/>
  <c r="Y400" i="25"/>
  <c r="Y401" i="25"/>
  <c r="Y402" i="25"/>
  <c r="Y403" i="25"/>
  <c r="Y404" i="25"/>
  <c r="Y405" i="25"/>
  <c r="Y406" i="25"/>
  <c r="Y407" i="25"/>
  <c r="Y408" i="25"/>
  <c r="Y409" i="25"/>
  <c r="Y410" i="25"/>
  <c r="Y411" i="25"/>
  <c r="Y412" i="25"/>
  <c r="Y413" i="25"/>
  <c r="Y414" i="25"/>
  <c r="Y415" i="25"/>
  <c r="Y416" i="25"/>
  <c r="Y417" i="25"/>
  <c r="Y418" i="25"/>
  <c r="Y419" i="25"/>
  <c r="Y420" i="25"/>
  <c r="Y421" i="25"/>
  <c r="Y422" i="25"/>
  <c r="Y423" i="25"/>
  <c r="Y424" i="25"/>
  <c r="Y425" i="25"/>
  <c r="Y426" i="25"/>
  <c r="Y427" i="25"/>
  <c r="Y428" i="25"/>
  <c r="Y429" i="25"/>
  <c r="Y430" i="25"/>
  <c r="Y431" i="25"/>
  <c r="Y432" i="25"/>
  <c r="Y433" i="25"/>
  <c r="Y434" i="25"/>
  <c r="Y435" i="25"/>
  <c r="Y436" i="25"/>
  <c r="Y437" i="25"/>
  <c r="Y438" i="25"/>
  <c r="Y439" i="25"/>
  <c r="Y440" i="25"/>
  <c r="Y441" i="25"/>
  <c r="Y442" i="25"/>
  <c r="Y443" i="25"/>
  <c r="Y444" i="25"/>
  <c r="Y445" i="25"/>
  <c r="Y446" i="25"/>
  <c r="Y447" i="25"/>
  <c r="Y448" i="25"/>
  <c r="Y449" i="25"/>
  <c r="Y450" i="25"/>
  <c r="Y451" i="25"/>
  <c r="Y452" i="25"/>
  <c r="Y453" i="25"/>
  <c r="Y454" i="25"/>
  <c r="Y455" i="25"/>
  <c r="Y456" i="25"/>
  <c r="Y457" i="25"/>
  <c r="Y458" i="25"/>
  <c r="Y459" i="25"/>
  <c r="Y460" i="25"/>
  <c r="Y461" i="25"/>
  <c r="Y462" i="25"/>
  <c r="Y463" i="25"/>
  <c r="Y464" i="25"/>
  <c r="Y465" i="25"/>
  <c r="Y466" i="25"/>
  <c r="Y467" i="25"/>
  <c r="Y468" i="25"/>
  <c r="Y469" i="25"/>
  <c r="Y470" i="25"/>
  <c r="Y471" i="25"/>
  <c r="Y472" i="25"/>
  <c r="Y473" i="25"/>
  <c r="Y474" i="25"/>
  <c r="Y475" i="25"/>
  <c r="Y476" i="25"/>
  <c r="Y477" i="25"/>
  <c r="Y478" i="25"/>
  <c r="Y479" i="25"/>
  <c r="Y480" i="25"/>
  <c r="Y481" i="25"/>
  <c r="Y482" i="25"/>
  <c r="Y483" i="25"/>
  <c r="Y484" i="25"/>
  <c r="Y485" i="25"/>
  <c r="Y486" i="25"/>
  <c r="Y487" i="25"/>
  <c r="Y488" i="25"/>
  <c r="Y489" i="25"/>
  <c r="Y490" i="25"/>
  <c r="Y491" i="25"/>
  <c r="Y492" i="25"/>
  <c r="Y493" i="25"/>
  <c r="Y494" i="25"/>
  <c r="Y495" i="25"/>
  <c r="Y496" i="25"/>
  <c r="Y497" i="25"/>
  <c r="Y498" i="25"/>
  <c r="Y499" i="25"/>
  <c r="Y500" i="25"/>
  <c r="Y501" i="25"/>
  <c r="Y502" i="25"/>
  <c r="Y503" i="25"/>
  <c r="Y504" i="25"/>
  <c r="Y505" i="25"/>
  <c r="Y506" i="25"/>
  <c r="Y507" i="25"/>
  <c r="Y508" i="25"/>
  <c r="Y509" i="25"/>
  <c r="Y510" i="25"/>
  <c r="Y511" i="25"/>
  <c r="Y512" i="25"/>
  <c r="Y513" i="25"/>
  <c r="Y514" i="25"/>
  <c r="Y515" i="25"/>
  <c r="Y516" i="25"/>
  <c r="Y517" i="25"/>
  <c r="Y518" i="25"/>
  <c r="Y519" i="25"/>
  <c r="Y520" i="25"/>
  <c r="Y521" i="25"/>
  <c r="Y522" i="25"/>
  <c r="Y523" i="25"/>
  <c r="Y524" i="25"/>
  <c r="Y525" i="25"/>
  <c r="Y526" i="25"/>
  <c r="Y527" i="25"/>
  <c r="Y528" i="25"/>
  <c r="Y529" i="25"/>
  <c r="Y530" i="25"/>
  <c r="Y531" i="25"/>
  <c r="Y532" i="25"/>
  <c r="Y533" i="25"/>
  <c r="Y534" i="25"/>
  <c r="Y535" i="25"/>
  <c r="Y536" i="25"/>
  <c r="Y537" i="25"/>
  <c r="Y538" i="25"/>
  <c r="Y539" i="25"/>
  <c r="Y540" i="25"/>
  <c r="Y541" i="25"/>
  <c r="Y542" i="25"/>
  <c r="Y543" i="25"/>
  <c r="Y544" i="25"/>
  <c r="Y545" i="25"/>
  <c r="Y546" i="25"/>
  <c r="Y547" i="25"/>
  <c r="Y548" i="25"/>
  <c r="Y549" i="25"/>
  <c r="Y550" i="25"/>
  <c r="Y551" i="25"/>
  <c r="Y552" i="25"/>
  <c r="Y553" i="25"/>
  <c r="Y554" i="25"/>
  <c r="Y555" i="25"/>
  <c r="Y556" i="25"/>
  <c r="Y557" i="25"/>
  <c r="Y558" i="25"/>
  <c r="Y559" i="25"/>
  <c r="Y560" i="25"/>
  <c r="Y561" i="25"/>
  <c r="Y562" i="25"/>
  <c r="Y563" i="25"/>
  <c r="Y564" i="25"/>
  <c r="Y565" i="25"/>
  <c r="Y566" i="25"/>
  <c r="Y567" i="25"/>
  <c r="Y568" i="25"/>
  <c r="Y569" i="25"/>
  <c r="Y570" i="25"/>
  <c r="Y571" i="25"/>
  <c r="Y572" i="25"/>
  <c r="Y573" i="25"/>
  <c r="Y574" i="25"/>
  <c r="Y575" i="25"/>
  <c r="Y576" i="25"/>
  <c r="Y577" i="25"/>
  <c r="Y578" i="25"/>
  <c r="Y579" i="25"/>
  <c r="Y580" i="25"/>
  <c r="Y581" i="25"/>
  <c r="Y582" i="25"/>
  <c r="Y583" i="25"/>
  <c r="Y584" i="25"/>
  <c r="Y585" i="25"/>
  <c r="Y586" i="25"/>
  <c r="Y587" i="25"/>
  <c r="Y588" i="25"/>
  <c r="Y589" i="25"/>
  <c r="Y590" i="25"/>
  <c r="Y591" i="25"/>
  <c r="Y592" i="25"/>
  <c r="Y593" i="25"/>
  <c r="Y594" i="25"/>
  <c r="Y595" i="25"/>
  <c r="Y596" i="25"/>
  <c r="Y597" i="25"/>
  <c r="Y598" i="25"/>
  <c r="Y599" i="25"/>
  <c r="Y600" i="25"/>
  <c r="Y601" i="25"/>
  <c r="Y602" i="25"/>
  <c r="Y603" i="25"/>
  <c r="Y604" i="25"/>
  <c r="Y605" i="25"/>
  <c r="Y606" i="25"/>
  <c r="Y607" i="25"/>
  <c r="Y608" i="25"/>
  <c r="Y609" i="25"/>
  <c r="Y610" i="25"/>
  <c r="Y611" i="25"/>
  <c r="Y612" i="25"/>
  <c r="Y613" i="25"/>
  <c r="Y614" i="25"/>
  <c r="Y615" i="25"/>
  <c r="Y616" i="25"/>
  <c r="Y617" i="25"/>
  <c r="Y618" i="25"/>
  <c r="Y619" i="25"/>
  <c r="Y620" i="25"/>
  <c r="Y621" i="25"/>
  <c r="Y622" i="25"/>
  <c r="Y623" i="25"/>
  <c r="Y624" i="25"/>
  <c r="Y625" i="25"/>
  <c r="Y626" i="25"/>
  <c r="Y627" i="25"/>
  <c r="Y628" i="25"/>
  <c r="Y629" i="25"/>
  <c r="Y630" i="25"/>
  <c r="Y631" i="25"/>
  <c r="Y632" i="25"/>
  <c r="Y633" i="25"/>
  <c r="Y634" i="25"/>
  <c r="Y635" i="25"/>
  <c r="Y636" i="25"/>
  <c r="Y637" i="25"/>
  <c r="Y638" i="25"/>
  <c r="Y639" i="25"/>
  <c r="Y640" i="25"/>
  <c r="Y641" i="25"/>
  <c r="Y642" i="25"/>
  <c r="Y643" i="25"/>
  <c r="Y644" i="25"/>
  <c r="Y645" i="25"/>
  <c r="Y646" i="25"/>
  <c r="Y647" i="25"/>
  <c r="Y648" i="25"/>
  <c r="Y649" i="25"/>
  <c r="Y650" i="25"/>
  <c r="Y651" i="25"/>
  <c r="Y652" i="25"/>
  <c r="Y653" i="25"/>
  <c r="Y654" i="25"/>
  <c r="Y655" i="25"/>
  <c r="Y656" i="25"/>
  <c r="Y657" i="25"/>
  <c r="Y658" i="25"/>
  <c r="Y659" i="25"/>
  <c r="Y660" i="25"/>
  <c r="Y661" i="25"/>
  <c r="Y662" i="25"/>
  <c r="Y663" i="25"/>
  <c r="Y664" i="25"/>
  <c r="Y665" i="25"/>
  <c r="Y666" i="25"/>
  <c r="Y667" i="25"/>
  <c r="Y668" i="25"/>
  <c r="Y669" i="25"/>
  <c r="Y670" i="25"/>
  <c r="Y671" i="25"/>
  <c r="Y672" i="25"/>
  <c r="Y673" i="25"/>
  <c r="Y674" i="25"/>
  <c r="Y675" i="25"/>
  <c r="Y676" i="25"/>
  <c r="Y677" i="25"/>
  <c r="Y678" i="25"/>
  <c r="Y679" i="25"/>
  <c r="Y680" i="25"/>
  <c r="Y681" i="25"/>
  <c r="Y682" i="25"/>
  <c r="Y683" i="25"/>
  <c r="Y684" i="25"/>
  <c r="Y685" i="25"/>
  <c r="Y686" i="25"/>
  <c r="Y687" i="25"/>
  <c r="Y688" i="25"/>
  <c r="Y689" i="25"/>
  <c r="Y690" i="25"/>
  <c r="Y691" i="25"/>
  <c r="Y692" i="25"/>
  <c r="Y693" i="25"/>
  <c r="Y694" i="25"/>
  <c r="Y695" i="25"/>
  <c r="Y696" i="25"/>
  <c r="Y697" i="25"/>
  <c r="Y698" i="25"/>
  <c r="Y699" i="25"/>
  <c r="Y700" i="25"/>
  <c r="Y701" i="25"/>
  <c r="Y702" i="25"/>
  <c r="Y703" i="25"/>
  <c r="Y704" i="25"/>
  <c r="Y705" i="25"/>
  <c r="Y706" i="25"/>
  <c r="Y707" i="25"/>
  <c r="Y708" i="25"/>
  <c r="Y709" i="25"/>
  <c r="Y710" i="25"/>
  <c r="Y711" i="25"/>
  <c r="Y712" i="25"/>
  <c r="Y713" i="25"/>
  <c r="Y714" i="25"/>
  <c r="Y715" i="25"/>
  <c r="Y716" i="25"/>
  <c r="Y717" i="25"/>
  <c r="Y718" i="25"/>
  <c r="Y719" i="25"/>
  <c r="Y720" i="25"/>
  <c r="Y721" i="25"/>
  <c r="Y722" i="25"/>
  <c r="Y723" i="25"/>
  <c r="Y724" i="25"/>
  <c r="Y725" i="25"/>
  <c r="Y726" i="25"/>
  <c r="Y727" i="25"/>
  <c r="Y728" i="25"/>
  <c r="Y729" i="25"/>
  <c r="Y730" i="25"/>
  <c r="Y731" i="25"/>
  <c r="Y732" i="25"/>
  <c r="Y733" i="25"/>
  <c r="Y734" i="25"/>
  <c r="Y735" i="25"/>
  <c r="Y736" i="25"/>
  <c r="Y737" i="25"/>
  <c r="Y738" i="25"/>
  <c r="Y739" i="25"/>
  <c r="Y740" i="25"/>
  <c r="Y741" i="25"/>
  <c r="Y742" i="25"/>
  <c r="Y743" i="25"/>
  <c r="Y744" i="25"/>
  <c r="Y745" i="25"/>
  <c r="Y746" i="25"/>
  <c r="Y747" i="25"/>
  <c r="Y748" i="25"/>
  <c r="Y749" i="25"/>
  <c r="Y750" i="25"/>
  <c r="Y751" i="25"/>
  <c r="Y752" i="25"/>
  <c r="Y753" i="25"/>
  <c r="Y754" i="25"/>
  <c r="Y755" i="25"/>
  <c r="Y756" i="25"/>
  <c r="Y757" i="25"/>
  <c r="Y758" i="25"/>
  <c r="Y759" i="25"/>
  <c r="Y760" i="25"/>
  <c r="Y761" i="25"/>
  <c r="Y762" i="25"/>
  <c r="Y763" i="25"/>
  <c r="Y764" i="25"/>
  <c r="Y765" i="25"/>
  <c r="Y766" i="25"/>
  <c r="Y767" i="25"/>
  <c r="Y768" i="25"/>
  <c r="Y769" i="25"/>
  <c r="Y770" i="25"/>
  <c r="Y771" i="25"/>
  <c r="Y772" i="25"/>
  <c r="Y773" i="25"/>
  <c r="Y774" i="25"/>
  <c r="Y775" i="25"/>
  <c r="Y776" i="25"/>
  <c r="Y777" i="25"/>
  <c r="Y778" i="25"/>
  <c r="Y779" i="25"/>
  <c r="Y780" i="25"/>
  <c r="Y781" i="25"/>
  <c r="Y782" i="25"/>
  <c r="Y783" i="25"/>
  <c r="Y784" i="25"/>
  <c r="Y785" i="25"/>
  <c r="Y786" i="25"/>
  <c r="Y787" i="25"/>
  <c r="Y788" i="25"/>
  <c r="Y789" i="25"/>
  <c r="Y790" i="25"/>
  <c r="Y791" i="25"/>
  <c r="Y792" i="25"/>
  <c r="Y793" i="25"/>
  <c r="Y794" i="25"/>
  <c r="Y795" i="25"/>
  <c r="Y796" i="25"/>
  <c r="Y797" i="25"/>
  <c r="Y798" i="25"/>
  <c r="Y799" i="25"/>
  <c r="Y800" i="25"/>
  <c r="Y801" i="25"/>
  <c r="Y802" i="25"/>
  <c r="Y803" i="25"/>
  <c r="Y804" i="25"/>
  <c r="Y805" i="25"/>
  <c r="Y806" i="25"/>
  <c r="Y807" i="25"/>
  <c r="Y808" i="25"/>
  <c r="Y809" i="25"/>
  <c r="Y810" i="25"/>
  <c r="Y811" i="25"/>
  <c r="Y812" i="25"/>
  <c r="Y813" i="25"/>
  <c r="Y814" i="25"/>
  <c r="Y815" i="25"/>
  <c r="Y816" i="25"/>
  <c r="Y817" i="25"/>
  <c r="Y818" i="25"/>
  <c r="Y819" i="25"/>
  <c r="Y820" i="25"/>
  <c r="Y821" i="25"/>
  <c r="Y822" i="25"/>
  <c r="Y823" i="25"/>
  <c r="Y824" i="25"/>
  <c r="Y825" i="25"/>
  <c r="Y826" i="25"/>
  <c r="Y827" i="25"/>
  <c r="Y828" i="25"/>
  <c r="Y829" i="25"/>
  <c r="Y830" i="25"/>
  <c r="Y831" i="25"/>
  <c r="Y832" i="25"/>
  <c r="Y833" i="25"/>
  <c r="Y834" i="25"/>
  <c r="Y835" i="25"/>
  <c r="Y836" i="25"/>
  <c r="Y837" i="25"/>
  <c r="Y838" i="25"/>
  <c r="Y839" i="25"/>
  <c r="Y840" i="25"/>
  <c r="Y841" i="25"/>
  <c r="Y842" i="25"/>
  <c r="Y843" i="25"/>
  <c r="Y844" i="25"/>
  <c r="Y845" i="25"/>
  <c r="Y846" i="25"/>
  <c r="Y847" i="25"/>
  <c r="Y848" i="25"/>
  <c r="Y849" i="25"/>
  <c r="Y850" i="25"/>
  <c r="Y851" i="25"/>
  <c r="Y852" i="25"/>
  <c r="Y853" i="25"/>
  <c r="Y854" i="25"/>
  <c r="Y855" i="25"/>
  <c r="Y856" i="25"/>
  <c r="Y857" i="25"/>
  <c r="Y858" i="25"/>
  <c r="Y859" i="25"/>
  <c r="Y860" i="25"/>
  <c r="Y861" i="25"/>
  <c r="Y862" i="25"/>
  <c r="Y863" i="25"/>
  <c r="Y864" i="25"/>
  <c r="Y865" i="25"/>
  <c r="Y866" i="25"/>
  <c r="Y867" i="25"/>
  <c r="Y868" i="25"/>
  <c r="Y869" i="25"/>
  <c r="Y870" i="25"/>
  <c r="Y871" i="25"/>
  <c r="Y872" i="25"/>
  <c r="Y873" i="25"/>
  <c r="Y874" i="25"/>
  <c r="Y875" i="25"/>
  <c r="Y876" i="25"/>
  <c r="Y877" i="25"/>
  <c r="Y878" i="25"/>
  <c r="Y879" i="25"/>
  <c r="Y880" i="25"/>
  <c r="Y881" i="25"/>
  <c r="Y882" i="25"/>
  <c r="Y883" i="25"/>
  <c r="Y884" i="25"/>
  <c r="Y885" i="25"/>
  <c r="Y886" i="25"/>
  <c r="Y887" i="25"/>
  <c r="Y888" i="25"/>
  <c r="Y889" i="25"/>
  <c r="Y890" i="25"/>
  <c r="Y891" i="25"/>
  <c r="Y892" i="25"/>
  <c r="Y893" i="25"/>
  <c r="Y894" i="25"/>
  <c r="Y895" i="25"/>
  <c r="Y896" i="25"/>
  <c r="Y897" i="25"/>
  <c r="Y898" i="25"/>
  <c r="Y899" i="25"/>
  <c r="Y900" i="25"/>
  <c r="Y901" i="25"/>
  <c r="Y902" i="25"/>
  <c r="Y903" i="25"/>
  <c r="Y904" i="25"/>
  <c r="Y905" i="25"/>
  <c r="Y906" i="25"/>
  <c r="Y907" i="25"/>
  <c r="Y908" i="25"/>
  <c r="Y909" i="25"/>
  <c r="Y910" i="25"/>
  <c r="Y911" i="25"/>
  <c r="Y912" i="25"/>
  <c r="Y913" i="25"/>
  <c r="Y914" i="25"/>
  <c r="Y915" i="25"/>
  <c r="Y916" i="25"/>
  <c r="Y917" i="25"/>
  <c r="Y918" i="25"/>
  <c r="Y919" i="25"/>
  <c r="Y920" i="25"/>
  <c r="Y921" i="25"/>
  <c r="Y922" i="25"/>
  <c r="Y923" i="25"/>
  <c r="Y924" i="25"/>
  <c r="Y925" i="25"/>
  <c r="Y926" i="25"/>
  <c r="Y927" i="25"/>
  <c r="Y928" i="25"/>
  <c r="Y929" i="25"/>
  <c r="Y930" i="25"/>
  <c r="Y931" i="25"/>
  <c r="Y932" i="25"/>
  <c r="Y933" i="25"/>
  <c r="Y934" i="25"/>
  <c r="Y935" i="25"/>
  <c r="Y936" i="25"/>
  <c r="Y937" i="25"/>
  <c r="Y938" i="25"/>
  <c r="Y939" i="25"/>
  <c r="Y940" i="25"/>
  <c r="Y941" i="25"/>
  <c r="Y942" i="25"/>
  <c r="Y943" i="25"/>
  <c r="Y944" i="25"/>
  <c r="Y945" i="25"/>
  <c r="Y946" i="25"/>
  <c r="Y947" i="25"/>
  <c r="Y948" i="25"/>
  <c r="Y949" i="25"/>
  <c r="Y950" i="25"/>
  <c r="Y951" i="25"/>
  <c r="Y952" i="25"/>
  <c r="Y953" i="25"/>
  <c r="Y954" i="25"/>
  <c r="Y955" i="25"/>
  <c r="Y956" i="25"/>
  <c r="Y957" i="25"/>
  <c r="Y958" i="25"/>
  <c r="Y959" i="25"/>
  <c r="Y960" i="25"/>
  <c r="Y961" i="25"/>
  <c r="Y962" i="25"/>
  <c r="Y963" i="25"/>
  <c r="Y964" i="25"/>
  <c r="Y965" i="25"/>
  <c r="Y966" i="25"/>
  <c r="Y967" i="25"/>
  <c r="Y968" i="25"/>
  <c r="Y969" i="25"/>
  <c r="Y970" i="25"/>
  <c r="Y971" i="25"/>
  <c r="Y972" i="25"/>
  <c r="Y973" i="25"/>
  <c r="Y974" i="25"/>
  <c r="Y975" i="25"/>
  <c r="Y976" i="25"/>
  <c r="Y977" i="25"/>
  <c r="Y978" i="25"/>
  <c r="Y979" i="25"/>
  <c r="Y980" i="25"/>
  <c r="Y981" i="25"/>
  <c r="Y982" i="25"/>
  <c r="Y983" i="25"/>
  <c r="Y984" i="25"/>
  <c r="Y985" i="25"/>
  <c r="Y986" i="25"/>
  <c r="Y987" i="25"/>
  <c r="Y988" i="25"/>
  <c r="Y989" i="25"/>
  <c r="Y990" i="25"/>
  <c r="Y991" i="25"/>
  <c r="Y992" i="25"/>
  <c r="Y993" i="25"/>
  <c r="Y994" i="25"/>
  <c r="Y995" i="25"/>
  <c r="Y996" i="25"/>
  <c r="Y997" i="25"/>
  <c r="Y998" i="25"/>
  <c r="Y999" i="25"/>
  <c r="Y1000" i="25"/>
  <c r="Y1001" i="25"/>
  <c r="Y1002" i="25"/>
  <c r="Y1003" i="25"/>
  <c r="Y1004" i="25"/>
  <c r="Y1005" i="25"/>
  <c r="Y6" i="25"/>
  <c r="E13" i="27"/>
  <c r="D12" i="27"/>
  <c r="E12" i="27"/>
  <c r="D6" i="27"/>
  <c r="E11" i="27"/>
  <c r="D11" i="27"/>
  <c r="D5" i="27"/>
  <c r="I7" i="27" l="1"/>
  <c r="H7" i="27"/>
  <c r="G7" i="27"/>
  <c r="F7" i="27"/>
  <c r="E6" i="27"/>
  <c r="I6" i="27"/>
  <c r="H6" i="27"/>
  <c r="G6" i="27"/>
  <c r="F6" i="27"/>
  <c r="I5" i="27"/>
  <c r="H5" i="27"/>
  <c r="G5" i="27"/>
  <c r="F5" i="27"/>
  <c r="E5" i="27"/>
  <c r="E10" i="26"/>
  <c r="E19" i="26"/>
  <c r="E15" i="26"/>
  <c r="E14" i="26"/>
  <c r="J5" i="27" l="1"/>
  <c r="M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N302" i="25"/>
  <c r="N303" i="25"/>
  <c r="N304" i="25"/>
  <c r="N305" i="25"/>
  <c r="N306" i="25"/>
  <c r="N307" i="25"/>
  <c r="N308" i="25"/>
  <c r="N309" i="25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391" i="25"/>
  <c r="N392" i="25"/>
  <c r="N393" i="25"/>
  <c r="N394" i="25"/>
  <c r="N395" i="25"/>
  <c r="N396" i="25"/>
  <c r="N397" i="25"/>
  <c r="N398" i="25"/>
  <c r="N399" i="25"/>
  <c r="N400" i="25"/>
  <c r="N401" i="25"/>
  <c r="N402" i="25"/>
  <c r="N403" i="25"/>
  <c r="N404" i="25"/>
  <c r="N405" i="25"/>
  <c r="N406" i="25"/>
  <c r="N407" i="25"/>
  <c r="N408" i="25"/>
  <c r="N409" i="25"/>
  <c r="N410" i="25"/>
  <c r="N411" i="25"/>
  <c r="N412" i="25"/>
  <c r="N413" i="25"/>
  <c r="N414" i="25"/>
  <c r="N415" i="25"/>
  <c r="N416" i="25"/>
  <c r="N417" i="25"/>
  <c r="N418" i="25"/>
  <c r="N419" i="25"/>
  <c r="N420" i="25"/>
  <c r="N421" i="25"/>
  <c r="N422" i="25"/>
  <c r="N423" i="25"/>
  <c r="N424" i="25"/>
  <c r="N425" i="25"/>
  <c r="N426" i="25"/>
  <c r="N427" i="25"/>
  <c r="N428" i="25"/>
  <c r="N429" i="25"/>
  <c r="N430" i="25"/>
  <c r="N431" i="25"/>
  <c r="N432" i="25"/>
  <c r="N433" i="25"/>
  <c r="N434" i="25"/>
  <c r="N435" i="25"/>
  <c r="N436" i="25"/>
  <c r="N437" i="25"/>
  <c r="N438" i="25"/>
  <c r="N439" i="25"/>
  <c r="N440" i="25"/>
  <c r="N441" i="25"/>
  <c r="N442" i="25"/>
  <c r="N443" i="25"/>
  <c r="N444" i="25"/>
  <c r="N445" i="25"/>
  <c r="N446" i="25"/>
  <c r="N447" i="25"/>
  <c r="N448" i="25"/>
  <c r="N449" i="25"/>
  <c r="N450" i="25"/>
  <c r="N451" i="25"/>
  <c r="N452" i="25"/>
  <c r="N453" i="25"/>
  <c r="N454" i="25"/>
  <c r="N455" i="25"/>
  <c r="N456" i="25"/>
  <c r="N457" i="25"/>
  <c r="N458" i="25"/>
  <c r="N459" i="25"/>
  <c r="N460" i="25"/>
  <c r="N461" i="25"/>
  <c r="N462" i="25"/>
  <c r="N463" i="25"/>
  <c r="N464" i="25"/>
  <c r="N465" i="25"/>
  <c r="N466" i="25"/>
  <c r="N467" i="25"/>
  <c r="N468" i="25"/>
  <c r="N469" i="25"/>
  <c r="N470" i="25"/>
  <c r="N471" i="25"/>
  <c r="N472" i="25"/>
  <c r="N473" i="25"/>
  <c r="N474" i="25"/>
  <c r="N475" i="25"/>
  <c r="N476" i="25"/>
  <c r="N477" i="25"/>
  <c r="N478" i="25"/>
  <c r="N479" i="25"/>
  <c r="N480" i="25"/>
  <c r="N481" i="25"/>
  <c r="N482" i="25"/>
  <c r="N483" i="25"/>
  <c r="N484" i="25"/>
  <c r="N485" i="25"/>
  <c r="N486" i="25"/>
  <c r="N487" i="25"/>
  <c r="N488" i="25"/>
  <c r="N489" i="25"/>
  <c r="N490" i="25"/>
  <c r="N491" i="25"/>
  <c r="N492" i="25"/>
  <c r="N493" i="25"/>
  <c r="N494" i="25"/>
  <c r="N495" i="25"/>
  <c r="N496" i="25"/>
  <c r="N497" i="25"/>
  <c r="N498" i="25"/>
  <c r="N499" i="25"/>
  <c r="N500" i="25"/>
  <c r="N501" i="25"/>
  <c r="N502" i="25"/>
  <c r="N503" i="25"/>
  <c r="N504" i="25"/>
  <c r="N505" i="25"/>
  <c r="N506" i="25"/>
  <c r="N507" i="25"/>
  <c r="N508" i="25"/>
  <c r="N509" i="25"/>
  <c r="N510" i="25"/>
  <c r="N511" i="25"/>
  <c r="N512" i="25"/>
  <c r="N513" i="25"/>
  <c r="N514" i="25"/>
  <c r="N515" i="25"/>
  <c r="N516" i="25"/>
  <c r="N517" i="25"/>
  <c r="N518" i="25"/>
  <c r="N519" i="25"/>
  <c r="N520" i="25"/>
  <c r="N521" i="25"/>
  <c r="N522" i="25"/>
  <c r="N523" i="25"/>
  <c r="N524" i="25"/>
  <c r="N525" i="25"/>
  <c r="N526" i="25"/>
  <c r="N527" i="25"/>
  <c r="N528" i="25"/>
  <c r="N529" i="25"/>
  <c r="N530" i="25"/>
  <c r="N531" i="25"/>
  <c r="N532" i="25"/>
  <c r="N533" i="25"/>
  <c r="N534" i="25"/>
  <c r="N535" i="25"/>
  <c r="N536" i="25"/>
  <c r="N537" i="25"/>
  <c r="N538" i="25"/>
  <c r="N539" i="25"/>
  <c r="N540" i="25"/>
  <c r="N541" i="25"/>
  <c r="N542" i="25"/>
  <c r="N543" i="25"/>
  <c r="N544" i="25"/>
  <c r="N545" i="25"/>
  <c r="N546" i="25"/>
  <c r="N547" i="25"/>
  <c r="N548" i="25"/>
  <c r="N549" i="25"/>
  <c r="N550" i="25"/>
  <c r="N551" i="25"/>
  <c r="N552" i="25"/>
  <c r="N553" i="25"/>
  <c r="N554" i="25"/>
  <c r="N555" i="25"/>
  <c r="N556" i="25"/>
  <c r="N557" i="25"/>
  <c r="N558" i="25"/>
  <c r="N559" i="25"/>
  <c r="N560" i="25"/>
  <c r="N561" i="25"/>
  <c r="N562" i="25"/>
  <c r="N563" i="25"/>
  <c r="N564" i="25"/>
  <c r="N565" i="25"/>
  <c r="N566" i="25"/>
  <c r="N567" i="25"/>
  <c r="N568" i="25"/>
  <c r="N569" i="25"/>
  <c r="N570" i="25"/>
  <c r="N571" i="25"/>
  <c r="N572" i="25"/>
  <c r="N573" i="25"/>
  <c r="N574" i="25"/>
  <c r="N575" i="25"/>
  <c r="N576" i="25"/>
  <c r="N577" i="25"/>
  <c r="N578" i="25"/>
  <c r="N579" i="25"/>
  <c r="N580" i="25"/>
  <c r="N581" i="25"/>
  <c r="N582" i="25"/>
  <c r="N583" i="25"/>
  <c r="N584" i="25"/>
  <c r="N585" i="25"/>
  <c r="N586" i="25"/>
  <c r="N587" i="25"/>
  <c r="N588" i="25"/>
  <c r="N589" i="25"/>
  <c r="N590" i="25"/>
  <c r="N591" i="25"/>
  <c r="N592" i="25"/>
  <c r="N593" i="25"/>
  <c r="N594" i="25"/>
  <c r="N595" i="25"/>
  <c r="N596" i="25"/>
  <c r="N597" i="25"/>
  <c r="N598" i="25"/>
  <c r="N599" i="25"/>
  <c r="N600" i="25"/>
  <c r="N601" i="25"/>
  <c r="N602" i="25"/>
  <c r="N603" i="25"/>
  <c r="N604" i="25"/>
  <c r="N605" i="25"/>
  <c r="N606" i="25"/>
  <c r="N607" i="25"/>
  <c r="N608" i="25"/>
  <c r="N609" i="25"/>
  <c r="N610" i="25"/>
  <c r="N611" i="25"/>
  <c r="N612" i="25"/>
  <c r="N613" i="25"/>
  <c r="N614" i="25"/>
  <c r="N615" i="25"/>
  <c r="N616" i="25"/>
  <c r="N617" i="25"/>
  <c r="N618" i="25"/>
  <c r="N619" i="25"/>
  <c r="N620" i="25"/>
  <c r="N621" i="25"/>
  <c r="N622" i="25"/>
  <c r="N623" i="25"/>
  <c r="N624" i="25"/>
  <c r="N625" i="25"/>
  <c r="N626" i="25"/>
  <c r="N627" i="25"/>
  <c r="N628" i="25"/>
  <c r="N629" i="25"/>
  <c r="N630" i="25"/>
  <c r="N631" i="25"/>
  <c r="N632" i="25"/>
  <c r="N633" i="25"/>
  <c r="N634" i="25"/>
  <c r="N635" i="25"/>
  <c r="N636" i="25"/>
  <c r="N637" i="25"/>
  <c r="N638" i="25"/>
  <c r="N639" i="25"/>
  <c r="N640" i="25"/>
  <c r="N641" i="25"/>
  <c r="N642" i="25"/>
  <c r="N643" i="25"/>
  <c r="N644" i="25"/>
  <c r="N645" i="25"/>
  <c r="N646" i="25"/>
  <c r="N647" i="25"/>
  <c r="N648" i="25"/>
  <c r="N649" i="25"/>
  <c r="N650" i="25"/>
  <c r="N651" i="25"/>
  <c r="N652" i="25"/>
  <c r="N653" i="25"/>
  <c r="N654" i="25"/>
  <c r="N655" i="25"/>
  <c r="N656" i="25"/>
  <c r="N657" i="25"/>
  <c r="N658" i="25"/>
  <c r="N659" i="25"/>
  <c r="N660" i="25"/>
  <c r="N661" i="25"/>
  <c r="N662" i="25"/>
  <c r="N663" i="25"/>
  <c r="N664" i="25"/>
  <c r="N665" i="25"/>
  <c r="N666" i="25"/>
  <c r="N667" i="25"/>
  <c r="N668" i="25"/>
  <c r="N669" i="25"/>
  <c r="N670" i="25"/>
  <c r="N671" i="25"/>
  <c r="N672" i="25"/>
  <c r="N673" i="25"/>
  <c r="N674" i="25"/>
  <c r="N675" i="25"/>
  <c r="N676" i="25"/>
  <c r="N677" i="25"/>
  <c r="N678" i="25"/>
  <c r="N679" i="25"/>
  <c r="N680" i="25"/>
  <c r="N681" i="25"/>
  <c r="N682" i="25"/>
  <c r="N683" i="25"/>
  <c r="N684" i="25"/>
  <c r="N685" i="25"/>
  <c r="N686" i="25"/>
  <c r="N687" i="25"/>
  <c r="N688" i="25"/>
  <c r="N689" i="25"/>
  <c r="N690" i="25"/>
  <c r="N691" i="25"/>
  <c r="N692" i="25"/>
  <c r="N693" i="25"/>
  <c r="N694" i="25"/>
  <c r="N695" i="25"/>
  <c r="N696" i="25"/>
  <c r="N697" i="25"/>
  <c r="N698" i="25"/>
  <c r="N699" i="25"/>
  <c r="N700" i="25"/>
  <c r="N701" i="25"/>
  <c r="N702" i="25"/>
  <c r="N703" i="25"/>
  <c r="N704" i="25"/>
  <c r="N705" i="25"/>
  <c r="N706" i="25"/>
  <c r="N707" i="25"/>
  <c r="N708" i="25"/>
  <c r="N709" i="25"/>
  <c r="N710" i="25"/>
  <c r="N711" i="25"/>
  <c r="N712" i="25"/>
  <c r="N713" i="25"/>
  <c r="N714" i="25"/>
  <c r="N715" i="25"/>
  <c r="N716" i="25"/>
  <c r="N717" i="25"/>
  <c r="N718" i="25"/>
  <c r="N719" i="25"/>
  <c r="N720" i="25"/>
  <c r="N721" i="25"/>
  <c r="N722" i="25"/>
  <c r="N723" i="25"/>
  <c r="N724" i="25"/>
  <c r="N725" i="25"/>
  <c r="N726" i="25"/>
  <c r="N727" i="25"/>
  <c r="N728" i="25"/>
  <c r="N729" i="25"/>
  <c r="N730" i="25"/>
  <c r="N731" i="25"/>
  <c r="N732" i="25"/>
  <c r="N733" i="25"/>
  <c r="N734" i="25"/>
  <c r="N735" i="25"/>
  <c r="N736" i="25"/>
  <c r="N737" i="25"/>
  <c r="N738" i="25"/>
  <c r="N739" i="25"/>
  <c r="N740" i="25"/>
  <c r="N741" i="25"/>
  <c r="N742" i="25"/>
  <c r="N743" i="25"/>
  <c r="N744" i="25"/>
  <c r="N745" i="25"/>
  <c r="N746" i="25"/>
  <c r="N747" i="25"/>
  <c r="N748" i="25"/>
  <c r="N749" i="25"/>
  <c r="N750" i="25"/>
  <c r="N751" i="25"/>
  <c r="N752" i="25"/>
  <c r="N753" i="25"/>
  <c r="N754" i="25"/>
  <c r="N755" i="25"/>
  <c r="N756" i="25"/>
  <c r="N757" i="25"/>
  <c r="N758" i="25"/>
  <c r="N759" i="25"/>
  <c r="N760" i="25"/>
  <c r="N761" i="25"/>
  <c r="N762" i="25"/>
  <c r="N763" i="25"/>
  <c r="N764" i="25"/>
  <c r="N765" i="25"/>
  <c r="N766" i="25"/>
  <c r="N767" i="25"/>
  <c r="N768" i="25"/>
  <c r="N769" i="25"/>
  <c r="N770" i="25"/>
  <c r="N771" i="25"/>
  <c r="N772" i="25"/>
  <c r="N773" i="25"/>
  <c r="N774" i="25"/>
  <c r="N775" i="25"/>
  <c r="N776" i="25"/>
  <c r="N777" i="25"/>
  <c r="N778" i="25"/>
  <c r="N779" i="25"/>
  <c r="N780" i="25"/>
  <c r="N781" i="25"/>
  <c r="N782" i="25"/>
  <c r="N783" i="25"/>
  <c r="N784" i="25"/>
  <c r="N785" i="25"/>
  <c r="N786" i="25"/>
  <c r="N787" i="25"/>
  <c r="N788" i="25"/>
  <c r="N789" i="25"/>
  <c r="N790" i="25"/>
  <c r="N791" i="25"/>
  <c r="N792" i="25"/>
  <c r="N793" i="25"/>
  <c r="N794" i="25"/>
  <c r="N795" i="25"/>
  <c r="N796" i="25"/>
  <c r="N797" i="25"/>
  <c r="N798" i="25"/>
  <c r="N799" i="25"/>
  <c r="N800" i="25"/>
  <c r="N801" i="25"/>
  <c r="N802" i="25"/>
  <c r="N803" i="25"/>
  <c r="N804" i="25"/>
  <c r="N805" i="25"/>
  <c r="N806" i="25"/>
  <c r="N807" i="25"/>
  <c r="N808" i="25"/>
  <c r="N809" i="25"/>
  <c r="N810" i="25"/>
  <c r="N811" i="25"/>
  <c r="N812" i="25"/>
  <c r="N813" i="25"/>
  <c r="N814" i="25"/>
  <c r="N815" i="25"/>
  <c r="N816" i="25"/>
  <c r="N817" i="25"/>
  <c r="N818" i="25"/>
  <c r="N819" i="25"/>
  <c r="N820" i="25"/>
  <c r="N821" i="25"/>
  <c r="N822" i="25"/>
  <c r="N823" i="25"/>
  <c r="N824" i="25"/>
  <c r="N825" i="25"/>
  <c r="N826" i="25"/>
  <c r="N827" i="25"/>
  <c r="N828" i="25"/>
  <c r="N829" i="25"/>
  <c r="N830" i="25"/>
  <c r="N831" i="25"/>
  <c r="N832" i="25"/>
  <c r="N833" i="25"/>
  <c r="N834" i="25"/>
  <c r="N835" i="25"/>
  <c r="N836" i="25"/>
  <c r="N837" i="25"/>
  <c r="N838" i="25"/>
  <c r="N839" i="25"/>
  <c r="N840" i="25"/>
  <c r="N841" i="25"/>
  <c r="N842" i="25"/>
  <c r="N843" i="25"/>
  <c r="N844" i="25"/>
  <c r="N845" i="25"/>
  <c r="N846" i="25"/>
  <c r="N847" i="25"/>
  <c r="N848" i="25"/>
  <c r="N849" i="25"/>
  <c r="N850" i="25"/>
  <c r="N851" i="25"/>
  <c r="N852" i="25"/>
  <c r="N853" i="25"/>
  <c r="N854" i="25"/>
  <c r="N855" i="25"/>
  <c r="N856" i="25"/>
  <c r="N857" i="25"/>
  <c r="N858" i="25"/>
  <c r="N859" i="25"/>
  <c r="N860" i="25"/>
  <c r="N861" i="25"/>
  <c r="N862" i="25"/>
  <c r="N863" i="25"/>
  <c r="N864" i="25"/>
  <c r="N865" i="25"/>
  <c r="N866" i="25"/>
  <c r="N867" i="25"/>
  <c r="N868" i="25"/>
  <c r="N869" i="25"/>
  <c r="N870" i="25"/>
  <c r="N871" i="25"/>
  <c r="N872" i="25"/>
  <c r="N873" i="25"/>
  <c r="N874" i="25"/>
  <c r="N875" i="25"/>
  <c r="N876" i="25"/>
  <c r="N877" i="25"/>
  <c r="N878" i="25"/>
  <c r="N879" i="25"/>
  <c r="N880" i="25"/>
  <c r="N881" i="25"/>
  <c r="N882" i="25"/>
  <c r="N883" i="25"/>
  <c r="N884" i="25"/>
  <c r="N885" i="25"/>
  <c r="N886" i="25"/>
  <c r="N887" i="25"/>
  <c r="N888" i="25"/>
  <c r="N889" i="25"/>
  <c r="N890" i="25"/>
  <c r="N891" i="25"/>
  <c r="N892" i="25"/>
  <c r="N893" i="25"/>
  <c r="N894" i="25"/>
  <c r="N895" i="25"/>
  <c r="N896" i="25"/>
  <c r="N897" i="25"/>
  <c r="N898" i="25"/>
  <c r="N899" i="25"/>
  <c r="N900" i="25"/>
  <c r="N901" i="25"/>
  <c r="N902" i="25"/>
  <c r="N903" i="25"/>
  <c r="N904" i="25"/>
  <c r="N905" i="25"/>
  <c r="N906" i="25"/>
  <c r="N907" i="25"/>
  <c r="N908" i="25"/>
  <c r="N909" i="25"/>
  <c r="N910" i="25"/>
  <c r="N911" i="25"/>
  <c r="N912" i="25"/>
  <c r="N913" i="25"/>
  <c r="N914" i="25"/>
  <c r="N915" i="25"/>
  <c r="N916" i="25"/>
  <c r="N917" i="25"/>
  <c r="N918" i="25"/>
  <c r="N919" i="25"/>
  <c r="N920" i="25"/>
  <c r="N921" i="25"/>
  <c r="N922" i="25"/>
  <c r="N923" i="25"/>
  <c r="N924" i="25"/>
  <c r="N925" i="25"/>
  <c r="N926" i="25"/>
  <c r="N927" i="25"/>
  <c r="N928" i="25"/>
  <c r="N929" i="25"/>
  <c r="N930" i="25"/>
  <c r="N931" i="25"/>
  <c r="N932" i="25"/>
  <c r="N933" i="25"/>
  <c r="N934" i="25"/>
  <c r="N935" i="25"/>
  <c r="N936" i="25"/>
  <c r="N937" i="25"/>
  <c r="N938" i="25"/>
  <c r="N939" i="25"/>
  <c r="N940" i="25"/>
  <c r="N941" i="25"/>
  <c r="N942" i="25"/>
  <c r="N943" i="25"/>
  <c r="N944" i="25"/>
  <c r="N945" i="25"/>
  <c r="N946" i="25"/>
  <c r="N947" i="25"/>
  <c r="N948" i="25"/>
  <c r="N949" i="25"/>
  <c r="N950" i="25"/>
  <c r="N951" i="25"/>
  <c r="N952" i="25"/>
  <c r="N953" i="25"/>
  <c r="N954" i="25"/>
  <c r="N955" i="25"/>
  <c r="N956" i="25"/>
  <c r="N957" i="25"/>
  <c r="N958" i="25"/>
  <c r="N959" i="25"/>
  <c r="N960" i="25"/>
  <c r="N961" i="25"/>
  <c r="N962" i="25"/>
  <c r="N963" i="25"/>
  <c r="N964" i="25"/>
  <c r="N965" i="25"/>
  <c r="N966" i="25"/>
  <c r="N967" i="25"/>
  <c r="N968" i="25"/>
  <c r="N969" i="25"/>
  <c r="N970" i="25"/>
  <c r="N971" i="25"/>
  <c r="N972" i="25"/>
  <c r="N973" i="25"/>
  <c r="N974" i="25"/>
  <c r="N975" i="25"/>
  <c r="N976" i="25"/>
  <c r="N977" i="25"/>
  <c r="N978" i="25"/>
  <c r="N979" i="25"/>
  <c r="N980" i="25"/>
  <c r="N981" i="25"/>
  <c r="N982" i="25"/>
  <c r="N983" i="25"/>
  <c r="N984" i="25"/>
  <c r="N985" i="25"/>
  <c r="N986" i="25"/>
  <c r="N987" i="25"/>
  <c r="N988" i="25"/>
  <c r="N989" i="25"/>
  <c r="N990" i="25"/>
  <c r="N991" i="25"/>
  <c r="N992" i="25"/>
  <c r="N993" i="25"/>
  <c r="N994" i="25"/>
  <c r="N995" i="25"/>
  <c r="N996" i="25"/>
  <c r="N997" i="25"/>
  <c r="N998" i="25"/>
  <c r="N999" i="25"/>
  <c r="N1000" i="25"/>
  <c r="N1001" i="25"/>
  <c r="N1002" i="25"/>
  <c r="N1003" i="25"/>
  <c r="N1004" i="25"/>
  <c r="N1005" i="25"/>
  <c r="N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401" i="25"/>
  <c r="M402" i="25"/>
  <c r="M403" i="25"/>
  <c r="M404" i="25"/>
  <c r="M405" i="25"/>
  <c r="M406" i="25"/>
  <c r="M407" i="25"/>
  <c r="M408" i="25"/>
  <c r="M409" i="25"/>
  <c r="M410" i="25"/>
  <c r="M411" i="25"/>
  <c r="M412" i="25"/>
  <c r="M413" i="25"/>
  <c r="M414" i="25"/>
  <c r="M415" i="25"/>
  <c r="M416" i="25"/>
  <c r="M417" i="25"/>
  <c r="M418" i="25"/>
  <c r="M419" i="25"/>
  <c r="M420" i="25"/>
  <c r="M421" i="25"/>
  <c r="M422" i="25"/>
  <c r="M423" i="25"/>
  <c r="M424" i="25"/>
  <c r="M425" i="25"/>
  <c r="M426" i="25"/>
  <c r="M427" i="25"/>
  <c r="M428" i="25"/>
  <c r="M429" i="25"/>
  <c r="M430" i="25"/>
  <c r="M431" i="25"/>
  <c r="M432" i="25"/>
  <c r="M433" i="25"/>
  <c r="M434" i="25"/>
  <c r="M435" i="25"/>
  <c r="M436" i="25"/>
  <c r="M437" i="25"/>
  <c r="M438" i="25"/>
  <c r="M439" i="25"/>
  <c r="M440" i="25"/>
  <c r="M441" i="25"/>
  <c r="M442" i="25"/>
  <c r="M443" i="25"/>
  <c r="M444" i="25"/>
  <c r="M445" i="25"/>
  <c r="M446" i="25"/>
  <c r="M447" i="25"/>
  <c r="M448" i="25"/>
  <c r="M449" i="25"/>
  <c r="M450" i="25"/>
  <c r="M451" i="25"/>
  <c r="M452" i="25"/>
  <c r="M453" i="25"/>
  <c r="M454" i="25"/>
  <c r="M455" i="25"/>
  <c r="M456" i="25"/>
  <c r="M457" i="25"/>
  <c r="M458" i="25"/>
  <c r="M459" i="25"/>
  <c r="M460" i="25"/>
  <c r="M461" i="25"/>
  <c r="M462" i="25"/>
  <c r="M463" i="25"/>
  <c r="M464" i="25"/>
  <c r="M465" i="25"/>
  <c r="M466" i="25"/>
  <c r="M467" i="25"/>
  <c r="M468" i="25"/>
  <c r="M469" i="25"/>
  <c r="M470" i="25"/>
  <c r="M471" i="25"/>
  <c r="M472" i="25"/>
  <c r="M473" i="25"/>
  <c r="M474" i="25"/>
  <c r="M475" i="25"/>
  <c r="M476" i="25"/>
  <c r="M477" i="25"/>
  <c r="M478" i="25"/>
  <c r="M479" i="25"/>
  <c r="M480" i="25"/>
  <c r="M481" i="25"/>
  <c r="M482" i="25"/>
  <c r="M483" i="25"/>
  <c r="M484" i="25"/>
  <c r="M485" i="25"/>
  <c r="M486" i="25"/>
  <c r="M487" i="25"/>
  <c r="M488" i="25"/>
  <c r="M489" i="25"/>
  <c r="M490" i="25"/>
  <c r="M491" i="25"/>
  <c r="M492" i="25"/>
  <c r="M493" i="25"/>
  <c r="M494" i="25"/>
  <c r="M495" i="25"/>
  <c r="M496" i="25"/>
  <c r="M497" i="25"/>
  <c r="M498" i="25"/>
  <c r="M499" i="25"/>
  <c r="M500" i="25"/>
  <c r="M501" i="25"/>
  <c r="M502" i="25"/>
  <c r="M503" i="25"/>
  <c r="M504" i="25"/>
  <c r="M505" i="25"/>
  <c r="M506" i="25"/>
  <c r="M507" i="25"/>
  <c r="M508" i="25"/>
  <c r="M509" i="25"/>
  <c r="M510" i="25"/>
  <c r="M511" i="25"/>
  <c r="M512" i="25"/>
  <c r="M513" i="25"/>
  <c r="M514" i="25"/>
  <c r="M515" i="25"/>
  <c r="M516" i="25"/>
  <c r="M517" i="25"/>
  <c r="M518" i="25"/>
  <c r="M519" i="25"/>
  <c r="M520" i="25"/>
  <c r="M521" i="25"/>
  <c r="M522" i="25"/>
  <c r="M523" i="25"/>
  <c r="M524" i="25"/>
  <c r="M525" i="25"/>
  <c r="M526" i="25"/>
  <c r="M527" i="25"/>
  <c r="M528" i="25"/>
  <c r="M529" i="25"/>
  <c r="M530" i="25"/>
  <c r="M531" i="25"/>
  <c r="M532" i="25"/>
  <c r="M533" i="25"/>
  <c r="M534" i="25"/>
  <c r="M535" i="25"/>
  <c r="M536" i="25"/>
  <c r="M537" i="25"/>
  <c r="M538" i="25"/>
  <c r="M539" i="25"/>
  <c r="M540" i="25"/>
  <c r="M541" i="25"/>
  <c r="M542" i="25"/>
  <c r="M543" i="25"/>
  <c r="M544" i="25"/>
  <c r="M545" i="25"/>
  <c r="M546" i="25"/>
  <c r="M547" i="25"/>
  <c r="M548" i="25"/>
  <c r="M549" i="25"/>
  <c r="M550" i="25"/>
  <c r="M551" i="25"/>
  <c r="M552" i="25"/>
  <c r="M553" i="25"/>
  <c r="M554" i="25"/>
  <c r="M555" i="25"/>
  <c r="M556" i="25"/>
  <c r="M557" i="25"/>
  <c r="M558" i="25"/>
  <c r="M559" i="25"/>
  <c r="M560" i="25"/>
  <c r="M561" i="25"/>
  <c r="M562" i="25"/>
  <c r="M563" i="25"/>
  <c r="M564" i="25"/>
  <c r="M565" i="25"/>
  <c r="M566" i="25"/>
  <c r="M567" i="25"/>
  <c r="M568" i="25"/>
  <c r="M569" i="25"/>
  <c r="M570" i="25"/>
  <c r="M571" i="25"/>
  <c r="M572" i="25"/>
  <c r="M573" i="25"/>
  <c r="M574" i="25"/>
  <c r="M575" i="25"/>
  <c r="M576" i="25"/>
  <c r="M577" i="25"/>
  <c r="M578" i="25"/>
  <c r="M579" i="25"/>
  <c r="M580" i="25"/>
  <c r="M581" i="25"/>
  <c r="M582" i="25"/>
  <c r="M583" i="25"/>
  <c r="M584" i="25"/>
  <c r="M585" i="25"/>
  <c r="M586" i="25"/>
  <c r="M587" i="25"/>
  <c r="M588" i="25"/>
  <c r="M589" i="25"/>
  <c r="M590" i="25"/>
  <c r="M591" i="25"/>
  <c r="M592" i="25"/>
  <c r="M593" i="25"/>
  <c r="M594" i="25"/>
  <c r="M595" i="25"/>
  <c r="M596" i="25"/>
  <c r="M597" i="25"/>
  <c r="M598" i="25"/>
  <c r="M599" i="25"/>
  <c r="M600" i="25"/>
  <c r="M601" i="25"/>
  <c r="M602" i="25"/>
  <c r="M603" i="25"/>
  <c r="M604" i="25"/>
  <c r="M605" i="25"/>
  <c r="M606" i="25"/>
  <c r="M607" i="25"/>
  <c r="M608" i="25"/>
  <c r="M609" i="25"/>
  <c r="M610" i="25"/>
  <c r="M611" i="25"/>
  <c r="M612" i="25"/>
  <c r="M613" i="25"/>
  <c r="M614" i="25"/>
  <c r="M615" i="25"/>
  <c r="M616" i="25"/>
  <c r="M617" i="25"/>
  <c r="M618" i="25"/>
  <c r="M619" i="25"/>
  <c r="M620" i="25"/>
  <c r="M621" i="25"/>
  <c r="M622" i="25"/>
  <c r="M623" i="25"/>
  <c r="M624" i="25"/>
  <c r="M625" i="25"/>
  <c r="M626" i="25"/>
  <c r="M627" i="25"/>
  <c r="M628" i="25"/>
  <c r="M629" i="25"/>
  <c r="M630" i="25"/>
  <c r="M631" i="25"/>
  <c r="M632" i="25"/>
  <c r="M633" i="25"/>
  <c r="M634" i="25"/>
  <c r="M635" i="25"/>
  <c r="M636" i="25"/>
  <c r="M637" i="25"/>
  <c r="M638" i="25"/>
  <c r="M639" i="25"/>
  <c r="M640" i="25"/>
  <c r="M641" i="25"/>
  <c r="M642" i="25"/>
  <c r="M643" i="25"/>
  <c r="M644" i="25"/>
  <c r="M645" i="25"/>
  <c r="M646" i="25"/>
  <c r="M647" i="25"/>
  <c r="M648" i="25"/>
  <c r="M649" i="25"/>
  <c r="M650" i="25"/>
  <c r="M651" i="25"/>
  <c r="M652" i="25"/>
  <c r="M653" i="25"/>
  <c r="M654" i="25"/>
  <c r="M655" i="25"/>
  <c r="M656" i="25"/>
  <c r="M657" i="25"/>
  <c r="M658" i="25"/>
  <c r="M659" i="25"/>
  <c r="M660" i="25"/>
  <c r="M661" i="25"/>
  <c r="M662" i="25"/>
  <c r="M663" i="25"/>
  <c r="M664" i="25"/>
  <c r="M665" i="25"/>
  <c r="M666" i="25"/>
  <c r="M667" i="25"/>
  <c r="M668" i="25"/>
  <c r="M669" i="25"/>
  <c r="M670" i="25"/>
  <c r="M671" i="25"/>
  <c r="M672" i="25"/>
  <c r="M673" i="25"/>
  <c r="M674" i="25"/>
  <c r="M675" i="25"/>
  <c r="M676" i="25"/>
  <c r="M677" i="25"/>
  <c r="M678" i="25"/>
  <c r="M679" i="25"/>
  <c r="M680" i="25"/>
  <c r="M681" i="25"/>
  <c r="M682" i="25"/>
  <c r="M683" i="25"/>
  <c r="M684" i="25"/>
  <c r="M685" i="25"/>
  <c r="M686" i="25"/>
  <c r="M687" i="25"/>
  <c r="M688" i="25"/>
  <c r="M689" i="25"/>
  <c r="M690" i="25"/>
  <c r="M691" i="25"/>
  <c r="M692" i="25"/>
  <c r="M693" i="25"/>
  <c r="M694" i="25"/>
  <c r="M695" i="25"/>
  <c r="M696" i="25"/>
  <c r="M697" i="25"/>
  <c r="M698" i="25"/>
  <c r="M699" i="25"/>
  <c r="M700" i="25"/>
  <c r="M701" i="25"/>
  <c r="M702" i="25"/>
  <c r="M703" i="25"/>
  <c r="M704" i="25"/>
  <c r="M705" i="25"/>
  <c r="M706" i="25"/>
  <c r="M707" i="25"/>
  <c r="M708" i="25"/>
  <c r="M709" i="25"/>
  <c r="M710" i="25"/>
  <c r="M711" i="25"/>
  <c r="M712" i="25"/>
  <c r="M713" i="25"/>
  <c r="M714" i="25"/>
  <c r="M715" i="25"/>
  <c r="M716" i="25"/>
  <c r="M717" i="25"/>
  <c r="M718" i="25"/>
  <c r="M719" i="25"/>
  <c r="M720" i="25"/>
  <c r="M721" i="25"/>
  <c r="M722" i="25"/>
  <c r="M723" i="25"/>
  <c r="M724" i="25"/>
  <c r="M725" i="25"/>
  <c r="M726" i="25"/>
  <c r="M727" i="25"/>
  <c r="M728" i="25"/>
  <c r="M729" i="25"/>
  <c r="M730" i="25"/>
  <c r="M731" i="25"/>
  <c r="M732" i="25"/>
  <c r="M733" i="25"/>
  <c r="M734" i="25"/>
  <c r="M735" i="25"/>
  <c r="M736" i="25"/>
  <c r="M737" i="25"/>
  <c r="M738" i="25"/>
  <c r="M739" i="25"/>
  <c r="M740" i="25"/>
  <c r="M741" i="25"/>
  <c r="M742" i="25"/>
  <c r="M743" i="25"/>
  <c r="M744" i="25"/>
  <c r="M745" i="25"/>
  <c r="M746" i="25"/>
  <c r="M747" i="25"/>
  <c r="M748" i="25"/>
  <c r="M749" i="25"/>
  <c r="M750" i="25"/>
  <c r="M751" i="25"/>
  <c r="M752" i="25"/>
  <c r="M753" i="25"/>
  <c r="M754" i="25"/>
  <c r="M755" i="25"/>
  <c r="M756" i="25"/>
  <c r="M757" i="25"/>
  <c r="M758" i="25"/>
  <c r="M759" i="25"/>
  <c r="M760" i="25"/>
  <c r="M761" i="25"/>
  <c r="M762" i="25"/>
  <c r="M763" i="25"/>
  <c r="M764" i="25"/>
  <c r="M765" i="25"/>
  <c r="M766" i="25"/>
  <c r="M767" i="25"/>
  <c r="M768" i="25"/>
  <c r="M769" i="25"/>
  <c r="M770" i="25"/>
  <c r="M771" i="25"/>
  <c r="M772" i="25"/>
  <c r="M773" i="25"/>
  <c r="M774" i="25"/>
  <c r="M775" i="25"/>
  <c r="M776" i="25"/>
  <c r="M777" i="25"/>
  <c r="M778" i="25"/>
  <c r="M779" i="25"/>
  <c r="M780" i="25"/>
  <c r="M781" i="25"/>
  <c r="M782" i="25"/>
  <c r="M783" i="25"/>
  <c r="M784" i="25"/>
  <c r="M785" i="25"/>
  <c r="M786" i="25"/>
  <c r="M787" i="25"/>
  <c r="M788" i="25"/>
  <c r="M789" i="25"/>
  <c r="M790" i="25"/>
  <c r="M791" i="25"/>
  <c r="M792" i="25"/>
  <c r="M793" i="25"/>
  <c r="M794" i="25"/>
  <c r="M795" i="25"/>
  <c r="M796" i="25"/>
  <c r="M797" i="25"/>
  <c r="M798" i="25"/>
  <c r="M799" i="25"/>
  <c r="M800" i="25"/>
  <c r="M801" i="25"/>
  <c r="M802" i="25"/>
  <c r="M803" i="25"/>
  <c r="M804" i="25"/>
  <c r="M805" i="25"/>
  <c r="M806" i="25"/>
  <c r="M807" i="25"/>
  <c r="M808" i="25"/>
  <c r="M809" i="25"/>
  <c r="M810" i="25"/>
  <c r="M811" i="25"/>
  <c r="M812" i="25"/>
  <c r="M813" i="25"/>
  <c r="M814" i="25"/>
  <c r="M815" i="25"/>
  <c r="M816" i="25"/>
  <c r="M817" i="25"/>
  <c r="M818" i="25"/>
  <c r="M819" i="25"/>
  <c r="M820" i="25"/>
  <c r="M821" i="25"/>
  <c r="M822" i="25"/>
  <c r="M823" i="25"/>
  <c r="M824" i="25"/>
  <c r="M825" i="25"/>
  <c r="M826" i="25"/>
  <c r="M827" i="25"/>
  <c r="M828" i="25"/>
  <c r="M829" i="25"/>
  <c r="M830" i="25"/>
  <c r="M831" i="25"/>
  <c r="M832" i="25"/>
  <c r="M833" i="25"/>
  <c r="M834" i="25"/>
  <c r="M835" i="25"/>
  <c r="M836" i="25"/>
  <c r="M837" i="25"/>
  <c r="M838" i="25"/>
  <c r="M839" i="25"/>
  <c r="M840" i="25"/>
  <c r="M841" i="25"/>
  <c r="M842" i="25"/>
  <c r="M843" i="25"/>
  <c r="M844" i="25"/>
  <c r="M845" i="25"/>
  <c r="M846" i="25"/>
  <c r="M847" i="25"/>
  <c r="M848" i="25"/>
  <c r="M849" i="25"/>
  <c r="M850" i="25"/>
  <c r="M851" i="25"/>
  <c r="M852" i="25"/>
  <c r="M853" i="25"/>
  <c r="M854" i="25"/>
  <c r="M855" i="25"/>
  <c r="M856" i="25"/>
  <c r="M857" i="25"/>
  <c r="M858" i="25"/>
  <c r="M859" i="25"/>
  <c r="M860" i="25"/>
  <c r="M861" i="25"/>
  <c r="M862" i="25"/>
  <c r="M863" i="25"/>
  <c r="M864" i="25"/>
  <c r="M865" i="25"/>
  <c r="M866" i="25"/>
  <c r="M867" i="25"/>
  <c r="M868" i="25"/>
  <c r="M869" i="25"/>
  <c r="M870" i="25"/>
  <c r="M871" i="25"/>
  <c r="M872" i="25"/>
  <c r="M873" i="25"/>
  <c r="M874" i="25"/>
  <c r="M875" i="25"/>
  <c r="M876" i="25"/>
  <c r="M877" i="25"/>
  <c r="M878" i="25"/>
  <c r="M879" i="25"/>
  <c r="M880" i="25"/>
  <c r="M881" i="25"/>
  <c r="M882" i="25"/>
  <c r="M883" i="25"/>
  <c r="M884" i="25"/>
  <c r="M885" i="25"/>
  <c r="M886" i="25"/>
  <c r="M887" i="25"/>
  <c r="M888" i="25"/>
  <c r="M889" i="25"/>
  <c r="M890" i="25"/>
  <c r="M891" i="25"/>
  <c r="M892" i="25"/>
  <c r="M893" i="25"/>
  <c r="M894" i="25"/>
  <c r="M895" i="25"/>
  <c r="M896" i="25"/>
  <c r="M897" i="25"/>
  <c r="M898" i="25"/>
  <c r="M899" i="25"/>
  <c r="M900" i="25"/>
  <c r="M901" i="25"/>
  <c r="M902" i="25"/>
  <c r="M903" i="25"/>
  <c r="M904" i="25"/>
  <c r="M905" i="25"/>
  <c r="M906" i="25"/>
  <c r="M907" i="25"/>
  <c r="M908" i="25"/>
  <c r="M909" i="25"/>
  <c r="M910" i="25"/>
  <c r="M911" i="25"/>
  <c r="M912" i="25"/>
  <c r="M913" i="25"/>
  <c r="M914" i="25"/>
  <c r="M915" i="25"/>
  <c r="M916" i="25"/>
  <c r="M917" i="25"/>
  <c r="M918" i="25"/>
  <c r="M919" i="25"/>
  <c r="M920" i="25"/>
  <c r="M921" i="25"/>
  <c r="M922" i="25"/>
  <c r="M923" i="25"/>
  <c r="M924" i="25"/>
  <c r="M925" i="25"/>
  <c r="M926" i="25"/>
  <c r="M927" i="25"/>
  <c r="M928" i="25"/>
  <c r="M929" i="25"/>
  <c r="M930" i="25"/>
  <c r="M931" i="25"/>
  <c r="M932" i="25"/>
  <c r="M933" i="25"/>
  <c r="M934" i="25"/>
  <c r="M935" i="25"/>
  <c r="M936" i="25"/>
  <c r="M937" i="25"/>
  <c r="M938" i="25"/>
  <c r="M939" i="25"/>
  <c r="M940" i="25"/>
  <c r="M941" i="25"/>
  <c r="M942" i="25"/>
  <c r="M943" i="25"/>
  <c r="M944" i="25"/>
  <c r="M945" i="25"/>
  <c r="M946" i="25"/>
  <c r="M947" i="25"/>
  <c r="M948" i="25"/>
  <c r="M949" i="25"/>
  <c r="M950" i="25"/>
  <c r="M951" i="25"/>
  <c r="M952" i="25"/>
  <c r="M953" i="25"/>
  <c r="M954" i="25"/>
  <c r="M955" i="25"/>
  <c r="M956" i="25"/>
  <c r="M957" i="25"/>
  <c r="M958" i="25"/>
  <c r="M959" i="25"/>
  <c r="M960" i="25"/>
  <c r="M961" i="25"/>
  <c r="M962" i="25"/>
  <c r="M963" i="25"/>
  <c r="M964" i="25"/>
  <c r="M965" i="25"/>
  <c r="M966" i="25"/>
  <c r="M967" i="25"/>
  <c r="M968" i="25"/>
  <c r="M969" i="25"/>
  <c r="M970" i="25"/>
  <c r="M971" i="25"/>
  <c r="M972" i="25"/>
  <c r="M973" i="25"/>
  <c r="M974" i="25"/>
  <c r="M975" i="25"/>
  <c r="M976" i="25"/>
  <c r="M977" i="25"/>
  <c r="M978" i="25"/>
  <c r="M979" i="25"/>
  <c r="M980" i="25"/>
  <c r="M981" i="25"/>
  <c r="M982" i="25"/>
  <c r="M983" i="25"/>
  <c r="M984" i="25"/>
  <c r="M985" i="25"/>
  <c r="M986" i="25"/>
  <c r="M987" i="25"/>
  <c r="M988" i="25"/>
  <c r="M989" i="25"/>
  <c r="M990" i="25"/>
  <c r="M991" i="25"/>
  <c r="M992" i="25"/>
  <c r="M993" i="25"/>
  <c r="M994" i="25"/>
  <c r="M995" i="25"/>
  <c r="M996" i="25"/>
  <c r="M997" i="25"/>
  <c r="M998" i="25"/>
  <c r="M999" i="25"/>
  <c r="M1000" i="25"/>
  <c r="M1001" i="25"/>
  <c r="M1002" i="25"/>
  <c r="M1003" i="25"/>
  <c r="M1004" i="25"/>
  <c r="M1005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L302" i="25"/>
  <c r="L303" i="25"/>
  <c r="L304" i="25"/>
  <c r="L305" i="25"/>
  <c r="L306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L320" i="25"/>
  <c r="L32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339" i="25"/>
  <c r="L340" i="25"/>
  <c r="L341" i="25"/>
  <c r="L342" i="25"/>
  <c r="L343" i="25"/>
  <c r="L344" i="25"/>
  <c r="L345" i="25"/>
  <c r="L346" i="25"/>
  <c r="L347" i="25"/>
  <c r="L348" i="25"/>
  <c r="L349" i="25"/>
  <c r="L350" i="25"/>
  <c r="L351" i="25"/>
  <c r="L352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368" i="25"/>
  <c r="L369" i="25"/>
  <c r="L370" i="25"/>
  <c r="L371" i="25"/>
  <c r="L372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392" i="25"/>
  <c r="L393" i="25"/>
  <c r="L394" i="25"/>
  <c r="L395" i="25"/>
  <c r="L396" i="25"/>
  <c r="L397" i="25"/>
  <c r="L398" i="25"/>
  <c r="L399" i="25"/>
  <c r="L400" i="25"/>
  <c r="L401" i="25"/>
  <c r="L402" i="25"/>
  <c r="L403" i="25"/>
  <c r="L404" i="25"/>
  <c r="L405" i="25"/>
  <c r="L406" i="25"/>
  <c r="L407" i="25"/>
  <c r="L408" i="25"/>
  <c r="L409" i="25"/>
  <c r="L410" i="25"/>
  <c r="L411" i="25"/>
  <c r="L412" i="25"/>
  <c r="L413" i="25"/>
  <c r="L414" i="25"/>
  <c r="L415" i="25"/>
  <c r="L416" i="25"/>
  <c r="L417" i="25"/>
  <c r="L418" i="25"/>
  <c r="L419" i="25"/>
  <c r="L420" i="25"/>
  <c r="L421" i="25"/>
  <c r="L422" i="25"/>
  <c r="L423" i="25"/>
  <c r="L424" i="25"/>
  <c r="L425" i="25"/>
  <c r="L426" i="25"/>
  <c r="L427" i="25"/>
  <c r="L428" i="25"/>
  <c r="L429" i="25"/>
  <c r="L430" i="25"/>
  <c r="L431" i="25"/>
  <c r="L432" i="25"/>
  <c r="L433" i="25"/>
  <c r="L434" i="25"/>
  <c r="L435" i="25"/>
  <c r="L436" i="25"/>
  <c r="L437" i="25"/>
  <c r="L438" i="25"/>
  <c r="L439" i="25"/>
  <c r="L440" i="25"/>
  <c r="L441" i="25"/>
  <c r="L442" i="25"/>
  <c r="L443" i="25"/>
  <c r="L444" i="25"/>
  <c r="L445" i="25"/>
  <c r="L446" i="25"/>
  <c r="L447" i="25"/>
  <c r="L448" i="25"/>
  <c r="L449" i="25"/>
  <c r="L450" i="25"/>
  <c r="L451" i="25"/>
  <c r="L452" i="25"/>
  <c r="L453" i="25"/>
  <c r="L454" i="25"/>
  <c r="L455" i="25"/>
  <c r="L456" i="25"/>
  <c r="L457" i="25"/>
  <c r="L458" i="25"/>
  <c r="L459" i="25"/>
  <c r="L460" i="25"/>
  <c r="L461" i="25"/>
  <c r="L462" i="25"/>
  <c r="L463" i="25"/>
  <c r="L464" i="25"/>
  <c r="L465" i="25"/>
  <c r="L466" i="25"/>
  <c r="L467" i="25"/>
  <c r="L468" i="25"/>
  <c r="L469" i="25"/>
  <c r="L470" i="25"/>
  <c r="L471" i="25"/>
  <c r="L472" i="25"/>
  <c r="L473" i="25"/>
  <c r="L474" i="25"/>
  <c r="L475" i="25"/>
  <c r="L476" i="25"/>
  <c r="L477" i="25"/>
  <c r="L478" i="25"/>
  <c r="L479" i="25"/>
  <c r="L480" i="25"/>
  <c r="L481" i="25"/>
  <c r="L482" i="25"/>
  <c r="L483" i="25"/>
  <c r="L484" i="25"/>
  <c r="L485" i="25"/>
  <c r="L486" i="25"/>
  <c r="L487" i="25"/>
  <c r="L488" i="25"/>
  <c r="L489" i="25"/>
  <c r="L490" i="25"/>
  <c r="L491" i="25"/>
  <c r="L492" i="25"/>
  <c r="L493" i="25"/>
  <c r="L494" i="25"/>
  <c r="L495" i="25"/>
  <c r="L496" i="25"/>
  <c r="L497" i="25"/>
  <c r="L498" i="25"/>
  <c r="L499" i="25"/>
  <c r="L500" i="25"/>
  <c r="L501" i="25"/>
  <c r="L502" i="25"/>
  <c r="L503" i="25"/>
  <c r="L504" i="25"/>
  <c r="L505" i="25"/>
  <c r="L506" i="25"/>
  <c r="L507" i="25"/>
  <c r="L508" i="25"/>
  <c r="L509" i="25"/>
  <c r="L510" i="25"/>
  <c r="L511" i="25"/>
  <c r="L512" i="25"/>
  <c r="L513" i="25"/>
  <c r="L514" i="25"/>
  <c r="L515" i="25"/>
  <c r="L516" i="25"/>
  <c r="L517" i="25"/>
  <c r="L518" i="25"/>
  <c r="L519" i="25"/>
  <c r="L520" i="25"/>
  <c r="L521" i="25"/>
  <c r="L522" i="25"/>
  <c r="L523" i="25"/>
  <c r="L524" i="25"/>
  <c r="L525" i="25"/>
  <c r="L526" i="25"/>
  <c r="L527" i="25"/>
  <c r="L528" i="25"/>
  <c r="L529" i="25"/>
  <c r="L530" i="25"/>
  <c r="L531" i="25"/>
  <c r="L532" i="25"/>
  <c r="L533" i="25"/>
  <c r="L534" i="25"/>
  <c r="L535" i="25"/>
  <c r="L536" i="25"/>
  <c r="L537" i="25"/>
  <c r="L538" i="25"/>
  <c r="L539" i="25"/>
  <c r="L540" i="25"/>
  <c r="L541" i="25"/>
  <c r="L542" i="25"/>
  <c r="L543" i="25"/>
  <c r="L544" i="25"/>
  <c r="L545" i="25"/>
  <c r="L546" i="25"/>
  <c r="L547" i="25"/>
  <c r="L548" i="25"/>
  <c r="L549" i="25"/>
  <c r="L550" i="25"/>
  <c r="L551" i="25"/>
  <c r="L552" i="25"/>
  <c r="L553" i="25"/>
  <c r="L554" i="25"/>
  <c r="L555" i="25"/>
  <c r="L556" i="25"/>
  <c r="L557" i="25"/>
  <c r="L558" i="25"/>
  <c r="L559" i="25"/>
  <c r="L560" i="25"/>
  <c r="L561" i="25"/>
  <c r="L562" i="25"/>
  <c r="L563" i="25"/>
  <c r="L564" i="25"/>
  <c r="L565" i="25"/>
  <c r="L566" i="25"/>
  <c r="L567" i="25"/>
  <c r="L568" i="25"/>
  <c r="L569" i="25"/>
  <c r="L570" i="25"/>
  <c r="L571" i="25"/>
  <c r="L572" i="25"/>
  <c r="L573" i="25"/>
  <c r="L574" i="25"/>
  <c r="L575" i="25"/>
  <c r="L576" i="25"/>
  <c r="L577" i="25"/>
  <c r="L578" i="25"/>
  <c r="L579" i="25"/>
  <c r="L580" i="25"/>
  <c r="L581" i="25"/>
  <c r="L582" i="25"/>
  <c r="L583" i="25"/>
  <c r="L584" i="25"/>
  <c r="L585" i="25"/>
  <c r="L586" i="25"/>
  <c r="L587" i="25"/>
  <c r="L588" i="25"/>
  <c r="L589" i="25"/>
  <c r="L590" i="25"/>
  <c r="L591" i="25"/>
  <c r="L592" i="25"/>
  <c r="L593" i="25"/>
  <c r="L594" i="25"/>
  <c r="L595" i="25"/>
  <c r="L596" i="25"/>
  <c r="L597" i="25"/>
  <c r="L598" i="25"/>
  <c r="L599" i="25"/>
  <c r="L600" i="25"/>
  <c r="L601" i="25"/>
  <c r="L602" i="25"/>
  <c r="L603" i="25"/>
  <c r="L604" i="25"/>
  <c r="L605" i="25"/>
  <c r="L606" i="25"/>
  <c r="L607" i="25"/>
  <c r="L608" i="25"/>
  <c r="L609" i="25"/>
  <c r="L610" i="25"/>
  <c r="L611" i="25"/>
  <c r="L612" i="25"/>
  <c r="L613" i="25"/>
  <c r="L614" i="25"/>
  <c r="L615" i="25"/>
  <c r="L616" i="25"/>
  <c r="L617" i="25"/>
  <c r="L618" i="25"/>
  <c r="L619" i="25"/>
  <c r="L620" i="25"/>
  <c r="L621" i="25"/>
  <c r="L622" i="25"/>
  <c r="L623" i="25"/>
  <c r="L624" i="25"/>
  <c r="L625" i="25"/>
  <c r="L626" i="25"/>
  <c r="L627" i="25"/>
  <c r="L628" i="25"/>
  <c r="L629" i="25"/>
  <c r="L630" i="25"/>
  <c r="L631" i="25"/>
  <c r="L632" i="25"/>
  <c r="L633" i="25"/>
  <c r="L634" i="25"/>
  <c r="L635" i="25"/>
  <c r="L636" i="25"/>
  <c r="L637" i="25"/>
  <c r="L638" i="25"/>
  <c r="L639" i="25"/>
  <c r="L640" i="25"/>
  <c r="L641" i="25"/>
  <c r="L642" i="25"/>
  <c r="L643" i="25"/>
  <c r="L644" i="25"/>
  <c r="L645" i="25"/>
  <c r="L646" i="25"/>
  <c r="L647" i="25"/>
  <c r="L648" i="25"/>
  <c r="L649" i="25"/>
  <c r="L650" i="25"/>
  <c r="L651" i="25"/>
  <c r="L652" i="25"/>
  <c r="L653" i="25"/>
  <c r="L654" i="25"/>
  <c r="L655" i="25"/>
  <c r="L656" i="25"/>
  <c r="L657" i="25"/>
  <c r="L658" i="25"/>
  <c r="L659" i="25"/>
  <c r="L660" i="25"/>
  <c r="L661" i="25"/>
  <c r="L662" i="25"/>
  <c r="L663" i="25"/>
  <c r="L664" i="25"/>
  <c r="L665" i="25"/>
  <c r="L666" i="25"/>
  <c r="L667" i="25"/>
  <c r="L668" i="25"/>
  <c r="L669" i="25"/>
  <c r="L670" i="25"/>
  <c r="L671" i="25"/>
  <c r="L672" i="25"/>
  <c r="L673" i="25"/>
  <c r="L674" i="25"/>
  <c r="L675" i="25"/>
  <c r="L676" i="25"/>
  <c r="L677" i="25"/>
  <c r="L678" i="25"/>
  <c r="L679" i="25"/>
  <c r="L680" i="25"/>
  <c r="L681" i="25"/>
  <c r="L682" i="25"/>
  <c r="L683" i="25"/>
  <c r="L684" i="25"/>
  <c r="L685" i="25"/>
  <c r="L686" i="25"/>
  <c r="L687" i="25"/>
  <c r="L688" i="25"/>
  <c r="L689" i="25"/>
  <c r="L690" i="25"/>
  <c r="L691" i="25"/>
  <c r="L692" i="25"/>
  <c r="L693" i="25"/>
  <c r="L694" i="25"/>
  <c r="L695" i="25"/>
  <c r="L696" i="25"/>
  <c r="L697" i="25"/>
  <c r="L698" i="25"/>
  <c r="L699" i="25"/>
  <c r="L700" i="25"/>
  <c r="L701" i="25"/>
  <c r="L702" i="25"/>
  <c r="L703" i="25"/>
  <c r="L704" i="25"/>
  <c r="L705" i="25"/>
  <c r="L706" i="25"/>
  <c r="L707" i="25"/>
  <c r="L708" i="25"/>
  <c r="L709" i="25"/>
  <c r="L710" i="25"/>
  <c r="L711" i="25"/>
  <c r="L712" i="25"/>
  <c r="L713" i="25"/>
  <c r="L714" i="25"/>
  <c r="L715" i="25"/>
  <c r="L716" i="25"/>
  <c r="L717" i="25"/>
  <c r="L718" i="25"/>
  <c r="L719" i="25"/>
  <c r="L720" i="25"/>
  <c r="L721" i="25"/>
  <c r="L722" i="25"/>
  <c r="L723" i="25"/>
  <c r="L724" i="25"/>
  <c r="L725" i="25"/>
  <c r="L726" i="25"/>
  <c r="L727" i="25"/>
  <c r="L728" i="25"/>
  <c r="L729" i="25"/>
  <c r="L730" i="25"/>
  <c r="L731" i="25"/>
  <c r="L732" i="25"/>
  <c r="L733" i="25"/>
  <c r="L734" i="25"/>
  <c r="L735" i="25"/>
  <c r="L736" i="25"/>
  <c r="L737" i="25"/>
  <c r="L738" i="25"/>
  <c r="L739" i="25"/>
  <c r="L740" i="25"/>
  <c r="L741" i="25"/>
  <c r="L742" i="25"/>
  <c r="L743" i="25"/>
  <c r="L744" i="25"/>
  <c r="L745" i="25"/>
  <c r="L746" i="25"/>
  <c r="L747" i="25"/>
  <c r="L748" i="25"/>
  <c r="L749" i="25"/>
  <c r="L750" i="25"/>
  <c r="L751" i="25"/>
  <c r="L752" i="25"/>
  <c r="L753" i="25"/>
  <c r="L754" i="25"/>
  <c r="L755" i="25"/>
  <c r="L756" i="25"/>
  <c r="L757" i="25"/>
  <c r="L758" i="25"/>
  <c r="L759" i="25"/>
  <c r="L760" i="25"/>
  <c r="L761" i="25"/>
  <c r="L762" i="25"/>
  <c r="L763" i="25"/>
  <c r="L764" i="25"/>
  <c r="L765" i="25"/>
  <c r="L766" i="25"/>
  <c r="L767" i="25"/>
  <c r="L768" i="25"/>
  <c r="L769" i="25"/>
  <c r="L770" i="25"/>
  <c r="L771" i="25"/>
  <c r="L772" i="25"/>
  <c r="L773" i="25"/>
  <c r="L774" i="25"/>
  <c r="L775" i="25"/>
  <c r="L776" i="25"/>
  <c r="L777" i="25"/>
  <c r="L778" i="25"/>
  <c r="L779" i="25"/>
  <c r="L780" i="25"/>
  <c r="L781" i="25"/>
  <c r="L782" i="25"/>
  <c r="L783" i="25"/>
  <c r="L784" i="25"/>
  <c r="L785" i="25"/>
  <c r="L786" i="25"/>
  <c r="L787" i="25"/>
  <c r="L788" i="25"/>
  <c r="L789" i="25"/>
  <c r="L790" i="25"/>
  <c r="L791" i="25"/>
  <c r="L792" i="25"/>
  <c r="L793" i="25"/>
  <c r="L794" i="25"/>
  <c r="L795" i="25"/>
  <c r="L796" i="25"/>
  <c r="L797" i="25"/>
  <c r="L798" i="25"/>
  <c r="L799" i="25"/>
  <c r="L800" i="25"/>
  <c r="L801" i="25"/>
  <c r="L802" i="25"/>
  <c r="L803" i="25"/>
  <c r="L804" i="25"/>
  <c r="L805" i="25"/>
  <c r="L806" i="25"/>
  <c r="L807" i="25"/>
  <c r="L808" i="25"/>
  <c r="L809" i="25"/>
  <c r="L810" i="25"/>
  <c r="L811" i="25"/>
  <c r="L812" i="25"/>
  <c r="L813" i="25"/>
  <c r="L814" i="25"/>
  <c r="L815" i="25"/>
  <c r="L816" i="25"/>
  <c r="L817" i="25"/>
  <c r="L818" i="25"/>
  <c r="L819" i="25"/>
  <c r="L820" i="25"/>
  <c r="L821" i="25"/>
  <c r="L822" i="25"/>
  <c r="L823" i="25"/>
  <c r="L824" i="25"/>
  <c r="L825" i="25"/>
  <c r="L826" i="25"/>
  <c r="L827" i="25"/>
  <c r="L828" i="25"/>
  <c r="L829" i="25"/>
  <c r="L830" i="25"/>
  <c r="L831" i="25"/>
  <c r="L832" i="25"/>
  <c r="L833" i="25"/>
  <c r="L834" i="25"/>
  <c r="L835" i="25"/>
  <c r="L836" i="25"/>
  <c r="L837" i="25"/>
  <c r="L838" i="25"/>
  <c r="L839" i="25"/>
  <c r="L840" i="25"/>
  <c r="L841" i="25"/>
  <c r="L842" i="25"/>
  <c r="L843" i="25"/>
  <c r="L844" i="25"/>
  <c r="L845" i="25"/>
  <c r="L846" i="25"/>
  <c r="L847" i="25"/>
  <c r="L848" i="25"/>
  <c r="L849" i="25"/>
  <c r="L850" i="25"/>
  <c r="L851" i="25"/>
  <c r="L852" i="25"/>
  <c r="L853" i="25"/>
  <c r="L854" i="25"/>
  <c r="L855" i="25"/>
  <c r="L856" i="25"/>
  <c r="L857" i="25"/>
  <c r="L858" i="25"/>
  <c r="L859" i="25"/>
  <c r="L860" i="25"/>
  <c r="L861" i="25"/>
  <c r="L862" i="25"/>
  <c r="L863" i="25"/>
  <c r="L864" i="25"/>
  <c r="L865" i="25"/>
  <c r="L866" i="25"/>
  <c r="L867" i="25"/>
  <c r="L868" i="25"/>
  <c r="L869" i="25"/>
  <c r="L870" i="25"/>
  <c r="L871" i="25"/>
  <c r="L872" i="25"/>
  <c r="L873" i="25"/>
  <c r="L874" i="25"/>
  <c r="L875" i="25"/>
  <c r="L876" i="25"/>
  <c r="L877" i="25"/>
  <c r="L878" i="25"/>
  <c r="L879" i="25"/>
  <c r="L880" i="25"/>
  <c r="L881" i="25"/>
  <c r="L882" i="25"/>
  <c r="L883" i="25"/>
  <c r="L884" i="25"/>
  <c r="L885" i="25"/>
  <c r="L886" i="25"/>
  <c r="L887" i="25"/>
  <c r="L888" i="25"/>
  <c r="L889" i="25"/>
  <c r="L890" i="25"/>
  <c r="L891" i="25"/>
  <c r="L892" i="25"/>
  <c r="L893" i="25"/>
  <c r="L894" i="25"/>
  <c r="L895" i="25"/>
  <c r="L896" i="25"/>
  <c r="L897" i="25"/>
  <c r="L898" i="25"/>
  <c r="L899" i="25"/>
  <c r="L900" i="25"/>
  <c r="L901" i="25"/>
  <c r="L902" i="25"/>
  <c r="L903" i="25"/>
  <c r="L904" i="25"/>
  <c r="L905" i="25"/>
  <c r="L906" i="25"/>
  <c r="L907" i="25"/>
  <c r="L908" i="25"/>
  <c r="L909" i="25"/>
  <c r="L910" i="25"/>
  <c r="L911" i="25"/>
  <c r="L912" i="25"/>
  <c r="L913" i="25"/>
  <c r="L914" i="25"/>
  <c r="L915" i="25"/>
  <c r="L916" i="25"/>
  <c r="L917" i="25"/>
  <c r="L918" i="25"/>
  <c r="L919" i="25"/>
  <c r="L920" i="25"/>
  <c r="L921" i="25"/>
  <c r="L922" i="25"/>
  <c r="L923" i="25"/>
  <c r="L924" i="25"/>
  <c r="L925" i="25"/>
  <c r="L926" i="25"/>
  <c r="L927" i="25"/>
  <c r="L928" i="25"/>
  <c r="L929" i="25"/>
  <c r="L930" i="25"/>
  <c r="L931" i="25"/>
  <c r="L932" i="25"/>
  <c r="L933" i="25"/>
  <c r="L934" i="25"/>
  <c r="L935" i="25"/>
  <c r="L936" i="25"/>
  <c r="L937" i="25"/>
  <c r="L938" i="25"/>
  <c r="L939" i="25"/>
  <c r="L940" i="25"/>
  <c r="L941" i="25"/>
  <c r="L942" i="25"/>
  <c r="L943" i="25"/>
  <c r="L944" i="25"/>
  <c r="L945" i="25"/>
  <c r="L946" i="25"/>
  <c r="L947" i="25"/>
  <c r="L948" i="25"/>
  <c r="L949" i="25"/>
  <c r="L950" i="25"/>
  <c r="L951" i="25"/>
  <c r="L952" i="25"/>
  <c r="L953" i="25"/>
  <c r="L954" i="25"/>
  <c r="L955" i="25"/>
  <c r="L956" i="25"/>
  <c r="L957" i="25"/>
  <c r="L958" i="25"/>
  <c r="L959" i="25"/>
  <c r="L960" i="25"/>
  <c r="L961" i="25"/>
  <c r="L962" i="25"/>
  <c r="L963" i="25"/>
  <c r="L964" i="25"/>
  <c r="L965" i="25"/>
  <c r="L966" i="25"/>
  <c r="L967" i="25"/>
  <c r="L968" i="25"/>
  <c r="L969" i="25"/>
  <c r="L970" i="25"/>
  <c r="L971" i="25"/>
  <c r="L972" i="25"/>
  <c r="L973" i="25"/>
  <c r="L974" i="25"/>
  <c r="L975" i="25"/>
  <c r="L976" i="25"/>
  <c r="L977" i="25"/>
  <c r="L978" i="25"/>
  <c r="L979" i="25"/>
  <c r="L980" i="25"/>
  <c r="L981" i="25"/>
  <c r="L982" i="25"/>
  <c r="L983" i="25"/>
  <c r="L984" i="25"/>
  <c r="L985" i="25"/>
  <c r="L986" i="25"/>
  <c r="L987" i="25"/>
  <c r="L988" i="25"/>
  <c r="L989" i="25"/>
  <c r="L990" i="25"/>
  <c r="L991" i="25"/>
  <c r="L992" i="25"/>
  <c r="L993" i="25"/>
  <c r="L994" i="25"/>
  <c r="L995" i="25"/>
  <c r="L996" i="25"/>
  <c r="L997" i="25"/>
  <c r="L998" i="25"/>
  <c r="L999" i="25"/>
  <c r="L1000" i="25"/>
  <c r="L1001" i="25"/>
  <c r="L1002" i="25"/>
  <c r="L1003" i="25"/>
  <c r="L1004" i="25"/>
  <c r="L1005" i="25"/>
  <c r="L6" i="25"/>
  <c r="AE5" i="25"/>
  <c r="K17" i="14"/>
  <c r="H7" i="3" s="1"/>
  <c r="L17" i="14"/>
  <c r="S5" i="25" l="1"/>
  <c r="AF5" i="25"/>
  <c r="AD5" i="25"/>
  <c r="E5" i="25"/>
  <c r="R5" i="25"/>
  <c r="C10" i="5"/>
  <c r="D5" i="25"/>
  <c r="F5" i="25" l="1"/>
  <c r="C10" i="3"/>
  <c r="C6" i="3" s="1"/>
  <c r="C7" i="3"/>
  <c r="C7" i="5"/>
  <c r="U5" i="25" l="1"/>
  <c r="AH5" i="25"/>
  <c r="C13" i="3"/>
  <c r="AJ5" i="25" s="1"/>
  <c r="H5" i="25"/>
  <c r="C5" i="3"/>
  <c r="AG5" i="25" s="1"/>
  <c r="C8" i="3"/>
  <c r="W5" i="25" l="1"/>
  <c r="J5" i="25"/>
  <c r="G5" i="25"/>
  <c r="T5" i="25"/>
  <c r="C9" i="3"/>
  <c r="C4" i="3" s="1"/>
  <c r="C12" i="3" l="1"/>
  <c r="AI5" i="25" s="1"/>
  <c r="I5" i="25" l="1"/>
  <c r="V5" i="25"/>
  <c r="C6" i="5"/>
  <c r="C8" i="5"/>
  <c r="C9" i="5" s="1"/>
  <c r="C4" i="5" s="1"/>
  <c r="C5" i="5" l="1"/>
  <c r="C12" i="5" s="1"/>
  <c r="C13" i="5"/>
</calcChain>
</file>

<file path=xl/sharedStrings.xml><?xml version="1.0" encoding="utf-8"?>
<sst xmlns="http://schemas.openxmlformats.org/spreadsheetml/2006/main" count="6500" uniqueCount="189">
  <si>
    <t>CALCULATED VALUES &amp; OUTPUT</t>
  </si>
  <si>
    <t>INPUTS</t>
  </si>
  <si>
    <t>Stochastic inputs</t>
  </si>
  <si>
    <t>Decision variables</t>
  </si>
  <si>
    <t xml:space="preserve"> </t>
  </si>
  <si>
    <t>Fixed inputs</t>
  </si>
  <si>
    <t>Key Output</t>
  </si>
  <si>
    <t>Key Inputs</t>
  </si>
  <si>
    <t>Management Decision Variable</t>
  </si>
  <si>
    <t>Daily Profit</t>
  </si>
  <si>
    <t>Room Rate</t>
  </si>
  <si>
    <t>Late Cancellation Fee</t>
  </si>
  <si>
    <t>Stochastic Variable</t>
  </si>
  <si>
    <t>Daily Reservations</t>
  </si>
  <si>
    <t>Late Cancellations</t>
  </si>
  <si>
    <t>Fixed Variable</t>
  </si>
  <si>
    <t>Number of rooms</t>
  </si>
  <si>
    <t>Housekeeping cost per room</t>
  </si>
  <si>
    <t>Calculated Variables</t>
  </si>
  <si>
    <t>Total cost per day</t>
  </si>
  <si>
    <t>Number of occupied room</t>
  </si>
  <si>
    <t>Sales revenue per day</t>
  </si>
  <si>
    <t>Minibar Cost</t>
  </si>
  <si>
    <t>Staff wages</t>
  </si>
  <si>
    <t>Daily miscellaneous Expenses</t>
  </si>
  <si>
    <t>Revenue from late cancellation</t>
  </si>
  <si>
    <t>Housekeeping cost for room</t>
  </si>
  <si>
    <t>Late cancellations</t>
  </si>
  <si>
    <t>Daily miscellaneous expenses</t>
  </si>
  <si>
    <t>Late cancellation fee</t>
  </si>
  <si>
    <t>Room rate</t>
  </si>
  <si>
    <t>Revenue from cancellation</t>
  </si>
  <si>
    <t>Overbooking refund</t>
  </si>
  <si>
    <t>Minibar cost</t>
  </si>
  <si>
    <t>Staff Wages(administrative)</t>
  </si>
  <si>
    <t>https://www.sec.gov/Archives/edgar/data/1692412/000119312523103624/d451871dars.pdf</t>
  </si>
  <si>
    <t>https://www.mews.com/en/blog/hotel-housekeeping-costs-per-room</t>
  </si>
  <si>
    <t>https://tourism.vic.gov.au/business-information/crisis-management-guide/plan-and-prepare/booking-cancellations#:~:text=Generally%2C%20a%20fair%20deposit%20would,inconvenience%20justifies%20a%20higher%20amount.</t>
  </si>
  <si>
    <t>$H$4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</si>
  <si>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</si>
  <si>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</si>
  <si>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</si>
  <si>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</si>
  <si>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</si>
  <si>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</si>
  <si>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</si>
  <si>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$C$12</t>
  </si>
  <si>
    <t>$H$5</t>
  </si>
  <si>
    <t>Best Case</t>
  </si>
  <si>
    <t>Base Case</t>
  </si>
  <si>
    <t>Worst Case</t>
  </si>
  <si>
    <t>$H$6</t>
  </si>
  <si>
    <t>Lower limit</t>
  </si>
  <si>
    <t>Upper limit</t>
  </si>
  <si>
    <t>Daily reservations</t>
  </si>
  <si>
    <t>Miscellaneous expenses</t>
  </si>
  <si>
    <t>Mean</t>
  </si>
  <si>
    <t>Normal</t>
  </si>
  <si>
    <t>cumulative Distributions</t>
  </si>
  <si>
    <t>Poisson distributions</t>
  </si>
  <si>
    <t>Cumulative Distributions</t>
  </si>
  <si>
    <t>Poisson Distributions</t>
  </si>
  <si>
    <t>SD</t>
  </si>
  <si>
    <t>Normal Distrbutions</t>
  </si>
  <si>
    <t>Uniform Distributions</t>
  </si>
  <si>
    <t>Sold out: Yes/No</t>
  </si>
  <si>
    <t>overbooking Limit</t>
  </si>
  <si>
    <t>Overbooked rooms</t>
  </si>
  <si>
    <t>Geelong (Resort, 4 star, Rating: 8.5+, Rating: 8.0+, Rating: 7.5+) Hotels | Find and compare great deals on trivago</t>
  </si>
  <si>
    <t>Walk-in guest Allowed</t>
  </si>
  <si>
    <t>Walk-in Guests allowed</t>
  </si>
  <si>
    <t>Walk-in guests Visited</t>
  </si>
  <si>
    <t>Walk-in guest Visited</t>
  </si>
  <si>
    <t>Simulation trial</t>
  </si>
  <si>
    <t>Walkin-guest Visited</t>
  </si>
  <si>
    <t>Sales revenue</t>
  </si>
  <si>
    <t>Daily profit</t>
  </si>
  <si>
    <t>SIMULATION OF 1,000 TRIALS AT PRICE $200</t>
  </si>
  <si>
    <t>SIMULATION OF 1,000 TRIALS AT PRICE $230</t>
  </si>
  <si>
    <t>SIMULATION OF 1,000 TRIALS AT PRICE $350</t>
  </si>
  <si>
    <t>Mean sales revenue</t>
  </si>
  <si>
    <t>Mean Daily Profit</t>
  </si>
  <si>
    <t>TRACKING CONVERGENCE OF OUTPUT MEANS</t>
  </si>
  <si>
    <t>Standard Deviation</t>
  </si>
  <si>
    <t>Minimum</t>
  </si>
  <si>
    <t>Maximum</t>
  </si>
  <si>
    <t>Probability of loss</t>
  </si>
  <si>
    <t>95% Confidence limits for the mean</t>
  </si>
  <si>
    <t>UCL</t>
  </si>
  <si>
    <t>LCL</t>
  </si>
  <si>
    <t>Q1</t>
  </si>
  <si>
    <t>Q3</t>
  </si>
  <si>
    <t>IQR</t>
  </si>
  <si>
    <t>90th percentile</t>
  </si>
  <si>
    <t>10th percentile</t>
  </si>
  <si>
    <t>Standard Error</t>
  </si>
  <si>
    <t>Median</t>
  </si>
  <si>
    <t>Mode</t>
  </si>
  <si>
    <t>Sample Variance</t>
  </si>
  <si>
    <t>Kurtosis</t>
  </si>
  <si>
    <t>Skewness</t>
  </si>
  <si>
    <t>Range</t>
  </si>
  <si>
    <t>Sum</t>
  </si>
  <si>
    <t>Count</t>
  </si>
  <si>
    <t>More</t>
  </si>
  <si>
    <t>Frequency</t>
  </si>
  <si>
    <t>Probability</t>
  </si>
  <si>
    <t>-$2000 to $0</t>
  </si>
  <si>
    <t>$0 to $2000</t>
  </si>
  <si>
    <t>$2000 to $4000</t>
  </si>
  <si>
    <t>$4000 to $6000</t>
  </si>
  <si>
    <t>$6000-$8000</t>
  </si>
  <si>
    <t>$8000-$10000</t>
  </si>
  <si>
    <t>Daily resevation</t>
  </si>
  <si>
    <t>Walkin-in guests</t>
  </si>
  <si>
    <t>At roomrate $200</t>
  </si>
  <si>
    <t>Sold out:Yes/No</t>
  </si>
  <si>
    <t>No</t>
  </si>
  <si>
    <t>Yes</t>
  </si>
  <si>
    <t>Sold out:Yes /No</t>
  </si>
  <si>
    <t>Column1</t>
  </si>
  <si>
    <t>Bin</t>
  </si>
  <si>
    <t>Room rate: $200</t>
  </si>
  <si>
    <t>Daily reservation</t>
  </si>
  <si>
    <t>Walk-in guests</t>
  </si>
  <si>
    <t>Total</t>
  </si>
  <si>
    <t>Soldout:Yes/No</t>
  </si>
  <si>
    <r>
      <t xml:space="preserve">At </t>
    </r>
    <r>
      <rPr>
        <b/>
        <u/>
        <sz val="11"/>
        <color theme="1"/>
        <rFont val="Calibri"/>
        <family val="2"/>
        <scheme val="minor"/>
      </rPr>
      <t>$</t>
    </r>
    <r>
      <rPr>
        <b/>
        <sz val="11"/>
        <color theme="1"/>
        <rFont val="Calibri"/>
        <family val="2"/>
        <scheme val="minor"/>
      </rPr>
      <t>230</t>
    </r>
  </si>
  <si>
    <t>Bins</t>
  </si>
  <si>
    <t>At roomrate $230</t>
  </si>
  <si>
    <t>Room rate: $230</t>
  </si>
  <si>
    <t>At roomrate $350</t>
  </si>
  <si>
    <t>Number of occupied rooms</t>
  </si>
  <si>
    <t>Mean No. of occupied rooms</t>
  </si>
  <si>
    <t>Room rate: $350</t>
  </si>
  <si>
    <t>Created by jeremiah peter on 8/05/2024
Modified by jeremiah peter on 8/05/2024
Modified by jeremiah peter on 13/05/2024
Modified by jeremiah peter on 15/05/2024</t>
  </si>
  <si>
    <t>Variance</t>
  </si>
  <si>
    <t>The daily profit available after deducting costs incurred from the daily revenue</t>
  </si>
  <si>
    <t>Overbooking Rate/limit</t>
  </si>
  <si>
    <t>These are the three different roomrates for weekdays, weekends and vacation season.</t>
  </si>
  <si>
    <t>This is the total number of bookings available including the allowed overbooking rate.</t>
  </si>
  <si>
    <t>There is a fixed penalty fee for cancellations.</t>
  </si>
  <si>
    <t>Number of rooms available for online booking.</t>
  </si>
  <si>
    <t>Number of bookings cancelled by the guests</t>
  </si>
  <si>
    <t>Walk-in Guest Visited</t>
  </si>
  <si>
    <t>Number of walk-in guests visited for rooms.</t>
  </si>
  <si>
    <t>Total miscellaneous expenses incurred during a day of running the resort</t>
  </si>
  <si>
    <t>Total number of rooms in the resort.</t>
  </si>
  <si>
    <t>Total amount of wages given to the total number of staff</t>
  </si>
  <si>
    <t>Total cost of cleaning/housekeeping per room</t>
  </si>
  <si>
    <t>Total costs incurred for maintaining and purchasing for minibar.</t>
  </si>
  <si>
    <t>Total costs calculated for a day.</t>
  </si>
  <si>
    <t>Number of rooms occupied at the end of day after reservation, walk-ins and cancellations.</t>
  </si>
  <si>
    <t>Total revenue generated by the resort daily.</t>
  </si>
  <si>
    <t>Revenue generated from penalizing cancellations</t>
  </si>
  <si>
    <t>Total amount of refund given to guests who were not able to secure a room due to overbooking.</t>
  </si>
  <si>
    <t>Walk-in guests allowed</t>
  </si>
  <si>
    <t>Number of rooms which were overbooked beyond the capacity.</t>
  </si>
  <si>
    <t>If the available occupied rooms has reached its limit or not</t>
  </si>
  <si>
    <t>Walkin-guests who were able to secure a room observing the number of rooms available after reservations and cancellations.</t>
  </si>
  <si>
    <t>Variables</t>
  </si>
  <si>
    <t>Description</t>
  </si>
  <si>
    <t>Calculations</t>
  </si>
  <si>
    <t>Total revenue - Total costs</t>
  </si>
  <si>
    <t>If total occupied rooms = 50, "Yes" or else "No"</t>
  </si>
  <si>
    <t>Total number of rooms + 10% of total number of rooms (50) = 50 * 10/100 = 5 + 50 = 55</t>
  </si>
  <si>
    <t>Weekdays = $200, weekends = $230, Vacation season = $350</t>
  </si>
  <si>
    <t>Late cancellation fee = $37 derived from real world data</t>
  </si>
  <si>
    <t>Any number within the predefined limit of 50. Entering a number more than 50 is restricted.</t>
  </si>
  <si>
    <t>Any number within the daily reservations. It is expected not to be more than 20.</t>
  </si>
  <si>
    <t>Any number.</t>
  </si>
  <si>
    <t>Any amount, expected not to be more than $100.</t>
  </si>
  <si>
    <t>A total number of 50.</t>
  </si>
  <si>
    <t>A fixed cost of $16. Derived from similar hotel costs.</t>
  </si>
  <si>
    <t>A fixed cost of $275. Obtained from data of other resorts.</t>
  </si>
  <si>
    <t>A fixed amount of $420. Calculated from referring hotel costs.</t>
  </si>
  <si>
    <t>House keeping cost * number of rooms + Staff wages + minibar cost + Miscellaneous expenses + Overbooking refund</t>
  </si>
  <si>
    <t>Minimum of total number of rooms or (Reservations + walk-ins - cancellations)</t>
  </si>
  <si>
    <t>Roomrate * Number of occupied rooms + revenue from cancellation</t>
  </si>
  <si>
    <t>Number of cancellations * Cancellation fee</t>
  </si>
  <si>
    <t>(Roomrate + one night stay (Here, it is $180)) * Overbooked number of rooms</t>
  </si>
  <si>
    <t>Maximum of zero or (number of reservations + walk-ins - cancellations - Total number of rooms in the resort)</t>
  </si>
  <si>
    <t>Minimum of walk-in guests visited or( total overbooking limit - reservations + cancellations (To satisfy Assumption of walk-ins within overbooking policy))</t>
  </si>
  <si>
    <t>overbooking Rate/limit</t>
  </si>
  <si>
    <t>Created by jeremiah peter on 8/05/2024
Modified by jeremiah peter on 8/05/2024
Modified by jeremiah peter on 13/05/2024
Modified by jeremiah peter on 15/05/2024
Modified by jeremiah peter on 20/05/2024</t>
  </si>
  <si>
    <t>$10000-$12000</t>
  </si>
  <si>
    <t>$12000-$14000</t>
  </si>
  <si>
    <t>$14000-$16000</t>
  </si>
  <si>
    <t>$16000-$18000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</si>
</sst>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&quot;$&quot;#,##0.00"/>
    <numFmt numFmtId="166" formatCode="0.000000%"/>
    <numFmt numFmtId="167" formatCode="&quot;$&quot;#,##0.0"/>
    <numFmt numFmtId="168" formatCode="0.0%"/>
    <numFmt numFmtId="169" formatCode="_-* #,##0_-;\-* #,##0_-;_-* &quot;-&quot;??_-;_-@_-"/>
    <numFmt numFmtId="170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5" fillId="3" borderId="1" xfId="0" applyFont="1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0" fontId="0" fillId="3" borderId="3" xfId="0" applyFill="1" applyBorder="1"/>
    <xf numFmtId="164" fontId="0" fillId="3" borderId="3" xfId="0" applyNumberFormat="1" applyFill="1" applyBorder="1"/>
    <xf numFmtId="0" fontId="5" fillId="3" borderId="4" xfId="0" applyFont="1" applyFill="1" applyBorder="1"/>
    <xf numFmtId="164" fontId="0" fillId="4" borderId="2" xfId="3" applyNumberFormat="1" applyFont="1" applyFill="1" applyBorder="1"/>
    <xf numFmtId="0" fontId="5" fillId="3" borderId="2" xfId="0" applyFont="1" applyFill="1" applyBorder="1"/>
    <xf numFmtId="164" fontId="0" fillId="3" borderId="2" xfId="0" applyNumberFormat="1" applyFill="1" applyBorder="1"/>
    <xf numFmtId="0" fontId="6" fillId="5" borderId="5" xfId="0" applyFont="1" applyFill="1" applyBorder="1"/>
    <xf numFmtId="0" fontId="5" fillId="0" borderId="0" xfId="0" applyFont="1"/>
    <xf numFmtId="0" fontId="0" fillId="6" borderId="2" xfId="0" applyFill="1" applyBorder="1"/>
    <xf numFmtId="164" fontId="0" fillId="6" borderId="2" xfId="1" applyNumberFormat="1" applyFont="1" applyFill="1" applyBorder="1"/>
    <xf numFmtId="0" fontId="0" fillId="7" borderId="2" xfId="0" applyFill="1" applyBorder="1"/>
    <xf numFmtId="164" fontId="0" fillId="7" borderId="2" xfId="2" applyNumberFormat="1" applyFont="1" applyFill="1" applyBorder="1"/>
    <xf numFmtId="164" fontId="0" fillId="7" borderId="2" xfId="0" applyNumberFormat="1" applyFill="1" applyBorder="1"/>
    <xf numFmtId="166" fontId="4" fillId="0" borderId="0" xfId="3" applyNumberFormat="1" applyFont="1"/>
    <xf numFmtId="0" fontId="4" fillId="3" borderId="2" xfId="0" applyFont="1" applyFill="1" applyBorder="1"/>
    <xf numFmtId="0" fontId="4" fillId="6" borderId="2" xfId="0" applyFont="1" applyFill="1" applyBorder="1"/>
    <xf numFmtId="0" fontId="7" fillId="0" borderId="0" xfId="0" applyFont="1"/>
    <xf numFmtId="0" fontId="0" fillId="7" borderId="1" xfId="0" applyFill="1" applyBorder="1"/>
    <xf numFmtId="164" fontId="0" fillId="7" borderId="1" xfId="0" applyNumberFormat="1" applyFill="1" applyBorder="1"/>
    <xf numFmtId="0" fontId="0" fillId="8" borderId="7" xfId="0" applyFill="1" applyBorder="1"/>
    <xf numFmtId="164" fontId="0" fillId="8" borderId="7" xfId="0" applyNumberFormat="1" applyFill="1" applyBorder="1"/>
    <xf numFmtId="165" fontId="0" fillId="6" borderId="2" xfId="2" applyNumberFormat="1" applyFont="1" applyFill="1" applyBorder="1"/>
    <xf numFmtId="0" fontId="0" fillId="7" borderId="2" xfId="2" applyNumberFormat="1" applyFont="1" applyFill="1" applyBorder="1"/>
    <xf numFmtId="0" fontId="8" fillId="0" borderId="0" xfId="4"/>
    <xf numFmtId="0" fontId="0" fillId="4" borderId="2" xfId="2" applyNumberFormat="1" applyFont="1" applyFill="1" applyBorder="1"/>
    <xf numFmtId="0" fontId="0" fillId="4" borderId="2" xfId="3" applyNumberFormat="1" applyFont="1" applyFill="1" applyBorder="1"/>
    <xf numFmtId="165" fontId="4" fillId="3" borderId="2" xfId="0" applyNumberFormat="1" applyFont="1" applyFill="1" applyBorder="1"/>
    <xf numFmtId="164" fontId="6" fillId="5" borderId="6" xfId="0" applyNumberFormat="1" applyFont="1" applyFill="1" applyBorder="1" applyAlignment="1">
      <alignment horizontal="right"/>
    </xf>
    <xf numFmtId="0" fontId="9" fillId="9" borderId="10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1" fillId="10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2" fillId="9" borderId="10" xfId="0" applyFont="1" applyFill="1" applyBorder="1" applyAlignment="1">
      <alignment horizontal="right"/>
    </xf>
    <xf numFmtId="0" fontId="0" fillId="8" borderId="0" xfId="0" applyFill="1"/>
    <xf numFmtId="164" fontId="0" fillId="8" borderId="0" xfId="0" applyNumberFormat="1" applyFill="1"/>
    <xf numFmtId="0" fontId="0" fillId="0" borderId="2" xfId="0" applyBorder="1"/>
    <xf numFmtId="1" fontId="0" fillId="4" borderId="2" xfId="3" applyNumberFormat="1" applyFont="1" applyFill="1" applyBorder="1"/>
    <xf numFmtId="2" fontId="0" fillId="0" borderId="2" xfId="0" applyNumberFormat="1" applyBorder="1"/>
    <xf numFmtId="0" fontId="14" fillId="0" borderId="0" xfId="0" applyFont="1"/>
    <xf numFmtId="2" fontId="0" fillId="3" borderId="4" xfId="0" applyNumberFormat="1" applyFill="1" applyBorder="1"/>
    <xf numFmtId="0" fontId="15" fillId="5" borderId="0" xfId="0" applyFont="1" applyFill="1"/>
    <xf numFmtId="1" fontId="4" fillId="3" borderId="2" xfId="0" applyNumberFormat="1" applyFont="1" applyFill="1" applyBorder="1"/>
    <xf numFmtId="0" fontId="6" fillId="5" borderId="1" xfId="0" applyFont="1" applyFill="1" applyBorder="1"/>
    <xf numFmtId="0" fontId="6" fillId="8" borderId="0" xfId="0" applyFont="1" applyFill="1"/>
    <xf numFmtId="0" fontId="16" fillId="8" borderId="0" xfId="0" applyFont="1" applyFill="1"/>
    <xf numFmtId="0" fontId="15" fillId="5" borderId="1" xfId="0" applyFont="1" applyFill="1" applyBorder="1"/>
    <xf numFmtId="0" fontId="0" fillId="3" borderId="2" xfId="0" applyFill="1" applyBorder="1"/>
    <xf numFmtId="0" fontId="0" fillId="8" borderId="0" xfId="3" applyNumberFormat="1" applyFont="1" applyFill="1" applyBorder="1"/>
    <xf numFmtId="0" fontId="0" fillId="4" borderId="1" xfId="0" applyFill="1" applyBorder="1"/>
    <xf numFmtId="164" fontId="0" fillId="4" borderId="1" xfId="3" applyNumberFormat="1" applyFont="1" applyFill="1" applyBorder="1"/>
    <xf numFmtId="1" fontId="0" fillId="3" borderId="2" xfId="0" applyNumberFormat="1" applyFill="1" applyBorder="1"/>
    <xf numFmtId="2" fontId="0" fillId="3" borderId="2" xfId="3" applyNumberFormat="1" applyFont="1" applyFill="1" applyBorder="1"/>
    <xf numFmtId="0" fontId="7" fillId="0" borderId="2" xfId="0" applyFont="1" applyBorder="1" applyAlignment="1">
      <alignment horizontal="right" wrapText="1"/>
    </xf>
    <xf numFmtId="0" fontId="15" fillId="12" borderId="2" xfId="0" applyFont="1" applyFill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15" fillId="13" borderId="2" xfId="0" applyFont="1" applyFill="1" applyBorder="1" applyAlignment="1">
      <alignment horizontal="right" wrapText="1"/>
    </xf>
    <xf numFmtId="164" fontId="0" fillId="3" borderId="2" xfId="0" applyNumberFormat="1" applyFill="1" applyBorder="1" applyAlignment="1">
      <alignment horizontal="right"/>
    </xf>
    <xf numFmtId="165" fontId="0" fillId="3" borderId="2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7" fillId="3" borderId="2" xfId="0" applyFont="1" applyFill="1" applyBorder="1"/>
    <xf numFmtId="167" fontId="5" fillId="0" borderId="2" xfId="0" applyNumberFormat="1" applyFont="1" applyBorder="1"/>
    <xf numFmtId="168" fontId="5" fillId="0" borderId="2" xfId="3" applyNumberFormat="1" applyFont="1" applyBorder="1"/>
    <xf numFmtId="1" fontId="0" fillId="0" borderId="0" xfId="0" applyNumberFormat="1"/>
    <xf numFmtId="0" fontId="17" fillId="0" borderId="0" xfId="0" applyFont="1" applyAlignment="1">
      <alignment wrapText="1"/>
    </xf>
    <xf numFmtId="165" fontId="0" fillId="0" borderId="0" xfId="0" applyNumberFormat="1"/>
    <xf numFmtId="6" fontId="17" fillId="0" borderId="2" xfId="0" applyNumberFormat="1" applyFont="1" applyBorder="1"/>
    <xf numFmtId="164" fontId="7" fillId="0" borderId="2" xfId="0" applyNumberFormat="1" applyFont="1" applyBorder="1"/>
    <xf numFmtId="1" fontId="0" fillId="0" borderId="2" xfId="0" applyNumberFormat="1" applyBorder="1"/>
    <xf numFmtId="2" fontId="0" fillId="3" borderId="2" xfId="0" applyNumberFormat="1" applyFill="1" applyBorder="1" applyAlignment="1">
      <alignment horizontal="right"/>
    </xf>
    <xf numFmtId="165" fontId="0" fillId="3" borderId="2" xfId="0" applyNumberFormat="1" applyFill="1" applyBorder="1"/>
    <xf numFmtId="165" fontId="0" fillId="0" borderId="2" xfId="0" applyNumberFormat="1" applyBorder="1"/>
    <xf numFmtId="6" fontId="7" fillId="0" borderId="0" xfId="0" applyNumberFormat="1" applyFont="1"/>
    <xf numFmtId="0" fontId="5" fillId="0" borderId="2" xfId="0" quotePrefix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69" fontId="5" fillId="0" borderId="2" xfId="1" applyNumberFormat="1" applyFont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5" fillId="13" borderId="0" xfId="0" applyFont="1" applyFill="1"/>
    <xf numFmtId="6" fontId="7" fillId="0" borderId="0" xfId="0" applyNumberFormat="1" applyFont="1" applyAlignment="1">
      <alignment vertical="center"/>
    </xf>
    <xf numFmtId="168" fontId="0" fillId="0" borderId="2" xfId="3" applyNumberFormat="1" applyFont="1" applyBorder="1"/>
    <xf numFmtId="170" fontId="0" fillId="0" borderId="2" xfId="0" applyNumberFormat="1" applyBorder="1"/>
    <xf numFmtId="0" fontId="7" fillId="0" borderId="2" xfId="0" applyFont="1" applyBorder="1"/>
    <xf numFmtId="0" fontId="2" fillId="0" borderId="2" xfId="0" applyFont="1" applyBorder="1"/>
    <xf numFmtId="0" fontId="17" fillId="0" borderId="2" xfId="0" applyFont="1" applyBorder="1" applyAlignment="1">
      <alignment horizontal="right"/>
    </xf>
    <xf numFmtId="0" fontId="18" fillId="0" borderId="2" xfId="0" applyFont="1" applyBorder="1" applyAlignment="1">
      <alignment horizontal="right" wrapText="1"/>
    </xf>
    <xf numFmtId="168" fontId="0" fillId="0" borderId="2" xfId="0" applyNumberFormat="1" applyBorder="1"/>
    <xf numFmtId="0" fontId="15" fillId="13" borderId="2" xfId="0" applyFont="1" applyFill="1" applyBorder="1"/>
    <xf numFmtId="10" fontId="5" fillId="0" borderId="2" xfId="3" applyNumberFormat="1" applyFont="1" applyBorder="1"/>
    <xf numFmtId="10" fontId="0" fillId="0" borderId="2" xfId="0" applyNumberFormat="1" applyBorder="1"/>
    <xf numFmtId="9" fontId="0" fillId="0" borderId="2" xfId="3" applyFont="1" applyBorder="1"/>
    <xf numFmtId="0" fontId="0" fillId="0" borderId="11" xfId="0" applyBorder="1"/>
    <xf numFmtId="164" fontId="0" fillId="0" borderId="9" xfId="0" applyNumberFormat="1" applyBorder="1"/>
    <xf numFmtId="0" fontId="10" fillId="10" borderId="0" xfId="0" applyFont="1" applyFill="1" applyAlignment="1">
      <alignment horizontal="left"/>
    </xf>
    <xf numFmtId="0" fontId="0" fillId="11" borderId="0" xfId="0" applyFill="1"/>
    <xf numFmtId="0" fontId="13" fillId="0" borderId="0" xfId="0" applyFont="1" applyAlignment="1">
      <alignment vertical="top" wrapText="1"/>
    </xf>
    <xf numFmtId="165" fontId="0" fillId="0" borderId="2" xfId="2" applyNumberFormat="1" applyFont="1" applyBorder="1"/>
    <xf numFmtId="0" fontId="0" fillId="0" borderId="13" xfId="0" applyBorder="1"/>
    <xf numFmtId="0" fontId="14" fillId="0" borderId="0" xfId="0" applyFont="1" applyAlignment="1">
      <alignment horizontal="centerContinuous"/>
    </xf>
    <xf numFmtId="0" fontId="0" fillId="0" borderId="9" xfId="0" applyBorder="1"/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Continuous"/>
    </xf>
    <xf numFmtId="0" fontId="20" fillId="0" borderId="2" xfId="0" applyFont="1" applyBorder="1"/>
    <xf numFmtId="0" fontId="7" fillId="0" borderId="0" xfId="0" applyFont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revenue at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sheet'!$L$6:$L$1005</c:f>
              <c:numCache>
                <c:formatCode>"$"#,##0.00</c:formatCode>
                <c:ptCount val="1000"/>
                <c:pt idx="0">
                  <c:v>1681</c:v>
                </c:pt>
                <c:pt idx="1">
                  <c:v>1607</c:v>
                </c:pt>
                <c:pt idx="2">
                  <c:v>3817</c:v>
                </c:pt>
                <c:pt idx="3">
                  <c:v>4168.25</c:v>
                </c:pt>
                <c:pt idx="4">
                  <c:v>4331.6000000000004</c:v>
                </c:pt>
                <c:pt idx="5">
                  <c:v>4880</c:v>
                </c:pt>
                <c:pt idx="6">
                  <c:v>4609.2857142857147</c:v>
                </c:pt>
                <c:pt idx="7">
                  <c:v>4822</c:v>
                </c:pt>
                <c:pt idx="8">
                  <c:v>4823.666666666667</c:v>
                </c:pt>
                <c:pt idx="9">
                  <c:v>5070.8999999999996</c:v>
                </c:pt>
                <c:pt idx="10">
                  <c:v>5248.272727272727</c:v>
                </c:pt>
                <c:pt idx="11">
                  <c:v>5129.416666666667</c:v>
                </c:pt>
                <c:pt idx="12">
                  <c:v>5377</c:v>
                </c:pt>
                <c:pt idx="13">
                  <c:v>5276.5</c:v>
                </c:pt>
                <c:pt idx="14">
                  <c:v>5270.4</c:v>
                </c:pt>
                <c:pt idx="15">
                  <c:v>5219.6875</c:v>
                </c:pt>
                <c:pt idx="16">
                  <c:v>4986.7058823529414</c:v>
                </c:pt>
                <c:pt idx="17">
                  <c:v>5224.0555555555557</c:v>
                </c:pt>
                <c:pt idx="18">
                  <c:v>5331.9473684210525</c:v>
                </c:pt>
                <c:pt idx="19">
                  <c:v>5183.8500000000004</c:v>
                </c:pt>
                <c:pt idx="20">
                  <c:v>5027.2857142857147</c:v>
                </c:pt>
                <c:pt idx="21">
                  <c:v>5072.5</c:v>
                </c:pt>
                <c:pt idx="22">
                  <c:v>5108.304347826087</c:v>
                </c:pt>
                <c:pt idx="23">
                  <c:v>5193.291666666667</c:v>
                </c:pt>
                <c:pt idx="24">
                  <c:v>5112.96</c:v>
                </c:pt>
                <c:pt idx="25">
                  <c:v>5120</c:v>
                </c:pt>
                <c:pt idx="26">
                  <c:v>5076.5925925925922</c:v>
                </c:pt>
                <c:pt idx="27">
                  <c:v>5090.25</c:v>
                </c:pt>
                <c:pt idx="28">
                  <c:v>5063.3793103448279</c:v>
                </c:pt>
                <c:pt idx="29">
                  <c:v>5109.166666666667</c:v>
                </c:pt>
                <c:pt idx="30">
                  <c:v>5267.6451612903229</c:v>
                </c:pt>
                <c:pt idx="31">
                  <c:v>5265.75</c:v>
                </c:pt>
                <c:pt idx="32">
                  <c:v>5346.575757575758</c:v>
                </c:pt>
                <c:pt idx="33">
                  <c:v>5379.2941176470586</c:v>
                </c:pt>
                <c:pt idx="34">
                  <c:v>5425.1714285714288</c:v>
                </c:pt>
                <c:pt idx="35">
                  <c:v>5443.1944444444443</c:v>
                </c:pt>
                <c:pt idx="36">
                  <c:v>5324.7027027027025</c:v>
                </c:pt>
                <c:pt idx="37">
                  <c:v>5432.5263157894733</c:v>
                </c:pt>
                <c:pt idx="38">
                  <c:v>5312.9743589743593</c:v>
                </c:pt>
                <c:pt idx="39">
                  <c:v>5345.7</c:v>
                </c:pt>
                <c:pt idx="40">
                  <c:v>5318.292682926829</c:v>
                </c:pt>
                <c:pt idx="41">
                  <c:v>5403.833333333333</c:v>
                </c:pt>
                <c:pt idx="42">
                  <c:v>5322.2558139534885</c:v>
                </c:pt>
                <c:pt idx="43">
                  <c:v>5391.022727272727</c:v>
                </c:pt>
                <c:pt idx="44">
                  <c:v>5297.5555555555557</c:v>
                </c:pt>
                <c:pt idx="45">
                  <c:v>5336.652173913043</c:v>
                </c:pt>
                <c:pt idx="46">
                  <c:v>5275.744680851064</c:v>
                </c:pt>
                <c:pt idx="47">
                  <c:v>5303.791666666667</c:v>
                </c:pt>
                <c:pt idx="48">
                  <c:v>5285.4897959183672</c:v>
                </c:pt>
                <c:pt idx="49">
                  <c:v>5252.22</c:v>
                </c:pt>
                <c:pt idx="50">
                  <c:v>5280.5294117647063</c:v>
                </c:pt>
                <c:pt idx="51">
                  <c:v>5302.4807692307695</c:v>
                </c:pt>
                <c:pt idx="52">
                  <c:v>5332.5471698113206</c:v>
                </c:pt>
                <c:pt idx="53">
                  <c:v>5378.6481481481478</c:v>
                </c:pt>
                <c:pt idx="54">
                  <c:v>5442.8727272727274</c:v>
                </c:pt>
                <c:pt idx="55">
                  <c:v>5411.9464285714284</c:v>
                </c:pt>
                <c:pt idx="56">
                  <c:v>5461.2456140350878</c:v>
                </c:pt>
                <c:pt idx="57">
                  <c:v>5422</c:v>
                </c:pt>
                <c:pt idx="58">
                  <c:v>5457.1525423728817</c:v>
                </c:pt>
                <c:pt idx="59">
                  <c:v>5438.666666666667</c:v>
                </c:pt>
                <c:pt idx="60">
                  <c:v>5486.9672131147545</c:v>
                </c:pt>
                <c:pt idx="61">
                  <c:v>5480.3064516129034</c:v>
                </c:pt>
                <c:pt idx="62">
                  <c:v>5424</c:v>
                </c:pt>
                <c:pt idx="63">
                  <c:v>5397.578125</c:v>
                </c:pt>
                <c:pt idx="64">
                  <c:v>5418.9230769230771</c:v>
                </c:pt>
                <c:pt idx="65">
                  <c:v>5449.272727272727</c:v>
                </c:pt>
                <c:pt idx="66">
                  <c:v>5441.2388059701489</c:v>
                </c:pt>
                <c:pt idx="67">
                  <c:v>5422.7647058823532</c:v>
                </c:pt>
                <c:pt idx="68">
                  <c:v>5407.724637681159</c:v>
                </c:pt>
                <c:pt idx="69">
                  <c:v>5390.7857142857147</c:v>
                </c:pt>
                <c:pt idx="70">
                  <c:v>5365.3521126760561</c:v>
                </c:pt>
                <c:pt idx="71">
                  <c:v>5396.1805555555557</c:v>
                </c:pt>
                <c:pt idx="72">
                  <c:v>5367.6164383561645</c:v>
                </c:pt>
                <c:pt idx="73">
                  <c:v>5413.2972972972975</c:v>
                </c:pt>
                <c:pt idx="74">
                  <c:v>5400.5733333333337</c:v>
                </c:pt>
                <c:pt idx="75">
                  <c:v>5361.5789473684208</c:v>
                </c:pt>
                <c:pt idx="76">
                  <c:v>5367.5584415584417</c:v>
                </c:pt>
                <c:pt idx="77">
                  <c:v>5328.8461538461543</c:v>
                </c:pt>
                <c:pt idx="78">
                  <c:v>5323.835443037975</c:v>
                </c:pt>
                <c:pt idx="79">
                  <c:v>5337.5625</c:v>
                </c:pt>
                <c:pt idx="80">
                  <c:v>5358.5432098765432</c:v>
                </c:pt>
                <c:pt idx="81">
                  <c:v>5315.4146341463411</c:v>
                </c:pt>
                <c:pt idx="82">
                  <c:v>5303.7590361445782</c:v>
                </c:pt>
                <c:pt idx="83">
                  <c:v>5257.3690476190477</c:v>
                </c:pt>
                <c:pt idx="84">
                  <c:v>5209.4588235294113</c:v>
                </c:pt>
                <c:pt idx="85">
                  <c:v>5238.9767441860467</c:v>
                </c:pt>
                <c:pt idx="86">
                  <c:v>5252.1494252873563</c:v>
                </c:pt>
                <c:pt idx="87">
                  <c:v>5257.193181818182</c:v>
                </c:pt>
                <c:pt idx="88">
                  <c:v>5227.5842696629215</c:v>
                </c:pt>
                <c:pt idx="89">
                  <c:v>5238.0555555555557</c:v>
                </c:pt>
                <c:pt idx="90">
                  <c:v>5212.3186813186812</c:v>
                </c:pt>
                <c:pt idx="91">
                  <c:v>5179.815217391304</c:v>
                </c:pt>
                <c:pt idx="92">
                  <c:v>5182.8172043010754</c:v>
                </c:pt>
                <c:pt idx="93">
                  <c:v>5224.6063829787236</c:v>
                </c:pt>
                <c:pt idx="94">
                  <c:v>5250.3894736842103</c:v>
                </c:pt>
                <c:pt idx="95">
                  <c:v>5219.229166666667</c:v>
                </c:pt>
                <c:pt idx="96">
                  <c:v>5237.432989690722</c:v>
                </c:pt>
                <c:pt idx="97">
                  <c:v>5205</c:v>
                </c:pt>
                <c:pt idx="98">
                  <c:v>5246.848484848485</c:v>
                </c:pt>
                <c:pt idx="99">
                  <c:v>5258.75</c:v>
                </c:pt>
                <c:pt idx="100">
                  <c:v>5278.1881188118814</c:v>
                </c:pt>
                <c:pt idx="101">
                  <c:v>5282.2843137254904</c:v>
                </c:pt>
                <c:pt idx="102">
                  <c:v>5305.7184466019417</c:v>
                </c:pt>
                <c:pt idx="103">
                  <c:v>5325.3557692307695</c:v>
                </c:pt>
                <c:pt idx="104">
                  <c:v>5322.8190476190475</c:v>
                </c:pt>
                <c:pt idx="105">
                  <c:v>5300.9716981132078</c:v>
                </c:pt>
                <c:pt idx="106">
                  <c:v>5327.0934579439254</c:v>
                </c:pt>
                <c:pt idx="107">
                  <c:v>5328.7962962962965</c:v>
                </c:pt>
                <c:pt idx="108">
                  <c:v>5306.9541284403667</c:v>
                </c:pt>
                <c:pt idx="109">
                  <c:v>5314.4636363636364</c:v>
                </c:pt>
                <c:pt idx="110">
                  <c:v>5301.0180180180178</c:v>
                </c:pt>
                <c:pt idx="111">
                  <c:v>5273.5267857142853</c:v>
                </c:pt>
                <c:pt idx="112">
                  <c:v>5279.1681415929206</c:v>
                </c:pt>
                <c:pt idx="113">
                  <c:v>5284.2543859649122</c:v>
                </c:pt>
                <c:pt idx="114">
                  <c:v>5266.9652173913046</c:v>
                </c:pt>
                <c:pt idx="115">
                  <c:v>5252.4655172413795</c:v>
                </c:pt>
                <c:pt idx="116">
                  <c:v>5237.4529914529912</c:v>
                </c:pt>
                <c:pt idx="117">
                  <c:v>5268.1440677966102</c:v>
                </c:pt>
                <c:pt idx="118">
                  <c:v>5284.5630252100837</c:v>
                </c:pt>
                <c:pt idx="119">
                  <c:v>5282.9916666666668</c:v>
                </c:pt>
                <c:pt idx="120">
                  <c:v>5265.2231404958675</c:v>
                </c:pt>
                <c:pt idx="121">
                  <c:v>5291.0983606557375</c:v>
                </c:pt>
                <c:pt idx="122">
                  <c:v>5295.1138211382113</c:v>
                </c:pt>
                <c:pt idx="123">
                  <c:v>5271.6451612903229</c:v>
                </c:pt>
                <c:pt idx="124">
                  <c:v>5247.96</c:v>
                </c:pt>
                <c:pt idx="125">
                  <c:v>5274.7380952380954</c:v>
                </c:pt>
                <c:pt idx="126">
                  <c:v>5289.0787401574808</c:v>
                </c:pt>
                <c:pt idx="127">
                  <c:v>5274.203125</c:v>
                </c:pt>
                <c:pt idx="128">
                  <c:v>5266.0465116279074</c:v>
                </c:pt>
                <c:pt idx="129">
                  <c:v>5258.5846153846151</c:v>
                </c:pt>
                <c:pt idx="130">
                  <c:v>5271.0839694656488</c:v>
                </c:pt>
                <c:pt idx="131">
                  <c:v>5279.80303030303</c:v>
                </c:pt>
                <c:pt idx="132">
                  <c:v>5261.3233082706765</c:v>
                </c:pt>
                <c:pt idx="133">
                  <c:v>5247.3208955223881</c:v>
                </c:pt>
                <c:pt idx="134">
                  <c:v>5249.9851851851854</c:v>
                </c:pt>
                <c:pt idx="135">
                  <c:v>5249.125</c:v>
                </c:pt>
                <c:pt idx="136">
                  <c:v>5277.5839416058398</c:v>
                </c:pt>
                <c:pt idx="137">
                  <c:v>5310.246376811594</c:v>
                </c:pt>
                <c:pt idx="138">
                  <c:v>5318.5107913669062</c:v>
                </c:pt>
                <c:pt idx="139">
                  <c:v>5310.6785714285716</c:v>
                </c:pt>
                <c:pt idx="140">
                  <c:v>5289.822695035461</c:v>
                </c:pt>
                <c:pt idx="141">
                  <c:v>5276.1478873239439</c:v>
                </c:pt>
                <c:pt idx="142">
                  <c:v>5256.1888111888111</c:v>
                </c:pt>
                <c:pt idx="143">
                  <c:v>5234.5</c:v>
                </c:pt>
                <c:pt idx="144">
                  <c:v>5218.1172413793101</c:v>
                </c:pt>
                <c:pt idx="145">
                  <c:v>5193.9931506849316</c:v>
                </c:pt>
                <c:pt idx="146">
                  <c:v>5183.9047619047615</c:v>
                </c:pt>
                <c:pt idx="147">
                  <c:v>5194.4729729729734</c:v>
                </c:pt>
                <c:pt idx="148">
                  <c:v>5176.7114093959735</c:v>
                </c:pt>
                <c:pt idx="149">
                  <c:v>5150.3466666666664</c:v>
                </c:pt>
                <c:pt idx="150">
                  <c:v>5138.4105960264897</c:v>
                </c:pt>
                <c:pt idx="151">
                  <c:v>5159.769736842105</c:v>
                </c:pt>
                <c:pt idx="152">
                  <c:v>5140.5686274509808</c:v>
                </c:pt>
                <c:pt idx="153">
                  <c:v>5154.5649350649346</c:v>
                </c:pt>
                <c:pt idx="154">
                  <c:v>5139.2774193548385</c:v>
                </c:pt>
                <c:pt idx="155">
                  <c:v>5133.6346153846152</c:v>
                </c:pt>
                <c:pt idx="156">
                  <c:v>5122.1656050955417</c:v>
                </c:pt>
                <c:pt idx="157">
                  <c:v>5130.158227848101</c:v>
                </c:pt>
                <c:pt idx="158">
                  <c:v>5128.9182389937105</c:v>
                </c:pt>
                <c:pt idx="159">
                  <c:v>5110.1937500000004</c:v>
                </c:pt>
                <c:pt idx="160">
                  <c:v>5109.6459627329195</c:v>
                </c:pt>
                <c:pt idx="161">
                  <c:v>5110.7962962962965</c:v>
                </c:pt>
                <c:pt idx="162">
                  <c:v>5111.7055214723923</c:v>
                </c:pt>
                <c:pt idx="163">
                  <c:v>5091.4207317073169</c:v>
                </c:pt>
                <c:pt idx="164">
                  <c:v>5118.6545454545458</c:v>
                </c:pt>
                <c:pt idx="165">
                  <c:v>5144.3554216867469</c:v>
                </c:pt>
                <c:pt idx="166">
                  <c:v>5165.7125748502995</c:v>
                </c:pt>
                <c:pt idx="167">
                  <c:v>5154.8035714285716</c:v>
                </c:pt>
                <c:pt idx="168">
                  <c:v>5165.1065088757396</c:v>
                </c:pt>
                <c:pt idx="169">
                  <c:v>5148.535294117647</c:v>
                </c:pt>
                <c:pt idx="170">
                  <c:v>5162.5672514619882</c:v>
                </c:pt>
                <c:pt idx="171">
                  <c:v>5153.1802325581393</c:v>
                </c:pt>
                <c:pt idx="172">
                  <c:v>5171.8612716763009</c:v>
                </c:pt>
                <c:pt idx="173">
                  <c:v>5171.7241379310344</c:v>
                </c:pt>
                <c:pt idx="174">
                  <c:v>5177.5142857142855</c:v>
                </c:pt>
                <c:pt idx="175">
                  <c:v>5165.897727272727</c:v>
                </c:pt>
                <c:pt idx="176">
                  <c:v>5166.6327683615818</c:v>
                </c:pt>
                <c:pt idx="177">
                  <c:v>5168.8988764044943</c:v>
                </c:pt>
                <c:pt idx="178">
                  <c:v>5164.519553072626</c:v>
                </c:pt>
                <c:pt idx="179">
                  <c:v>5171.0111111111109</c:v>
                </c:pt>
                <c:pt idx="180">
                  <c:v>5164.2541436464089</c:v>
                </c:pt>
                <c:pt idx="181">
                  <c:v>5175.1538461538457</c:v>
                </c:pt>
                <c:pt idx="182">
                  <c:v>5195.2841530054648</c:v>
                </c:pt>
                <c:pt idx="183">
                  <c:v>5184.157608695652</c:v>
                </c:pt>
                <c:pt idx="184">
                  <c:v>5171.5891891891888</c:v>
                </c:pt>
                <c:pt idx="185">
                  <c:v>5158</c:v>
                </c:pt>
                <c:pt idx="186">
                  <c:v>5177.1978609625667</c:v>
                </c:pt>
                <c:pt idx="187">
                  <c:v>5190.2021276595742</c:v>
                </c:pt>
                <c:pt idx="188">
                  <c:v>5198.4444444444443</c:v>
                </c:pt>
                <c:pt idx="189">
                  <c:v>5210.1473684210523</c:v>
                </c:pt>
                <c:pt idx="190">
                  <c:v>5196.5968586387435</c:v>
                </c:pt>
                <c:pt idx="191">
                  <c:v>5203.635416666667</c:v>
                </c:pt>
                <c:pt idx="192">
                  <c:v>5196.6683937823836</c:v>
                </c:pt>
                <c:pt idx="193">
                  <c:v>5187.0618556701029</c:v>
                </c:pt>
                <c:pt idx="194">
                  <c:v>5196.8512820512824</c:v>
                </c:pt>
                <c:pt idx="195">
                  <c:v>5212.0969387755104</c:v>
                </c:pt>
                <c:pt idx="196">
                  <c:v>5229.406091370558</c:v>
                </c:pt>
                <c:pt idx="197">
                  <c:v>5249.0101010101007</c:v>
                </c:pt>
                <c:pt idx="198">
                  <c:v>5249.8793969849248</c:v>
                </c:pt>
                <c:pt idx="199">
                  <c:v>5243.74</c:v>
                </c:pt>
                <c:pt idx="200">
                  <c:v>5241.4577114427857</c:v>
                </c:pt>
                <c:pt idx="201">
                  <c:v>5238.3910891089108</c:v>
                </c:pt>
                <c:pt idx="202">
                  <c:v>5237.0689655172409</c:v>
                </c:pt>
                <c:pt idx="203">
                  <c:v>5255.0784313725489</c:v>
                </c:pt>
                <c:pt idx="204">
                  <c:v>5257.8439024390245</c:v>
                </c:pt>
                <c:pt idx="205">
                  <c:v>5253.8932038834955</c:v>
                </c:pt>
                <c:pt idx="206">
                  <c:v>5239.6038647342993</c:v>
                </c:pt>
                <c:pt idx="207">
                  <c:v>5234.3557692307695</c:v>
                </c:pt>
                <c:pt idx="208">
                  <c:v>5257.3349282296649</c:v>
                </c:pt>
                <c:pt idx="209">
                  <c:v>5278.2952380952383</c:v>
                </c:pt>
                <c:pt idx="210">
                  <c:v>5297.9336492890998</c:v>
                </c:pt>
                <c:pt idx="211">
                  <c:v>5278.4622641509432</c:v>
                </c:pt>
                <c:pt idx="212">
                  <c:v>5268.807511737089</c:v>
                </c:pt>
                <c:pt idx="213">
                  <c:v>5279.0420560747662</c:v>
                </c:pt>
                <c:pt idx="214">
                  <c:v>5257.8976744186048</c:v>
                </c:pt>
                <c:pt idx="215">
                  <c:v>5252.6898148148148</c:v>
                </c:pt>
                <c:pt idx="216">
                  <c:v>5261.8341013824884</c:v>
                </c:pt>
                <c:pt idx="217">
                  <c:v>5258.8302752293575</c:v>
                </c:pt>
                <c:pt idx="218">
                  <c:v>5271.278538812785</c:v>
                </c:pt>
                <c:pt idx="219">
                  <c:v>5263.4454545454546</c:v>
                </c:pt>
                <c:pt idx="220">
                  <c:v>5267.2126696832584</c:v>
                </c:pt>
                <c:pt idx="221">
                  <c:v>5264.4729729729734</c:v>
                </c:pt>
                <c:pt idx="222">
                  <c:v>5258.7354260089687</c:v>
                </c:pt>
                <c:pt idx="223">
                  <c:v>5270.1785714285716</c:v>
                </c:pt>
                <c:pt idx="224">
                  <c:v>5264.137777777778</c:v>
                </c:pt>
                <c:pt idx="225">
                  <c:v>5254.0530973451323</c:v>
                </c:pt>
                <c:pt idx="226">
                  <c:v>5252.4757709251098</c:v>
                </c:pt>
                <c:pt idx="227">
                  <c:v>5255.2017543859647</c:v>
                </c:pt>
                <c:pt idx="228">
                  <c:v>5241.4061135371176</c:v>
                </c:pt>
                <c:pt idx="229">
                  <c:v>5235.3956521739128</c:v>
                </c:pt>
                <c:pt idx="230">
                  <c:v>5225.4935064935062</c:v>
                </c:pt>
                <c:pt idx="231">
                  <c:v>5225.6379310344828</c:v>
                </c:pt>
                <c:pt idx="232">
                  <c:v>5216.7210300429188</c:v>
                </c:pt>
                <c:pt idx="233">
                  <c:v>5212.6282051282051</c:v>
                </c:pt>
                <c:pt idx="234">
                  <c:v>5215.3787234042557</c:v>
                </c:pt>
                <c:pt idx="235">
                  <c:v>5213.7118644067796</c:v>
                </c:pt>
                <c:pt idx="236">
                  <c:v>5218.1223628691987</c:v>
                </c:pt>
                <c:pt idx="237">
                  <c:v>5229.59243697479</c:v>
                </c:pt>
                <c:pt idx="238">
                  <c:v>5216.171548117155</c:v>
                </c:pt>
                <c:pt idx="239">
                  <c:v>5207.5541666666668</c:v>
                </c:pt>
                <c:pt idx="240">
                  <c:v>5223.6887966804979</c:v>
                </c:pt>
                <c:pt idx="241">
                  <c:v>5224.5082644628101</c:v>
                </c:pt>
                <c:pt idx="242">
                  <c:v>5236.691358024691</c:v>
                </c:pt>
                <c:pt idx="243">
                  <c:v>5228.0696721311479</c:v>
                </c:pt>
                <c:pt idx="244">
                  <c:v>5222.4816326530608</c:v>
                </c:pt>
                <c:pt idx="245">
                  <c:v>5217.6016260162605</c:v>
                </c:pt>
                <c:pt idx="246">
                  <c:v>5219.5991902834012</c:v>
                </c:pt>
                <c:pt idx="247">
                  <c:v>5213.8145161290322</c:v>
                </c:pt>
                <c:pt idx="248">
                  <c:v>5202.8995983935747</c:v>
                </c:pt>
                <c:pt idx="249">
                  <c:v>5208.7240000000002</c:v>
                </c:pt>
                <c:pt idx="250">
                  <c:v>5193.6374501992032</c:v>
                </c:pt>
                <c:pt idx="251">
                  <c:v>5182.3452380952385</c:v>
                </c:pt>
                <c:pt idx="252">
                  <c:v>5175.094861660079</c:v>
                </c:pt>
                <c:pt idx="253">
                  <c:v>5182.8031496062995</c:v>
                </c:pt>
                <c:pt idx="254">
                  <c:v>5190.4509803921565</c:v>
                </c:pt>
                <c:pt idx="255">
                  <c:v>5180.12890625</c:v>
                </c:pt>
                <c:pt idx="256">
                  <c:v>5177.8132295719843</c:v>
                </c:pt>
                <c:pt idx="257">
                  <c:v>5181.7170542635658</c:v>
                </c:pt>
                <c:pt idx="258">
                  <c:v>5174.864864864865</c:v>
                </c:pt>
                <c:pt idx="259">
                  <c:v>5178.55</c:v>
                </c:pt>
                <c:pt idx="260">
                  <c:v>5182.8888888888887</c:v>
                </c:pt>
                <c:pt idx="261">
                  <c:v>5168.1106870229005</c:v>
                </c:pt>
                <c:pt idx="262">
                  <c:v>5157.6692015209128</c:v>
                </c:pt>
                <c:pt idx="263">
                  <c:v>5160.943181818182</c:v>
                </c:pt>
                <c:pt idx="264">
                  <c:v>5160.558490566038</c:v>
                </c:pt>
                <c:pt idx="265">
                  <c:v>5154.9135338345868</c:v>
                </c:pt>
                <c:pt idx="266">
                  <c:v>5148.7565543071159</c:v>
                </c:pt>
                <c:pt idx="267">
                  <c:v>5160.2238805970146</c:v>
                </c:pt>
                <c:pt idx="268">
                  <c:v>5166.2081784386619</c:v>
                </c:pt>
                <c:pt idx="269">
                  <c:v>5162.1074074074077</c:v>
                </c:pt>
                <c:pt idx="270">
                  <c:v>5163.80442804428</c:v>
                </c:pt>
                <c:pt idx="271">
                  <c:v>5169.6286764705883</c:v>
                </c:pt>
                <c:pt idx="272">
                  <c:v>5172.0183150183148</c:v>
                </c:pt>
                <c:pt idx="273">
                  <c:v>5163.3065693430653</c:v>
                </c:pt>
                <c:pt idx="274">
                  <c:v>5158.0254545454545</c:v>
                </c:pt>
                <c:pt idx="275">
                  <c:v>5158.525362318841</c:v>
                </c:pt>
                <c:pt idx="276">
                  <c:v>5173.7833935018052</c:v>
                </c:pt>
                <c:pt idx="277">
                  <c:v>5180.8848920863311</c:v>
                </c:pt>
                <c:pt idx="278">
                  <c:v>5195.2365591397847</c:v>
                </c:pt>
                <c:pt idx="279">
                  <c:v>5207.9250000000002</c:v>
                </c:pt>
                <c:pt idx="280">
                  <c:v>5206.1032028469754</c:v>
                </c:pt>
                <c:pt idx="281">
                  <c:v>5198.0957446808507</c:v>
                </c:pt>
                <c:pt idx="282">
                  <c:v>5213.0212014134277</c:v>
                </c:pt>
                <c:pt idx="283">
                  <c:v>5203.5070422535209</c:v>
                </c:pt>
                <c:pt idx="284">
                  <c:v>5210.7192982456145</c:v>
                </c:pt>
                <c:pt idx="285">
                  <c:v>5205.681818181818</c:v>
                </c:pt>
                <c:pt idx="286">
                  <c:v>5207.5714285714284</c:v>
                </c:pt>
                <c:pt idx="287">
                  <c:v>5216.90625</c:v>
                </c:pt>
                <c:pt idx="288">
                  <c:v>5215.7958477508655</c:v>
                </c:pt>
                <c:pt idx="289">
                  <c:v>5226.4172413793103</c:v>
                </c:pt>
                <c:pt idx="290">
                  <c:v>5229.405498281787</c:v>
                </c:pt>
                <c:pt idx="291">
                  <c:v>5230.8767123287671</c:v>
                </c:pt>
                <c:pt idx="292">
                  <c:v>5237.2935153583621</c:v>
                </c:pt>
                <c:pt idx="293">
                  <c:v>5229.4557823129253</c:v>
                </c:pt>
                <c:pt idx="294">
                  <c:v>5230.2338983050849</c:v>
                </c:pt>
                <c:pt idx="295">
                  <c:v>5230.5810810810808</c:v>
                </c:pt>
                <c:pt idx="296">
                  <c:v>5235.0168350168351</c:v>
                </c:pt>
                <c:pt idx="297">
                  <c:v>5230.10067114094</c:v>
                </c:pt>
                <c:pt idx="298">
                  <c:v>5235.9698996655516</c:v>
                </c:pt>
                <c:pt idx="299">
                  <c:v>5240.0466666666671</c:v>
                </c:pt>
                <c:pt idx="300">
                  <c:v>5245.0564784053158</c:v>
                </c:pt>
                <c:pt idx="301">
                  <c:v>5240.0496688741723</c:v>
                </c:pt>
                <c:pt idx="302">
                  <c:v>5240.5280528052808</c:v>
                </c:pt>
                <c:pt idx="303">
                  <c:v>5247.9967105263158</c:v>
                </c:pt>
                <c:pt idx="304">
                  <c:v>5257.626229508197</c:v>
                </c:pt>
                <c:pt idx="305">
                  <c:v>5243.2026143790854</c:v>
                </c:pt>
                <c:pt idx="306">
                  <c:v>5244.9674267100982</c:v>
                </c:pt>
                <c:pt idx="307">
                  <c:v>5253.6233766233763</c:v>
                </c:pt>
                <c:pt idx="308">
                  <c:v>5253.2330097087379</c:v>
                </c:pt>
                <c:pt idx="309">
                  <c:v>5257.6967741935487</c:v>
                </c:pt>
                <c:pt idx="310">
                  <c:v>5252.1511254019297</c:v>
                </c:pt>
                <c:pt idx="311">
                  <c:v>5249.7275641025644</c:v>
                </c:pt>
                <c:pt idx="312">
                  <c:v>5243.012779552716</c:v>
                </c:pt>
                <c:pt idx="313">
                  <c:v>5255.6847133757965</c:v>
                </c:pt>
                <c:pt idx="314">
                  <c:v>5267.2888888888892</c:v>
                </c:pt>
                <c:pt idx="315">
                  <c:v>5275.3734177215192</c:v>
                </c:pt>
                <c:pt idx="316">
                  <c:v>5289.2492113564667</c:v>
                </c:pt>
                <c:pt idx="317">
                  <c:v>5290.0157232704405</c:v>
                </c:pt>
                <c:pt idx="318">
                  <c:v>5292.0313479623828</c:v>
                </c:pt>
                <c:pt idx="319">
                  <c:v>5289.8218749999996</c:v>
                </c:pt>
                <c:pt idx="320">
                  <c:v>5291.5950155763239</c:v>
                </c:pt>
                <c:pt idx="321">
                  <c:v>5285.1211180124228</c:v>
                </c:pt>
                <c:pt idx="322">
                  <c:v>5294.4891640866872</c:v>
                </c:pt>
                <c:pt idx="323">
                  <c:v>5283.1543209876545</c:v>
                </c:pt>
                <c:pt idx="324">
                  <c:v>5282.4646153846152</c:v>
                </c:pt>
                <c:pt idx="325">
                  <c:v>5285.1196319018409</c:v>
                </c:pt>
                <c:pt idx="326">
                  <c:v>5292.2660550458713</c:v>
                </c:pt>
                <c:pt idx="327">
                  <c:v>5298.375</c:v>
                </c:pt>
                <c:pt idx="328">
                  <c:v>5295.4407294832827</c:v>
                </c:pt>
                <c:pt idx="329">
                  <c:v>5307.833333333333</c:v>
                </c:pt>
                <c:pt idx="330">
                  <c:v>5302.4712990936559</c:v>
                </c:pt>
                <c:pt idx="331">
                  <c:v>5312.0240963855422</c:v>
                </c:pt>
                <c:pt idx="332">
                  <c:v>5318.3603603603606</c:v>
                </c:pt>
                <c:pt idx="333">
                  <c:v>5329.4491017964074</c:v>
                </c:pt>
                <c:pt idx="334">
                  <c:v>5338.4597014925375</c:v>
                </c:pt>
                <c:pt idx="335">
                  <c:v>5339.7886904761908</c:v>
                </c:pt>
                <c:pt idx="336">
                  <c:v>5344.7804154302667</c:v>
                </c:pt>
                <c:pt idx="337">
                  <c:v>5345.2278106508875</c:v>
                </c:pt>
                <c:pt idx="338">
                  <c:v>5342.0884955752208</c:v>
                </c:pt>
                <c:pt idx="339">
                  <c:v>5349.6441176470589</c:v>
                </c:pt>
                <c:pt idx="340">
                  <c:v>5341.0586510263929</c:v>
                </c:pt>
                <c:pt idx="341">
                  <c:v>5346.4502923976606</c:v>
                </c:pt>
                <c:pt idx="342">
                  <c:v>5347.7288629737614</c:v>
                </c:pt>
                <c:pt idx="343">
                  <c:v>5343.5087209302328</c:v>
                </c:pt>
                <c:pt idx="344">
                  <c:v>5349.0608695652172</c:v>
                </c:pt>
                <c:pt idx="345">
                  <c:v>5344.4971098265896</c:v>
                </c:pt>
                <c:pt idx="346">
                  <c:v>5342.9481268011523</c:v>
                </c:pt>
                <c:pt idx="347">
                  <c:v>5343.3879310344828</c:v>
                </c:pt>
                <c:pt idx="348">
                  <c:v>5349.7048710601721</c:v>
                </c:pt>
                <c:pt idx="349">
                  <c:v>5340.6628571428573</c:v>
                </c:pt>
                <c:pt idx="350">
                  <c:v>5346.5925925925922</c:v>
                </c:pt>
                <c:pt idx="351">
                  <c:v>5347.017045454545</c:v>
                </c:pt>
                <c:pt idx="352">
                  <c:v>5352.8951841359776</c:v>
                </c:pt>
                <c:pt idx="353">
                  <c:v>5350.6214689265535</c:v>
                </c:pt>
                <c:pt idx="354">
                  <c:v>5349.2788732394365</c:v>
                </c:pt>
                <c:pt idx="355">
                  <c:v>5351.1685393258431</c:v>
                </c:pt>
                <c:pt idx="356">
                  <c:v>5344.5406162464988</c:v>
                </c:pt>
                <c:pt idx="357">
                  <c:v>5347.3016759776538</c:v>
                </c:pt>
                <c:pt idx="358">
                  <c:v>5351.7604456824511</c:v>
                </c:pt>
                <c:pt idx="359">
                  <c:v>5351.0916666666662</c:v>
                </c:pt>
                <c:pt idx="360">
                  <c:v>5346.8559556786704</c:v>
                </c:pt>
                <c:pt idx="361">
                  <c:v>5353.4889502762435</c:v>
                </c:pt>
                <c:pt idx="362">
                  <c:v>5355.8815426997244</c:v>
                </c:pt>
                <c:pt idx="363">
                  <c:v>5360.4587912087909</c:v>
                </c:pt>
                <c:pt idx="364">
                  <c:v>5352.7534246575342</c:v>
                </c:pt>
                <c:pt idx="365">
                  <c:v>5352.0519125683059</c:v>
                </c:pt>
                <c:pt idx="366">
                  <c:v>5364.9182561307898</c:v>
                </c:pt>
                <c:pt idx="367">
                  <c:v>5358.652173913043</c:v>
                </c:pt>
                <c:pt idx="368">
                  <c:v>5359.9485094850952</c:v>
                </c:pt>
                <c:pt idx="369">
                  <c:v>5352.3081081081082</c:v>
                </c:pt>
                <c:pt idx="370">
                  <c:v>5357.0485175202157</c:v>
                </c:pt>
                <c:pt idx="371">
                  <c:v>5365.2876344086026</c:v>
                </c:pt>
                <c:pt idx="372">
                  <c:v>5359.5415549597856</c:v>
                </c:pt>
                <c:pt idx="373">
                  <c:v>5352.7566844919784</c:v>
                </c:pt>
                <c:pt idx="374">
                  <c:v>5351.242666666667</c:v>
                </c:pt>
                <c:pt idx="375">
                  <c:v>5352.2978723404258</c:v>
                </c:pt>
                <c:pt idx="376">
                  <c:v>5346.9416445623347</c:v>
                </c:pt>
                <c:pt idx="377">
                  <c:v>5356.6640211640215</c:v>
                </c:pt>
                <c:pt idx="378">
                  <c:v>5346.5171503957781</c:v>
                </c:pt>
                <c:pt idx="379">
                  <c:v>5352.8368421052628</c:v>
                </c:pt>
                <c:pt idx="380">
                  <c:v>5351.8713910761153</c:v>
                </c:pt>
                <c:pt idx="381">
                  <c:v>5343.6387434554972</c:v>
                </c:pt>
                <c:pt idx="382">
                  <c:v>5350.6318537859006</c:v>
                </c:pt>
                <c:pt idx="383">
                  <c:v>5359.151041666667</c:v>
                </c:pt>
                <c:pt idx="384">
                  <c:v>5368.3766233766237</c:v>
                </c:pt>
                <c:pt idx="385">
                  <c:v>5373.7927461139898</c:v>
                </c:pt>
                <c:pt idx="386">
                  <c:v>5365.0361757105948</c:v>
                </c:pt>
                <c:pt idx="387">
                  <c:v>5357.0309278350514</c:v>
                </c:pt>
                <c:pt idx="388">
                  <c:v>5362.6632390745499</c:v>
                </c:pt>
                <c:pt idx="389">
                  <c:v>5363.2333333333336</c:v>
                </c:pt>
                <c:pt idx="390">
                  <c:v>5353.8158567774935</c:v>
                </c:pt>
                <c:pt idx="391">
                  <c:v>5354.4056122448983</c:v>
                </c:pt>
                <c:pt idx="392">
                  <c:v>5345.2290076335876</c:v>
                </c:pt>
                <c:pt idx="393">
                  <c:v>5339.4263959390864</c:v>
                </c:pt>
                <c:pt idx="394">
                  <c:v>5344.9240506329115</c:v>
                </c:pt>
                <c:pt idx="395">
                  <c:v>5353.742424242424</c:v>
                </c:pt>
                <c:pt idx="396">
                  <c:v>5353.2795969773297</c:v>
                </c:pt>
                <c:pt idx="397">
                  <c:v>5349.7110552763816</c:v>
                </c:pt>
                <c:pt idx="398">
                  <c:v>5344.8796992481202</c:v>
                </c:pt>
                <c:pt idx="399">
                  <c:v>5347.165</c:v>
                </c:pt>
                <c:pt idx="400">
                  <c:v>5350.6209476309223</c:v>
                </c:pt>
                <c:pt idx="401">
                  <c:v>5352.1990049751248</c:v>
                </c:pt>
                <c:pt idx="402">
                  <c:v>5340.3325062034737</c:v>
                </c:pt>
                <c:pt idx="403">
                  <c:v>5345.8886138613861</c:v>
                </c:pt>
                <c:pt idx="404">
                  <c:v>5347.4666666666662</c:v>
                </c:pt>
                <c:pt idx="405">
                  <c:v>5347.8325123152708</c:v>
                </c:pt>
                <c:pt idx="406">
                  <c:v>5338.0958230958231</c:v>
                </c:pt>
                <c:pt idx="407">
                  <c:v>5348.8137254901958</c:v>
                </c:pt>
                <c:pt idx="408">
                  <c:v>5342.6356968215159</c:v>
                </c:pt>
                <c:pt idx="409">
                  <c:v>5342.8292682926831</c:v>
                </c:pt>
                <c:pt idx="410">
                  <c:v>5336.8759124087592</c:v>
                </c:pt>
                <c:pt idx="411">
                  <c:v>5331.1310679611652</c:v>
                </c:pt>
                <c:pt idx="412">
                  <c:v>5322.0605326876512</c:v>
                </c:pt>
                <c:pt idx="413">
                  <c:v>5314.1787439613527</c:v>
                </c:pt>
                <c:pt idx="414">
                  <c:v>5315.3132530120483</c:v>
                </c:pt>
                <c:pt idx="415">
                  <c:v>5311.6346153846152</c:v>
                </c:pt>
                <c:pt idx="416">
                  <c:v>5308.1151079136689</c:v>
                </c:pt>
                <c:pt idx="417">
                  <c:v>5309.1674641148329</c:v>
                </c:pt>
                <c:pt idx="418">
                  <c:v>5311.0453460620529</c:v>
                </c:pt>
                <c:pt idx="419">
                  <c:v>5315.5071428571428</c:v>
                </c:pt>
                <c:pt idx="420">
                  <c:v>5315.9358669833728</c:v>
                </c:pt>
                <c:pt idx="421">
                  <c:v>5327.2985781990519</c:v>
                </c:pt>
                <c:pt idx="422">
                  <c:v>5325.333333333333</c:v>
                </c:pt>
                <c:pt idx="423">
                  <c:v>5327.5353773584902</c:v>
                </c:pt>
                <c:pt idx="424">
                  <c:v>5335.0258823529412</c:v>
                </c:pt>
                <c:pt idx="425">
                  <c:v>5346.2018779342725</c:v>
                </c:pt>
                <c:pt idx="426">
                  <c:v>5348.5480093676815</c:v>
                </c:pt>
                <c:pt idx="427">
                  <c:v>5354.5350467289718</c:v>
                </c:pt>
                <c:pt idx="428">
                  <c:v>5351.3426573426577</c:v>
                </c:pt>
                <c:pt idx="429">
                  <c:v>5347.4930232558136</c:v>
                </c:pt>
                <c:pt idx="430">
                  <c:v>5351.4640371229698</c:v>
                </c:pt>
                <c:pt idx="431">
                  <c:v>5357.0115740740739</c:v>
                </c:pt>
                <c:pt idx="432">
                  <c:v>5364.2101616628179</c:v>
                </c:pt>
                <c:pt idx="433">
                  <c:v>5361.7488479262674</c:v>
                </c:pt>
                <c:pt idx="434">
                  <c:v>5352.7770114942532</c:v>
                </c:pt>
                <c:pt idx="435">
                  <c:v>5349.1467889908254</c:v>
                </c:pt>
                <c:pt idx="436">
                  <c:v>5358.3821510297485</c:v>
                </c:pt>
                <c:pt idx="437">
                  <c:v>5354.1643835616442</c:v>
                </c:pt>
                <c:pt idx="438">
                  <c:v>5349.8473804100231</c:v>
                </c:pt>
                <c:pt idx="439">
                  <c:v>5356.0386363636362</c:v>
                </c:pt>
                <c:pt idx="440">
                  <c:v>5350.7460317460318</c:v>
                </c:pt>
                <c:pt idx="441">
                  <c:v>5351.1923076923076</c:v>
                </c:pt>
                <c:pt idx="442">
                  <c:v>5354.0270880361177</c:v>
                </c:pt>
                <c:pt idx="443">
                  <c:v>5354.6306306306305</c:v>
                </c:pt>
                <c:pt idx="444">
                  <c:v>5357.4786516853928</c:v>
                </c:pt>
                <c:pt idx="445">
                  <c:v>5361.2937219730939</c:v>
                </c:pt>
                <c:pt idx="446">
                  <c:v>5354.1051454138706</c:v>
                </c:pt>
                <c:pt idx="447">
                  <c:v>5356.6875</c:v>
                </c:pt>
                <c:pt idx="448">
                  <c:v>5359.6703786191538</c:v>
                </c:pt>
                <c:pt idx="449">
                  <c:v>5366.2288888888888</c:v>
                </c:pt>
                <c:pt idx="450">
                  <c:v>5362.2793791574277</c:v>
                </c:pt>
                <c:pt idx="451">
                  <c:v>5369.4911504424781</c:v>
                </c:pt>
                <c:pt idx="452">
                  <c:v>5377.1125827814567</c:v>
                </c:pt>
                <c:pt idx="453">
                  <c:v>5376.3303964757706</c:v>
                </c:pt>
                <c:pt idx="454">
                  <c:v>5374.7538461538461</c:v>
                </c:pt>
                <c:pt idx="455">
                  <c:v>5374.1096491228072</c:v>
                </c:pt>
                <c:pt idx="456">
                  <c:v>5379.1094091903724</c:v>
                </c:pt>
                <c:pt idx="457">
                  <c:v>5382.8580786026205</c:v>
                </c:pt>
                <c:pt idx="458">
                  <c:v>5383.8627450980393</c:v>
                </c:pt>
                <c:pt idx="459">
                  <c:v>5389.6782608695648</c:v>
                </c:pt>
                <c:pt idx="460">
                  <c:v>5382.0997830802607</c:v>
                </c:pt>
                <c:pt idx="461">
                  <c:v>5382.3463203463207</c:v>
                </c:pt>
                <c:pt idx="462">
                  <c:v>5384.0475161987042</c:v>
                </c:pt>
                <c:pt idx="463">
                  <c:v>5393.6443965517237</c:v>
                </c:pt>
                <c:pt idx="464">
                  <c:v>5395.1075268817203</c:v>
                </c:pt>
                <c:pt idx="465">
                  <c:v>5400.5064377682402</c:v>
                </c:pt>
                <c:pt idx="466">
                  <c:v>5398.8394004282654</c:v>
                </c:pt>
                <c:pt idx="467">
                  <c:v>5405.8055555555557</c:v>
                </c:pt>
                <c:pt idx="468">
                  <c:v>5408.8251599147125</c:v>
                </c:pt>
                <c:pt idx="469">
                  <c:v>5414.6531914893621</c:v>
                </c:pt>
                <c:pt idx="470">
                  <c:v>5412.1210191082801</c:v>
                </c:pt>
                <c:pt idx="471">
                  <c:v>5408.5635593220341</c:v>
                </c:pt>
                <c:pt idx="472">
                  <c:v>5406.9006342494713</c:v>
                </c:pt>
                <c:pt idx="473">
                  <c:v>5404.666666666667</c:v>
                </c:pt>
                <c:pt idx="474">
                  <c:v>5408.4147368421054</c:v>
                </c:pt>
                <c:pt idx="475">
                  <c:v>5407.5714285714284</c:v>
                </c:pt>
                <c:pt idx="476">
                  <c:v>5410.1174004192872</c:v>
                </c:pt>
                <c:pt idx="477">
                  <c:v>5417.9372384937242</c:v>
                </c:pt>
                <c:pt idx="478">
                  <c:v>5418.4405010438413</c:v>
                </c:pt>
                <c:pt idx="479">
                  <c:v>5415.53125</c:v>
                </c:pt>
                <c:pt idx="480">
                  <c:v>5413.3118503118503</c:v>
                </c:pt>
                <c:pt idx="481">
                  <c:v>5413.514522821577</c:v>
                </c:pt>
                <c:pt idx="482">
                  <c:v>5419.405797101449</c:v>
                </c:pt>
                <c:pt idx="483">
                  <c:v>5423.6962809917359</c:v>
                </c:pt>
                <c:pt idx="484">
                  <c:v>5430.6268041237117</c:v>
                </c:pt>
                <c:pt idx="485">
                  <c:v>5430.3806584362137</c:v>
                </c:pt>
                <c:pt idx="486">
                  <c:v>5435.0636550308009</c:v>
                </c:pt>
                <c:pt idx="487">
                  <c:v>5440.4405737704919</c:v>
                </c:pt>
                <c:pt idx="488">
                  <c:v>5440.7361963190187</c:v>
                </c:pt>
                <c:pt idx="489">
                  <c:v>5444.7795918367347</c:v>
                </c:pt>
                <c:pt idx="490">
                  <c:v>5442.2138492871691</c:v>
                </c:pt>
                <c:pt idx="491">
                  <c:v>5441.9471544715443</c:v>
                </c:pt>
                <c:pt idx="492">
                  <c:v>5446.5943204868154</c:v>
                </c:pt>
                <c:pt idx="493">
                  <c:v>5439.7368421052633</c:v>
                </c:pt>
                <c:pt idx="494">
                  <c:v>5439.7757575757578</c:v>
                </c:pt>
                <c:pt idx="495">
                  <c:v>5438.5</c:v>
                </c:pt>
                <c:pt idx="496">
                  <c:v>5436.0523138832996</c:v>
                </c:pt>
                <c:pt idx="497">
                  <c:v>5435.3694779116468</c:v>
                </c:pt>
                <c:pt idx="498">
                  <c:v>5430.9338677354708</c:v>
                </c:pt>
                <c:pt idx="499">
                  <c:v>5424.0119999999997</c:v>
                </c:pt>
                <c:pt idx="500">
                  <c:v>5425.6047904191619</c:v>
                </c:pt>
                <c:pt idx="501">
                  <c:v>5426.0258964143422</c:v>
                </c:pt>
                <c:pt idx="502">
                  <c:v>5421.3200795228631</c:v>
                </c:pt>
                <c:pt idx="503">
                  <c:v>5426.083333333333</c:v>
                </c:pt>
                <c:pt idx="504">
                  <c:v>5425.0336633663364</c:v>
                </c:pt>
                <c:pt idx="505">
                  <c:v>5431.820158102767</c:v>
                </c:pt>
                <c:pt idx="506">
                  <c:v>5435.7455621301779</c:v>
                </c:pt>
                <c:pt idx="507">
                  <c:v>5443.0531496062995</c:v>
                </c:pt>
                <c:pt idx="508">
                  <c:v>5439.7229862475442</c:v>
                </c:pt>
                <c:pt idx="509">
                  <c:v>5433.5588235294117</c:v>
                </c:pt>
                <c:pt idx="510">
                  <c:v>5437.4500978473579</c:v>
                </c:pt>
                <c:pt idx="511">
                  <c:v>5437.810546875</c:v>
                </c:pt>
                <c:pt idx="512">
                  <c:v>5446.1111111111113</c:v>
                </c:pt>
                <c:pt idx="513">
                  <c:v>5444.6809338521398</c:v>
                </c:pt>
                <c:pt idx="514">
                  <c:v>5443.0116504854368</c:v>
                </c:pt>
                <c:pt idx="515">
                  <c:v>5441.4205426356593</c:v>
                </c:pt>
                <c:pt idx="516">
                  <c:v>5440.852998065764</c:v>
                </c:pt>
                <c:pt idx="517">
                  <c:v>5439.0289575289571</c:v>
                </c:pt>
                <c:pt idx="518">
                  <c:v>5445.8612716763009</c:v>
                </c:pt>
                <c:pt idx="519">
                  <c:v>5444.1057692307695</c:v>
                </c:pt>
                <c:pt idx="520">
                  <c:v>5439.1439539347411</c:v>
                </c:pt>
                <c:pt idx="521">
                  <c:v>5431.7605363984676</c:v>
                </c:pt>
                <c:pt idx="522">
                  <c:v>5435.7782026768646</c:v>
                </c:pt>
                <c:pt idx="523">
                  <c:v>5439.1870229007636</c:v>
                </c:pt>
                <c:pt idx="524">
                  <c:v>5432.8190476190475</c:v>
                </c:pt>
                <c:pt idx="525">
                  <c:v>5437.6007604562737</c:v>
                </c:pt>
                <c:pt idx="526">
                  <c:v>5441.5351043643268</c:v>
                </c:pt>
                <c:pt idx="527">
                  <c:v>5445.426136363636</c:v>
                </c:pt>
                <c:pt idx="528">
                  <c:v>5450.1568998109642</c:v>
                </c:pt>
                <c:pt idx="529">
                  <c:v>5446.2603773584906</c:v>
                </c:pt>
                <c:pt idx="530">
                  <c:v>5444.9453860640306</c:v>
                </c:pt>
                <c:pt idx="531">
                  <c:v>5449.5808270676689</c:v>
                </c:pt>
                <c:pt idx="532">
                  <c:v>5445.4709193245781</c:v>
                </c:pt>
                <c:pt idx="533">
                  <c:v>5441.7509363295876</c:v>
                </c:pt>
                <c:pt idx="534">
                  <c:v>5434.3065420560752</c:v>
                </c:pt>
                <c:pt idx="535">
                  <c:v>5429.8059701492539</c:v>
                </c:pt>
                <c:pt idx="536">
                  <c:v>5433.6126629422715</c:v>
                </c:pt>
                <c:pt idx="537">
                  <c:v>5428.9925650557625</c:v>
                </c:pt>
                <c:pt idx="538">
                  <c:v>5428.7179962894252</c:v>
                </c:pt>
                <c:pt idx="539">
                  <c:v>5434.6592592592597</c:v>
                </c:pt>
                <c:pt idx="540">
                  <c:v>5440.9889094269874</c:v>
                </c:pt>
                <c:pt idx="541">
                  <c:v>5440.188191881919</c:v>
                </c:pt>
                <c:pt idx="542">
                  <c:v>5439.8545119705341</c:v>
                </c:pt>
                <c:pt idx="543">
                  <c:v>5436.7849264705883</c:v>
                </c:pt>
                <c:pt idx="544">
                  <c:v>5442.03119266055</c:v>
                </c:pt>
                <c:pt idx="545">
                  <c:v>5443.0934065934061</c:v>
                </c:pt>
                <c:pt idx="546">
                  <c:v>5440.9287020109687</c:v>
                </c:pt>
                <c:pt idx="547">
                  <c:v>5442.5839416058398</c:v>
                </c:pt>
                <c:pt idx="548">
                  <c:v>5441.6830601092897</c:v>
                </c:pt>
                <c:pt idx="549">
                  <c:v>5447.6272727272726</c:v>
                </c:pt>
                <c:pt idx="550">
                  <c:v>5441.8130671506351</c:v>
                </c:pt>
                <c:pt idx="551">
                  <c:v>5435.980072463768</c:v>
                </c:pt>
                <c:pt idx="552">
                  <c:v>5443.844484629295</c:v>
                </c:pt>
                <c:pt idx="553">
                  <c:v>5448.2707581227432</c:v>
                </c:pt>
                <c:pt idx="554">
                  <c:v>5443.6324324324323</c:v>
                </c:pt>
                <c:pt idx="555">
                  <c:v>5444.473021582734</c:v>
                </c:pt>
                <c:pt idx="556">
                  <c:v>5448.9012567324953</c:v>
                </c:pt>
                <c:pt idx="557">
                  <c:v>5451.0698924731187</c:v>
                </c:pt>
                <c:pt idx="558">
                  <c:v>5449.8783542039355</c:v>
                </c:pt>
                <c:pt idx="559">
                  <c:v>5445.6750000000002</c:v>
                </c:pt>
                <c:pt idx="560">
                  <c:v>5440.8663101604279</c:v>
                </c:pt>
                <c:pt idx="561">
                  <c:v>5444.8131672597865</c:v>
                </c:pt>
                <c:pt idx="562">
                  <c:v>5450.0355239786859</c:v>
                </c:pt>
                <c:pt idx="563">
                  <c:v>5445.6648936170213</c:v>
                </c:pt>
                <c:pt idx="564">
                  <c:v>5446.8159292035398</c:v>
                </c:pt>
                <c:pt idx="565">
                  <c:v>5445.4505300353358</c:v>
                </c:pt>
                <c:pt idx="566">
                  <c:v>5437.2962962962965</c:v>
                </c:pt>
                <c:pt idx="567">
                  <c:v>5431.8309859154933</c:v>
                </c:pt>
                <c:pt idx="568">
                  <c:v>5431.397188049209</c:v>
                </c:pt>
                <c:pt idx="569">
                  <c:v>5431.121052631579</c:v>
                </c:pt>
                <c:pt idx="570">
                  <c:v>5427.5376532399296</c:v>
                </c:pt>
                <c:pt idx="571">
                  <c:v>5429.0559440559437</c:v>
                </c:pt>
                <c:pt idx="572">
                  <c:v>5424.9842931937173</c:v>
                </c:pt>
                <c:pt idx="573">
                  <c:v>5425.1080139372825</c:v>
                </c:pt>
                <c:pt idx="574">
                  <c:v>5423.6852173913039</c:v>
                </c:pt>
                <c:pt idx="575">
                  <c:v>5427.4375</c:v>
                </c:pt>
                <c:pt idx="576">
                  <c:v>5427.9029462738299</c:v>
                </c:pt>
                <c:pt idx="577">
                  <c:v>5432.3910034602077</c:v>
                </c:pt>
                <c:pt idx="578">
                  <c:v>5432.0276338514677</c:v>
                </c:pt>
                <c:pt idx="579">
                  <c:v>5430.9120689655174</c:v>
                </c:pt>
                <c:pt idx="580">
                  <c:v>5428.6781411359725</c:v>
                </c:pt>
                <c:pt idx="581">
                  <c:v>5436.5068728522338</c:v>
                </c:pt>
                <c:pt idx="582">
                  <c:v>5439.1629502572896</c:v>
                </c:pt>
                <c:pt idx="583">
                  <c:v>5436.5205479452052</c:v>
                </c:pt>
                <c:pt idx="584">
                  <c:v>5436.5589743589744</c:v>
                </c:pt>
                <c:pt idx="585">
                  <c:v>5434.5119453924917</c:v>
                </c:pt>
                <c:pt idx="586">
                  <c:v>5428.6098807495737</c:v>
                </c:pt>
                <c:pt idx="587">
                  <c:v>5429.4047619047615</c:v>
                </c:pt>
                <c:pt idx="588">
                  <c:v>5433.680814940577</c:v>
                </c:pt>
                <c:pt idx="589">
                  <c:v>5437.3898305084749</c:v>
                </c:pt>
                <c:pt idx="590">
                  <c:v>5434.5313028764804</c:v>
                </c:pt>
                <c:pt idx="591">
                  <c:v>5432.27027027027</c:v>
                </c:pt>
                <c:pt idx="592">
                  <c:v>5437.6492411467116</c:v>
                </c:pt>
                <c:pt idx="593">
                  <c:v>5442.3367003367002</c:v>
                </c:pt>
                <c:pt idx="594">
                  <c:v>5446.8588235294119</c:v>
                </c:pt>
                <c:pt idx="595">
                  <c:v>5443.1258389261748</c:v>
                </c:pt>
                <c:pt idx="596">
                  <c:v>5443.6365159128982</c:v>
                </c:pt>
                <c:pt idx="597">
                  <c:v>5444.2692307692305</c:v>
                </c:pt>
                <c:pt idx="598">
                  <c:v>5445.9632721202006</c:v>
                </c:pt>
                <c:pt idx="599">
                  <c:v>5451.0716666666667</c:v>
                </c:pt>
                <c:pt idx="600">
                  <c:v>5447.3627287853578</c:v>
                </c:pt>
                <c:pt idx="601">
                  <c:v>5447.1976744186049</c:v>
                </c:pt>
                <c:pt idx="602">
                  <c:v>5445.6451077943611</c:v>
                </c:pt>
                <c:pt idx="603">
                  <c:v>5446.1821192052976</c:v>
                </c:pt>
                <c:pt idx="604">
                  <c:v>5452.545454545455</c:v>
                </c:pt>
                <c:pt idx="605">
                  <c:v>5447.8135313531357</c:v>
                </c:pt>
                <c:pt idx="606">
                  <c:v>5451.2734761120264</c:v>
                </c:pt>
                <c:pt idx="607">
                  <c:v>5444.9506578947367</c:v>
                </c:pt>
                <c:pt idx="608">
                  <c:v>5446.0197044334973</c:v>
                </c:pt>
                <c:pt idx="609">
                  <c:v>5441.8393442622955</c:v>
                </c:pt>
                <c:pt idx="610">
                  <c:v>5441.0310965630115</c:v>
                </c:pt>
                <c:pt idx="611">
                  <c:v>5446.3137254901958</c:v>
                </c:pt>
                <c:pt idx="612">
                  <c:v>5441.7063621533443</c:v>
                </c:pt>
                <c:pt idx="613">
                  <c:v>5440.0456026058628</c:v>
                </c:pt>
                <c:pt idx="614">
                  <c:v>5438.3902439024387</c:v>
                </c:pt>
                <c:pt idx="615">
                  <c:v>5436.2110389610389</c:v>
                </c:pt>
                <c:pt idx="616">
                  <c:v>5431.1458670988659</c:v>
                </c:pt>
                <c:pt idx="617">
                  <c:v>5428.5663430420709</c:v>
                </c:pt>
                <c:pt idx="618">
                  <c:v>5433.6058158319875</c:v>
                </c:pt>
                <c:pt idx="619">
                  <c:v>5432.177419354839</c:v>
                </c:pt>
                <c:pt idx="620">
                  <c:v>5432.5426731078906</c:v>
                </c:pt>
                <c:pt idx="621">
                  <c:v>5430.596463022508</c:v>
                </c:pt>
                <c:pt idx="622">
                  <c:v>5433.0914927768863</c:v>
                </c:pt>
                <c:pt idx="623">
                  <c:v>5432.8125</c:v>
                </c:pt>
                <c:pt idx="624">
                  <c:v>5434.3951999999999</c:v>
                </c:pt>
                <c:pt idx="625">
                  <c:v>5435.830670926518</c:v>
                </c:pt>
                <c:pt idx="626">
                  <c:v>5430.3269537480064</c:v>
                </c:pt>
                <c:pt idx="627">
                  <c:v>5431.9299363057326</c:v>
                </c:pt>
                <c:pt idx="628">
                  <c:v>5434.0222575516691</c:v>
                </c:pt>
                <c:pt idx="629">
                  <c:v>5438.8825396825396</c:v>
                </c:pt>
                <c:pt idx="630">
                  <c:v>5437.5293185419969</c:v>
                </c:pt>
                <c:pt idx="631">
                  <c:v>5439.7199367088606</c:v>
                </c:pt>
                <c:pt idx="632">
                  <c:v>5445.3791469194312</c:v>
                </c:pt>
                <c:pt idx="633">
                  <c:v>5447.4921135646691</c:v>
                </c:pt>
                <c:pt idx="634">
                  <c:v>5449.4</c:v>
                </c:pt>
                <c:pt idx="635">
                  <c:v>5446.4685534591199</c:v>
                </c:pt>
                <c:pt idx="636">
                  <c:v>5444.4065934065939</c:v>
                </c:pt>
                <c:pt idx="637">
                  <c:v>5443.1410658307213</c:v>
                </c:pt>
                <c:pt idx="638">
                  <c:v>5449.3677621283259</c:v>
                </c:pt>
                <c:pt idx="639">
                  <c:v>5453.2484375000004</c:v>
                </c:pt>
                <c:pt idx="640">
                  <c:v>5455.0483619344777</c:v>
                </c:pt>
                <c:pt idx="641">
                  <c:v>5461.4813084112147</c:v>
                </c:pt>
                <c:pt idx="642">
                  <c:v>5467.3872472783823</c:v>
                </c:pt>
                <c:pt idx="643">
                  <c:v>5466.7763975155276</c:v>
                </c:pt>
                <c:pt idx="644">
                  <c:v>5467.7178294573641</c:v>
                </c:pt>
                <c:pt idx="645">
                  <c:v>5462.2461300309596</c:v>
                </c:pt>
                <c:pt idx="646">
                  <c:v>5463.9814528593506</c:v>
                </c:pt>
                <c:pt idx="647">
                  <c:v>5460.9444444444443</c:v>
                </c:pt>
                <c:pt idx="648">
                  <c:v>5465.4499229583971</c:v>
                </c:pt>
                <c:pt idx="649">
                  <c:v>5462.6138461538458</c:v>
                </c:pt>
                <c:pt idx="650">
                  <c:v>5459.7864823348691</c:v>
                </c:pt>
                <c:pt idx="651">
                  <c:v>5457.5245398773004</c:v>
                </c:pt>
                <c:pt idx="652">
                  <c:v>5456.6079632465544</c:v>
                </c:pt>
                <c:pt idx="653">
                  <c:v>5458.6391437308866</c:v>
                </c:pt>
                <c:pt idx="654">
                  <c:v>5460.4152671755728</c:v>
                </c:pt>
                <c:pt idx="655">
                  <c:v>5459.8597560975613</c:v>
                </c:pt>
                <c:pt idx="656">
                  <c:v>5455.2922374429227</c:v>
                </c:pt>
                <c:pt idx="657">
                  <c:v>5454.4984802431609</c:v>
                </c:pt>
                <c:pt idx="658">
                  <c:v>5450.9195751138086</c:v>
                </c:pt>
                <c:pt idx="659">
                  <c:v>5453.1878787878786</c:v>
                </c:pt>
                <c:pt idx="660">
                  <c:v>5458.0151285930406</c:v>
                </c:pt>
                <c:pt idx="661">
                  <c:v>5454.6374622356498</c:v>
                </c:pt>
                <c:pt idx="662">
                  <c:v>5452.1191553544495</c:v>
                </c:pt>
                <c:pt idx="663">
                  <c:v>5454.1265060240967</c:v>
                </c:pt>
                <c:pt idx="664">
                  <c:v>5450.8812030075187</c:v>
                </c:pt>
                <c:pt idx="665">
                  <c:v>5444.1531531531527</c:v>
                </c:pt>
                <c:pt idx="666">
                  <c:v>5447.3073463268365</c:v>
                </c:pt>
                <c:pt idx="667">
                  <c:v>5445.3622754491016</c:v>
                </c:pt>
                <c:pt idx="668">
                  <c:v>5445.5710014947681</c:v>
                </c:pt>
                <c:pt idx="669">
                  <c:v>5444.9940298507463</c:v>
                </c:pt>
                <c:pt idx="670">
                  <c:v>5444.4187779433678</c:v>
                </c:pt>
                <c:pt idx="671">
                  <c:v>5439.7336309523807</c:v>
                </c:pt>
                <c:pt idx="672">
                  <c:v>5443.5705794947999</c:v>
                </c:pt>
                <c:pt idx="673">
                  <c:v>5441.3516320474773</c:v>
                </c:pt>
                <c:pt idx="674">
                  <c:v>5440.620740740741</c:v>
                </c:pt>
                <c:pt idx="675">
                  <c:v>5444.5488165680472</c:v>
                </c:pt>
                <c:pt idx="676">
                  <c:v>5450.4785819793206</c:v>
                </c:pt>
                <c:pt idx="677">
                  <c:v>5454.162241887906</c:v>
                </c:pt>
                <c:pt idx="678">
                  <c:v>5459.3622974963182</c:v>
                </c:pt>
                <c:pt idx="679">
                  <c:v>5453.6102941176468</c:v>
                </c:pt>
                <c:pt idx="680">
                  <c:v>5452.9221732745964</c:v>
                </c:pt>
                <c:pt idx="681">
                  <c:v>5449.5425219941353</c:v>
                </c:pt>
                <c:pt idx="682">
                  <c:v>5453.2547584187405</c:v>
                </c:pt>
                <c:pt idx="683">
                  <c:v>5450.2309941520471</c:v>
                </c:pt>
                <c:pt idx="684">
                  <c:v>5453.5094890510945</c:v>
                </c:pt>
                <c:pt idx="685">
                  <c:v>5450.6559766763849</c:v>
                </c:pt>
                <c:pt idx="686">
                  <c:v>5448.9432314410478</c:v>
                </c:pt>
                <c:pt idx="687">
                  <c:v>5450.5406976744189</c:v>
                </c:pt>
                <c:pt idx="688">
                  <c:v>5448.4673439767776</c:v>
                </c:pt>
                <c:pt idx="689">
                  <c:v>5452.3797101449272</c:v>
                </c:pt>
                <c:pt idx="690">
                  <c:v>5450.5455861070914</c:v>
                </c:pt>
                <c:pt idx="691">
                  <c:v>5445.2485549132944</c:v>
                </c:pt>
                <c:pt idx="692">
                  <c:v>5442.0937950937951</c:v>
                </c:pt>
                <c:pt idx="693">
                  <c:v>5442.8760806916425</c:v>
                </c:pt>
                <c:pt idx="694">
                  <c:v>5443.5812949640285</c:v>
                </c:pt>
                <c:pt idx="695">
                  <c:v>5445.5617816091954</c:v>
                </c:pt>
                <c:pt idx="696">
                  <c:v>5445.0071736011478</c:v>
                </c:pt>
                <c:pt idx="697">
                  <c:v>5446.6404011461318</c:v>
                </c:pt>
                <c:pt idx="698">
                  <c:v>5443.7968526466384</c:v>
                </c:pt>
                <c:pt idx="699">
                  <c:v>5448.57</c:v>
                </c:pt>
                <c:pt idx="700">
                  <c:v>5451.2268188302423</c:v>
                </c:pt>
                <c:pt idx="701">
                  <c:v>5444.9173789173792</c:v>
                </c:pt>
                <c:pt idx="702">
                  <c:v>5441.4708392603134</c:v>
                </c:pt>
                <c:pt idx="703">
                  <c:v>5440.411931818182</c:v>
                </c:pt>
                <c:pt idx="704">
                  <c:v>5442.6028368794323</c:v>
                </c:pt>
                <c:pt idx="705">
                  <c:v>5444.0424929178471</c:v>
                </c:pt>
                <c:pt idx="706">
                  <c:v>5443.2673267326736</c:v>
                </c:pt>
                <c:pt idx="707">
                  <c:v>5442.2853107344636</c:v>
                </c:pt>
                <c:pt idx="708">
                  <c:v>5439.2270803949223</c:v>
                </c:pt>
                <c:pt idx="709">
                  <c:v>5433.7253521126759</c:v>
                </c:pt>
                <c:pt idx="710">
                  <c:v>5435.3966244725734</c:v>
                </c:pt>
                <c:pt idx="711">
                  <c:v>5438.3637640449442</c:v>
                </c:pt>
                <c:pt idx="712">
                  <c:v>5433.7489481065923</c:v>
                </c:pt>
                <c:pt idx="713">
                  <c:v>5427.9019607843138</c:v>
                </c:pt>
                <c:pt idx="714">
                  <c:v>5423.3664335664334</c:v>
                </c:pt>
                <c:pt idx="715">
                  <c:v>5424.6061452513968</c:v>
                </c:pt>
                <c:pt idx="716">
                  <c:v>5428.4560669456068</c:v>
                </c:pt>
                <c:pt idx="717">
                  <c:v>5425.3830083565463</c:v>
                </c:pt>
                <c:pt idx="718">
                  <c:v>5429.1488178025038</c:v>
                </c:pt>
                <c:pt idx="719">
                  <c:v>5427.3180555555555</c:v>
                </c:pt>
                <c:pt idx="720">
                  <c:v>5427.6907073509019</c:v>
                </c:pt>
                <c:pt idx="721">
                  <c:v>5431.7867036011085</c:v>
                </c:pt>
                <c:pt idx="722">
                  <c:v>5432.7053941908716</c:v>
                </c:pt>
                <c:pt idx="723">
                  <c:v>5435.7292817679554</c:v>
                </c:pt>
                <c:pt idx="724">
                  <c:v>5436.9668965517239</c:v>
                </c:pt>
                <c:pt idx="725">
                  <c:v>5436.5179063360883</c:v>
                </c:pt>
                <c:pt idx="726">
                  <c:v>5433.522696011004</c:v>
                </c:pt>
                <c:pt idx="727">
                  <c:v>5434.8804945054944</c:v>
                </c:pt>
                <c:pt idx="728">
                  <c:v>5440.0754458161864</c:v>
                </c:pt>
                <c:pt idx="729">
                  <c:v>5444.1602739726031</c:v>
                </c:pt>
                <c:pt idx="730">
                  <c:v>5443.3091655266762</c:v>
                </c:pt>
                <c:pt idx="731">
                  <c:v>5444.4945355191257</c:v>
                </c:pt>
                <c:pt idx="732">
                  <c:v>5442.5034106412004</c:v>
                </c:pt>
                <c:pt idx="733">
                  <c:v>5442.7983651226159</c:v>
                </c:pt>
                <c:pt idx="734">
                  <c:v>5443.4149659863942</c:v>
                </c:pt>
                <c:pt idx="735">
                  <c:v>5444.201086956522</c:v>
                </c:pt>
                <c:pt idx="736">
                  <c:v>5444.1207598371775</c:v>
                </c:pt>
                <c:pt idx="737">
                  <c:v>5444.753387533875</c:v>
                </c:pt>
                <c:pt idx="738">
                  <c:v>5440.0514208389714</c:v>
                </c:pt>
                <c:pt idx="739">
                  <c:v>5441.008108108108</c:v>
                </c:pt>
                <c:pt idx="740">
                  <c:v>5440.3427800269901</c:v>
                </c:pt>
                <c:pt idx="741">
                  <c:v>5442.3045822102422</c:v>
                </c:pt>
                <c:pt idx="742">
                  <c:v>5439.5356662180347</c:v>
                </c:pt>
                <c:pt idx="743">
                  <c:v>5441.2741935483873</c:v>
                </c:pt>
                <c:pt idx="744">
                  <c:v>5443.0080536912756</c:v>
                </c:pt>
                <c:pt idx="745">
                  <c:v>5444.7372654155497</c:v>
                </c:pt>
                <c:pt idx="746">
                  <c:v>5444.270414993307</c:v>
                </c:pt>
                <c:pt idx="747">
                  <c:v>5441.4184491978613</c:v>
                </c:pt>
                <c:pt idx="748">
                  <c:v>5443.9145527369828</c:v>
                </c:pt>
                <c:pt idx="749">
                  <c:v>5440.7640000000001</c:v>
                </c:pt>
                <c:pt idx="750">
                  <c:v>5439.5059920106523</c:v>
                </c:pt>
                <c:pt idx="751">
                  <c:v>5441.8763297872338</c:v>
                </c:pt>
                <c:pt idx="752">
                  <c:v>5446.8472775564405</c:v>
                </c:pt>
                <c:pt idx="753">
                  <c:v>5450.2135278514588</c:v>
                </c:pt>
                <c:pt idx="754">
                  <c:v>5452.6092715231789</c:v>
                </c:pt>
                <c:pt idx="755">
                  <c:v>5455.0674603174602</c:v>
                </c:pt>
                <c:pt idx="756">
                  <c:v>5456.0317040951122</c:v>
                </c:pt>
                <c:pt idx="757">
                  <c:v>5458.507915567282</c:v>
                </c:pt>
                <c:pt idx="758">
                  <c:v>5459.660079051383</c:v>
                </c:pt>
                <c:pt idx="759">
                  <c:v>5465.1855263157895</c:v>
                </c:pt>
                <c:pt idx="760">
                  <c:v>5462.7148488830489</c:v>
                </c:pt>
                <c:pt idx="761">
                  <c:v>5466.5013123359577</c:v>
                </c:pt>
                <c:pt idx="762">
                  <c:v>5462.8899082568805</c:v>
                </c:pt>
                <c:pt idx="763">
                  <c:v>5466.7146596858638</c:v>
                </c:pt>
                <c:pt idx="764">
                  <c:v>5472.7176470588238</c:v>
                </c:pt>
                <c:pt idx="765">
                  <c:v>5469.6344647519581</c:v>
                </c:pt>
                <c:pt idx="766">
                  <c:v>5466.9165580182525</c:v>
                </c:pt>
                <c:pt idx="767">
                  <c:v>5469.057291666667</c:v>
                </c:pt>
                <c:pt idx="768">
                  <c:v>5465.0949284785438</c:v>
                </c:pt>
                <c:pt idx="769">
                  <c:v>5469.1467532467532</c:v>
                </c:pt>
                <c:pt idx="770">
                  <c:v>5475.1478599221791</c:v>
                </c:pt>
                <c:pt idx="771">
                  <c:v>5474.3212435233163</c:v>
                </c:pt>
                <c:pt idx="772">
                  <c:v>5472.7490297542045</c:v>
                </c:pt>
                <c:pt idx="773">
                  <c:v>5473.5258397932821</c:v>
                </c:pt>
                <c:pt idx="774">
                  <c:v>5473.88</c:v>
                </c:pt>
                <c:pt idx="775">
                  <c:v>5470.1095360824738</c:v>
                </c:pt>
                <c:pt idx="776">
                  <c:v>5467.1685971685974</c:v>
                </c:pt>
                <c:pt idx="777">
                  <c:v>5466.7107969151675</c:v>
                </c:pt>
                <c:pt idx="778">
                  <c:v>5469.3825417201542</c:v>
                </c:pt>
                <c:pt idx="779">
                  <c:v>5469.0653846153846</c:v>
                </c:pt>
                <c:pt idx="780">
                  <c:v>5471.9167733674776</c:v>
                </c:pt>
                <c:pt idx="781">
                  <c:v>5471.0383631713557</c:v>
                </c:pt>
                <c:pt idx="782">
                  <c:v>5472.8582375478927</c:v>
                </c:pt>
                <c:pt idx="783">
                  <c:v>5475.7882653061224</c:v>
                </c:pt>
                <c:pt idx="784">
                  <c:v>5479.4942675159236</c:v>
                </c:pt>
                <c:pt idx="785">
                  <c:v>5478.6768447837148</c:v>
                </c:pt>
                <c:pt idx="786">
                  <c:v>5481.7013977128336</c:v>
                </c:pt>
                <c:pt idx="787">
                  <c:v>5483.9568527918782</c:v>
                </c:pt>
                <c:pt idx="788">
                  <c:v>5480.3764258555129</c:v>
                </c:pt>
                <c:pt idx="789">
                  <c:v>5483.3405063291139</c:v>
                </c:pt>
                <c:pt idx="790">
                  <c:v>5482.2793931731985</c:v>
                </c:pt>
                <c:pt idx="791">
                  <c:v>5483.1010101010097</c:v>
                </c:pt>
                <c:pt idx="792">
                  <c:v>5485.3404791929379</c:v>
                </c:pt>
                <c:pt idx="793">
                  <c:v>5489.5894206549119</c:v>
                </c:pt>
                <c:pt idx="794">
                  <c:v>5493.3245283018869</c:v>
                </c:pt>
                <c:pt idx="795">
                  <c:v>5491.8203517587935</c:v>
                </c:pt>
                <c:pt idx="796">
                  <c:v>5493.1919698870761</c:v>
                </c:pt>
                <c:pt idx="797">
                  <c:v>5489.5476190476193</c:v>
                </c:pt>
                <c:pt idx="798">
                  <c:v>5492.8285356695869</c:v>
                </c:pt>
                <c:pt idx="799">
                  <c:v>5486.9712499999996</c:v>
                </c:pt>
                <c:pt idx="800">
                  <c:v>5490.9962546816478</c:v>
                </c:pt>
                <c:pt idx="801">
                  <c:v>5489.7281795511226</c:v>
                </c:pt>
                <c:pt idx="802">
                  <c:v>5494.6899128268988</c:v>
                </c:pt>
                <c:pt idx="803">
                  <c:v>5493.853233830846</c:v>
                </c:pt>
                <c:pt idx="804">
                  <c:v>5498.1714285714288</c:v>
                </c:pt>
                <c:pt idx="805">
                  <c:v>5500.4665012406949</c:v>
                </c:pt>
                <c:pt idx="806">
                  <c:v>5503.8389095415114</c:v>
                </c:pt>
                <c:pt idx="807">
                  <c:v>5499.4839108910892</c:v>
                </c:pt>
                <c:pt idx="808">
                  <c:v>5496.1742892459824</c:v>
                </c:pt>
                <c:pt idx="809">
                  <c:v>5497.4271604938276</c:v>
                </c:pt>
                <c:pt idx="810">
                  <c:v>5493.4981504315656</c:v>
                </c:pt>
                <c:pt idx="811">
                  <c:v>5495.8275862068967</c:v>
                </c:pt>
                <c:pt idx="812">
                  <c:v>5501.1488314883145</c:v>
                </c:pt>
                <c:pt idx="813">
                  <c:v>5505.4742014742014</c:v>
                </c:pt>
                <c:pt idx="814">
                  <c:v>5509.3889570552146</c:v>
                </c:pt>
                <c:pt idx="815">
                  <c:v>5507.7659313725489</c:v>
                </c:pt>
                <c:pt idx="816">
                  <c:v>5509.6009791921661</c:v>
                </c:pt>
                <c:pt idx="817">
                  <c:v>5508.4706601466996</c:v>
                </c:pt>
                <c:pt idx="818">
                  <c:v>5508.7631257631256</c:v>
                </c:pt>
                <c:pt idx="819">
                  <c:v>5513.2012195121952</c:v>
                </c:pt>
                <c:pt idx="820">
                  <c:v>5509.3459196102312</c:v>
                </c:pt>
                <c:pt idx="821">
                  <c:v>5507.0766423357663</c:v>
                </c:pt>
                <c:pt idx="822">
                  <c:v>5509.2685297691369</c:v>
                </c:pt>
                <c:pt idx="823">
                  <c:v>5506.4029126213591</c:v>
                </c:pt>
                <c:pt idx="824">
                  <c:v>5505.070303030303</c:v>
                </c:pt>
                <c:pt idx="825">
                  <c:v>5507.283292978208</c:v>
                </c:pt>
                <c:pt idx="826">
                  <c:v>5509.2672309552599</c:v>
                </c:pt>
                <c:pt idx="827">
                  <c:v>5511.7294685990337</c:v>
                </c:pt>
                <c:pt idx="828">
                  <c:v>5514.5609167671892</c:v>
                </c:pt>
                <c:pt idx="829">
                  <c:v>5514.9939759036142</c:v>
                </c:pt>
                <c:pt idx="830">
                  <c:v>5516.4596871239473</c:v>
                </c:pt>
                <c:pt idx="831">
                  <c:v>5517.9399038461543</c:v>
                </c:pt>
                <c:pt idx="832">
                  <c:v>5520.9459783913562</c:v>
                </c:pt>
                <c:pt idx="833">
                  <c:v>5523.4208633093522</c:v>
                </c:pt>
                <c:pt idx="834">
                  <c:v>5526.2622754491022</c:v>
                </c:pt>
                <c:pt idx="835">
                  <c:v>5528.9641148325363</c:v>
                </c:pt>
                <c:pt idx="836">
                  <c:v>5529.4205495818396</c:v>
                </c:pt>
                <c:pt idx="837">
                  <c:v>5531.3341288782813</c:v>
                </c:pt>
                <c:pt idx="838">
                  <c:v>5528.7318235995235</c:v>
                </c:pt>
                <c:pt idx="839">
                  <c:v>5527.6083333333336</c:v>
                </c:pt>
                <c:pt idx="840">
                  <c:v>5524.2592152199759</c:v>
                </c:pt>
                <c:pt idx="841">
                  <c:v>5524.3313539192395</c:v>
                </c:pt>
                <c:pt idx="842">
                  <c:v>5528.4804270462637</c:v>
                </c:pt>
                <c:pt idx="843">
                  <c:v>5528.8720379146916</c:v>
                </c:pt>
                <c:pt idx="844">
                  <c:v>5531.8662721893488</c:v>
                </c:pt>
                <c:pt idx="845">
                  <c:v>5529.2671394799054</c:v>
                </c:pt>
                <c:pt idx="846">
                  <c:v>5529.9102715466352</c:v>
                </c:pt>
                <c:pt idx="847">
                  <c:v>5532.2287735849059</c:v>
                </c:pt>
                <c:pt idx="848">
                  <c:v>5533.6607773851592</c:v>
                </c:pt>
                <c:pt idx="849">
                  <c:v>5531.7517647058821</c:v>
                </c:pt>
                <c:pt idx="850">
                  <c:v>5527.5229142185663</c:v>
                </c:pt>
                <c:pt idx="851">
                  <c:v>5525.3732394366198</c:v>
                </c:pt>
                <c:pt idx="852">
                  <c:v>5529.1512309495893</c:v>
                </c:pt>
                <c:pt idx="853">
                  <c:v>5529.8325526932085</c:v>
                </c:pt>
                <c:pt idx="854">
                  <c:v>5525.1578947368425</c:v>
                </c:pt>
                <c:pt idx="855">
                  <c:v>5521.1518691588781</c:v>
                </c:pt>
                <c:pt idx="856">
                  <c:v>5521.7362893815634</c:v>
                </c:pt>
                <c:pt idx="857">
                  <c:v>5523.2948717948721</c:v>
                </c:pt>
                <c:pt idx="858">
                  <c:v>5523.3061699650752</c:v>
                </c:pt>
                <c:pt idx="859">
                  <c:v>5520.3976744186048</c:v>
                </c:pt>
                <c:pt idx="860">
                  <c:v>5520.1800232288033</c:v>
                </c:pt>
                <c:pt idx="861">
                  <c:v>5518.6310904872389</c:v>
                </c:pt>
                <c:pt idx="862">
                  <c:v>5516.8111239860946</c:v>
                </c:pt>
                <c:pt idx="863">
                  <c:v>5515.8182870370374</c:v>
                </c:pt>
                <c:pt idx="864">
                  <c:v>5514.3653179190751</c:v>
                </c:pt>
                <c:pt idx="865">
                  <c:v>5515.0796766743651</c:v>
                </c:pt>
                <c:pt idx="866">
                  <c:v>5517.8685121107264</c:v>
                </c:pt>
                <c:pt idx="867">
                  <c:v>5521.2142857142853</c:v>
                </c:pt>
                <c:pt idx="868">
                  <c:v>5520.4096662830843</c:v>
                </c:pt>
                <c:pt idx="869">
                  <c:v>5525.771264367816</c:v>
                </c:pt>
                <c:pt idx="870">
                  <c:v>5522.207807118255</c:v>
                </c:pt>
                <c:pt idx="871">
                  <c:v>5523.2821100917436</c:v>
                </c:pt>
                <c:pt idx="872">
                  <c:v>5527.3493699885448</c:v>
                </c:pt>
                <c:pt idx="873">
                  <c:v>5530.0594965675054</c:v>
                </c:pt>
                <c:pt idx="874">
                  <c:v>5532.8057142857142</c:v>
                </c:pt>
                <c:pt idx="875">
                  <c:v>5533.5502283105025</c:v>
                </c:pt>
                <c:pt idx="876">
                  <c:v>5536.4298745724063</c:v>
                </c:pt>
                <c:pt idx="877">
                  <c:v>5533.3211845102505</c:v>
                </c:pt>
                <c:pt idx="878">
                  <c:v>5533.7337883959044</c:v>
                </c:pt>
                <c:pt idx="879">
                  <c:v>5531.477272727273</c:v>
                </c:pt>
                <c:pt idx="880">
                  <c:v>5530.6719636776388</c:v>
                </c:pt>
                <c:pt idx="881">
                  <c:v>5530.9603174603171</c:v>
                </c:pt>
                <c:pt idx="882">
                  <c:v>5534.2763306908264</c:v>
                </c:pt>
                <c:pt idx="883">
                  <c:v>5537.3585972850678</c:v>
                </c:pt>
                <c:pt idx="884">
                  <c:v>5535.6463276836157</c:v>
                </c:pt>
                <c:pt idx="885">
                  <c:v>5539.2550790067717</c:v>
                </c:pt>
                <c:pt idx="886">
                  <c:v>5541.8703494926722</c:v>
                </c:pt>
                <c:pt idx="887">
                  <c:v>5538.1734234234236</c:v>
                </c:pt>
                <c:pt idx="888">
                  <c:v>5535.3430821147358</c:v>
                </c:pt>
                <c:pt idx="889">
                  <c:v>5530.5966292134835</c:v>
                </c:pt>
                <c:pt idx="890">
                  <c:v>5533.8002244668914</c:v>
                </c:pt>
                <c:pt idx="891">
                  <c:v>5535.3688340807175</c:v>
                </c:pt>
                <c:pt idx="892">
                  <c:v>5530.9451287793954</c:v>
                </c:pt>
                <c:pt idx="893">
                  <c:v>5528.080536912752</c:v>
                </c:pt>
                <c:pt idx="894">
                  <c:v>5525.6033519553075</c:v>
                </c:pt>
                <c:pt idx="895">
                  <c:v>5525.2232142857147</c:v>
                </c:pt>
                <c:pt idx="896">
                  <c:v>5527.1560758082496</c:v>
                </c:pt>
                <c:pt idx="897">
                  <c:v>5522.4031180400889</c:v>
                </c:pt>
                <c:pt idx="898">
                  <c:v>5525.1012235817579</c:v>
                </c:pt>
                <c:pt idx="899">
                  <c:v>5523.5711111111113</c:v>
                </c:pt>
                <c:pt idx="900">
                  <c:v>5519.5038845726967</c:v>
                </c:pt>
                <c:pt idx="901">
                  <c:v>5522.6396895787138</c:v>
                </c:pt>
                <c:pt idx="902">
                  <c:v>5519.5260243632338</c:v>
                </c:pt>
                <c:pt idx="903">
                  <c:v>5521.0486725663714</c:v>
                </c:pt>
                <c:pt idx="904">
                  <c:v>5523.7303867403316</c:v>
                </c:pt>
                <c:pt idx="905">
                  <c:v>5522.2119205298013</c:v>
                </c:pt>
                <c:pt idx="906">
                  <c:v>5517.9933847850052</c:v>
                </c:pt>
                <c:pt idx="907">
                  <c:v>5515.7257709251098</c:v>
                </c:pt>
                <c:pt idx="908">
                  <c:v>5516.3234323432343</c:v>
                </c:pt>
                <c:pt idx="909">
                  <c:v>5518.6208791208792</c:v>
                </c:pt>
                <c:pt idx="910">
                  <c:v>5514.7826564215147</c:v>
                </c:pt>
                <c:pt idx="911">
                  <c:v>5515.6557017543855</c:v>
                </c:pt>
                <c:pt idx="912">
                  <c:v>5517.0460021905801</c:v>
                </c:pt>
                <c:pt idx="913">
                  <c:v>5514.3566739606131</c:v>
                </c:pt>
                <c:pt idx="914">
                  <c:v>5514.5956284153008</c:v>
                </c:pt>
                <c:pt idx="915">
                  <c:v>5514.0818777292579</c:v>
                </c:pt>
                <c:pt idx="916">
                  <c:v>5512.9880043620506</c:v>
                </c:pt>
                <c:pt idx="917">
                  <c:v>5513.8976034858388</c:v>
                </c:pt>
                <c:pt idx="918">
                  <c:v>5515.9336235038081</c:v>
                </c:pt>
                <c:pt idx="919">
                  <c:v>5516.934782608696</c:v>
                </c:pt>
                <c:pt idx="920">
                  <c:v>5519.7513572204125</c:v>
                </c:pt>
                <c:pt idx="921">
                  <c:v>5520.3362255965294</c:v>
                </c:pt>
                <c:pt idx="922">
                  <c:v>5520.7995666305524</c:v>
                </c:pt>
                <c:pt idx="923">
                  <c:v>5521.9512987012986</c:v>
                </c:pt>
                <c:pt idx="924">
                  <c:v>5522.2356756756753</c:v>
                </c:pt>
                <c:pt idx="925">
                  <c:v>5522.4395248380133</c:v>
                </c:pt>
                <c:pt idx="926">
                  <c:v>5520.7011866235171</c:v>
                </c:pt>
                <c:pt idx="927">
                  <c:v>5517.7532327586205</c:v>
                </c:pt>
                <c:pt idx="928">
                  <c:v>5521.700753498385</c:v>
                </c:pt>
                <c:pt idx="929">
                  <c:v>5518.5430107526881</c:v>
                </c:pt>
                <c:pt idx="930">
                  <c:v>5514.6358754027924</c:v>
                </c:pt>
                <c:pt idx="931">
                  <c:v>5516.372317596567</c:v>
                </c:pt>
                <c:pt idx="932">
                  <c:v>5514.5562700964629</c:v>
                </c:pt>
                <c:pt idx="933">
                  <c:v>5514.8458244111353</c:v>
                </c:pt>
                <c:pt idx="934">
                  <c:v>5516.671657754011</c:v>
                </c:pt>
                <c:pt idx="935">
                  <c:v>5521.4059829059825</c:v>
                </c:pt>
                <c:pt idx="936">
                  <c:v>5520.8335112059767</c:v>
                </c:pt>
                <c:pt idx="937">
                  <c:v>5521.7547974413646</c:v>
                </c:pt>
                <c:pt idx="938">
                  <c:v>5521.7433439829611</c:v>
                </c:pt>
                <c:pt idx="939">
                  <c:v>5525.3882978723404</c:v>
                </c:pt>
                <c:pt idx="940">
                  <c:v>5528.3326248671628</c:v>
                </c:pt>
                <c:pt idx="941">
                  <c:v>5531.6167728237788</c:v>
                </c:pt>
                <c:pt idx="942">
                  <c:v>5528.7433722163305</c:v>
                </c:pt>
                <c:pt idx="943">
                  <c:v>5526.9353813559319</c:v>
                </c:pt>
                <c:pt idx="944">
                  <c:v>5522.9756613756617</c:v>
                </c:pt>
                <c:pt idx="945">
                  <c:v>5520.2378435517967</c:v>
                </c:pt>
                <c:pt idx="946">
                  <c:v>5520.5797254487852</c:v>
                </c:pt>
                <c:pt idx="947">
                  <c:v>5521.2415611814349</c:v>
                </c:pt>
                <c:pt idx="948">
                  <c:v>5523.4942044257114</c:v>
                </c:pt>
                <c:pt idx="949">
                  <c:v>5524.4789473684214</c:v>
                </c:pt>
                <c:pt idx="950">
                  <c:v>5522.688748685594</c:v>
                </c:pt>
                <c:pt idx="951">
                  <c:v>5525.944327731092</c:v>
                </c:pt>
                <c:pt idx="952">
                  <c:v>5524.7471143756557</c:v>
                </c:pt>
                <c:pt idx="953">
                  <c:v>5527.287211740042</c:v>
                </c:pt>
                <c:pt idx="954">
                  <c:v>5525.7884816753931</c:v>
                </c:pt>
                <c:pt idx="955">
                  <c:v>5524.6338912133888</c:v>
                </c:pt>
                <c:pt idx="956">
                  <c:v>5521.1828631138978</c:v>
                </c:pt>
                <c:pt idx="957">
                  <c:v>5518.9144050104387</c:v>
                </c:pt>
                <c:pt idx="958">
                  <c:v>5517.6934306569347</c:v>
                </c:pt>
                <c:pt idx="959">
                  <c:v>5516.1739583333338</c:v>
                </c:pt>
                <c:pt idx="960">
                  <c:v>5518.8199791883453</c:v>
                </c:pt>
                <c:pt idx="961">
                  <c:v>5516.8866943866942</c:v>
                </c:pt>
                <c:pt idx="962">
                  <c:v>5513.7653167185881</c:v>
                </c:pt>
                <c:pt idx="963">
                  <c:v>5517.5736514522823</c:v>
                </c:pt>
                <c:pt idx="964">
                  <c:v>5518.2652849740934</c:v>
                </c:pt>
                <c:pt idx="965">
                  <c:v>5521.5165631469981</c:v>
                </c:pt>
                <c:pt idx="966">
                  <c:v>5524.64632885212</c:v>
                </c:pt>
                <c:pt idx="967">
                  <c:v>5522.397727272727</c:v>
                </c:pt>
                <c:pt idx="968">
                  <c:v>5524.2817337461302</c:v>
                </c:pt>
                <c:pt idx="969">
                  <c:v>5526.8793814432993</c:v>
                </c:pt>
                <c:pt idx="970">
                  <c:v>5525.2152420185375</c:v>
                </c:pt>
                <c:pt idx="971">
                  <c:v>5523.5390946502057</c:v>
                </c:pt>
                <c:pt idx="972">
                  <c:v>5526.9290853031862</c:v>
                </c:pt>
                <c:pt idx="973">
                  <c:v>5525.4753593429159</c:v>
                </c:pt>
                <c:pt idx="974">
                  <c:v>5526.0758974358978</c:v>
                </c:pt>
                <c:pt idx="975">
                  <c:v>5524.8309426229507</c:v>
                </c:pt>
                <c:pt idx="976">
                  <c:v>5528.3346980552715</c:v>
                </c:pt>
                <c:pt idx="977">
                  <c:v>5529.8466257668715</c:v>
                </c:pt>
                <c:pt idx="978">
                  <c:v>5531.908069458631</c:v>
                </c:pt>
                <c:pt idx="979">
                  <c:v>5533.186734693878</c:v>
                </c:pt>
                <c:pt idx="980">
                  <c:v>5529.9622833843014</c:v>
                </c:pt>
                <c:pt idx="981">
                  <c:v>5528.0570264765784</c:v>
                </c:pt>
                <c:pt idx="982">
                  <c:v>5524.6185147507631</c:v>
                </c:pt>
                <c:pt idx="983">
                  <c:v>5523.0762195121952</c:v>
                </c:pt>
                <c:pt idx="984">
                  <c:v>5521.7553299492383</c:v>
                </c:pt>
                <c:pt idx="985">
                  <c:v>5518.8894523326571</c:v>
                </c:pt>
                <c:pt idx="986">
                  <c:v>5517.3728470111446</c:v>
                </c:pt>
                <c:pt idx="987">
                  <c:v>5517.3886639676111</c:v>
                </c:pt>
                <c:pt idx="988">
                  <c:v>5515.1051567239638</c:v>
                </c:pt>
                <c:pt idx="989">
                  <c:v>5513.4323232323231</c:v>
                </c:pt>
                <c:pt idx="990">
                  <c:v>5512.3834510595361</c:v>
                </c:pt>
                <c:pt idx="991">
                  <c:v>5511.7469758064517</c:v>
                </c:pt>
                <c:pt idx="992">
                  <c:v>5514.6404833836859</c:v>
                </c:pt>
                <c:pt idx="993">
                  <c:v>5517.8038229376261</c:v>
                </c:pt>
                <c:pt idx="994">
                  <c:v>5516.4643216080403</c:v>
                </c:pt>
                <c:pt idx="995">
                  <c:v>5513.3202811244983</c:v>
                </c:pt>
                <c:pt idx="996">
                  <c:v>5510.8956870611837</c:v>
                </c:pt>
                <c:pt idx="997">
                  <c:v>5510.5691382765535</c:v>
                </c:pt>
                <c:pt idx="998">
                  <c:v>5515.2482482482483</c:v>
                </c:pt>
                <c:pt idx="999">
                  <c:v>5518.1180000000004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9-4DB6-A21D-61163D1B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32143"/>
        <c:axId val="408121103"/>
      </c:lineChart>
      <c:catAx>
        <c:axId val="4081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21103"/>
        <c:crosses val="autoZero"/>
        <c:auto val="1"/>
        <c:lblAlgn val="ctr"/>
        <c:lblOffset val="100"/>
        <c:noMultiLvlLbl val="0"/>
      </c:catAx>
      <c:valAx>
        <c:axId val="4081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'Output summary'!$P$6:$P$20</c:f>
              <c:numCache>
                <c:formatCode>General</c:formatCode>
                <c:ptCount val="15"/>
                <c:pt idx="0">
                  <c:v>-1000</c:v>
                </c:pt>
                <c:pt idx="1">
                  <c:v>-300</c:v>
                </c:pt>
                <c:pt idx="2">
                  <c:v>400</c:v>
                </c:pt>
                <c:pt idx="3">
                  <c:v>1100</c:v>
                </c:pt>
                <c:pt idx="4">
                  <c:v>1800</c:v>
                </c:pt>
                <c:pt idx="5">
                  <c:v>2500</c:v>
                </c:pt>
                <c:pt idx="6">
                  <c:v>3200</c:v>
                </c:pt>
                <c:pt idx="7">
                  <c:v>3900</c:v>
                </c:pt>
                <c:pt idx="8">
                  <c:v>4600</c:v>
                </c:pt>
                <c:pt idx="9">
                  <c:v>5300</c:v>
                </c:pt>
                <c:pt idx="10">
                  <c:v>6000</c:v>
                </c:pt>
                <c:pt idx="11">
                  <c:v>6700</c:v>
                </c:pt>
                <c:pt idx="12">
                  <c:v>7400</c:v>
                </c:pt>
                <c:pt idx="13">
                  <c:v>8100</c:v>
                </c:pt>
                <c:pt idx="14">
                  <c:v>8800</c:v>
                </c:pt>
              </c:numCache>
            </c:numRef>
          </c:cat>
          <c:val>
            <c:numRef>
              <c:f>'Output summary'!$Q$6:$Q$20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33</c:v>
                </c:pt>
                <c:pt idx="3">
                  <c:v>71</c:v>
                </c:pt>
                <c:pt idx="4">
                  <c:v>85</c:v>
                </c:pt>
                <c:pt idx="5">
                  <c:v>95</c:v>
                </c:pt>
                <c:pt idx="6">
                  <c:v>93</c:v>
                </c:pt>
                <c:pt idx="7">
                  <c:v>93</c:v>
                </c:pt>
                <c:pt idx="8">
                  <c:v>103</c:v>
                </c:pt>
                <c:pt idx="9">
                  <c:v>92</c:v>
                </c:pt>
                <c:pt idx="10">
                  <c:v>90</c:v>
                </c:pt>
                <c:pt idx="11">
                  <c:v>96</c:v>
                </c:pt>
                <c:pt idx="12">
                  <c:v>73</c:v>
                </c:pt>
                <c:pt idx="13">
                  <c:v>44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E-4452-BAB7-5398F112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04752"/>
        <c:axId val="854803312"/>
      </c:barChart>
      <c:catAx>
        <c:axId val="85480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803312"/>
        <c:crosses val="autoZero"/>
        <c:auto val="1"/>
        <c:lblAlgn val="ctr"/>
        <c:lblOffset val="100"/>
        <c:noMultiLvlLbl val="0"/>
      </c:catAx>
      <c:valAx>
        <c:axId val="85480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804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'Output summary'!$AI$5:$AI$19</c:f>
              <c:numCache>
                <c:formatCode>General</c:formatCode>
                <c:ptCount val="15"/>
                <c:pt idx="0">
                  <c:v>-1350</c:v>
                </c:pt>
                <c:pt idx="1">
                  <c:v>-500</c:v>
                </c:pt>
                <c:pt idx="2">
                  <c:v>350</c:v>
                </c:pt>
                <c:pt idx="3">
                  <c:v>1200</c:v>
                </c:pt>
                <c:pt idx="4">
                  <c:v>2050</c:v>
                </c:pt>
                <c:pt idx="5">
                  <c:v>2900</c:v>
                </c:pt>
                <c:pt idx="6">
                  <c:v>3750</c:v>
                </c:pt>
                <c:pt idx="7">
                  <c:v>4600</c:v>
                </c:pt>
                <c:pt idx="8">
                  <c:v>5450</c:v>
                </c:pt>
                <c:pt idx="9">
                  <c:v>6300</c:v>
                </c:pt>
                <c:pt idx="10">
                  <c:v>7150</c:v>
                </c:pt>
                <c:pt idx="11">
                  <c:v>8000</c:v>
                </c:pt>
                <c:pt idx="12">
                  <c:v>8850</c:v>
                </c:pt>
                <c:pt idx="13">
                  <c:v>9700</c:v>
                </c:pt>
                <c:pt idx="14">
                  <c:v>10550</c:v>
                </c:pt>
              </c:numCache>
            </c:numRef>
          </c:cat>
          <c:val>
            <c:numRef>
              <c:f>'Output summary'!$AJ$5:$AJ$19</c:f>
              <c:numCache>
                <c:formatCode>General</c:formatCode>
                <c:ptCount val="15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90</c:v>
                </c:pt>
                <c:pt idx="5">
                  <c:v>100</c:v>
                </c:pt>
                <c:pt idx="6">
                  <c:v>112</c:v>
                </c:pt>
                <c:pt idx="7">
                  <c:v>99</c:v>
                </c:pt>
                <c:pt idx="8">
                  <c:v>110</c:v>
                </c:pt>
                <c:pt idx="9">
                  <c:v>110</c:v>
                </c:pt>
                <c:pt idx="10">
                  <c:v>93</c:v>
                </c:pt>
                <c:pt idx="11">
                  <c:v>91</c:v>
                </c:pt>
                <c:pt idx="12">
                  <c:v>70</c:v>
                </c:pt>
                <c:pt idx="13">
                  <c:v>34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4C5-BC90-B6B3BA75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935871"/>
        <c:axId val="761013247"/>
      </c:barChart>
      <c:catAx>
        <c:axId val="109693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013247"/>
        <c:crosses val="autoZero"/>
        <c:auto val="1"/>
        <c:lblAlgn val="ctr"/>
        <c:lblOffset val="100"/>
        <c:noMultiLvlLbl val="0"/>
      </c:catAx>
      <c:valAx>
        <c:axId val="76101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6935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'Output summary'!$AZ$6:$AZ$21</c:f>
              <c:strCache>
                <c:ptCount val="16"/>
                <c:pt idx="0">
                  <c:v>-1550</c:v>
                </c:pt>
                <c:pt idx="1">
                  <c:v>-250</c:v>
                </c:pt>
                <c:pt idx="2">
                  <c:v>1050</c:v>
                </c:pt>
                <c:pt idx="3">
                  <c:v>2350</c:v>
                </c:pt>
                <c:pt idx="4">
                  <c:v>3650</c:v>
                </c:pt>
                <c:pt idx="5">
                  <c:v>4950</c:v>
                </c:pt>
                <c:pt idx="6">
                  <c:v>6250</c:v>
                </c:pt>
                <c:pt idx="7">
                  <c:v>7550</c:v>
                </c:pt>
                <c:pt idx="8">
                  <c:v>8850</c:v>
                </c:pt>
                <c:pt idx="9">
                  <c:v>10150</c:v>
                </c:pt>
                <c:pt idx="10">
                  <c:v>11450</c:v>
                </c:pt>
                <c:pt idx="11">
                  <c:v>12750</c:v>
                </c:pt>
                <c:pt idx="12">
                  <c:v>14050</c:v>
                </c:pt>
                <c:pt idx="13">
                  <c:v>15350</c:v>
                </c:pt>
                <c:pt idx="14">
                  <c:v>16650</c:v>
                </c:pt>
                <c:pt idx="15">
                  <c:v>More</c:v>
                </c:pt>
              </c:strCache>
            </c:strRef>
          </c:cat>
          <c:val>
            <c:numRef>
              <c:f>'Output summary'!$BA$6:$BA$21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56</c:v>
                </c:pt>
                <c:pt idx="4">
                  <c:v>100</c:v>
                </c:pt>
                <c:pt idx="5">
                  <c:v>95</c:v>
                </c:pt>
                <c:pt idx="6">
                  <c:v>91</c:v>
                </c:pt>
                <c:pt idx="7">
                  <c:v>108</c:v>
                </c:pt>
                <c:pt idx="8">
                  <c:v>95</c:v>
                </c:pt>
                <c:pt idx="9">
                  <c:v>93</c:v>
                </c:pt>
                <c:pt idx="10">
                  <c:v>115</c:v>
                </c:pt>
                <c:pt idx="11">
                  <c:v>104</c:v>
                </c:pt>
                <c:pt idx="12">
                  <c:v>55</c:v>
                </c:pt>
                <c:pt idx="13">
                  <c:v>51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9-4B2D-94F9-6045A997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145711"/>
        <c:axId val="1342146191"/>
      </c:barChart>
      <c:catAx>
        <c:axId val="134214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46191"/>
        <c:crosses val="autoZero"/>
        <c:auto val="1"/>
        <c:lblAlgn val="ctr"/>
        <c:lblOffset val="100"/>
        <c:noMultiLvlLbl val="0"/>
      </c:catAx>
      <c:valAx>
        <c:axId val="1342146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4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No. of occupied rooms at $200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sheet'!$M$6:$M$1005</c:f>
              <c:numCache>
                <c:formatCode>0</c:formatCode>
                <c:ptCount val="1000"/>
                <c:pt idx="0">
                  <c:v>6</c:v>
                </c:pt>
                <c:pt idx="1">
                  <c:v>6</c:v>
                </c:pt>
                <c:pt idx="2">
                  <c:v>17.666666666666668</c:v>
                </c:pt>
                <c:pt idx="3">
                  <c:v>19.5</c:v>
                </c:pt>
                <c:pt idx="4">
                  <c:v>20.399999999999999</c:v>
                </c:pt>
                <c:pt idx="5">
                  <c:v>23.166666666666668</c:v>
                </c:pt>
                <c:pt idx="6">
                  <c:v>21.857142857142858</c:v>
                </c:pt>
                <c:pt idx="7">
                  <c:v>23</c:v>
                </c:pt>
                <c:pt idx="8">
                  <c:v>23.111111111111111</c:v>
                </c:pt>
                <c:pt idx="9">
                  <c:v>24.3</c:v>
                </c:pt>
                <c:pt idx="10">
                  <c:v>25.181818181818183</c:v>
                </c:pt>
                <c:pt idx="11">
                  <c:v>24.583333333333332</c:v>
                </c:pt>
                <c:pt idx="12">
                  <c:v>25.846153846153847</c:v>
                </c:pt>
                <c:pt idx="13">
                  <c:v>25.285714285714285</c:v>
                </c:pt>
                <c:pt idx="14">
                  <c:v>25.266666666666666</c:v>
                </c:pt>
                <c:pt idx="15">
                  <c:v>25</c:v>
                </c:pt>
                <c:pt idx="16">
                  <c:v>23.823529411764707</c:v>
                </c:pt>
                <c:pt idx="17">
                  <c:v>25</c:v>
                </c:pt>
                <c:pt idx="18">
                  <c:v>25.578947368421051</c:v>
                </c:pt>
                <c:pt idx="19">
                  <c:v>24.8</c:v>
                </c:pt>
                <c:pt idx="20">
                  <c:v>24</c:v>
                </c:pt>
                <c:pt idx="21">
                  <c:v>24.227272727272727</c:v>
                </c:pt>
                <c:pt idx="22">
                  <c:v>24.391304347826086</c:v>
                </c:pt>
                <c:pt idx="23">
                  <c:v>24.833333333333332</c:v>
                </c:pt>
                <c:pt idx="24">
                  <c:v>24.44</c:v>
                </c:pt>
                <c:pt idx="25">
                  <c:v>24.46153846153846</c:v>
                </c:pt>
                <c:pt idx="26">
                  <c:v>24.25925925925926</c:v>
                </c:pt>
                <c:pt idx="27">
                  <c:v>24.321428571428573</c:v>
                </c:pt>
                <c:pt idx="28">
                  <c:v>24.206896551724139</c:v>
                </c:pt>
                <c:pt idx="29">
                  <c:v>24.466666666666665</c:v>
                </c:pt>
                <c:pt idx="30">
                  <c:v>25.258064516129032</c:v>
                </c:pt>
                <c:pt idx="31">
                  <c:v>25.21875</c:v>
                </c:pt>
                <c:pt idx="32">
                  <c:v>25.606060606060606</c:v>
                </c:pt>
                <c:pt idx="33">
                  <c:v>25.764705882352942</c:v>
                </c:pt>
                <c:pt idx="34">
                  <c:v>26</c:v>
                </c:pt>
                <c:pt idx="35">
                  <c:v>26.111111111111111</c:v>
                </c:pt>
                <c:pt idx="36">
                  <c:v>25.513513513513512</c:v>
                </c:pt>
                <c:pt idx="37">
                  <c:v>26.05263157894737</c:v>
                </c:pt>
                <c:pt idx="38">
                  <c:v>25.435897435897434</c:v>
                </c:pt>
                <c:pt idx="39">
                  <c:v>25.6</c:v>
                </c:pt>
                <c:pt idx="40">
                  <c:v>25.463414634146343</c:v>
                </c:pt>
                <c:pt idx="41">
                  <c:v>25.904761904761905</c:v>
                </c:pt>
                <c:pt idx="42">
                  <c:v>25.488372093023255</c:v>
                </c:pt>
                <c:pt idx="43">
                  <c:v>25.84090909090909</c:v>
                </c:pt>
                <c:pt idx="44">
                  <c:v>25.377777777777776</c:v>
                </c:pt>
                <c:pt idx="45">
                  <c:v>25.565217391304348</c:v>
                </c:pt>
                <c:pt idx="46">
                  <c:v>25.276595744680851</c:v>
                </c:pt>
                <c:pt idx="47">
                  <c:v>25.416666666666668</c:v>
                </c:pt>
                <c:pt idx="48">
                  <c:v>25.306122448979593</c:v>
                </c:pt>
                <c:pt idx="49">
                  <c:v>25.14</c:v>
                </c:pt>
                <c:pt idx="50">
                  <c:v>25.274509803921568</c:v>
                </c:pt>
                <c:pt idx="51">
                  <c:v>25.384615384615383</c:v>
                </c:pt>
                <c:pt idx="52">
                  <c:v>25.528301886792452</c:v>
                </c:pt>
                <c:pt idx="53">
                  <c:v>25.75925925925926</c:v>
                </c:pt>
                <c:pt idx="54">
                  <c:v>26.09090909090909</c:v>
                </c:pt>
                <c:pt idx="55">
                  <c:v>25.946428571428573</c:v>
                </c:pt>
                <c:pt idx="56">
                  <c:v>26.192982456140349</c:v>
                </c:pt>
                <c:pt idx="57">
                  <c:v>26</c:v>
                </c:pt>
                <c:pt idx="58">
                  <c:v>26.16949152542373</c:v>
                </c:pt>
                <c:pt idx="59">
                  <c:v>26.083333333333332</c:v>
                </c:pt>
                <c:pt idx="60">
                  <c:v>26.327868852459016</c:v>
                </c:pt>
                <c:pt idx="61">
                  <c:v>26.306451612903224</c:v>
                </c:pt>
                <c:pt idx="62">
                  <c:v>26.015873015873016</c:v>
                </c:pt>
                <c:pt idx="63">
                  <c:v>25.875</c:v>
                </c:pt>
                <c:pt idx="64">
                  <c:v>25.984615384615385</c:v>
                </c:pt>
                <c:pt idx="65">
                  <c:v>26.136363636363637</c:v>
                </c:pt>
                <c:pt idx="66">
                  <c:v>26.104477611940297</c:v>
                </c:pt>
                <c:pt idx="67">
                  <c:v>26.014705882352942</c:v>
                </c:pt>
                <c:pt idx="68">
                  <c:v>25.942028985507246</c:v>
                </c:pt>
                <c:pt idx="69">
                  <c:v>25.857142857142858</c:v>
                </c:pt>
                <c:pt idx="70">
                  <c:v>25.732394366197184</c:v>
                </c:pt>
                <c:pt idx="71">
                  <c:v>25.888888888888889</c:v>
                </c:pt>
                <c:pt idx="72">
                  <c:v>25.753424657534246</c:v>
                </c:pt>
                <c:pt idx="73">
                  <c:v>25.986486486486488</c:v>
                </c:pt>
                <c:pt idx="74">
                  <c:v>25.92</c:v>
                </c:pt>
                <c:pt idx="75">
                  <c:v>25.736842105263158</c:v>
                </c:pt>
                <c:pt idx="76">
                  <c:v>25.766233766233768</c:v>
                </c:pt>
                <c:pt idx="77">
                  <c:v>25.576923076923077</c:v>
                </c:pt>
                <c:pt idx="78">
                  <c:v>25.544303797468356</c:v>
                </c:pt>
                <c:pt idx="79">
                  <c:v>25.612500000000001</c:v>
                </c:pt>
                <c:pt idx="80">
                  <c:v>25.728395061728396</c:v>
                </c:pt>
                <c:pt idx="81">
                  <c:v>25.512195121951219</c:v>
                </c:pt>
                <c:pt idx="82">
                  <c:v>25.457831325301203</c:v>
                </c:pt>
                <c:pt idx="83">
                  <c:v>25.214285714285715</c:v>
                </c:pt>
                <c:pt idx="84">
                  <c:v>24.976470588235294</c:v>
                </c:pt>
                <c:pt idx="85">
                  <c:v>25.127906976744185</c:v>
                </c:pt>
                <c:pt idx="86">
                  <c:v>25.195402298850574</c:v>
                </c:pt>
                <c:pt idx="87">
                  <c:v>25.21590909090909</c:v>
                </c:pt>
                <c:pt idx="88">
                  <c:v>25.067415730337078</c:v>
                </c:pt>
                <c:pt idx="89">
                  <c:v>25.111111111111111</c:v>
                </c:pt>
                <c:pt idx="90">
                  <c:v>24.978021978021978</c:v>
                </c:pt>
                <c:pt idx="91">
                  <c:v>24.815217391304348</c:v>
                </c:pt>
                <c:pt idx="92">
                  <c:v>24.827956989247312</c:v>
                </c:pt>
                <c:pt idx="93">
                  <c:v>25.042553191489361</c:v>
                </c:pt>
                <c:pt idx="94">
                  <c:v>25.178947368421053</c:v>
                </c:pt>
                <c:pt idx="95">
                  <c:v>25.020833333333332</c:v>
                </c:pt>
                <c:pt idx="96">
                  <c:v>25.11340206185567</c:v>
                </c:pt>
                <c:pt idx="97">
                  <c:v>24.948979591836736</c:v>
                </c:pt>
                <c:pt idx="98">
                  <c:v>25.161616161616163</c:v>
                </c:pt>
                <c:pt idx="99">
                  <c:v>25.23</c:v>
                </c:pt>
                <c:pt idx="100">
                  <c:v>25.326732673267326</c:v>
                </c:pt>
                <c:pt idx="101">
                  <c:v>25.343137254901961</c:v>
                </c:pt>
                <c:pt idx="102">
                  <c:v>25.456310679611651</c:v>
                </c:pt>
                <c:pt idx="103">
                  <c:v>25.557692307692307</c:v>
                </c:pt>
                <c:pt idx="104">
                  <c:v>25.542857142857144</c:v>
                </c:pt>
                <c:pt idx="105">
                  <c:v>25.424528301886792</c:v>
                </c:pt>
                <c:pt idx="106">
                  <c:v>25.55140186915888</c:v>
                </c:pt>
                <c:pt idx="107">
                  <c:v>25.564814814814813</c:v>
                </c:pt>
                <c:pt idx="108">
                  <c:v>25.458715596330276</c:v>
                </c:pt>
                <c:pt idx="109">
                  <c:v>25.490909090909092</c:v>
                </c:pt>
                <c:pt idx="110">
                  <c:v>25.423423423423422</c:v>
                </c:pt>
                <c:pt idx="111">
                  <c:v>25.285714285714285</c:v>
                </c:pt>
                <c:pt idx="112">
                  <c:v>25.318584070796462</c:v>
                </c:pt>
                <c:pt idx="113">
                  <c:v>25.342105263157894</c:v>
                </c:pt>
                <c:pt idx="114">
                  <c:v>25.252173913043478</c:v>
                </c:pt>
                <c:pt idx="115">
                  <c:v>25.181034482758619</c:v>
                </c:pt>
                <c:pt idx="116">
                  <c:v>25.102564102564102</c:v>
                </c:pt>
                <c:pt idx="117">
                  <c:v>25.254237288135592</c:v>
                </c:pt>
                <c:pt idx="118">
                  <c:v>25.336134453781511</c:v>
                </c:pt>
                <c:pt idx="119">
                  <c:v>25.324999999999999</c:v>
                </c:pt>
                <c:pt idx="120">
                  <c:v>25.231404958677686</c:v>
                </c:pt>
                <c:pt idx="121">
                  <c:v>25.360655737704917</c:v>
                </c:pt>
                <c:pt idx="122">
                  <c:v>25.382113821138212</c:v>
                </c:pt>
                <c:pt idx="123">
                  <c:v>25.266129032258064</c:v>
                </c:pt>
                <c:pt idx="124">
                  <c:v>25.152000000000001</c:v>
                </c:pt>
                <c:pt idx="125">
                  <c:v>25.285714285714285</c:v>
                </c:pt>
                <c:pt idx="126">
                  <c:v>25.354330708661418</c:v>
                </c:pt>
                <c:pt idx="127">
                  <c:v>25.28125</c:v>
                </c:pt>
                <c:pt idx="128">
                  <c:v>25.240310077519378</c:v>
                </c:pt>
                <c:pt idx="129">
                  <c:v>25.2</c:v>
                </c:pt>
                <c:pt idx="130">
                  <c:v>25.259541984732824</c:v>
                </c:pt>
                <c:pt idx="131">
                  <c:v>25.303030303030305</c:v>
                </c:pt>
                <c:pt idx="132">
                  <c:v>25.210526315789473</c:v>
                </c:pt>
                <c:pt idx="133">
                  <c:v>25.14179104477612</c:v>
                </c:pt>
                <c:pt idx="134">
                  <c:v>25.148148148148149</c:v>
                </c:pt>
                <c:pt idx="135">
                  <c:v>25.139705882352942</c:v>
                </c:pt>
                <c:pt idx="136">
                  <c:v>25.284671532846716</c:v>
                </c:pt>
                <c:pt idx="137">
                  <c:v>25.44927536231884</c:v>
                </c:pt>
                <c:pt idx="138">
                  <c:v>25.489208633093526</c:v>
                </c:pt>
                <c:pt idx="139">
                  <c:v>25.45</c:v>
                </c:pt>
                <c:pt idx="140">
                  <c:v>25.340425531914892</c:v>
                </c:pt>
                <c:pt idx="141">
                  <c:v>25.274647887323944</c:v>
                </c:pt>
                <c:pt idx="142">
                  <c:v>25.174825174825173</c:v>
                </c:pt>
                <c:pt idx="143">
                  <c:v>25.0625</c:v>
                </c:pt>
                <c:pt idx="144">
                  <c:v>24.979310344827585</c:v>
                </c:pt>
                <c:pt idx="145">
                  <c:v>24.856164383561644</c:v>
                </c:pt>
                <c:pt idx="146">
                  <c:v>24.80952380952381</c:v>
                </c:pt>
                <c:pt idx="147">
                  <c:v>24.864864864864863</c:v>
                </c:pt>
                <c:pt idx="148">
                  <c:v>24.778523489932887</c:v>
                </c:pt>
                <c:pt idx="149">
                  <c:v>24.646666666666668</c:v>
                </c:pt>
                <c:pt idx="150">
                  <c:v>24.589403973509935</c:v>
                </c:pt>
                <c:pt idx="151">
                  <c:v>24.69736842105263</c:v>
                </c:pt>
                <c:pt idx="152">
                  <c:v>24.601307189542485</c:v>
                </c:pt>
                <c:pt idx="153">
                  <c:v>24.668831168831169</c:v>
                </c:pt>
                <c:pt idx="154">
                  <c:v>24.593548387096774</c:v>
                </c:pt>
                <c:pt idx="155">
                  <c:v>24.564102564102566</c:v>
                </c:pt>
                <c:pt idx="156">
                  <c:v>24.503184713375795</c:v>
                </c:pt>
                <c:pt idx="157">
                  <c:v>24.544303797468356</c:v>
                </c:pt>
                <c:pt idx="158">
                  <c:v>24.534591194968552</c:v>
                </c:pt>
                <c:pt idx="159">
                  <c:v>24.4375</c:v>
                </c:pt>
                <c:pt idx="160">
                  <c:v>24.434782608695652</c:v>
                </c:pt>
                <c:pt idx="161">
                  <c:v>24.438271604938272</c:v>
                </c:pt>
                <c:pt idx="162">
                  <c:v>24.441717791411044</c:v>
                </c:pt>
                <c:pt idx="163">
                  <c:v>24.341463414634145</c:v>
                </c:pt>
                <c:pt idx="164">
                  <c:v>24.47878787878788</c:v>
                </c:pt>
                <c:pt idx="165">
                  <c:v>24.608433734939759</c:v>
                </c:pt>
                <c:pt idx="166">
                  <c:v>24.718562874251496</c:v>
                </c:pt>
                <c:pt idx="167">
                  <c:v>24.660714285714285</c:v>
                </c:pt>
                <c:pt idx="168">
                  <c:v>24.710059171597631</c:v>
                </c:pt>
                <c:pt idx="169">
                  <c:v>24.629411764705882</c:v>
                </c:pt>
                <c:pt idx="170">
                  <c:v>24.701754385964911</c:v>
                </c:pt>
                <c:pt idx="171">
                  <c:v>24.656976744186046</c:v>
                </c:pt>
                <c:pt idx="172">
                  <c:v>24.751445086705203</c:v>
                </c:pt>
                <c:pt idx="173">
                  <c:v>24.75287356321839</c:v>
                </c:pt>
                <c:pt idx="174">
                  <c:v>24.782857142857143</c:v>
                </c:pt>
                <c:pt idx="175">
                  <c:v>24.72159090909091</c:v>
                </c:pt>
                <c:pt idx="176">
                  <c:v>24.72316384180791</c:v>
                </c:pt>
                <c:pt idx="177">
                  <c:v>24.730337078651687</c:v>
                </c:pt>
                <c:pt idx="178">
                  <c:v>24.709497206703912</c:v>
                </c:pt>
                <c:pt idx="179">
                  <c:v>24.738888888888887</c:v>
                </c:pt>
                <c:pt idx="180">
                  <c:v>24.707182320441991</c:v>
                </c:pt>
                <c:pt idx="181">
                  <c:v>24.763736263736263</c:v>
                </c:pt>
                <c:pt idx="182">
                  <c:v>24.863387978142075</c:v>
                </c:pt>
                <c:pt idx="183">
                  <c:v>24.809782608695652</c:v>
                </c:pt>
                <c:pt idx="184">
                  <c:v>24.745945945945945</c:v>
                </c:pt>
                <c:pt idx="185">
                  <c:v>24.672043010752688</c:v>
                </c:pt>
                <c:pt idx="186">
                  <c:v>24.770053475935828</c:v>
                </c:pt>
                <c:pt idx="187">
                  <c:v>24.835106382978722</c:v>
                </c:pt>
                <c:pt idx="188">
                  <c:v>24.87830687830688</c:v>
                </c:pt>
                <c:pt idx="189">
                  <c:v>24.936842105263157</c:v>
                </c:pt>
                <c:pt idx="190">
                  <c:v>24.869109947643977</c:v>
                </c:pt>
                <c:pt idx="191">
                  <c:v>24.90625</c:v>
                </c:pt>
                <c:pt idx="192">
                  <c:v>24.870466321243523</c:v>
                </c:pt>
                <c:pt idx="193">
                  <c:v>24.819587628865978</c:v>
                </c:pt>
                <c:pt idx="194">
                  <c:v>24.866666666666667</c:v>
                </c:pt>
                <c:pt idx="195">
                  <c:v>24.943877551020407</c:v>
                </c:pt>
                <c:pt idx="196">
                  <c:v>25.030456852791879</c:v>
                </c:pt>
                <c:pt idx="197">
                  <c:v>25.131313131313131</c:v>
                </c:pt>
                <c:pt idx="198">
                  <c:v>25.1356783919598</c:v>
                </c:pt>
                <c:pt idx="199">
                  <c:v>25.105</c:v>
                </c:pt>
                <c:pt idx="200">
                  <c:v>25.094527363184081</c:v>
                </c:pt>
                <c:pt idx="201">
                  <c:v>25.079207920792079</c:v>
                </c:pt>
                <c:pt idx="202">
                  <c:v>25.068965517241381</c:v>
                </c:pt>
                <c:pt idx="203">
                  <c:v>25.161764705882351</c:v>
                </c:pt>
                <c:pt idx="204">
                  <c:v>25.175609756097561</c:v>
                </c:pt>
                <c:pt idx="205">
                  <c:v>25.150485436893202</c:v>
                </c:pt>
                <c:pt idx="206">
                  <c:v>25.077294685990339</c:v>
                </c:pt>
                <c:pt idx="207">
                  <c:v>25.052884615384617</c:v>
                </c:pt>
                <c:pt idx="208">
                  <c:v>25.172248803827753</c:v>
                </c:pt>
                <c:pt idx="209">
                  <c:v>25.276190476190475</c:v>
                </c:pt>
                <c:pt idx="210">
                  <c:v>25.374407582938389</c:v>
                </c:pt>
                <c:pt idx="211">
                  <c:v>25.273584905660378</c:v>
                </c:pt>
                <c:pt idx="212">
                  <c:v>25.225352112676056</c:v>
                </c:pt>
                <c:pt idx="213">
                  <c:v>25.27570093457944</c:v>
                </c:pt>
                <c:pt idx="214">
                  <c:v>25.167441860465118</c:v>
                </c:pt>
                <c:pt idx="215">
                  <c:v>25.138888888888889</c:v>
                </c:pt>
                <c:pt idx="216">
                  <c:v>25.1889400921659</c:v>
                </c:pt>
                <c:pt idx="217">
                  <c:v>25.169724770642201</c:v>
                </c:pt>
                <c:pt idx="218">
                  <c:v>25.232876712328768</c:v>
                </c:pt>
                <c:pt idx="219">
                  <c:v>25.195454545454545</c:v>
                </c:pt>
                <c:pt idx="220">
                  <c:v>25.212669683257918</c:v>
                </c:pt>
                <c:pt idx="221">
                  <c:v>25.198198198198199</c:v>
                </c:pt>
                <c:pt idx="222">
                  <c:v>25.170403587443946</c:v>
                </c:pt>
                <c:pt idx="223">
                  <c:v>25.227678571428573</c:v>
                </c:pt>
                <c:pt idx="224">
                  <c:v>25.2</c:v>
                </c:pt>
                <c:pt idx="225">
                  <c:v>25.150442477876105</c:v>
                </c:pt>
                <c:pt idx="226">
                  <c:v>25.140969162995596</c:v>
                </c:pt>
                <c:pt idx="227">
                  <c:v>25.157894736842106</c:v>
                </c:pt>
                <c:pt idx="228">
                  <c:v>25.087336244541486</c:v>
                </c:pt>
                <c:pt idx="229">
                  <c:v>25.056521739130435</c:v>
                </c:pt>
                <c:pt idx="230">
                  <c:v>25.00865800865801</c:v>
                </c:pt>
                <c:pt idx="231">
                  <c:v>25.008620689655171</c:v>
                </c:pt>
                <c:pt idx="232">
                  <c:v>24.965665236051503</c:v>
                </c:pt>
                <c:pt idx="233">
                  <c:v>24.944444444444443</c:v>
                </c:pt>
                <c:pt idx="234">
                  <c:v>24.957446808510639</c:v>
                </c:pt>
                <c:pt idx="235">
                  <c:v>24.949152542372882</c:v>
                </c:pt>
                <c:pt idx="236">
                  <c:v>24.970464135021096</c:v>
                </c:pt>
                <c:pt idx="237">
                  <c:v>25.029411764705884</c:v>
                </c:pt>
                <c:pt idx="238">
                  <c:v>24.96234309623431</c:v>
                </c:pt>
                <c:pt idx="239">
                  <c:v>24.920833333333334</c:v>
                </c:pt>
                <c:pt idx="240">
                  <c:v>25</c:v>
                </c:pt>
                <c:pt idx="241">
                  <c:v>25.004132231404959</c:v>
                </c:pt>
                <c:pt idx="242">
                  <c:v>25.065843621399178</c:v>
                </c:pt>
                <c:pt idx="243">
                  <c:v>25.020491803278688</c:v>
                </c:pt>
                <c:pt idx="244">
                  <c:v>24.991836734693877</c:v>
                </c:pt>
                <c:pt idx="245">
                  <c:v>24.967479674796749</c:v>
                </c:pt>
                <c:pt idx="246">
                  <c:v>24.979757085020243</c:v>
                </c:pt>
                <c:pt idx="247">
                  <c:v>24.951612903225808</c:v>
                </c:pt>
                <c:pt idx="248">
                  <c:v>24.895582329317268</c:v>
                </c:pt>
                <c:pt idx="249">
                  <c:v>24.923999999999999</c:v>
                </c:pt>
                <c:pt idx="250">
                  <c:v>24.848605577689241</c:v>
                </c:pt>
                <c:pt idx="251">
                  <c:v>24.793650793650794</c:v>
                </c:pt>
                <c:pt idx="252">
                  <c:v>24.75889328063241</c:v>
                </c:pt>
                <c:pt idx="253">
                  <c:v>24.795275590551181</c:v>
                </c:pt>
                <c:pt idx="254">
                  <c:v>24.831372549019608</c:v>
                </c:pt>
                <c:pt idx="255">
                  <c:v>24.78125</c:v>
                </c:pt>
                <c:pt idx="256">
                  <c:v>24.770428015564203</c:v>
                </c:pt>
                <c:pt idx="257">
                  <c:v>24.790697674418606</c:v>
                </c:pt>
                <c:pt idx="258">
                  <c:v>24.752895752895753</c:v>
                </c:pt>
                <c:pt idx="259">
                  <c:v>24.76923076923077</c:v>
                </c:pt>
                <c:pt idx="260">
                  <c:v>24.793103448275861</c:v>
                </c:pt>
                <c:pt idx="261">
                  <c:v>24.721374045801525</c:v>
                </c:pt>
                <c:pt idx="262">
                  <c:v>24.669201520912548</c:v>
                </c:pt>
                <c:pt idx="263">
                  <c:v>24.685606060606062</c:v>
                </c:pt>
                <c:pt idx="264">
                  <c:v>24.683018867924527</c:v>
                </c:pt>
                <c:pt idx="265">
                  <c:v>24.654135338345863</c:v>
                </c:pt>
                <c:pt idx="266">
                  <c:v>24.625468164794007</c:v>
                </c:pt>
                <c:pt idx="267">
                  <c:v>24.682835820895523</c:v>
                </c:pt>
                <c:pt idx="268">
                  <c:v>24.71003717472119</c:v>
                </c:pt>
                <c:pt idx="269">
                  <c:v>24.68888888888889</c:v>
                </c:pt>
                <c:pt idx="270">
                  <c:v>24.697416974169741</c:v>
                </c:pt>
                <c:pt idx="271">
                  <c:v>24.727941176470587</c:v>
                </c:pt>
                <c:pt idx="272">
                  <c:v>24.739926739926741</c:v>
                </c:pt>
                <c:pt idx="273">
                  <c:v>24.697080291970803</c:v>
                </c:pt>
                <c:pt idx="274">
                  <c:v>24.672727272727272</c:v>
                </c:pt>
                <c:pt idx="275">
                  <c:v>24.673913043478262</c:v>
                </c:pt>
                <c:pt idx="276">
                  <c:v>24.750902527075812</c:v>
                </c:pt>
                <c:pt idx="277">
                  <c:v>24.787769784172664</c:v>
                </c:pt>
                <c:pt idx="278">
                  <c:v>24.86021505376344</c:v>
                </c:pt>
                <c:pt idx="279">
                  <c:v>24.925000000000001</c:v>
                </c:pt>
                <c:pt idx="280">
                  <c:v>24.914590747330962</c:v>
                </c:pt>
                <c:pt idx="281">
                  <c:v>24.875886524822697</c:v>
                </c:pt>
                <c:pt idx="282">
                  <c:v>24.950530035335689</c:v>
                </c:pt>
                <c:pt idx="283">
                  <c:v>24.904929577464788</c:v>
                </c:pt>
                <c:pt idx="284">
                  <c:v>24.940350877192984</c:v>
                </c:pt>
                <c:pt idx="285">
                  <c:v>24.912587412587413</c:v>
                </c:pt>
                <c:pt idx="286">
                  <c:v>24.923344947735192</c:v>
                </c:pt>
                <c:pt idx="287">
                  <c:v>24.96875</c:v>
                </c:pt>
                <c:pt idx="288">
                  <c:v>24.961937716262977</c:v>
                </c:pt>
                <c:pt idx="289">
                  <c:v>25.013793103448275</c:v>
                </c:pt>
                <c:pt idx="290">
                  <c:v>25.027491408934708</c:v>
                </c:pt>
                <c:pt idx="291">
                  <c:v>25.034246575342465</c:v>
                </c:pt>
                <c:pt idx="292">
                  <c:v>25.068259385665527</c:v>
                </c:pt>
                <c:pt idx="293">
                  <c:v>25.027210884353742</c:v>
                </c:pt>
                <c:pt idx="294">
                  <c:v>25.030508474576273</c:v>
                </c:pt>
                <c:pt idx="295">
                  <c:v>25.030405405405407</c:v>
                </c:pt>
                <c:pt idx="296">
                  <c:v>25.053872053872055</c:v>
                </c:pt>
                <c:pt idx="297">
                  <c:v>25.026845637583893</c:v>
                </c:pt>
                <c:pt idx="298">
                  <c:v>25.056856187290968</c:v>
                </c:pt>
                <c:pt idx="299">
                  <c:v>25.076666666666668</c:v>
                </c:pt>
                <c:pt idx="300">
                  <c:v>25.102990033222593</c:v>
                </c:pt>
                <c:pt idx="301">
                  <c:v>25.076158940397352</c:v>
                </c:pt>
                <c:pt idx="302">
                  <c:v>25.079207920792079</c:v>
                </c:pt>
                <c:pt idx="303">
                  <c:v>25.118421052631579</c:v>
                </c:pt>
                <c:pt idx="304">
                  <c:v>25.167213114754098</c:v>
                </c:pt>
                <c:pt idx="305">
                  <c:v>25.091503267973856</c:v>
                </c:pt>
                <c:pt idx="306">
                  <c:v>25.10097719869707</c:v>
                </c:pt>
                <c:pt idx="307">
                  <c:v>25.146103896103895</c:v>
                </c:pt>
                <c:pt idx="308">
                  <c:v>25.142394822006473</c:v>
                </c:pt>
                <c:pt idx="309">
                  <c:v>25.167741935483871</c:v>
                </c:pt>
                <c:pt idx="310">
                  <c:v>25.138263665594856</c:v>
                </c:pt>
                <c:pt idx="311">
                  <c:v>25.125</c:v>
                </c:pt>
                <c:pt idx="312">
                  <c:v>25.092651757188499</c:v>
                </c:pt>
                <c:pt idx="313">
                  <c:v>25.156050955414013</c:v>
                </c:pt>
                <c:pt idx="314">
                  <c:v>25.215873015873015</c:v>
                </c:pt>
                <c:pt idx="315">
                  <c:v>25.25632911392405</c:v>
                </c:pt>
                <c:pt idx="316">
                  <c:v>25.328075709779181</c:v>
                </c:pt>
                <c:pt idx="317">
                  <c:v>25.330188679245282</c:v>
                </c:pt>
                <c:pt idx="318">
                  <c:v>25.338557993730408</c:v>
                </c:pt>
                <c:pt idx="319">
                  <c:v>25.328125</c:v>
                </c:pt>
                <c:pt idx="320">
                  <c:v>25.33644859813084</c:v>
                </c:pt>
                <c:pt idx="321">
                  <c:v>25.301242236024844</c:v>
                </c:pt>
                <c:pt idx="322">
                  <c:v>25.349845201238391</c:v>
                </c:pt>
                <c:pt idx="323">
                  <c:v>25.293209876543209</c:v>
                </c:pt>
                <c:pt idx="324">
                  <c:v>25.28923076923077</c:v>
                </c:pt>
                <c:pt idx="325">
                  <c:v>25.303680981595093</c:v>
                </c:pt>
                <c:pt idx="326">
                  <c:v>25.339449541284402</c:v>
                </c:pt>
                <c:pt idx="327">
                  <c:v>25.368902439024389</c:v>
                </c:pt>
                <c:pt idx="328">
                  <c:v>25.352583586626139</c:v>
                </c:pt>
                <c:pt idx="329">
                  <c:v>25.415151515151514</c:v>
                </c:pt>
                <c:pt idx="330">
                  <c:v>25.386706948640484</c:v>
                </c:pt>
                <c:pt idx="331">
                  <c:v>25.436746987951807</c:v>
                </c:pt>
                <c:pt idx="332">
                  <c:v>25.468468468468469</c:v>
                </c:pt>
                <c:pt idx="333">
                  <c:v>25.523952095808383</c:v>
                </c:pt>
                <c:pt idx="334">
                  <c:v>25.570149253731344</c:v>
                </c:pt>
                <c:pt idx="335">
                  <c:v>25.577380952380953</c:v>
                </c:pt>
                <c:pt idx="336">
                  <c:v>25.602373887240358</c:v>
                </c:pt>
                <c:pt idx="337">
                  <c:v>25.603550295857989</c:v>
                </c:pt>
                <c:pt idx="338">
                  <c:v>25.584070796460178</c:v>
                </c:pt>
                <c:pt idx="339">
                  <c:v>25.623529411764707</c:v>
                </c:pt>
                <c:pt idx="340">
                  <c:v>25.580645161290324</c:v>
                </c:pt>
                <c:pt idx="341">
                  <c:v>25.608187134502923</c:v>
                </c:pt>
                <c:pt idx="342">
                  <c:v>25.615160349854229</c:v>
                </c:pt>
                <c:pt idx="343">
                  <c:v>25.593023255813954</c:v>
                </c:pt>
                <c:pt idx="344">
                  <c:v>25.620289855072464</c:v>
                </c:pt>
                <c:pt idx="345">
                  <c:v>25.595375722543352</c:v>
                </c:pt>
                <c:pt idx="346">
                  <c:v>25.585014409221902</c:v>
                </c:pt>
                <c:pt idx="347">
                  <c:v>25.586206896551722</c:v>
                </c:pt>
                <c:pt idx="348">
                  <c:v>25.618911174785101</c:v>
                </c:pt>
                <c:pt idx="349">
                  <c:v>25.574285714285715</c:v>
                </c:pt>
                <c:pt idx="350">
                  <c:v>25.603988603988604</c:v>
                </c:pt>
                <c:pt idx="351">
                  <c:v>25.605113636363637</c:v>
                </c:pt>
                <c:pt idx="352">
                  <c:v>25.634560906515581</c:v>
                </c:pt>
                <c:pt idx="353">
                  <c:v>25.624293785310734</c:v>
                </c:pt>
                <c:pt idx="354">
                  <c:v>25.619718309859156</c:v>
                </c:pt>
                <c:pt idx="355">
                  <c:v>25.629213483146067</c:v>
                </c:pt>
                <c:pt idx="356">
                  <c:v>25.596638655462186</c:v>
                </c:pt>
                <c:pt idx="357">
                  <c:v>25.608938547486034</c:v>
                </c:pt>
                <c:pt idx="358">
                  <c:v>25.632311977715876</c:v>
                </c:pt>
                <c:pt idx="359">
                  <c:v>25.630555555555556</c:v>
                </c:pt>
                <c:pt idx="360">
                  <c:v>25.609418282548475</c:v>
                </c:pt>
                <c:pt idx="361">
                  <c:v>25.643646408839778</c:v>
                </c:pt>
                <c:pt idx="362">
                  <c:v>25.655647382920112</c:v>
                </c:pt>
                <c:pt idx="363">
                  <c:v>25.678571428571427</c:v>
                </c:pt>
                <c:pt idx="364">
                  <c:v>25.641095890410959</c:v>
                </c:pt>
                <c:pt idx="365">
                  <c:v>25.636612021857925</c:v>
                </c:pt>
                <c:pt idx="366">
                  <c:v>25.702997275204361</c:v>
                </c:pt>
                <c:pt idx="367">
                  <c:v>25.671195652173914</c:v>
                </c:pt>
                <c:pt idx="368">
                  <c:v>25.680216802168022</c:v>
                </c:pt>
                <c:pt idx="369">
                  <c:v>25.640540540540542</c:v>
                </c:pt>
                <c:pt idx="370">
                  <c:v>25.665768194070083</c:v>
                </c:pt>
                <c:pt idx="371">
                  <c:v>25.706989247311828</c:v>
                </c:pt>
                <c:pt idx="372">
                  <c:v>25.678284182305632</c:v>
                </c:pt>
                <c:pt idx="373">
                  <c:v>25.644385026737968</c:v>
                </c:pt>
                <c:pt idx="374">
                  <c:v>25.637333333333334</c:v>
                </c:pt>
                <c:pt idx="375">
                  <c:v>25.643617021276597</c:v>
                </c:pt>
                <c:pt idx="376">
                  <c:v>25.615384615384617</c:v>
                </c:pt>
                <c:pt idx="377">
                  <c:v>25.664021164021165</c:v>
                </c:pt>
                <c:pt idx="378">
                  <c:v>25.614775725593667</c:v>
                </c:pt>
                <c:pt idx="379">
                  <c:v>25.647368421052633</c:v>
                </c:pt>
                <c:pt idx="380">
                  <c:v>25.643044619422572</c:v>
                </c:pt>
                <c:pt idx="381">
                  <c:v>25.599476439790575</c:v>
                </c:pt>
                <c:pt idx="382">
                  <c:v>25.634464751958223</c:v>
                </c:pt>
                <c:pt idx="383">
                  <c:v>25.677083333333332</c:v>
                </c:pt>
                <c:pt idx="384">
                  <c:v>25.724675324675324</c:v>
                </c:pt>
                <c:pt idx="385">
                  <c:v>25.751295336787564</c:v>
                </c:pt>
                <c:pt idx="386">
                  <c:v>25.708010335917312</c:v>
                </c:pt>
                <c:pt idx="387">
                  <c:v>25.667525773195877</c:v>
                </c:pt>
                <c:pt idx="388">
                  <c:v>25.696658097686374</c:v>
                </c:pt>
                <c:pt idx="389">
                  <c:v>25.7</c:v>
                </c:pt>
                <c:pt idx="390">
                  <c:v>25.649616368286445</c:v>
                </c:pt>
                <c:pt idx="391">
                  <c:v>25.653061224489797</c:v>
                </c:pt>
                <c:pt idx="392">
                  <c:v>25.608142493638677</c:v>
                </c:pt>
                <c:pt idx="393">
                  <c:v>25.578680203045685</c:v>
                </c:pt>
                <c:pt idx="394">
                  <c:v>25.60759493670886</c:v>
                </c:pt>
                <c:pt idx="395">
                  <c:v>25.654040404040405</c:v>
                </c:pt>
                <c:pt idx="396">
                  <c:v>25.649874055415616</c:v>
                </c:pt>
                <c:pt idx="397">
                  <c:v>25.63065326633166</c:v>
                </c:pt>
                <c:pt idx="398">
                  <c:v>25.606516290726816</c:v>
                </c:pt>
                <c:pt idx="399">
                  <c:v>25.6175</c:v>
                </c:pt>
                <c:pt idx="400">
                  <c:v>25.633416458852867</c:v>
                </c:pt>
                <c:pt idx="401">
                  <c:v>25.64179104477612</c:v>
                </c:pt>
                <c:pt idx="402">
                  <c:v>25.580645161290324</c:v>
                </c:pt>
                <c:pt idx="403">
                  <c:v>25.60891089108911</c:v>
                </c:pt>
                <c:pt idx="404">
                  <c:v>25.617283950617285</c:v>
                </c:pt>
                <c:pt idx="405">
                  <c:v>25.618226600985221</c:v>
                </c:pt>
                <c:pt idx="406">
                  <c:v>25.570024570024572</c:v>
                </c:pt>
                <c:pt idx="407">
                  <c:v>25.625</c:v>
                </c:pt>
                <c:pt idx="408">
                  <c:v>25.594132029339853</c:v>
                </c:pt>
                <c:pt idx="409">
                  <c:v>25.595121951219511</c:v>
                </c:pt>
                <c:pt idx="410">
                  <c:v>25.564476885644769</c:v>
                </c:pt>
                <c:pt idx="411">
                  <c:v>25.533980582524272</c:v>
                </c:pt>
                <c:pt idx="412">
                  <c:v>25.489104116222759</c:v>
                </c:pt>
                <c:pt idx="413">
                  <c:v>25.44927536231884</c:v>
                </c:pt>
                <c:pt idx="414">
                  <c:v>25.455421686746988</c:v>
                </c:pt>
                <c:pt idx="415">
                  <c:v>25.4375</c:v>
                </c:pt>
                <c:pt idx="416">
                  <c:v>25.417266187050359</c:v>
                </c:pt>
                <c:pt idx="417">
                  <c:v>25.423444976076556</c:v>
                </c:pt>
                <c:pt idx="418">
                  <c:v>25.43198090692124</c:v>
                </c:pt>
                <c:pt idx="419">
                  <c:v>25.454761904761906</c:v>
                </c:pt>
                <c:pt idx="420">
                  <c:v>25.456057007125892</c:v>
                </c:pt>
                <c:pt idx="421">
                  <c:v>25.514218009478672</c:v>
                </c:pt>
                <c:pt idx="422">
                  <c:v>25.50354609929078</c:v>
                </c:pt>
                <c:pt idx="423">
                  <c:v>25.514150943396228</c:v>
                </c:pt>
                <c:pt idx="424">
                  <c:v>25.55294117647059</c:v>
                </c:pt>
                <c:pt idx="425">
                  <c:v>25.607981220657276</c:v>
                </c:pt>
                <c:pt idx="426">
                  <c:v>25.620608899297423</c:v>
                </c:pt>
                <c:pt idx="427">
                  <c:v>25.651869158878505</c:v>
                </c:pt>
                <c:pt idx="428">
                  <c:v>25.636363636363637</c:v>
                </c:pt>
                <c:pt idx="429">
                  <c:v>25.61627906976744</c:v>
                </c:pt>
                <c:pt idx="430">
                  <c:v>25.635730858468676</c:v>
                </c:pt>
                <c:pt idx="431">
                  <c:v>25.664351851851851</c:v>
                </c:pt>
                <c:pt idx="432">
                  <c:v>25.702078521939953</c:v>
                </c:pt>
                <c:pt idx="433">
                  <c:v>25.6889400921659</c:v>
                </c:pt>
                <c:pt idx="434">
                  <c:v>25.643678160919539</c:v>
                </c:pt>
                <c:pt idx="435">
                  <c:v>25.623853211009173</c:v>
                </c:pt>
                <c:pt idx="436">
                  <c:v>25.670480549199084</c:v>
                </c:pt>
                <c:pt idx="437">
                  <c:v>25.650684931506849</c:v>
                </c:pt>
                <c:pt idx="438">
                  <c:v>25.62870159453303</c:v>
                </c:pt>
                <c:pt idx="439">
                  <c:v>25.661363636363635</c:v>
                </c:pt>
                <c:pt idx="440">
                  <c:v>25.634920634920636</c:v>
                </c:pt>
                <c:pt idx="441">
                  <c:v>25.638009049773757</c:v>
                </c:pt>
                <c:pt idx="442">
                  <c:v>25.650112866817157</c:v>
                </c:pt>
                <c:pt idx="443">
                  <c:v>25.653153153153152</c:v>
                </c:pt>
                <c:pt idx="444">
                  <c:v>25.66741573033708</c:v>
                </c:pt>
                <c:pt idx="445">
                  <c:v>25.68609865470852</c:v>
                </c:pt>
                <c:pt idx="446">
                  <c:v>25.651006711409394</c:v>
                </c:pt>
                <c:pt idx="447">
                  <c:v>25.665178571428573</c:v>
                </c:pt>
                <c:pt idx="448">
                  <c:v>25.679287305122493</c:v>
                </c:pt>
                <c:pt idx="449">
                  <c:v>25.713333333333335</c:v>
                </c:pt>
                <c:pt idx="450">
                  <c:v>25.694013303769403</c:v>
                </c:pt>
                <c:pt idx="451">
                  <c:v>25.73008849557522</c:v>
                </c:pt>
                <c:pt idx="452">
                  <c:v>25.768211920529801</c:v>
                </c:pt>
                <c:pt idx="453">
                  <c:v>25.764317180616739</c:v>
                </c:pt>
                <c:pt idx="454">
                  <c:v>25.756043956043957</c:v>
                </c:pt>
                <c:pt idx="455">
                  <c:v>25.75</c:v>
                </c:pt>
                <c:pt idx="456">
                  <c:v>25.774617067833699</c:v>
                </c:pt>
                <c:pt idx="457">
                  <c:v>25.792576419213972</c:v>
                </c:pt>
                <c:pt idx="458">
                  <c:v>25.795206971677558</c:v>
                </c:pt>
                <c:pt idx="459">
                  <c:v>25.82391304347826</c:v>
                </c:pt>
                <c:pt idx="460">
                  <c:v>25.785249457700651</c:v>
                </c:pt>
                <c:pt idx="461">
                  <c:v>25.785714285714285</c:v>
                </c:pt>
                <c:pt idx="462">
                  <c:v>25.792656587473001</c:v>
                </c:pt>
                <c:pt idx="463">
                  <c:v>25.842672413793103</c:v>
                </c:pt>
                <c:pt idx="464">
                  <c:v>25.851612903225806</c:v>
                </c:pt>
                <c:pt idx="465">
                  <c:v>25.879828326180256</c:v>
                </c:pt>
                <c:pt idx="466">
                  <c:v>25.871520342612421</c:v>
                </c:pt>
                <c:pt idx="467">
                  <c:v>25.905982905982906</c:v>
                </c:pt>
                <c:pt idx="468">
                  <c:v>25.921108742004265</c:v>
                </c:pt>
                <c:pt idx="469">
                  <c:v>25.951063829787234</c:v>
                </c:pt>
                <c:pt idx="470">
                  <c:v>25.938428874734608</c:v>
                </c:pt>
                <c:pt idx="471">
                  <c:v>25.91949152542373</c:v>
                </c:pt>
                <c:pt idx="472">
                  <c:v>25.91120507399577</c:v>
                </c:pt>
                <c:pt idx="473">
                  <c:v>25.900843881856542</c:v>
                </c:pt>
                <c:pt idx="474">
                  <c:v>25.92</c:v>
                </c:pt>
                <c:pt idx="475">
                  <c:v>25.913865546218489</c:v>
                </c:pt>
                <c:pt idx="476">
                  <c:v>25.926624737945492</c:v>
                </c:pt>
                <c:pt idx="477">
                  <c:v>25.96652719665272</c:v>
                </c:pt>
                <c:pt idx="478">
                  <c:v>25.968684759916492</c:v>
                </c:pt>
                <c:pt idx="479">
                  <c:v>25.954166666666666</c:v>
                </c:pt>
                <c:pt idx="480">
                  <c:v>25.943866943866944</c:v>
                </c:pt>
                <c:pt idx="481">
                  <c:v>25.946058091286307</c:v>
                </c:pt>
                <c:pt idx="482">
                  <c:v>25.975155279503106</c:v>
                </c:pt>
                <c:pt idx="483">
                  <c:v>25.995867768595041</c:v>
                </c:pt>
                <c:pt idx="484">
                  <c:v>26.030927835051546</c:v>
                </c:pt>
                <c:pt idx="485">
                  <c:v>26.030864197530864</c:v>
                </c:pt>
                <c:pt idx="486">
                  <c:v>26.055441478439427</c:v>
                </c:pt>
                <c:pt idx="487">
                  <c:v>26.081967213114755</c:v>
                </c:pt>
                <c:pt idx="488">
                  <c:v>26.083844580777097</c:v>
                </c:pt>
                <c:pt idx="489">
                  <c:v>26.10408163265306</c:v>
                </c:pt>
                <c:pt idx="490">
                  <c:v>26.091649694501019</c:v>
                </c:pt>
                <c:pt idx="491">
                  <c:v>26.091463414634145</c:v>
                </c:pt>
                <c:pt idx="492">
                  <c:v>26.113590263691684</c:v>
                </c:pt>
                <c:pt idx="493">
                  <c:v>26.078947368421051</c:v>
                </c:pt>
                <c:pt idx="494">
                  <c:v>26.078787878787878</c:v>
                </c:pt>
                <c:pt idx="495">
                  <c:v>26.070564516129032</c:v>
                </c:pt>
                <c:pt idx="496">
                  <c:v>26.058350100603622</c:v>
                </c:pt>
                <c:pt idx="497">
                  <c:v>26.054216867469879</c:v>
                </c:pt>
                <c:pt idx="498">
                  <c:v>26.032064128256511</c:v>
                </c:pt>
                <c:pt idx="499">
                  <c:v>25.995999999999999</c:v>
                </c:pt>
                <c:pt idx="500">
                  <c:v>26.003992015968063</c:v>
                </c:pt>
                <c:pt idx="501">
                  <c:v>26.007968127490042</c:v>
                </c:pt>
                <c:pt idx="502">
                  <c:v>25.984095427435388</c:v>
                </c:pt>
                <c:pt idx="503">
                  <c:v>26.00793650793651</c:v>
                </c:pt>
                <c:pt idx="504">
                  <c:v>26.001980198019801</c:v>
                </c:pt>
                <c:pt idx="505">
                  <c:v>26.035573122529645</c:v>
                </c:pt>
                <c:pt idx="506">
                  <c:v>26.055226824457595</c:v>
                </c:pt>
                <c:pt idx="507">
                  <c:v>26.09251968503937</c:v>
                </c:pt>
                <c:pt idx="508">
                  <c:v>26.076620825147348</c:v>
                </c:pt>
                <c:pt idx="509">
                  <c:v>26.045098039215688</c:v>
                </c:pt>
                <c:pt idx="510">
                  <c:v>26.06457925636008</c:v>
                </c:pt>
                <c:pt idx="511">
                  <c:v>26.06640625</c:v>
                </c:pt>
                <c:pt idx="512">
                  <c:v>26.107212475633528</c:v>
                </c:pt>
                <c:pt idx="513">
                  <c:v>26.101167315175097</c:v>
                </c:pt>
                <c:pt idx="514">
                  <c:v>26.093203883495146</c:v>
                </c:pt>
                <c:pt idx="515">
                  <c:v>26.085271317829456</c:v>
                </c:pt>
                <c:pt idx="516">
                  <c:v>26.083172147001935</c:v>
                </c:pt>
                <c:pt idx="517">
                  <c:v>26.073359073359072</c:v>
                </c:pt>
                <c:pt idx="518">
                  <c:v>26.107899807321772</c:v>
                </c:pt>
                <c:pt idx="519">
                  <c:v>26.098076923076924</c:v>
                </c:pt>
                <c:pt idx="520">
                  <c:v>26.072936660268713</c:v>
                </c:pt>
                <c:pt idx="521">
                  <c:v>26.036398467432949</c:v>
                </c:pt>
                <c:pt idx="522">
                  <c:v>26.05544933078394</c:v>
                </c:pt>
                <c:pt idx="523">
                  <c:v>26.072519083969464</c:v>
                </c:pt>
                <c:pt idx="524">
                  <c:v>26.04</c:v>
                </c:pt>
                <c:pt idx="525">
                  <c:v>26.064638783269963</c:v>
                </c:pt>
                <c:pt idx="526">
                  <c:v>26.085388994307401</c:v>
                </c:pt>
                <c:pt idx="527">
                  <c:v>26.104166666666668</c:v>
                </c:pt>
                <c:pt idx="528">
                  <c:v>26.128544423440452</c:v>
                </c:pt>
                <c:pt idx="529">
                  <c:v>26.109433962264152</c:v>
                </c:pt>
                <c:pt idx="530">
                  <c:v>26.103578154425612</c:v>
                </c:pt>
                <c:pt idx="531">
                  <c:v>26.127819548872182</c:v>
                </c:pt>
                <c:pt idx="532">
                  <c:v>26.106941838649156</c:v>
                </c:pt>
                <c:pt idx="533">
                  <c:v>26.088014981273407</c:v>
                </c:pt>
                <c:pt idx="534">
                  <c:v>26.050467289719627</c:v>
                </c:pt>
                <c:pt idx="535">
                  <c:v>26.027985074626866</c:v>
                </c:pt>
                <c:pt idx="536">
                  <c:v>26.048417132216017</c:v>
                </c:pt>
                <c:pt idx="537">
                  <c:v>26.026022304832715</c:v>
                </c:pt>
                <c:pt idx="538">
                  <c:v>26.022263450834881</c:v>
                </c:pt>
                <c:pt idx="539">
                  <c:v>26.053703703703704</c:v>
                </c:pt>
                <c:pt idx="540">
                  <c:v>26.085027726432532</c:v>
                </c:pt>
                <c:pt idx="541">
                  <c:v>26.079335793357934</c:v>
                </c:pt>
                <c:pt idx="542">
                  <c:v>26.077348066298342</c:v>
                </c:pt>
                <c:pt idx="543">
                  <c:v>26.060661764705884</c:v>
                </c:pt>
                <c:pt idx="544">
                  <c:v>26.086238532110091</c:v>
                </c:pt>
                <c:pt idx="545">
                  <c:v>26.091575091575091</c:v>
                </c:pt>
                <c:pt idx="546">
                  <c:v>26.080438756855575</c:v>
                </c:pt>
                <c:pt idx="547">
                  <c:v>26.089416058394161</c:v>
                </c:pt>
                <c:pt idx="548">
                  <c:v>26.0856102003643</c:v>
                </c:pt>
                <c:pt idx="549">
                  <c:v>26.116363636363637</c:v>
                </c:pt>
                <c:pt idx="550">
                  <c:v>26.085299455535392</c:v>
                </c:pt>
                <c:pt idx="551">
                  <c:v>26.056159420289855</c:v>
                </c:pt>
                <c:pt idx="552">
                  <c:v>26.095840867992766</c:v>
                </c:pt>
                <c:pt idx="553">
                  <c:v>26.117328519855597</c:v>
                </c:pt>
                <c:pt idx="554">
                  <c:v>26.095495495495495</c:v>
                </c:pt>
                <c:pt idx="555">
                  <c:v>26.100719424460433</c:v>
                </c:pt>
                <c:pt idx="556">
                  <c:v>26.12387791741472</c:v>
                </c:pt>
                <c:pt idx="557">
                  <c:v>26.134408602150536</c:v>
                </c:pt>
                <c:pt idx="558">
                  <c:v>26.128801431127012</c:v>
                </c:pt>
                <c:pt idx="559">
                  <c:v>26.107142857142858</c:v>
                </c:pt>
                <c:pt idx="560">
                  <c:v>26.083778966131906</c:v>
                </c:pt>
                <c:pt idx="561">
                  <c:v>26.103202846975091</c:v>
                </c:pt>
                <c:pt idx="562">
                  <c:v>26.129662522202487</c:v>
                </c:pt>
                <c:pt idx="563">
                  <c:v>26.108156028368793</c:v>
                </c:pt>
                <c:pt idx="564">
                  <c:v>26.113274336283187</c:v>
                </c:pt>
                <c:pt idx="565">
                  <c:v>26.107773851590107</c:v>
                </c:pt>
                <c:pt idx="566">
                  <c:v>26.067019400352734</c:v>
                </c:pt>
                <c:pt idx="567">
                  <c:v>26.038732394366196</c:v>
                </c:pt>
                <c:pt idx="568">
                  <c:v>26.036906854130052</c:v>
                </c:pt>
                <c:pt idx="569">
                  <c:v>26.036842105263158</c:v>
                </c:pt>
                <c:pt idx="570">
                  <c:v>26.019264448336251</c:v>
                </c:pt>
                <c:pt idx="571">
                  <c:v>26.026223776223777</c:v>
                </c:pt>
                <c:pt idx="572">
                  <c:v>26.005235602094242</c:v>
                </c:pt>
                <c:pt idx="573">
                  <c:v>26.005226480836235</c:v>
                </c:pt>
                <c:pt idx="574">
                  <c:v>25.996521739130436</c:v>
                </c:pt>
                <c:pt idx="575">
                  <c:v>26.015625</c:v>
                </c:pt>
                <c:pt idx="576">
                  <c:v>26.017331022530328</c:v>
                </c:pt>
                <c:pt idx="577">
                  <c:v>26.039792387543251</c:v>
                </c:pt>
                <c:pt idx="578">
                  <c:v>26.037996545768568</c:v>
                </c:pt>
                <c:pt idx="579">
                  <c:v>26.032758620689656</c:v>
                </c:pt>
                <c:pt idx="580">
                  <c:v>26.02065404475043</c:v>
                </c:pt>
                <c:pt idx="581">
                  <c:v>26.060137457044675</c:v>
                </c:pt>
                <c:pt idx="582">
                  <c:v>26.073756432246999</c:v>
                </c:pt>
                <c:pt idx="583">
                  <c:v>26.059931506849313</c:v>
                </c:pt>
                <c:pt idx="584">
                  <c:v>26.05982905982906</c:v>
                </c:pt>
                <c:pt idx="585">
                  <c:v>26.051194539249146</c:v>
                </c:pt>
                <c:pt idx="586">
                  <c:v>26.020442930153322</c:v>
                </c:pt>
                <c:pt idx="587">
                  <c:v>26.023809523809526</c:v>
                </c:pt>
                <c:pt idx="588">
                  <c:v>26.045840407470287</c:v>
                </c:pt>
                <c:pt idx="589">
                  <c:v>26.064406779661017</c:v>
                </c:pt>
                <c:pt idx="590">
                  <c:v>26.050761421319798</c:v>
                </c:pt>
                <c:pt idx="591">
                  <c:v>26.038851351351351</c:v>
                </c:pt>
                <c:pt idx="592">
                  <c:v>26.065767284991569</c:v>
                </c:pt>
                <c:pt idx="593">
                  <c:v>26.089225589225588</c:v>
                </c:pt>
                <c:pt idx="594">
                  <c:v>26.110924369747899</c:v>
                </c:pt>
                <c:pt idx="595">
                  <c:v>26.09228187919463</c:v>
                </c:pt>
                <c:pt idx="596">
                  <c:v>26.095477386934672</c:v>
                </c:pt>
                <c:pt idx="597">
                  <c:v>26.098662207357858</c:v>
                </c:pt>
                <c:pt idx="598">
                  <c:v>26.106844741235392</c:v>
                </c:pt>
                <c:pt idx="599">
                  <c:v>26.133333333333333</c:v>
                </c:pt>
                <c:pt idx="600">
                  <c:v>26.114808652246257</c:v>
                </c:pt>
                <c:pt idx="601">
                  <c:v>26.114617940199334</c:v>
                </c:pt>
                <c:pt idx="602">
                  <c:v>26.107794361525706</c:v>
                </c:pt>
                <c:pt idx="603">
                  <c:v>26.109271523178808</c:v>
                </c:pt>
                <c:pt idx="604">
                  <c:v>26.140495867768596</c:v>
                </c:pt>
                <c:pt idx="605">
                  <c:v>26.117161716171616</c:v>
                </c:pt>
                <c:pt idx="606">
                  <c:v>26.135090609555188</c:v>
                </c:pt>
                <c:pt idx="607">
                  <c:v>26.101973684210527</c:v>
                </c:pt>
                <c:pt idx="608">
                  <c:v>26.10673234811166</c:v>
                </c:pt>
                <c:pt idx="609">
                  <c:v>26.085245901639343</c:v>
                </c:pt>
                <c:pt idx="610">
                  <c:v>26.081833060556466</c:v>
                </c:pt>
                <c:pt idx="611">
                  <c:v>26.109477124183005</c:v>
                </c:pt>
                <c:pt idx="612">
                  <c:v>26.086460032626427</c:v>
                </c:pt>
                <c:pt idx="613">
                  <c:v>26.078175895765472</c:v>
                </c:pt>
                <c:pt idx="614">
                  <c:v>26.069918699186992</c:v>
                </c:pt>
                <c:pt idx="615">
                  <c:v>26.058441558441558</c:v>
                </c:pt>
                <c:pt idx="616">
                  <c:v>26.034035656401944</c:v>
                </c:pt>
                <c:pt idx="617">
                  <c:v>26.022653721682847</c:v>
                </c:pt>
                <c:pt idx="618">
                  <c:v>26.048465266558967</c:v>
                </c:pt>
                <c:pt idx="619">
                  <c:v>26.041935483870969</c:v>
                </c:pt>
                <c:pt idx="620">
                  <c:v>26.043478260869566</c:v>
                </c:pt>
                <c:pt idx="621">
                  <c:v>26.033762057877812</c:v>
                </c:pt>
                <c:pt idx="622">
                  <c:v>26.046548956661315</c:v>
                </c:pt>
                <c:pt idx="623">
                  <c:v>26.044871794871796</c:v>
                </c:pt>
                <c:pt idx="624">
                  <c:v>26.052800000000001</c:v>
                </c:pt>
                <c:pt idx="625">
                  <c:v>26.059105431309906</c:v>
                </c:pt>
                <c:pt idx="626">
                  <c:v>26.03189792663477</c:v>
                </c:pt>
                <c:pt idx="627">
                  <c:v>26.041401273885349</c:v>
                </c:pt>
                <c:pt idx="628">
                  <c:v>26.052464228934817</c:v>
                </c:pt>
                <c:pt idx="629">
                  <c:v>26.076190476190476</c:v>
                </c:pt>
                <c:pt idx="630">
                  <c:v>26.069730586370842</c:v>
                </c:pt>
                <c:pt idx="631">
                  <c:v>26.080696202531644</c:v>
                </c:pt>
                <c:pt idx="632">
                  <c:v>26.109004739336491</c:v>
                </c:pt>
                <c:pt idx="633">
                  <c:v>26.119873817034701</c:v>
                </c:pt>
                <c:pt idx="634">
                  <c:v>26.129133858267718</c:v>
                </c:pt>
                <c:pt idx="635">
                  <c:v>26.114779874213838</c:v>
                </c:pt>
                <c:pt idx="636">
                  <c:v>26.103610675039246</c:v>
                </c:pt>
                <c:pt idx="637">
                  <c:v>26.098746081504704</c:v>
                </c:pt>
                <c:pt idx="638">
                  <c:v>26.129890453834115</c:v>
                </c:pt>
                <c:pt idx="639">
                  <c:v>26.1484375</c:v>
                </c:pt>
                <c:pt idx="640">
                  <c:v>26.15600624024961</c:v>
                </c:pt>
                <c:pt idx="641">
                  <c:v>26.188473520249222</c:v>
                </c:pt>
                <c:pt idx="642">
                  <c:v>26.217729393468119</c:v>
                </c:pt>
                <c:pt idx="643">
                  <c:v>26.215838509316772</c:v>
                </c:pt>
                <c:pt idx="644">
                  <c:v>26.221705426356589</c:v>
                </c:pt>
                <c:pt idx="645">
                  <c:v>26.193498452012385</c:v>
                </c:pt>
                <c:pt idx="646">
                  <c:v>26.202472952086552</c:v>
                </c:pt>
                <c:pt idx="647">
                  <c:v>26.186728395061728</c:v>
                </c:pt>
                <c:pt idx="648">
                  <c:v>26.209553158705702</c:v>
                </c:pt>
                <c:pt idx="649">
                  <c:v>26.195384615384615</c:v>
                </c:pt>
                <c:pt idx="650">
                  <c:v>26.181259600614439</c:v>
                </c:pt>
                <c:pt idx="651">
                  <c:v>26.170245398773005</c:v>
                </c:pt>
                <c:pt idx="652">
                  <c:v>26.165390505359877</c:v>
                </c:pt>
                <c:pt idx="653">
                  <c:v>26.175840978593271</c:v>
                </c:pt>
                <c:pt idx="654">
                  <c:v>26.184732824427481</c:v>
                </c:pt>
                <c:pt idx="655">
                  <c:v>26.181402439024389</c:v>
                </c:pt>
                <c:pt idx="656">
                  <c:v>26.158295281582951</c:v>
                </c:pt>
                <c:pt idx="657">
                  <c:v>26.153495440729483</c:v>
                </c:pt>
                <c:pt idx="658">
                  <c:v>26.135053110773899</c:v>
                </c:pt>
                <c:pt idx="659">
                  <c:v>26.146969696969698</c:v>
                </c:pt>
                <c:pt idx="660">
                  <c:v>26.16944024205749</c:v>
                </c:pt>
                <c:pt idx="661">
                  <c:v>26.152567975830816</c:v>
                </c:pt>
                <c:pt idx="662">
                  <c:v>26.140271493212669</c:v>
                </c:pt>
                <c:pt idx="663">
                  <c:v>26.150602409638555</c:v>
                </c:pt>
                <c:pt idx="664">
                  <c:v>26.133834586466165</c:v>
                </c:pt>
                <c:pt idx="665">
                  <c:v>26.099099099099099</c:v>
                </c:pt>
                <c:pt idx="666">
                  <c:v>26.11544227886057</c:v>
                </c:pt>
                <c:pt idx="667">
                  <c:v>26.106287425149702</c:v>
                </c:pt>
                <c:pt idx="668">
                  <c:v>26.107623318385649</c:v>
                </c:pt>
                <c:pt idx="669">
                  <c:v>26.104477611940297</c:v>
                </c:pt>
                <c:pt idx="670">
                  <c:v>26.10134128166915</c:v>
                </c:pt>
                <c:pt idx="671">
                  <c:v>26.077380952380953</c:v>
                </c:pt>
                <c:pt idx="672">
                  <c:v>26.096582466567607</c:v>
                </c:pt>
                <c:pt idx="673">
                  <c:v>26.08605341246291</c:v>
                </c:pt>
                <c:pt idx="674">
                  <c:v>26.082962962962963</c:v>
                </c:pt>
                <c:pt idx="675">
                  <c:v>26.102071005917161</c:v>
                </c:pt>
                <c:pt idx="676">
                  <c:v>26.131462333825702</c:v>
                </c:pt>
                <c:pt idx="677">
                  <c:v>26.150442477876105</c:v>
                </c:pt>
                <c:pt idx="678">
                  <c:v>26.176730486008836</c:v>
                </c:pt>
                <c:pt idx="679">
                  <c:v>26.148529411764706</c:v>
                </c:pt>
                <c:pt idx="680">
                  <c:v>26.145374449339208</c:v>
                </c:pt>
                <c:pt idx="681">
                  <c:v>26.129032258064516</c:v>
                </c:pt>
                <c:pt idx="682">
                  <c:v>26.147877013177158</c:v>
                </c:pt>
                <c:pt idx="683">
                  <c:v>26.133040935672515</c:v>
                </c:pt>
                <c:pt idx="684">
                  <c:v>26.14890510948905</c:v>
                </c:pt>
                <c:pt idx="685">
                  <c:v>26.134110787172013</c:v>
                </c:pt>
                <c:pt idx="686">
                  <c:v>26.126637554585152</c:v>
                </c:pt>
                <c:pt idx="687">
                  <c:v>26.135174418604652</c:v>
                </c:pt>
                <c:pt idx="688">
                  <c:v>26.124818577648767</c:v>
                </c:pt>
                <c:pt idx="689">
                  <c:v>26.144927536231883</c:v>
                </c:pt>
                <c:pt idx="690">
                  <c:v>26.136034732272069</c:v>
                </c:pt>
                <c:pt idx="691">
                  <c:v>26.109826589595375</c:v>
                </c:pt>
                <c:pt idx="692">
                  <c:v>26.093795093795094</c:v>
                </c:pt>
                <c:pt idx="693">
                  <c:v>26.097982708933717</c:v>
                </c:pt>
                <c:pt idx="694">
                  <c:v>26.100719424460433</c:v>
                </c:pt>
                <c:pt idx="695">
                  <c:v>26.110632183908045</c:v>
                </c:pt>
                <c:pt idx="696">
                  <c:v>26.107604017216644</c:v>
                </c:pt>
                <c:pt idx="697">
                  <c:v>26.116045845272208</c:v>
                </c:pt>
                <c:pt idx="698">
                  <c:v>26.101573676680975</c:v>
                </c:pt>
                <c:pt idx="699">
                  <c:v>26.125714285714285</c:v>
                </c:pt>
                <c:pt idx="700">
                  <c:v>26.139800285306706</c:v>
                </c:pt>
                <c:pt idx="701">
                  <c:v>26.108262108262107</c:v>
                </c:pt>
                <c:pt idx="702">
                  <c:v>26.091038406827881</c:v>
                </c:pt>
                <c:pt idx="703">
                  <c:v>26.085227272727273</c:v>
                </c:pt>
                <c:pt idx="704">
                  <c:v>26.096453900709221</c:v>
                </c:pt>
                <c:pt idx="705">
                  <c:v>26.103399433427761</c:v>
                </c:pt>
                <c:pt idx="706">
                  <c:v>26.099009900990097</c:v>
                </c:pt>
                <c:pt idx="707">
                  <c:v>26.094632768361581</c:v>
                </c:pt>
                <c:pt idx="708">
                  <c:v>26.080394922425953</c:v>
                </c:pt>
                <c:pt idx="709">
                  <c:v>26.052112676056339</c:v>
                </c:pt>
                <c:pt idx="710">
                  <c:v>26.060478199718705</c:v>
                </c:pt>
                <c:pt idx="711">
                  <c:v>26.075842696629213</c:v>
                </c:pt>
                <c:pt idx="712">
                  <c:v>26.053295932678822</c:v>
                </c:pt>
                <c:pt idx="713">
                  <c:v>26.023809523809526</c:v>
                </c:pt>
                <c:pt idx="714">
                  <c:v>26.001398601398602</c:v>
                </c:pt>
                <c:pt idx="715">
                  <c:v>26.008379888268156</c:v>
                </c:pt>
                <c:pt idx="716">
                  <c:v>26.027894002789399</c:v>
                </c:pt>
                <c:pt idx="717">
                  <c:v>26.012534818941504</c:v>
                </c:pt>
                <c:pt idx="718">
                  <c:v>26.030598052851182</c:v>
                </c:pt>
                <c:pt idx="719">
                  <c:v>26.022222222222222</c:v>
                </c:pt>
                <c:pt idx="720">
                  <c:v>26.023578363384189</c:v>
                </c:pt>
                <c:pt idx="721">
                  <c:v>26.044321329639889</c:v>
                </c:pt>
                <c:pt idx="722">
                  <c:v>26.048409405255878</c:v>
                </c:pt>
                <c:pt idx="723">
                  <c:v>26.063535911602209</c:v>
                </c:pt>
                <c:pt idx="724">
                  <c:v>26.068965517241381</c:v>
                </c:pt>
                <c:pt idx="725">
                  <c:v>26.067493112947659</c:v>
                </c:pt>
                <c:pt idx="726">
                  <c:v>26.052269601100413</c:v>
                </c:pt>
                <c:pt idx="727">
                  <c:v>26.059065934065934</c:v>
                </c:pt>
                <c:pt idx="728">
                  <c:v>26.085048010973939</c:v>
                </c:pt>
                <c:pt idx="729">
                  <c:v>26.105479452054794</c:v>
                </c:pt>
                <c:pt idx="730">
                  <c:v>26.101231190150479</c:v>
                </c:pt>
                <c:pt idx="731">
                  <c:v>26.107923497267759</c:v>
                </c:pt>
                <c:pt idx="732">
                  <c:v>26.098226466575717</c:v>
                </c:pt>
                <c:pt idx="733">
                  <c:v>26.099455040871934</c:v>
                </c:pt>
                <c:pt idx="734">
                  <c:v>26.102040816326532</c:v>
                </c:pt>
                <c:pt idx="735">
                  <c:v>26.105978260869566</c:v>
                </c:pt>
                <c:pt idx="736">
                  <c:v>26.105834464043419</c:v>
                </c:pt>
                <c:pt idx="737">
                  <c:v>26.109756097560975</c:v>
                </c:pt>
                <c:pt idx="738">
                  <c:v>26.085250338294994</c:v>
                </c:pt>
                <c:pt idx="739">
                  <c:v>26.090540540540541</c:v>
                </c:pt>
                <c:pt idx="740">
                  <c:v>26.087719298245613</c:v>
                </c:pt>
                <c:pt idx="741">
                  <c:v>26.097035040431265</c:v>
                </c:pt>
                <c:pt idx="742">
                  <c:v>26.083445491251684</c:v>
                </c:pt>
                <c:pt idx="743">
                  <c:v>26.091397849462364</c:v>
                </c:pt>
                <c:pt idx="744">
                  <c:v>26.099328859060403</c:v>
                </c:pt>
                <c:pt idx="745">
                  <c:v>26.107238605898122</c:v>
                </c:pt>
                <c:pt idx="746">
                  <c:v>26.104417670682732</c:v>
                </c:pt>
                <c:pt idx="747">
                  <c:v>26.09090909090909</c:v>
                </c:pt>
                <c:pt idx="748">
                  <c:v>26.104138851802404</c:v>
                </c:pt>
                <c:pt idx="749">
                  <c:v>26.086666666666666</c:v>
                </c:pt>
                <c:pt idx="750">
                  <c:v>26.079893475366177</c:v>
                </c:pt>
                <c:pt idx="751">
                  <c:v>26.091755319148938</c:v>
                </c:pt>
                <c:pt idx="752">
                  <c:v>26.116865869853918</c:v>
                </c:pt>
                <c:pt idx="753">
                  <c:v>26.133952254641908</c:v>
                </c:pt>
                <c:pt idx="754">
                  <c:v>26.14569536423841</c:v>
                </c:pt>
                <c:pt idx="755">
                  <c:v>26.158730158730158</c:v>
                </c:pt>
                <c:pt idx="756">
                  <c:v>26.163804491413476</c:v>
                </c:pt>
                <c:pt idx="757">
                  <c:v>26.175461741424801</c:v>
                </c:pt>
                <c:pt idx="758">
                  <c:v>26.180500658761527</c:v>
                </c:pt>
                <c:pt idx="759">
                  <c:v>26.207894736842107</c:v>
                </c:pt>
                <c:pt idx="760">
                  <c:v>26.195795006570304</c:v>
                </c:pt>
                <c:pt idx="761">
                  <c:v>26.215223097112862</c:v>
                </c:pt>
                <c:pt idx="762">
                  <c:v>26.197903014416777</c:v>
                </c:pt>
                <c:pt idx="763">
                  <c:v>26.217277486910994</c:v>
                </c:pt>
                <c:pt idx="764">
                  <c:v>26.247058823529411</c:v>
                </c:pt>
                <c:pt idx="765">
                  <c:v>26.232375979112273</c:v>
                </c:pt>
                <c:pt idx="766">
                  <c:v>26.219035202086051</c:v>
                </c:pt>
                <c:pt idx="767">
                  <c:v>26.23046875</c:v>
                </c:pt>
                <c:pt idx="768">
                  <c:v>26.210663198959686</c:v>
                </c:pt>
                <c:pt idx="769">
                  <c:v>26.23116883116883</c:v>
                </c:pt>
                <c:pt idx="770">
                  <c:v>26.260700389105057</c:v>
                </c:pt>
                <c:pt idx="771">
                  <c:v>26.257772020725387</c:v>
                </c:pt>
                <c:pt idx="772">
                  <c:v>26.2496765847348</c:v>
                </c:pt>
                <c:pt idx="773">
                  <c:v>26.254521963824288</c:v>
                </c:pt>
                <c:pt idx="774">
                  <c:v>26.256774193548388</c:v>
                </c:pt>
                <c:pt idx="775">
                  <c:v>26.23840206185567</c:v>
                </c:pt>
                <c:pt idx="776">
                  <c:v>26.223938223938223</c:v>
                </c:pt>
                <c:pt idx="777">
                  <c:v>26.222365038560412</c:v>
                </c:pt>
                <c:pt idx="778">
                  <c:v>26.236200256739409</c:v>
                </c:pt>
                <c:pt idx="779">
                  <c:v>26.234615384615385</c:v>
                </c:pt>
                <c:pt idx="780">
                  <c:v>26.248399487836107</c:v>
                </c:pt>
                <c:pt idx="781">
                  <c:v>26.244245524296677</c:v>
                </c:pt>
                <c:pt idx="782">
                  <c:v>26.25287356321839</c:v>
                </c:pt>
                <c:pt idx="783">
                  <c:v>26.266581632653061</c:v>
                </c:pt>
                <c:pt idx="784">
                  <c:v>26.285350318471338</c:v>
                </c:pt>
                <c:pt idx="785">
                  <c:v>26.282442748091604</c:v>
                </c:pt>
                <c:pt idx="786">
                  <c:v>26.297331639135958</c:v>
                </c:pt>
                <c:pt idx="787">
                  <c:v>26.308375634517766</c:v>
                </c:pt>
                <c:pt idx="788">
                  <c:v>26.29024081115336</c:v>
                </c:pt>
                <c:pt idx="789">
                  <c:v>26.305063291139241</c:v>
                </c:pt>
                <c:pt idx="790">
                  <c:v>26.29835651074589</c:v>
                </c:pt>
                <c:pt idx="791">
                  <c:v>26.301767676767678</c:v>
                </c:pt>
                <c:pt idx="792">
                  <c:v>26.312736443883985</c:v>
                </c:pt>
                <c:pt idx="793">
                  <c:v>26.333753148614608</c:v>
                </c:pt>
                <c:pt idx="794">
                  <c:v>26.352201257861637</c:v>
                </c:pt>
                <c:pt idx="795">
                  <c:v>26.344221105527637</c:v>
                </c:pt>
                <c:pt idx="796">
                  <c:v>26.351317440401505</c:v>
                </c:pt>
                <c:pt idx="797">
                  <c:v>26.333333333333332</c:v>
                </c:pt>
                <c:pt idx="798">
                  <c:v>26.35043804755945</c:v>
                </c:pt>
                <c:pt idx="799">
                  <c:v>26.32</c:v>
                </c:pt>
                <c:pt idx="800">
                  <c:v>26.340823970037452</c:v>
                </c:pt>
                <c:pt idx="801">
                  <c:v>26.335411471321695</c:v>
                </c:pt>
                <c:pt idx="802">
                  <c:v>26.361145703611456</c:v>
                </c:pt>
                <c:pt idx="803">
                  <c:v>26.356965174129353</c:v>
                </c:pt>
                <c:pt idx="804">
                  <c:v>26.377639751552795</c:v>
                </c:pt>
                <c:pt idx="805">
                  <c:v>26.389578163771713</c:v>
                </c:pt>
                <c:pt idx="806">
                  <c:v>26.40644361833953</c:v>
                </c:pt>
                <c:pt idx="807">
                  <c:v>26.384900990099009</c:v>
                </c:pt>
                <c:pt idx="808">
                  <c:v>26.368355995055623</c:v>
                </c:pt>
                <c:pt idx="809">
                  <c:v>26.375308641975309</c:v>
                </c:pt>
                <c:pt idx="810">
                  <c:v>26.356350184956842</c:v>
                </c:pt>
                <c:pt idx="811">
                  <c:v>26.368226600985221</c:v>
                </c:pt>
                <c:pt idx="812">
                  <c:v>26.394833948339482</c:v>
                </c:pt>
                <c:pt idx="813">
                  <c:v>26.416461916461916</c:v>
                </c:pt>
                <c:pt idx="814">
                  <c:v>26.435582822085891</c:v>
                </c:pt>
                <c:pt idx="815">
                  <c:v>26.427696078431371</c:v>
                </c:pt>
                <c:pt idx="816">
                  <c:v>26.435740514075889</c:v>
                </c:pt>
                <c:pt idx="817">
                  <c:v>26.430317848410759</c:v>
                </c:pt>
                <c:pt idx="818">
                  <c:v>26.432234432234431</c:v>
                </c:pt>
                <c:pt idx="819">
                  <c:v>26.454878048780486</c:v>
                </c:pt>
                <c:pt idx="820">
                  <c:v>26.43605359317905</c:v>
                </c:pt>
                <c:pt idx="821">
                  <c:v>26.423357664233578</c:v>
                </c:pt>
                <c:pt idx="822">
                  <c:v>26.434993924665857</c:v>
                </c:pt>
                <c:pt idx="823">
                  <c:v>26.421116504854368</c:v>
                </c:pt>
                <c:pt idx="824">
                  <c:v>26.413333333333334</c:v>
                </c:pt>
                <c:pt idx="825">
                  <c:v>26.423728813559322</c:v>
                </c:pt>
                <c:pt idx="826">
                  <c:v>26.434099153567111</c:v>
                </c:pt>
                <c:pt idx="827">
                  <c:v>26.446859903381643</c:v>
                </c:pt>
                <c:pt idx="828">
                  <c:v>26.460796139927623</c:v>
                </c:pt>
                <c:pt idx="829">
                  <c:v>26.463855421686748</c:v>
                </c:pt>
                <c:pt idx="830">
                  <c:v>26.4705174488568</c:v>
                </c:pt>
                <c:pt idx="831">
                  <c:v>26.478365384615383</c:v>
                </c:pt>
                <c:pt idx="832">
                  <c:v>26.493397358943579</c:v>
                </c:pt>
                <c:pt idx="833">
                  <c:v>26.505995203836932</c:v>
                </c:pt>
                <c:pt idx="834">
                  <c:v>26.519760479041917</c:v>
                </c:pt>
                <c:pt idx="835">
                  <c:v>26.533492822966508</c:v>
                </c:pt>
                <c:pt idx="836">
                  <c:v>26.536439665471924</c:v>
                </c:pt>
                <c:pt idx="837">
                  <c:v>26.545346062052506</c:v>
                </c:pt>
                <c:pt idx="838">
                  <c:v>26.532777115613825</c:v>
                </c:pt>
                <c:pt idx="839">
                  <c:v>26.527380952380952</c:v>
                </c:pt>
                <c:pt idx="840">
                  <c:v>26.511296076099882</c:v>
                </c:pt>
                <c:pt idx="841">
                  <c:v>26.51187648456057</c:v>
                </c:pt>
                <c:pt idx="842">
                  <c:v>26.532621589561092</c:v>
                </c:pt>
                <c:pt idx="843">
                  <c:v>26.534360189573459</c:v>
                </c:pt>
                <c:pt idx="844">
                  <c:v>26.549112426035503</c:v>
                </c:pt>
                <c:pt idx="845">
                  <c:v>26.535460992907801</c:v>
                </c:pt>
                <c:pt idx="846">
                  <c:v>26.539551357733178</c:v>
                </c:pt>
                <c:pt idx="847">
                  <c:v>26.550707547169811</c:v>
                </c:pt>
                <c:pt idx="848">
                  <c:v>26.558303886925795</c:v>
                </c:pt>
                <c:pt idx="849">
                  <c:v>26.549411764705884</c:v>
                </c:pt>
                <c:pt idx="850">
                  <c:v>26.527614571092833</c:v>
                </c:pt>
                <c:pt idx="851">
                  <c:v>26.516431924882628</c:v>
                </c:pt>
                <c:pt idx="852">
                  <c:v>26.535756154747947</c:v>
                </c:pt>
                <c:pt idx="853">
                  <c:v>26.539812646370024</c:v>
                </c:pt>
                <c:pt idx="854">
                  <c:v>26.515789473684212</c:v>
                </c:pt>
                <c:pt idx="855">
                  <c:v>26.495327102803738</c:v>
                </c:pt>
                <c:pt idx="856">
                  <c:v>26.498249708284714</c:v>
                </c:pt>
                <c:pt idx="857">
                  <c:v>26.505827505827504</c:v>
                </c:pt>
                <c:pt idx="858">
                  <c:v>26.505238649592549</c:v>
                </c:pt>
                <c:pt idx="859">
                  <c:v>26.490697674418605</c:v>
                </c:pt>
                <c:pt idx="860">
                  <c:v>26.48896631823461</c:v>
                </c:pt>
                <c:pt idx="861">
                  <c:v>26.481438515081205</c:v>
                </c:pt>
                <c:pt idx="862">
                  <c:v>26.472769409038239</c:v>
                </c:pt>
                <c:pt idx="863">
                  <c:v>26.467592592592592</c:v>
                </c:pt>
                <c:pt idx="864">
                  <c:v>26.460115606936416</c:v>
                </c:pt>
                <c:pt idx="865">
                  <c:v>26.463048498845264</c:v>
                </c:pt>
                <c:pt idx="866">
                  <c:v>26.476355247981544</c:v>
                </c:pt>
                <c:pt idx="867">
                  <c:v>26.493087557603687</c:v>
                </c:pt>
                <c:pt idx="868">
                  <c:v>26.489067894131185</c:v>
                </c:pt>
                <c:pt idx="869">
                  <c:v>26.51609195402299</c:v>
                </c:pt>
                <c:pt idx="870">
                  <c:v>26.498277841561425</c:v>
                </c:pt>
                <c:pt idx="871">
                  <c:v>26.503440366972477</c:v>
                </c:pt>
                <c:pt idx="872">
                  <c:v>26.524627720504011</c:v>
                </c:pt>
                <c:pt idx="873">
                  <c:v>26.537757437070937</c:v>
                </c:pt>
                <c:pt idx="874">
                  <c:v>26.550857142857144</c:v>
                </c:pt>
                <c:pt idx="875">
                  <c:v>26.554794520547944</c:v>
                </c:pt>
                <c:pt idx="876">
                  <c:v>26.568985176738881</c:v>
                </c:pt>
                <c:pt idx="877">
                  <c:v>26.55239179954442</c:v>
                </c:pt>
                <c:pt idx="878">
                  <c:v>26.554038680318545</c:v>
                </c:pt>
                <c:pt idx="879">
                  <c:v>26.543181818181818</c:v>
                </c:pt>
                <c:pt idx="880">
                  <c:v>26.539160045402951</c:v>
                </c:pt>
                <c:pt idx="881">
                  <c:v>26.540816326530614</c:v>
                </c:pt>
                <c:pt idx="882">
                  <c:v>26.557191392978481</c:v>
                </c:pt>
                <c:pt idx="883">
                  <c:v>26.572398190045249</c:v>
                </c:pt>
                <c:pt idx="884">
                  <c:v>26.563841807909604</c:v>
                </c:pt>
                <c:pt idx="885">
                  <c:v>26.581264108352144</c:v>
                </c:pt>
                <c:pt idx="886">
                  <c:v>26.594137542277338</c:v>
                </c:pt>
                <c:pt idx="887">
                  <c:v>26.57545045045045</c:v>
                </c:pt>
                <c:pt idx="888">
                  <c:v>26.561304836895388</c:v>
                </c:pt>
                <c:pt idx="889">
                  <c:v>26.538202247191013</c:v>
                </c:pt>
                <c:pt idx="890">
                  <c:v>26.554433221099888</c:v>
                </c:pt>
                <c:pt idx="891">
                  <c:v>26.561659192825111</c:v>
                </c:pt>
                <c:pt idx="892">
                  <c:v>26.539753639417693</c:v>
                </c:pt>
                <c:pt idx="893">
                  <c:v>26.524608501118568</c:v>
                </c:pt>
                <c:pt idx="894">
                  <c:v>26.512849162011172</c:v>
                </c:pt>
                <c:pt idx="895">
                  <c:v>26.511160714285715</c:v>
                </c:pt>
                <c:pt idx="896">
                  <c:v>26.520624303232999</c:v>
                </c:pt>
                <c:pt idx="897">
                  <c:v>26.496659242761691</c:v>
                </c:pt>
                <c:pt idx="898">
                  <c:v>26.510567296996662</c:v>
                </c:pt>
                <c:pt idx="899">
                  <c:v>26.503333333333334</c:v>
                </c:pt>
                <c:pt idx="900">
                  <c:v>26.482796892341842</c:v>
                </c:pt>
                <c:pt idx="901">
                  <c:v>26.49889135254989</c:v>
                </c:pt>
                <c:pt idx="902">
                  <c:v>26.483942414174972</c:v>
                </c:pt>
                <c:pt idx="903">
                  <c:v>26.491150442477878</c:v>
                </c:pt>
                <c:pt idx="904">
                  <c:v>26.504972375690606</c:v>
                </c:pt>
                <c:pt idx="905">
                  <c:v>26.497792494481235</c:v>
                </c:pt>
                <c:pt idx="906">
                  <c:v>26.476295479603088</c:v>
                </c:pt>
                <c:pt idx="907">
                  <c:v>26.464757709251103</c:v>
                </c:pt>
                <c:pt idx="908">
                  <c:v>26.467546754675467</c:v>
                </c:pt>
                <c:pt idx="909">
                  <c:v>26.478021978021978</c:v>
                </c:pt>
                <c:pt idx="910">
                  <c:v>26.458836443468716</c:v>
                </c:pt>
                <c:pt idx="911">
                  <c:v>26.463815789473685</c:v>
                </c:pt>
                <c:pt idx="912">
                  <c:v>26.470974808324208</c:v>
                </c:pt>
                <c:pt idx="913">
                  <c:v>26.457330415754925</c:v>
                </c:pt>
                <c:pt idx="914">
                  <c:v>26.45792349726776</c:v>
                </c:pt>
                <c:pt idx="915">
                  <c:v>26.454148471615721</c:v>
                </c:pt>
                <c:pt idx="916">
                  <c:v>26.449291166848418</c:v>
                </c:pt>
                <c:pt idx="917">
                  <c:v>26.454248366013072</c:v>
                </c:pt>
                <c:pt idx="918">
                  <c:v>26.464635473340589</c:v>
                </c:pt>
                <c:pt idx="919">
                  <c:v>26.470652173913045</c:v>
                </c:pt>
                <c:pt idx="920">
                  <c:v>26.485342019543975</c:v>
                </c:pt>
                <c:pt idx="921">
                  <c:v>26.488069414316701</c:v>
                </c:pt>
                <c:pt idx="922">
                  <c:v>26.490790899241603</c:v>
                </c:pt>
                <c:pt idx="923">
                  <c:v>26.496753246753247</c:v>
                </c:pt>
                <c:pt idx="924">
                  <c:v>26.49837837837838</c:v>
                </c:pt>
                <c:pt idx="925">
                  <c:v>26.5</c:v>
                </c:pt>
                <c:pt idx="926">
                  <c:v>26.491909385113267</c:v>
                </c:pt>
                <c:pt idx="927">
                  <c:v>26.477370689655171</c:v>
                </c:pt>
                <c:pt idx="928">
                  <c:v>26.497308934337997</c:v>
                </c:pt>
                <c:pt idx="929">
                  <c:v>26.481720430107526</c:v>
                </c:pt>
                <c:pt idx="930">
                  <c:v>26.460794844253492</c:v>
                </c:pt>
                <c:pt idx="931">
                  <c:v>26.468884120171673</c:v>
                </c:pt>
                <c:pt idx="932">
                  <c:v>26.459807073954984</c:v>
                </c:pt>
                <c:pt idx="933">
                  <c:v>26.461456102783725</c:v>
                </c:pt>
                <c:pt idx="934">
                  <c:v>26.470588235294116</c:v>
                </c:pt>
                <c:pt idx="935">
                  <c:v>26.494658119658119</c:v>
                </c:pt>
                <c:pt idx="936">
                  <c:v>26.491995731056562</c:v>
                </c:pt>
                <c:pt idx="937">
                  <c:v>26.49680170575693</c:v>
                </c:pt>
                <c:pt idx="938">
                  <c:v>26.497337593184238</c:v>
                </c:pt>
                <c:pt idx="939">
                  <c:v>26.51595744680851</c:v>
                </c:pt>
                <c:pt idx="940">
                  <c:v>26.53028692879915</c:v>
                </c:pt>
                <c:pt idx="941">
                  <c:v>26.546709129511676</c:v>
                </c:pt>
                <c:pt idx="942">
                  <c:v>26.532343584305409</c:v>
                </c:pt>
                <c:pt idx="943">
                  <c:v>26.523305084745761</c:v>
                </c:pt>
                <c:pt idx="944">
                  <c:v>26.503703703703703</c:v>
                </c:pt>
                <c:pt idx="945">
                  <c:v>26.489429175475689</c:v>
                </c:pt>
                <c:pt idx="946">
                  <c:v>26.489968321013727</c:v>
                </c:pt>
                <c:pt idx="947">
                  <c:v>26.49367088607595</c:v>
                </c:pt>
                <c:pt idx="948">
                  <c:v>26.504741833508955</c:v>
                </c:pt>
                <c:pt idx="949">
                  <c:v>26.509473684210526</c:v>
                </c:pt>
                <c:pt idx="950">
                  <c:v>26.500525762355416</c:v>
                </c:pt>
                <c:pt idx="951">
                  <c:v>26.516806722689076</c:v>
                </c:pt>
                <c:pt idx="952">
                  <c:v>26.511017838405035</c:v>
                </c:pt>
                <c:pt idx="953">
                  <c:v>26.524109014675052</c:v>
                </c:pt>
                <c:pt idx="954">
                  <c:v>26.516230366492145</c:v>
                </c:pt>
                <c:pt idx="955">
                  <c:v>26.510460251046027</c:v>
                </c:pt>
                <c:pt idx="956">
                  <c:v>26.493207941483803</c:v>
                </c:pt>
                <c:pt idx="957">
                  <c:v>26.482254697286013</c:v>
                </c:pt>
                <c:pt idx="958">
                  <c:v>26.476538060479665</c:v>
                </c:pt>
                <c:pt idx="959">
                  <c:v>26.46875</c:v>
                </c:pt>
                <c:pt idx="960">
                  <c:v>26.481789802289281</c:v>
                </c:pt>
                <c:pt idx="961">
                  <c:v>26.471933471933472</c:v>
                </c:pt>
                <c:pt idx="962">
                  <c:v>26.456905503634477</c:v>
                </c:pt>
                <c:pt idx="963">
                  <c:v>26.476141078838175</c:v>
                </c:pt>
                <c:pt idx="964">
                  <c:v>26.47979274611399</c:v>
                </c:pt>
                <c:pt idx="965">
                  <c:v>26.495859213250519</c:v>
                </c:pt>
                <c:pt idx="966">
                  <c:v>26.511892450879007</c:v>
                </c:pt>
                <c:pt idx="967">
                  <c:v>26.501033057851238</c:v>
                </c:pt>
                <c:pt idx="968">
                  <c:v>26.510835913312693</c:v>
                </c:pt>
                <c:pt idx="969">
                  <c:v>26.522680412371134</c:v>
                </c:pt>
                <c:pt idx="970">
                  <c:v>26.514933058702368</c:v>
                </c:pt>
                <c:pt idx="971">
                  <c:v>26.506172839506174</c:v>
                </c:pt>
                <c:pt idx="972">
                  <c:v>26.52312435765673</c:v>
                </c:pt>
                <c:pt idx="973">
                  <c:v>26.516427104722794</c:v>
                </c:pt>
                <c:pt idx="974">
                  <c:v>26.52</c:v>
                </c:pt>
                <c:pt idx="975">
                  <c:v>26.514344262295083</c:v>
                </c:pt>
                <c:pt idx="976">
                  <c:v>26.53224155578301</c:v>
                </c:pt>
                <c:pt idx="977">
                  <c:v>26.538854805725972</c:v>
                </c:pt>
                <c:pt idx="978">
                  <c:v>26.549540347293156</c:v>
                </c:pt>
                <c:pt idx="979">
                  <c:v>26.556122448979593</c:v>
                </c:pt>
                <c:pt idx="980">
                  <c:v>26.539245667686036</c:v>
                </c:pt>
                <c:pt idx="981">
                  <c:v>26.529531568228105</c:v>
                </c:pt>
                <c:pt idx="982">
                  <c:v>26.512716174974567</c:v>
                </c:pt>
                <c:pt idx="983">
                  <c:v>26.504065040650406</c:v>
                </c:pt>
                <c:pt idx="984">
                  <c:v>26.497461928934012</c:v>
                </c:pt>
                <c:pt idx="985">
                  <c:v>26.482758620689655</c:v>
                </c:pt>
                <c:pt idx="986">
                  <c:v>26.475177304964539</c:v>
                </c:pt>
                <c:pt idx="987">
                  <c:v>26.474696356275302</c:v>
                </c:pt>
                <c:pt idx="988">
                  <c:v>26.463094034378159</c:v>
                </c:pt>
                <c:pt idx="989">
                  <c:v>26.454545454545453</c:v>
                </c:pt>
                <c:pt idx="990">
                  <c:v>26.450050454086782</c:v>
                </c:pt>
                <c:pt idx="991">
                  <c:v>26.445564516129032</c:v>
                </c:pt>
                <c:pt idx="992">
                  <c:v>26.460221550855991</c:v>
                </c:pt>
                <c:pt idx="993">
                  <c:v>26.475855130784709</c:v>
                </c:pt>
                <c:pt idx="994">
                  <c:v>26.469346733668342</c:v>
                </c:pt>
                <c:pt idx="995">
                  <c:v>26.453815261044177</c:v>
                </c:pt>
                <c:pt idx="996">
                  <c:v>26.441323971915747</c:v>
                </c:pt>
                <c:pt idx="997">
                  <c:v>26.439879759519037</c:v>
                </c:pt>
                <c:pt idx="998">
                  <c:v>26.463463463463462</c:v>
                </c:pt>
                <c:pt idx="999">
                  <c:v>26.478000000000002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22E-A32E-808B2384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6383"/>
        <c:axId val="408131183"/>
      </c:lineChart>
      <c:catAx>
        <c:axId val="4081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1183"/>
        <c:crosses val="autoZero"/>
        <c:auto val="1"/>
        <c:lblAlgn val="ctr"/>
        <c:lblOffset val="100"/>
        <c:noMultiLvlLbl val="0"/>
      </c:catAx>
      <c:valAx>
        <c:axId val="4081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Daily</a:t>
            </a:r>
            <a:r>
              <a:rPr lang="en-AU" baseline="0"/>
              <a:t> profit at $200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sheet'!$N$6:$N$1005</c:f>
              <c:numCache>
                <c:formatCode>"$"#,##0.00</c:formatCode>
                <c:ptCount val="1000"/>
                <c:pt idx="0">
                  <c:v>157.56062080562992</c:v>
                </c:pt>
                <c:pt idx="1">
                  <c:v>58.877014952113882</c:v>
                </c:pt>
                <c:pt idx="2">
                  <c:v>2273.5546907731723</c:v>
                </c:pt>
                <c:pt idx="3">
                  <c:v>2630.3993445054425</c:v>
                </c:pt>
                <c:pt idx="4">
                  <c:v>2795.6082379248937</c:v>
                </c:pt>
                <c:pt idx="5">
                  <c:v>3351.8215762362233</c:v>
                </c:pt>
                <c:pt idx="6">
                  <c:v>3071.4729465278429</c:v>
                </c:pt>
                <c:pt idx="7">
                  <c:v>3284.8870261751699</c:v>
                </c:pt>
                <c:pt idx="8">
                  <c:v>3285.0012929889654</c:v>
                </c:pt>
                <c:pt idx="9">
                  <c:v>3534.1382035483211</c:v>
                </c:pt>
                <c:pt idx="10">
                  <c:v>3711.6249786348812</c:v>
                </c:pt>
                <c:pt idx="11">
                  <c:v>3593.1232464513319</c:v>
                </c:pt>
                <c:pt idx="12">
                  <c:v>3841.8248922777939</c:v>
                </c:pt>
                <c:pt idx="13">
                  <c:v>3737.9540802934584</c:v>
                </c:pt>
                <c:pt idx="14">
                  <c:v>3731.6934507653132</c:v>
                </c:pt>
                <c:pt idx="15">
                  <c:v>3684.2629877036129</c:v>
                </c:pt>
                <c:pt idx="16">
                  <c:v>3449.2925136203348</c:v>
                </c:pt>
                <c:pt idx="17">
                  <c:v>3681.8878991326346</c:v>
                </c:pt>
                <c:pt idx="18">
                  <c:v>3789.9885855354064</c:v>
                </c:pt>
                <c:pt idx="19">
                  <c:v>3642.9041995770663</c:v>
                </c:pt>
                <c:pt idx="20">
                  <c:v>3484.5643565211949</c:v>
                </c:pt>
                <c:pt idx="21">
                  <c:v>3530.1767587733561</c:v>
                </c:pt>
                <c:pt idx="22">
                  <c:v>3566.1701299027532</c:v>
                </c:pt>
                <c:pt idx="23">
                  <c:v>3652.2144684403811</c:v>
                </c:pt>
                <c:pt idx="24">
                  <c:v>3570.8648791989376</c:v>
                </c:pt>
                <c:pt idx="25">
                  <c:v>3577.1569678471274</c:v>
                </c:pt>
                <c:pt idx="26">
                  <c:v>3533.9204206059212</c:v>
                </c:pt>
                <c:pt idx="27">
                  <c:v>3546.3628763615734</c:v>
                </c:pt>
                <c:pt idx="28">
                  <c:v>3520.7502686492644</c:v>
                </c:pt>
                <c:pt idx="29">
                  <c:v>3567.2568720682507</c:v>
                </c:pt>
                <c:pt idx="30">
                  <c:v>3725.4740619412764</c:v>
                </c:pt>
                <c:pt idx="31">
                  <c:v>3722.3234333472064</c:v>
                </c:pt>
                <c:pt idx="32">
                  <c:v>3803.6379268137875</c:v>
                </c:pt>
                <c:pt idx="33">
                  <c:v>3836.3938813545237</c:v>
                </c:pt>
                <c:pt idx="34">
                  <c:v>3880.997532021197</c:v>
                </c:pt>
                <c:pt idx="35">
                  <c:v>3900.1652923619413</c:v>
                </c:pt>
                <c:pt idx="36">
                  <c:v>3781.3855857296007</c:v>
                </c:pt>
                <c:pt idx="37">
                  <c:v>3888.1007883038601</c:v>
                </c:pt>
                <c:pt idx="38">
                  <c:v>3767.7368711511454</c:v>
                </c:pt>
                <c:pt idx="39">
                  <c:v>3800.4955440314843</c:v>
                </c:pt>
                <c:pt idx="40">
                  <c:v>3773.7210533863995</c:v>
                </c:pt>
                <c:pt idx="41">
                  <c:v>3860.2376508032066</c:v>
                </c:pt>
                <c:pt idx="42">
                  <c:v>3778.1275728009186</c:v>
                </c:pt>
                <c:pt idx="43">
                  <c:v>3845.4475760653072</c:v>
                </c:pt>
                <c:pt idx="44">
                  <c:v>3751.4355656110733</c:v>
                </c:pt>
                <c:pt idx="45">
                  <c:v>3790.3997467060485</c:v>
                </c:pt>
                <c:pt idx="46">
                  <c:v>3730.7131437242138</c:v>
                </c:pt>
                <c:pt idx="47">
                  <c:v>3758.2517401632317</c:v>
                </c:pt>
                <c:pt idx="48">
                  <c:v>3739.758164823023</c:v>
                </c:pt>
                <c:pt idx="49">
                  <c:v>3706.4149418777206</c:v>
                </c:pt>
                <c:pt idx="50">
                  <c:v>3734.6502489242553</c:v>
                </c:pt>
                <c:pt idx="51">
                  <c:v>3756.729041130789</c:v>
                </c:pt>
                <c:pt idx="52">
                  <c:v>3786.5915211250981</c:v>
                </c:pt>
                <c:pt idx="53">
                  <c:v>3832.4960493463373</c:v>
                </c:pt>
                <c:pt idx="54">
                  <c:v>3896.2802946361267</c:v>
                </c:pt>
                <c:pt idx="55">
                  <c:v>3865.9592611622602</c:v>
                </c:pt>
                <c:pt idx="56">
                  <c:v>3915.3225624340607</c:v>
                </c:pt>
                <c:pt idx="57">
                  <c:v>3877.4522275960044</c:v>
                </c:pt>
                <c:pt idx="58">
                  <c:v>3912.7061329692015</c:v>
                </c:pt>
                <c:pt idx="59">
                  <c:v>3894.174468299922</c:v>
                </c:pt>
                <c:pt idx="60">
                  <c:v>3942.8460947728531</c:v>
                </c:pt>
                <c:pt idx="61">
                  <c:v>3936.2471370363905</c:v>
                </c:pt>
                <c:pt idx="62">
                  <c:v>3880.2635254832035</c:v>
                </c:pt>
                <c:pt idx="63">
                  <c:v>3853.8042360371596</c:v>
                </c:pt>
                <c:pt idx="64">
                  <c:v>3874.8107340765646</c:v>
                </c:pt>
                <c:pt idx="65">
                  <c:v>3904.7766444170179</c:v>
                </c:pt>
                <c:pt idx="66">
                  <c:v>3896.847125407327</c:v>
                </c:pt>
                <c:pt idx="67">
                  <c:v>3878.3348096114009</c:v>
                </c:pt>
                <c:pt idx="68">
                  <c:v>3863.4245348585359</c:v>
                </c:pt>
                <c:pt idx="69">
                  <c:v>3847.3395663415399</c:v>
                </c:pt>
                <c:pt idx="70">
                  <c:v>3822.0770662059217</c:v>
                </c:pt>
                <c:pt idx="71">
                  <c:v>3852.474627249368</c:v>
                </c:pt>
                <c:pt idx="72">
                  <c:v>3824.1907650976368</c:v>
                </c:pt>
                <c:pt idx="73">
                  <c:v>3870.7213577636212</c:v>
                </c:pt>
                <c:pt idx="74">
                  <c:v>3857.1042044737169</c:v>
                </c:pt>
                <c:pt idx="75">
                  <c:v>3818.375341346099</c:v>
                </c:pt>
                <c:pt idx="76">
                  <c:v>3824.5899320521889</c:v>
                </c:pt>
                <c:pt idx="77">
                  <c:v>3785.9120985553586</c:v>
                </c:pt>
                <c:pt idx="78">
                  <c:v>3781.2139175989028</c:v>
                </c:pt>
                <c:pt idx="79">
                  <c:v>3795.1164673086409</c:v>
                </c:pt>
                <c:pt idx="80">
                  <c:v>3815.4911070753601</c:v>
                </c:pt>
                <c:pt idx="81">
                  <c:v>3772.3970546477585</c:v>
                </c:pt>
                <c:pt idx="82">
                  <c:v>3761.1504740019082</c:v>
                </c:pt>
                <c:pt idx="83">
                  <c:v>3715.0473805640227</c:v>
                </c:pt>
                <c:pt idx="84">
                  <c:v>3667.3920637089323</c:v>
                </c:pt>
                <c:pt idx="85">
                  <c:v>3696.8695575101797</c:v>
                </c:pt>
                <c:pt idx="86">
                  <c:v>3710.6642122573185</c:v>
                </c:pt>
                <c:pt idx="87">
                  <c:v>3715.6139718623799</c:v>
                </c:pt>
                <c:pt idx="88">
                  <c:v>3686.1774367510789</c:v>
                </c:pt>
                <c:pt idx="89">
                  <c:v>3696.3995841702545</c:v>
                </c:pt>
                <c:pt idx="90">
                  <c:v>3670.3890197539376</c:v>
                </c:pt>
                <c:pt idx="91">
                  <c:v>3637.6432382090102</c:v>
                </c:pt>
                <c:pt idx="92">
                  <c:v>3640.1408189484564</c:v>
                </c:pt>
                <c:pt idx="93">
                  <c:v>3681.8045524842587</c:v>
                </c:pt>
                <c:pt idx="94">
                  <c:v>3707.4103933233364</c:v>
                </c:pt>
                <c:pt idx="95">
                  <c:v>3676.0919632967066</c:v>
                </c:pt>
                <c:pt idx="96">
                  <c:v>3694.4489246352778</c:v>
                </c:pt>
                <c:pt idx="97">
                  <c:v>3661.6920669335268</c:v>
                </c:pt>
                <c:pt idx="98">
                  <c:v>3703.7569192427327</c:v>
                </c:pt>
                <c:pt idx="99">
                  <c:v>3715.5064106705836</c:v>
                </c:pt>
                <c:pt idx="100">
                  <c:v>3735.4573991586162</c:v>
                </c:pt>
                <c:pt idx="101">
                  <c:v>3739.756908610158</c:v>
                </c:pt>
                <c:pt idx="102">
                  <c:v>3763.3309215979621</c:v>
                </c:pt>
                <c:pt idx="103">
                  <c:v>3783.2194486956764</c:v>
                </c:pt>
                <c:pt idx="104">
                  <c:v>3780.3073895468074</c:v>
                </c:pt>
                <c:pt idx="105">
                  <c:v>3758.4551357857786</c:v>
                </c:pt>
                <c:pt idx="106">
                  <c:v>3784.2972794975562</c:v>
                </c:pt>
                <c:pt idx="107">
                  <c:v>3785.9657386887347</c:v>
                </c:pt>
                <c:pt idx="108">
                  <c:v>3763.9215260231099</c:v>
                </c:pt>
                <c:pt idx="109">
                  <c:v>3771.4952216964816</c:v>
                </c:pt>
                <c:pt idx="110">
                  <c:v>3757.8025441124805</c:v>
                </c:pt>
                <c:pt idx="111">
                  <c:v>3730.8760196384269</c:v>
                </c:pt>
                <c:pt idx="112">
                  <c:v>3736.3032835287745</c:v>
                </c:pt>
                <c:pt idx="113">
                  <c:v>3741.8732325859046</c:v>
                </c:pt>
                <c:pt idx="114">
                  <c:v>3724.6393310931307</c:v>
                </c:pt>
                <c:pt idx="115">
                  <c:v>3709.9413434624717</c:v>
                </c:pt>
                <c:pt idx="116">
                  <c:v>3694.9549680695172</c:v>
                </c:pt>
                <c:pt idx="117">
                  <c:v>3725.5471721485037</c:v>
                </c:pt>
                <c:pt idx="118">
                  <c:v>3742.1802278861351</c:v>
                </c:pt>
                <c:pt idx="119">
                  <c:v>3740.7854690401123</c:v>
                </c:pt>
                <c:pt idx="120">
                  <c:v>3722.8968750439435</c:v>
                </c:pt>
                <c:pt idx="121">
                  <c:v>3748.9392030497042</c:v>
                </c:pt>
                <c:pt idx="122">
                  <c:v>3752.7191115587821</c:v>
                </c:pt>
                <c:pt idx="123">
                  <c:v>3728.8765264683475</c:v>
                </c:pt>
                <c:pt idx="124">
                  <c:v>3705.1893977708528</c:v>
                </c:pt>
                <c:pt idx="125">
                  <c:v>3731.8329474853631</c:v>
                </c:pt>
                <c:pt idx="126">
                  <c:v>3746.148416732698</c:v>
                </c:pt>
                <c:pt idx="127">
                  <c:v>3731.194105028263</c:v>
                </c:pt>
                <c:pt idx="128">
                  <c:v>3723.1300257239232</c:v>
                </c:pt>
                <c:pt idx="129">
                  <c:v>3715.9441374287367</c:v>
                </c:pt>
                <c:pt idx="130">
                  <c:v>3728.6657133707236</c:v>
                </c:pt>
                <c:pt idx="131">
                  <c:v>3736.9505830774556</c:v>
                </c:pt>
                <c:pt idx="132">
                  <c:v>3718.4118511157853</c:v>
                </c:pt>
                <c:pt idx="133">
                  <c:v>3704.6677834037359</c:v>
                </c:pt>
                <c:pt idx="134">
                  <c:v>3707.3927716887838</c:v>
                </c:pt>
                <c:pt idx="135">
                  <c:v>3706.67287331129</c:v>
                </c:pt>
                <c:pt idx="136">
                  <c:v>3735.4123190831851</c:v>
                </c:pt>
                <c:pt idx="137">
                  <c:v>3767.7883423861012</c:v>
                </c:pt>
                <c:pt idx="138">
                  <c:v>3776.2044983803489</c:v>
                </c:pt>
                <c:pt idx="139">
                  <c:v>3768.7359610922545</c:v>
                </c:pt>
                <c:pt idx="140">
                  <c:v>3747.7061775275565</c:v>
                </c:pt>
                <c:pt idx="141">
                  <c:v>3734.1073426145372</c:v>
                </c:pt>
                <c:pt idx="142">
                  <c:v>3714.1950732191781</c:v>
                </c:pt>
                <c:pt idx="143">
                  <c:v>3692.6840369823967</c:v>
                </c:pt>
                <c:pt idx="144">
                  <c:v>3676.4701504262821</c:v>
                </c:pt>
                <c:pt idx="145">
                  <c:v>3652.8089955994192</c:v>
                </c:pt>
                <c:pt idx="146">
                  <c:v>3642.767645343511</c:v>
                </c:pt>
                <c:pt idx="147">
                  <c:v>3653.0262787212969</c:v>
                </c:pt>
                <c:pt idx="148">
                  <c:v>3635.3409568760958</c:v>
                </c:pt>
                <c:pt idx="149">
                  <c:v>3609.0669708270161</c:v>
                </c:pt>
                <c:pt idx="150">
                  <c:v>3597.2914594319286</c:v>
                </c:pt>
                <c:pt idx="151">
                  <c:v>3618.3496562370187</c:v>
                </c:pt>
                <c:pt idx="152">
                  <c:v>3599.4895848811639</c:v>
                </c:pt>
                <c:pt idx="153">
                  <c:v>3613.2854296497594</c:v>
                </c:pt>
                <c:pt idx="154">
                  <c:v>3598.2113481281958</c:v>
                </c:pt>
                <c:pt idx="155">
                  <c:v>3592.467705591082</c:v>
                </c:pt>
                <c:pt idx="156">
                  <c:v>3580.7778505953711</c:v>
                </c:pt>
                <c:pt idx="157">
                  <c:v>3588.7576480806038</c:v>
                </c:pt>
                <c:pt idx="158">
                  <c:v>3587.547732770227</c:v>
                </c:pt>
                <c:pt idx="159">
                  <c:v>3568.5684938269915</c:v>
                </c:pt>
                <c:pt idx="160">
                  <c:v>3567.6902431235726</c:v>
                </c:pt>
                <c:pt idx="161">
                  <c:v>3569.0409463394567</c:v>
                </c:pt>
                <c:pt idx="162">
                  <c:v>3570.1728837900264</c:v>
                </c:pt>
                <c:pt idx="163">
                  <c:v>3549.8388062312315</c:v>
                </c:pt>
                <c:pt idx="164">
                  <c:v>3577.1312798669992</c:v>
                </c:pt>
                <c:pt idx="165">
                  <c:v>3602.7851476100723</c:v>
                </c:pt>
                <c:pt idx="166">
                  <c:v>3623.9568200803378</c:v>
                </c:pt>
                <c:pt idx="167">
                  <c:v>3613.0616821936046</c:v>
                </c:pt>
                <c:pt idx="168">
                  <c:v>3623.5162011712882</c:v>
                </c:pt>
                <c:pt idx="169">
                  <c:v>3607.1341833264205</c:v>
                </c:pt>
                <c:pt idx="170">
                  <c:v>3621.1949825997995</c:v>
                </c:pt>
                <c:pt idx="171">
                  <c:v>3611.9679444956764</c:v>
                </c:pt>
                <c:pt idx="172">
                  <c:v>3630.7395504195179</c:v>
                </c:pt>
                <c:pt idx="173">
                  <c:v>3630.6351699475067</c:v>
                </c:pt>
                <c:pt idx="174">
                  <c:v>3636.6002561569549</c:v>
                </c:pt>
                <c:pt idx="175">
                  <c:v>3625.1570117554515</c:v>
                </c:pt>
                <c:pt idx="176">
                  <c:v>3625.8360203140887</c:v>
                </c:pt>
                <c:pt idx="177">
                  <c:v>3628.0330890236446</c:v>
                </c:pt>
                <c:pt idx="178">
                  <c:v>3623.7341767190669</c:v>
                </c:pt>
                <c:pt idx="179">
                  <c:v>3630.3697263492613</c:v>
                </c:pt>
                <c:pt idx="180">
                  <c:v>3623.5700876809069</c:v>
                </c:pt>
                <c:pt idx="181">
                  <c:v>3634.4131596452348</c:v>
                </c:pt>
                <c:pt idx="182">
                  <c:v>3654.3385568681974</c:v>
                </c:pt>
                <c:pt idx="183">
                  <c:v>3643.2822431421246</c:v>
                </c:pt>
                <c:pt idx="184">
                  <c:v>3630.4948312966453</c:v>
                </c:pt>
                <c:pt idx="185">
                  <c:v>3617.0853574932371</c:v>
                </c:pt>
                <c:pt idx="186">
                  <c:v>3636.4543881409418</c:v>
                </c:pt>
                <c:pt idx="187">
                  <c:v>3649.4671782814739</c:v>
                </c:pt>
                <c:pt idx="188">
                  <c:v>3657.6249035824444</c:v>
                </c:pt>
                <c:pt idx="189">
                  <c:v>3669.3356727340579</c:v>
                </c:pt>
                <c:pt idx="190">
                  <c:v>3655.6402232549785</c:v>
                </c:pt>
                <c:pt idx="191">
                  <c:v>3663.0540309084408</c:v>
                </c:pt>
                <c:pt idx="192">
                  <c:v>3655.8916099547814</c:v>
                </c:pt>
                <c:pt idx="193">
                  <c:v>3646.3558339140145</c:v>
                </c:pt>
                <c:pt idx="194">
                  <c:v>3656.3213815762333</c:v>
                </c:pt>
                <c:pt idx="195">
                  <c:v>3671.810658569023</c:v>
                </c:pt>
                <c:pt idx="196">
                  <c:v>3689.0262523596675</c:v>
                </c:pt>
                <c:pt idx="197">
                  <c:v>3708.4422624985</c:v>
                </c:pt>
                <c:pt idx="198">
                  <c:v>3709.4597481166165</c:v>
                </c:pt>
                <c:pt idx="199">
                  <c:v>3703.3261696979339</c:v>
                </c:pt>
                <c:pt idx="200">
                  <c:v>3700.7902627991348</c:v>
                </c:pt>
                <c:pt idx="201">
                  <c:v>3697.6663715907712</c:v>
                </c:pt>
                <c:pt idx="202">
                  <c:v>3696.2833303998132</c:v>
                </c:pt>
                <c:pt idx="203">
                  <c:v>3714.2526171236168</c:v>
                </c:pt>
                <c:pt idx="204">
                  <c:v>3717.1197968391607</c:v>
                </c:pt>
                <c:pt idx="205">
                  <c:v>3713.1308311496864</c:v>
                </c:pt>
                <c:pt idx="206">
                  <c:v>3698.8237879640487</c:v>
                </c:pt>
                <c:pt idx="207">
                  <c:v>3693.6591512394639</c:v>
                </c:pt>
                <c:pt idx="208">
                  <c:v>3712.8892281981152</c:v>
                </c:pt>
                <c:pt idx="209">
                  <c:v>3733.8960908776799</c:v>
                </c:pt>
                <c:pt idx="210">
                  <c:v>3753.5984980190374</c:v>
                </c:pt>
                <c:pt idx="211">
                  <c:v>3734.3630297682625</c:v>
                </c:pt>
                <c:pt idx="212">
                  <c:v>3724.8171916308129</c:v>
                </c:pt>
                <c:pt idx="213">
                  <c:v>3735.1627534381273</c:v>
                </c:pt>
                <c:pt idx="214">
                  <c:v>3714.0124816780976</c:v>
                </c:pt>
                <c:pt idx="215">
                  <c:v>3708.6937626788881</c:v>
                </c:pt>
                <c:pt idx="216">
                  <c:v>3717.962795091421</c:v>
                </c:pt>
                <c:pt idx="217">
                  <c:v>3714.8041037416406</c:v>
                </c:pt>
                <c:pt idx="218">
                  <c:v>3727.1027514040752</c:v>
                </c:pt>
                <c:pt idx="219">
                  <c:v>3719.2139914950867</c:v>
                </c:pt>
                <c:pt idx="220">
                  <c:v>3722.8590633937351</c:v>
                </c:pt>
                <c:pt idx="221">
                  <c:v>3720.0790027171988</c:v>
                </c:pt>
                <c:pt idx="222">
                  <c:v>3714.1655977009736</c:v>
                </c:pt>
                <c:pt idx="223">
                  <c:v>3725.2850366650864</c:v>
                </c:pt>
                <c:pt idx="224">
                  <c:v>3719.3206502583189</c:v>
                </c:pt>
                <c:pt idx="225">
                  <c:v>3709.3429655709542</c:v>
                </c:pt>
                <c:pt idx="226">
                  <c:v>3708.033705740208</c:v>
                </c:pt>
                <c:pt idx="227">
                  <c:v>3710.8976650481277</c:v>
                </c:pt>
                <c:pt idx="228">
                  <c:v>3697.166993053303</c:v>
                </c:pt>
                <c:pt idx="229">
                  <c:v>3691.2286630291273</c:v>
                </c:pt>
                <c:pt idx="230">
                  <c:v>3681.311259731347</c:v>
                </c:pt>
                <c:pt idx="231">
                  <c:v>3681.4299928662795</c:v>
                </c:pt>
                <c:pt idx="232">
                  <c:v>3672.5126007989652</c:v>
                </c:pt>
                <c:pt idx="233">
                  <c:v>3668.3473812079642</c:v>
                </c:pt>
                <c:pt idx="234">
                  <c:v>3671.2810148710037</c:v>
                </c:pt>
                <c:pt idx="235">
                  <c:v>3669.8822578375821</c:v>
                </c:pt>
                <c:pt idx="236">
                  <c:v>3674.4406338270292</c:v>
                </c:pt>
                <c:pt idx="237">
                  <c:v>3686.0149859330204</c:v>
                </c:pt>
                <c:pt idx="238">
                  <c:v>3672.6443751760371</c:v>
                </c:pt>
                <c:pt idx="239">
                  <c:v>3664.0930911014902</c:v>
                </c:pt>
                <c:pt idx="240">
                  <c:v>3680.1845739085607</c:v>
                </c:pt>
                <c:pt idx="241">
                  <c:v>3680.8473013939579</c:v>
                </c:pt>
                <c:pt idx="242">
                  <c:v>3693.0089773496661</c:v>
                </c:pt>
                <c:pt idx="243">
                  <c:v>3684.6143470551665</c:v>
                </c:pt>
                <c:pt idx="244">
                  <c:v>3679.1143488112725</c:v>
                </c:pt>
                <c:pt idx="245">
                  <c:v>3674.2083705000241</c:v>
                </c:pt>
                <c:pt idx="246">
                  <c:v>3676.3144654318835</c:v>
                </c:pt>
                <c:pt idx="247">
                  <c:v>3670.5376355842145</c:v>
                </c:pt>
                <c:pt idx="248">
                  <c:v>3659.6156461120404</c:v>
                </c:pt>
                <c:pt idx="249">
                  <c:v>3665.362071758826</c:v>
                </c:pt>
                <c:pt idx="250">
                  <c:v>3650.4796616923659</c:v>
                </c:pt>
                <c:pt idx="251">
                  <c:v>3639.0576901185264</c:v>
                </c:pt>
                <c:pt idx="252">
                  <c:v>3631.8997515870888</c:v>
                </c:pt>
                <c:pt idx="253">
                  <c:v>3639.735641759587</c:v>
                </c:pt>
                <c:pt idx="254">
                  <c:v>3647.5270600709296</c:v>
                </c:pt>
                <c:pt idx="255">
                  <c:v>3637.1095316920064</c:v>
                </c:pt>
                <c:pt idx="256">
                  <c:v>3634.8611073187226</c:v>
                </c:pt>
                <c:pt idx="257">
                  <c:v>3638.8018294248332</c:v>
                </c:pt>
                <c:pt idx="258">
                  <c:v>3632.0114467325784</c:v>
                </c:pt>
                <c:pt idx="259">
                  <c:v>3635.8405899389895</c:v>
                </c:pt>
                <c:pt idx="260">
                  <c:v>3640.1528268370744</c:v>
                </c:pt>
                <c:pt idx="261">
                  <c:v>3625.4755165627125</c:v>
                </c:pt>
                <c:pt idx="262">
                  <c:v>3615.0568974214543</c:v>
                </c:pt>
                <c:pt idx="263">
                  <c:v>3618.391944163955</c:v>
                </c:pt>
                <c:pt idx="264">
                  <c:v>3617.9591154175232</c:v>
                </c:pt>
                <c:pt idx="265">
                  <c:v>3612.3522025324492</c:v>
                </c:pt>
                <c:pt idx="266">
                  <c:v>3605.971876698055</c:v>
                </c:pt>
                <c:pt idx="267">
                  <c:v>3617.4829066803072</c:v>
                </c:pt>
                <c:pt idx="268">
                  <c:v>3623.5535167748353</c:v>
                </c:pt>
                <c:pt idx="269">
                  <c:v>3619.4506633928913</c:v>
                </c:pt>
                <c:pt idx="270">
                  <c:v>3621.1131139931604</c:v>
                </c:pt>
                <c:pt idx="271">
                  <c:v>3627.0308624743025</c:v>
                </c:pt>
                <c:pt idx="272">
                  <c:v>3629.4025084171963</c:v>
                </c:pt>
                <c:pt idx="273">
                  <c:v>3620.6090435546248</c:v>
                </c:pt>
                <c:pt idx="274">
                  <c:v>3615.3446901034636</c:v>
                </c:pt>
                <c:pt idx="275">
                  <c:v>3615.7816405961948</c:v>
                </c:pt>
                <c:pt idx="276">
                  <c:v>3631.1557126989342</c:v>
                </c:pt>
                <c:pt idx="277">
                  <c:v>3638.3498862612832</c:v>
                </c:pt>
                <c:pt idx="278">
                  <c:v>3652.5862145969022</c:v>
                </c:pt>
                <c:pt idx="279">
                  <c:v>3665.3752758817404</c:v>
                </c:pt>
                <c:pt idx="280">
                  <c:v>3663.6766614077578</c:v>
                </c:pt>
                <c:pt idx="281">
                  <c:v>3655.4329203596617</c:v>
                </c:pt>
                <c:pt idx="282">
                  <c:v>3670.2968206923679</c:v>
                </c:pt>
                <c:pt idx="283">
                  <c:v>3660.8242155086482</c:v>
                </c:pt>
                <c:pt idx="284">
                  <c:v>3668.1787042695537</c:v>
                </c:pt>
                <c:pt idx="285">
                  <c:v>3663.2399617412325</c:v>
                </c:pt>
                <c:pt idx="286">
                  <c:v>3665.1626694669835</c:v>
                </c:pt>
                <c:pt idx="287">
                  <c:v>3674.5195194156095</c:v>
                </c:pt>
                <c:pt idx="288">
                  <c:v>3673.4072087670515</c:v>
                </c:pt>
                <c:pt idx="289">
                  <c:v>3683.9799660265894</c:v>
                </c:pt>
                <c:pt idx="290">
                  <c:v>3686.9582841834936</c:v>
                </c:pt>
                <c:pt idx="291">
                  <c:v>3688.3409263472527</c:v>
                </c:pt>
                <c:pt idx="292">
                  <c:v>3694.7151820436388</c:v>
                </c:pt>
                <c:pt idx="293">
                  <c:v>3686.69382157157</c:v>
                </c:pt>
                <c:pt idx="294">
                  <c:v>3687.5446175460133</c:v>
                </c:pt>
                <c:pt idx="295">
                  <c:v>3687.842542370543</c:v>
                </c:pt>
                <c:pt idx="296">
                  <c:v>3692.0566116956124</c:v>
                </c:pt>
                <c:pt idx="297">
                  <c:v>3687.185552370318</c:v>
                </c:pt>
                <c:pt idx="298">
                  <c:v>3693.1742350295558</c:v>
                </c:pt>
                <c:pt idx="299">
                  <c:v>3697.3063604179847</c:v>
                </c:pt>
                <c:pt idx="300">
                  <c:v>3702.5820225239586</c:v>
                </c:pt>
                <c:pt idx="301">
                  <c:v>3697.6499694491149</c:v>
                </c:pt>
                <c:pt idx="302">
                  <c:v>3698.2595861405939</c:v>
                </c:pt>
                <c:pt idx="303">
                  <c:v>3705.8425826666889</c:v>
                </c:pt>
                <c:pt idx="304">
                  <c:v>3715.5737367315469</c:v>
                </c:pt>
                <c:pt idx="305">
                  <c:v>3701.0285769688885</c:v>
                </c:pt>
                <c:pt idx="306">
                  <c:v>3702.8887823396758</c:v>
                </c:pt>
                <c:pt idx="307">
                  <c:v>3711.5624649817246</c:v>
                </c:pt>
                <c:pt idx="308">
                  <c:v>3710.9934837121536</c:v>
                </c:pt>
                <c:pt idx="309">
                  <c:v>3715.5723413469332</c:v>
                </c:pt>
                <c:pt idx="310">
                  <c:v>3710.1953232084388</c:v>
                </c:pt>
                <c:pt idx="311">
                  <c:v>3707.5753957292231</c:v>
                </c:pt>
                <c:pt idx="312">
                  <c:v>3700.6119942920827</c:v>
                </c:pt>
                <c:pt idx="313">
                  <c:v>3713.339421459495</c:v>
                </c:pt>
                <c:pt idx="314">
                  <c:v>3724.9609144624737</c:v>
                </c:pt>
                <c:pt idx="315">
                  <c:v>3733.0442833894467</c:v>
                </c:pt>
                <c:pt idx="316">
                  <c:v>3746.9436591728449</c:v>
                </c:pt>
                <c:pt idx="317">
                  <c:v>3747.3735685414727</c:v>
                </c:pt>
                <c:pt idx="318">
                  <c:v>3749.3637802789685</c:v>
                </c:pt>
                <c:pt idx="319">
                  <c:v>3747.2249713839715</c:v>
                </c:pt>
                <c:pt idx="320">
                  <c:v>3748.9849395490601</c:v>
                </c:pt>
                <c:pt idx="321">
                  <c:v>3742.5148063985412</c:v>
                </c:pt>
                <c:pt idx="322">
                  <c:v>3751.8355017139552</c:v>
                </c:pt>
                <c:pt idx="323">
                  <c:v>3740.5400890512565</c:v>
                </c:pt>
                <c:pt idx="324">
                  <c:v>3739.7543645897263</c:v>
                </c:pt>
                <c:pt idx="325">
                  <c:v>3742.5249008215033</c:v>
                </c:pt>
                <c:pt idx="326">
                  <c:v>3749.5331171705552</c:v>
                </c:pt>
                <c:pt idx="327">
                  <c:v>3755.7992115406305</c:v>
                </c:pt>
                <c:pt idx="328">
                  <c:v>3752.888552605209</c:v>
                </c:pt>
                <c:pt idx="329">
                  <c:v>3765.0846728461574</c:v>
                </c:pt>
                <c:pt idx="330">
                  <c:v>3759.7037933528554</c:v>
                </c:pt>
                <c:pt idx="331">
                  <c:v>3769.1284222723243</c:v>
                </c:pt>
                <c:pt idx="332">
                  <c:v>3775.4817665899277</c:v>
                </c:pt>
                <c:pt idx="333">
                  <c:v>3786.5579955890562</c:v>
                </c:pt>
                <c:pt idx="334">
                  <c:v>3795.6876966471159</c:v>
                </c:pt>
                <c:pt idx="335">
                  <c:v>3797.0621407734288</c:v>
                </c:pt>
                <c:pt idx="336">
                  <c:v>3802.087280868277</c:v>
                </c:pt>
                <c:pt idx="337">
                  <c:v>3802.6320562733817</c:v>
                </c:pt>
                <c:pt idx="338">
                  <c:v>3799.4218469026887</c:v>
                </c:pt>
                <c:pt idx="339">
                  <c:v>3806.9954391478045</c:v>
                </c:pt>
                <c:pt idx="340">
                  <c:v>3798.4609034307032</c:v>
                </c:pt>
                <c:pt idx="341">
                  <c:v>3804.0682862603685</c:v>
                </c:pt>
                <c:pt idx="342">
                  <c:v>3805.4217271889192</c:v>
                </c:pt>
                <c:pt idx="343">
                  <c:v>3801.2429249952252</c:v>
                </c:pt>
                <c:pt idx="344">
                  <c:v>3806.8968379736575</c:v>
                </c:pt>
                <c:pt idx="345">
                  <c:v>3802.431912623339</c:v>
                </c:pt>
                <c:pt idx="346">
                  <c:v>3800.8942790811038</c:v>
                </c:pt>
                <c:pt idx="347">
                  <c:v>3801.1226539327026</c:v>
                </c:pt>
                <c:pt idx="348">
                  <c:v>3807.4797229245573</c:v>
                </c:pt>
                <c:pt idx="349">
                  <c:v>3798.5089810190934</c:v>
                </c:pt>
                <c:pt idx="350">
                  <c:v>3804.5080436005069</c:v>
                </c:pt>
                <c:pt idx="351">
                  <c:v>3804.8990499175038</c:v>
                </c:pt>
                <c:pt idx="352">
                  <c:v>3810.8179077343011</c:v>
                </c:pt>
                <c:pt idx="353">
                  <c:v>3808.5841676887785</c:v>
                </c:pt>
                <c:pt idx="354">
                  <c:v>3807.3723329510763</c:v>
                </c:pt>
                <c:pt idx="355">
                  <c:v>3809.2167161829434</c:v>
                </c:pt>
                <c:pt idx="356">
                  <c:v>3802.7046283853952</c:v>
                </c:pt>
                <c:pt idx="357">
                  <c:v>3805.3245503707399</c:v>
                </c:pt>
                <c:pt idx="358">
                  <c:v>3809.7367332929234</c:v>
                </c:pt>
                <c:pt idx="359">
                  <c:v>3809.2086421072445</c:v>
                </c:pt>
                <c:pt idx="360">
                  <c:v>3805.1055706494017</c:v>
                </c:pt>
                <c:pt idx="361">
                  <c:v>3811.7746034425418</c:v>
                </c:pt>
                <c:pt idx="362">
                  <c:v>3814.0710538749699</c:v>
                </c:pt>
                <c:pt idx="363">
                  <c:v>3818.7502619787288</c:v>
                </c:pt>
                <c:pt idx="364">
                  <c:v>3811.0295324879285</c:v>
                </c:pt>
                <c:pt idx="365">
                  <c:v>3810.3429361147314</c:v>
                </c:pt>
                <c:pt idx="366">
                  <c:v>3823.158216465366</c:v>
                </c:pt>
                <c:pt idx="367">
                  <c:v>3816.9900252588009</c:v>
                </c:pt>
                <c:pt idx="368">
                  <c:v>3818.36000472874</c:v>
                </c:pt>
                <c:pt idx="369">
                  <c:v>3810.7530166669335</c:v>
                </c:pt>
                <c:pt idx="370">
                  <c:v>3815.5517833916529</c:v>
                </c:pt>
                <c:pt idx="371">
                  <c:v>3823.7479190910799</c:v>
                </c:pt>
                <c:pt idx="372">
                  <c:v>3817.946420033602</c:v>
                </c:pt>
                <c:pt idx="373">
                  <c:v>3811.0968529522911</c:v>
                </c:pt>
                <c:pt idx="374">
                  <c:v>3809.8070782185464</c:v>
                </c:pt>
                <c:pt idx="375">
                  <c:v>3810.858010740892</c:v>
                </c:pt>
                <c:pt idx="376">
                  <c:v>3805.4917699143034</c:v>
                </c:pt>
                <c:pt idx="377">
                  <c:v>3815.2011741677766</c:v>
                </c:pt>
                <c:pt idx="378">
                  <c:v>3805.205301714811</c:v>
                </c:pt>
                <c:pt idx="379">
                  <c:v>3811.3743989091145</c:v>
                </c:pt>
                <c:pt idx="380">
                  <c:v>3810.3261812708856</c:v>
                </c:pt>
                <c:pt idx="381">
                  <c:v>3802.2777083272922</c:v>
                </c:pt>
                <c:pt idx="382">
                  <c:v>3809.2836713127504</c:v>
                </c:pt>
                <c:pt idx="383">
                  <c:v>3817.7535156543067</c:v>
                </c:pt>
                <c:pt idx="384">
                  <c:v>3827.0679843226567</c:v>
                </c:pt>
                <c:pt idx="385">
                  <c:v>3832.4935800009016</c:v>
                </c:pt>
                <c:pt idx="386">
                  <c:v>3823.6969412151861</c:v>
                </c:pt>
                <c:pt idx="387">
                  <c:v>3815.7899758847875</c:v>
                </c:pt>
                <c:pt idx="388">
                  <c:v>3821.4073677185688</c:v>
                </c:pt>
                <c:pt idx="389">
                  <c:v>3822.0593656913802</c:v>
                </c:pt>
                <c:pt idx="390">
                  <c:v>3812.7602654237203</c:v>
                </c:pt>
                <c:pt idx="391">
                  <c:v>3813.3187968054754</c:v>
                </c:pt>
                <c:pt idx="392">
                  <c:v>3804.3158830582975</c:v>
                </c:pt>
                <c:pt idx="393">
                  <c:v>3798.4117913735658</c:v>
                </c:pt>
                <c:pt idx="394">
                  <c:v>3803.6889975938511</c:v>
                </c:pt>
                <c:pt idx="395">
                  <c:v>3812.5463296677622</c:v>
                </c:pt>
                <c:pt idx="396">
                  <c:v>3812.1142727995916</c:v>
                </c:pt>
                <c:pt idx="397">
                  <c:v>3808.3999451965465</c:v>
                </c:pt>
                <c:pt idx="398">
                  <c:v>3803.5843144962469</c:v>
                </c:pt>
                <c:pt idx="399">
                  <c:v>3805.9421637081423</c:v>
                </c:pt>
                <c:pt idx="400">
                  <c:v>3809.3159254479338</c:v>
                </c:pt>
                <c:pt idx="401">
                  <c:v>3810.7516719353421</c:v>
                </c:pt>
                <c:pt idx="402">
                  <c:v>3798.856176866062</c:v>
                </c:pt>
                <c:pt idx="403">
                  <c:v>3804.3436041167765</c:v>
                </c:pt>
                <c:pt idx="404">
                  <c:v>3805.9601306299182</c:v>
                </c:pt>
                <c:pt idx="405">
                  <c:v>3806.5697215294272</c:v>
                </c:pt>
                <c:pt idx="406">
                  <c:v>3796.9221587482307</c:v>
                </c:pt>
                <c:pt idx="407">
                  <c:v>3807.6684973238671</c:v>
                </c:pt>
                <c:pt idx="408">
                  <c:v>3801.4704569220185</c:v>
                </c:pt>
                <c:pt idx="409">
                  <c:v>3801.7455291093952</c:v>
                </c:pt>
                <c:pt idx="410">
                  <c:v>3795.5656696271844</c:v>
                </c:pt>
                <c:pt idx="411">
                  <c:v>3789.8641656236937</c:v>
                </c:pt>
                <c:pt idx="412">
                  <c:v>3780.8414507760767</c:v>
                </c:pt>
                <c:pt idx="413">
                  <c:v>3772.8386416757862</c:v>
                </c:pt>
                <c:pt idx="414">
                  <c:v>3773.9709480575166</c:v>
                </c:pt>
                <c:pt idx="415">
                  <c:v>3770.2928840111495</c:v>
                </c:pt>
                <c:pt idx="416">
                  <c:v>3766.6742090494349</c:v>
                </c:pt>
                <c:pt idx="417">
                  <c:v>3767.6751278880506</c:v>
                </c:pt>
                <c:pt idx="418">
                  <c:v>3769.5213536418587</c:v>
                </c:pt>
                <c:pt idx="419">
                  <c:v>3774.0571019495296</c:v>
                </c:pt>
                <c:pt idx="420">
                  <c:v>3774.4313264465377</c:v>
                </c:pt>
                <c:pt idx="421">
                  <c:v>3782.2383733796087</c:v>
                </c:pt>
                <c:pt idx="422">
                  <c:v>3780.3026544806198</c:v>
                </c:pt>
                <c:pt idx="423">
                  <c:v>3782.632591542138</c:v>
                </c:pt>
                <c:pt idx="424">
                  <c:v>3790.2136445080341</c:v>
                </c:pt>
                <c:pt idx="425">
                  <c:v>3801.41304037182</c:v>
                </c:pt>
                <c:pt idx="426">
                  <c:v>3803.8460948630282</c:v>
                </c:pt>
                <c:pt idx="427">
                  <c:v>3809.7372380437141</c:v>
                </c:pt>
                <c:pt idx="428">
                  <c:v>3806.4667607101219</c:v>
                </c:pt>
                <c:pt idx="429">
                  <c:v>3802.6342158855809</c:v>
                </c:pt>
                <c:pt idx="430">
                  <c:v>3806.5612539707054</c:v>
                </c:pt>
                <c:pt idx="431">
                  <c:v>3812.1753176597422</c:v>
                </c:pt>
                <c:pt idx="432">
                  <c:v>3819.4719233349283</c:v>
                </c:pt>
                <c:pt idx="433">
                  <c:v>3816.9486141904858</c:v>
                </c:pt>
                <c:pt idx="434">
                  <c:v>3807.9737161777211</c:v>
                </c:pt>
                <c:pt idx="435">
                  <c:v>3804.2555927771205</c:v>
                </c:pt>
                <c:pt idx="436">
                  <c:v>3813.4425688724723</c:v>
                </c:pt>
                <c:pt idx="437">
                  <c:v>3809.2323112342965</c:v>
                </c:pt>
                <c:pt idx="438">
                  <c:v>3805.0059060246735</c:v>
                </c:pt>
                <c:pt idx="439">
                  <c:v>3811.2609112675009</c:v>
                </c:pt>
                <c:pt idx="440">
                  <c:v>3806.0528381803656</c:v>
                </c:pt>
                <c:pt idx="441">
                  <c:v>3806.3808548939974</c:v>
                </c:pt>
                <c:pt idx="442">
                  <c:v>3809.3081347474658</c:v>
                </c:pt>
                <c:pt idx="443">
                  <c:v>3809.9753587661553</c:v>
                </c:pt>
                <c:pt idx="444">
                  <c:v>3812.8093563574616</c:v>
                </c:pt>
                <c:pt idx="445">
                  <c:v>3816.5708141272598</c:v>
                </c:pt>
                <c:pt idx="446">
                  <c:v>3809.4541392416613</c:v>
                </c:pt>
                <c:pt idx="447">
                  <c:v>3811.9883474091139</c:v>
                </c:pt>
                <c:pt idx="448">
                  <c:v>3815.0693680464792</c:v>
                </c:pt>
                <c:pt idx="449">
                  <c:v>3821.6091175595675</c:v>
                </c:pt>
                <c:pt idx="450">
                  <c:v>3817.6616470023514</c:v>
                </c:pt>
                <c:pt idx="451">
                  <c:v>3824.8290011978802</c:v>
                </c:pt>
                <c:pt idx="452">
                  <c:v>3832.3188211672327</c:v>
                </c:pt>
                <c:pt idx="453">
                  <c:v>3831.5470219918257</c:v>
                </c:pt>
                <c:pt idx="454">
                  <c:v>3829.9855797702317</c:v>
                </c:pt>
                <c:pt idx="455">
                  <c:v>3829.3436942803892</c:v>
                </c:pt>
                <c:pt idx="456">
                  <c:v>3834.3498987534504</c:v>
                </c:pt>
                <c:pt idx="457">
                  <c:v>3838.138096948489</c:v>
                </c:pt>
                <c:pt idx="458">
                  <c:v>3839.1804191043611</c:v>
                </c:pt>
                <c:pt idx="459">
                  <c:v>3844.9997419570268</c:v>
                </c:pt>
                <c:pt idx="460">
                  <c:v>3837.4534308325001</c:v>
                </c:pt>
                <c:pt idx="461">
                  <c:v>3837.6259379950825</c:v>
                </c:pt>
                <c:pt idx="462">
                  <c:v>3839.419818933135</c:v>
                </c:pt>
                <c:pt idx="463">
                  <c:v>3849.1519616753508</c:v>
                </c:pt>
                <c:pt idx="464">
                  <c:v>3850.6886857199511</c:v>
                </c:pt>
                <c:pt idx="465">
                  <c:v>3856.0855609760979</c:v>
                </c:pt>
                <c:pt idx="466">
                  <c:v>3854.4698250470506</c:v>
                </c:pt>
                <c:pt idx="467">
                  <c:v>3861.4545302523074</c:v>
                </c:pt>
                <c:pt idx="468">
                  <c:v>3864.5605600070267</c:v>
                </c:pt>
                <c:pt idx="469">
                  <c:v>3870.4360460390208</c:v>
                </c:pt>
                <c:pt idx="470">
                  <c:v>3868.0072726877042</c:v>
                </c:pt>
                <c:pt idx="471">
                  <c:v>3864.5141825297769</c:v>
                </c:pt>
                <c:pt idx="472">
                  <c:v>3862.8196905078057</c:v>
                </c:pt>
                <c:pt idx="473">
                  <c:v>3860.7160714893021</c:v>
                </c:pt>
                <c:pt idx="474">
                  <c:v>3864.5298514029428</c:v>
                </c:pt>
                <c:pt idx="475">
                  <c:v>3863.6281990789407</c:v>
                </c:pt>
                <c:pt idx="476">
                  <c:v>3866.2264797846628</c:v>
                </c:pt>
                <c:pt idx="477">
                  <c:v>3874.0461762595787</c:v>
                </c:pt>
                <c:pt idx="478">
                  <c:v>3874.5734913649148</c:v>
                </c:pt>
                <c:pt idx="479">
                  <c:v>3871.6547103335729</c:v>
                </c:pt>
                <c:pt idx="480">
                  <c:v>3869.5173468682069</c:v>
                </c:pt>
                <c:pt idx="481">
                  <c:v>3869.7011060478731</c:v>
                </c:pt>
                <c:pt idx="482">
                  <c:v>3875.4602085971424</c:v>
                </c:pt>
                <c:pt idx="483">
                  <c:v>3879.7354251735369</c:v>
                </c:pt>
                <c:pt idx="484">
                  <c:v>3886.6943579991644</c:v>
                </c:pt>
                <c:pt idx="485">
                  <c:v>3886.4144892681052</c:v>
                </c:pt>
                <c:pt idx="486">
                  <c:v>3890.9973274008107</c:v>
                </c:pt>
                <c:pt idx="487">
                  <c:v>3896.3184467684741</c:v>
                </c:pt>
                <c:pt idx="488">
                  <c:v>3896.8261714618802</c:v>
                </c:pt>
                <c:pt idx="489">
                  <c:v>3900.8051070204483</c:v>
                </c:pt>
                <c:pt idx="490">
                  <c:v>3898.2898549887532</c:v>
                </c:pt>
                <c:pt idx="491">
                  <c:v>3898.0968412515786</c:v>
                </c:pt>
                <c:pt idx="492">
                  <c:v>3902.6841047528346</c:v>
                </c:pt>
                <c:pt idx="493">
                  <c:v>3895.8566274613527</c:v>
                </c:pt>
                <c:pt idx="494">
                  <c:v>3895.8332122396832</c:v>
                </c:pt>
                <c:pt idx="495">
                  <c:v>3894.5052967406368</c:v>
                </c:pt>
                <c:pt idx="496">
                  <c:v>3892.1384671486321</c:v>
                </c:pt>
                <c:pt idx="497">
                  <c:v>3891.5587541076375</c:v>
                </c:pt>
                <c:pt idx="498">
                  <c:v>3887.0848563086483</c:v>
                </c:pt>
                <c:pt idx="499">
                  <c:v>3880.1546412601065</c:v>
                </c:pt>
                <c:pt idx="500">
                  <c:v>3881.7920788576857</c:v>
                </c:pt>
                <c:pt idx="501">
                  <c:v>3882.1414919646727</c:v>
                </c:pt>
                <c:pt idx="502">
                  <c:v>3877.4332125224073</c:v>
                </c:pt>
                <c:pt idx="503">
                  <c:v>3882.2753887055419</c:v>
                </c:pt>
                <c:pt idx="504">
                  <c:v>3881.2043684910459</c:v>
                </c:pt>
                <c:pt idx="505">
                  <c:v>3887.9784364730062</c:v>
                </c:pt>
                <c:pt idx="506">
                  <c:v>3891.8882858175534</c:v>
                </c:pt>
                <c:pt idx="507">
                  <c:v>3899.2315724363307</c:v>
                </c:pt>
                <c:pt idx="508">
                  <c:v>3895.9180121204331</c:v>
                </c:pt>
                <c:pt idx="509">
                  <c:v>3889.7664278022021</c:v>
                </c:pt>
                <c:pt idx="510">
                  <c:v>3893.6738959164272</c:v>
                </c:pt>
                <c:pt idx="511">
                  <c:v>3894.0546895573543</c:v>
                </c:pt>
                <c:pt idx="512">
                  <c:v>3902.3553742341855</c:v>
                </c:pt>
                <c:pt idx="513">
                  <c:v>3900.9949485878146</c:v>
                </c:pt>
                <c:pt idx="514">
                  <c:v>3899.3099916446931</c:v>
                </c:pt>
                <c:pt idx="515">
                  <c:v>3897.7734054996781</c:v>
                </c:pt>
                <c:pt idx="516">
                  <c:v>3897.0968820533126</c:v>
                </c:pt>
                <c:pt idx="517">
                  <c:v>3895.2956780087588</c:v>
                </c:pt>
                <c:pt idx="518">
                  <c:v>3902.2120026470161</c:v>
                </c:pt>
                <c:pt idx="519">
                  <c:v>3900.448966562451</c:v>
                </c:pt>
                <c:pt idx="520">
                  <c:v>3895.5409475820916</c:v>
                </c:pt>
                <c:pt idx="521">
                  <c:v>3888.2125765471219</c:v>
                </c:pt>
                <c:pt idx="522">
                  <c:v>3892.2470565197277</c:v>
                </c:pt>
                <c:pt idx="523">
                  <c:v>3895.6887254443445</c:v>
                </c:pt>
                <c:pt idx="524">
                  <c:v>3889.454751846818</c:v>
                </c:pt>
                <c:pt idx="525">
                  <c:v>3894.2284620839446</c:v>
                </c:pt>
                <c:pt idx="526">
                  <c:v>3898.1654591767483</c:v>
                </c:pt>
                <c:pt idx="527">
                  <c:v>3901.9846783336134</c:v>
                </c:pt>
                <c:pt idx="528">
                  <c:v>3906.7372940764017</c:v>
                </c:pt>
                <c:pt idx="529">
                  <c:v>3902.8396888671436</c:v>
                </c:pt>
                <c:pt idx="530">
                  <c:v>3901.5096051098617</c:v>
                </c:pt>
                <c:pt idx="531">
                  <c:v>3906.1314845025972</c:v>
                </c:pt>
                <c:pt idx="532">
                  <c:v>3902.1237142880027</c:v>
                </c:pt>
                <c:pt idx="533">
                  <c:v>3898.4532623594596</c:v>
                </c:pt>
                <c:pt idx="534">
                  <c:v>3890.9618917792077</c:v>
                </c:pt>
                <c:pt idx="535">
                  <c:v>3886.5101090648909</c:v>
                </c:pt>
                <c:pt idx="536">
                  <c:v>3890.3006721406477</c:v>
                </c:pt>
                <c:pt idx="537">
                  <c:v>3885.6669173306409</c:v>
                </c:pt>
                <c:pt idx="538">
                  <c:v>3885.4419799250295</c:v>
                </c:pt>
                <c:pt idx="539">
                  <c:v>3891.4132502446028</c:v>
                </c:pt>
                <c:pt idx="540">
                  <c:v>3897.7802237956594</c:v>
                </c:pt>
                <c:pt idx="541">
                  <c:v>3896.9305025956851</c:v>
                </c:pt>
                <c:pt idx="542">
                  <c:v>3896.5878824995598</c:v>
                </c:pt>
                <c:pt idx="543">
                  <c:v>3893.5060186297915</c:v>
                </c:pt>
                <c:pt idx="544">
                  <c:v>3898.8266082075329</c:v>
                </c:pt>
                <c:pt idx="545">
                  <c:v>3899.8229440320274</c:v>
                </c:pt>
                <c:pt idx="546">
                  <c:v>3897.6598303671321</c:v>
                </c:pt>
                <c:pt idx="547">
                  <c:v>3899.4130047374151</c:v>
                </c:pt>
                <c:pt idx="548">
                  <c:v>3898.5403189427857</c:v>
                </c:pt>
                <c:pt idx="549">
                  <c:v>3904.5445813658503</c:v>
                </c:pt>
                <c:pt idx="550">
                  <c:v>3898.6777868150716</c:v>
                </c:pt>
                <c:pt idx="551">
                  <c:v>3892.7598714976061</c:v>
                </c:pt>
                <c:pt idx="552">
                  <c:v>3900.6654325359018</c:v>
                </c:pt>
                <c:pt idx="553">
                  <c:v>3905.0709930593334</c:v>
                </c:pt>
                <c:pt idx="554">
                  <c:v>3900.4190255449716</c:v>
                </c:pt>
                <c:pt idx="555">
                  <c:v>3901.2836943717871</c:v>
                </c:pt>
                <c:pt idx="556">
                  <c:v>3905.8211009927427</c:v>
                </c:pt>
                <c:pt idx="557">
                  <c:v>3907.9436459835924</c:v>
                </c:pt>
                <c:pt idx="558">
                  <c:v>3906.8045971126126</c:v>
                </c:pt>
                <c:pt idx="559">
                  <c:v>3902.5914356052454</c:v>
                </c:pt>
                <c:pt idx="560">
                  <c:v>3897.8019144502741</c:v>
                </c:pt>
                <c:pt idx="561">
                  <c:v>3901.7632842485136</c:v>
                </c:pt>
                <c:pt idx="562">
                  <c:v>3906.9742896530624</c:v>
                </c:pt>
                <c:pt idx="563">
                  <c:v>3902.6358482157284</c:v>
                </c:pt>
                <c:pt idx="564">
                  <c:v>3903.773578580046</c:v>
                </c:pt>
                <c:pt idx="565">
                  <c:v>3902.4201933005265</c:v>
                </c:pt>
                <c:pt idx="566">
                  <c:v>3894.3374878125819</c:v>
                </c:pt>
                <c:pt idx="567">
                  <c:v>3888.8725720147077</c:v>
                </c:pt>
                <c:pt idx="568">
                  <c:v>3888.4781738869046</c:v>
                </c:pt>
                <c:pt idx="569">
                  <c:v>3888.116177948275</c:v>
                </c:pt>
                <c:pt idx="570">
                  <c:v>3884.5964986635267</c:v>
                </c:pt>
                <c:pt idx="571">
                  <c:v>3886.1187683189655</c:v>
                </c:pt>
                <c:pt idx="572">
                  <c:v>3882.0988998314956</c:v>
                </c:pt>
                <c:pt idx="573">
                  <c:v>3882.2299549913077</c:v>
                </c:pt>
                <c:pt idx="574">
                  <c:v>3880.8016816109516</c:v>
                </c:pt>
                <c:pt idx="575">
                  <c:v>3884.6283816482619</c:v>
                </c:pt>
                <c:pt idx="576">
                  <c:v>3885.160060212218</c:v>
                </c:pt>
                <c:pt idx="577">
                  <c:v>3889.663604861044</c:v>
                </c:pt>
                <c:pt idx="578">
                  <c:v>3889.2875139722642</c:v>
                </c:pt>
                <c:pt idx="579">
                  <c:v>3888.1282780459737</c:v>
                </c:pt>
                <c:pt idx="580">
                  <c:v>3885.8623119739418</c:v>
                </c:pt>
                <c:pt idx="581">
                  <c:v>3893.6279547590493</c:v>
                </c:pt>
                <c:pt idx="582">
                  <c:v>3896.3723244374787</c:v>
                </c:pt>
                <c:pt idx="583">
                  <c:v>3893.8606007838707</c:v>
                </c:pt>
                <c:pt idx="584">
                  <c:v>3893.8766981069948</c:v>
                </c:pt>
                <c:pt idx="585">
                  <c:v>3891.814428308227</c:v>
                </c:pt>
                <c:pt idx="586">
                  <c:v>3885.8675474685178</c:v>
                </c:pt>
                <c:pt idx="587">
                  <c:v>3886.7776080039284</c:v>
                </c:pt>
                <c:pt idx="588">
                  <c:v>3891.1375660088415</c:v>
                </c:pt>
                <c:pt idx="589">
                  <c:v>3894.8331639603871</c:v>
                </c:pt>
                <c:pt idx="590">
                  <c:v>3891.964090851317</c:v>
                </c:pt>
                <c:pt idx="591">
                  <c:v>3889.7241320445878</c:v>
                </c:pt>
                <c:pt idx="592">
                  <c:v>3895.0685502869969</c:v>
                </c:pt>
                <c:pt idx="593">
                  <c:v>3899.758385182352</c:v>
                </c:pt>
                <c:pt idx="594">
                  <c:v>3904.3349647308919</c:v>
                </c:pt>
                <c:pt idx="595">
                  <c:v>3900.5785907617801</c:v>
                </c:pt>
                <c:pt idx="596">
                  <c:v>3901.0941330290111</c:v>
                </c:pt>
                <c:pt idx="597">
                  <c:v>3901.7901403684509</c:v>
                </c:pt>
                <c:pt idx="598">
                  <c:v>3903.4921520065836</c:v>
                </c:pt>
                <c:pt idx="599">
                  <c:v>3908.5401115047503</c:v>
                </c:pt>
                <c:pt idx="600">
                  <c:v>3904.8586513100581</c:v>
                </c:pt>
                <c:pt idx="601">
                  <c:v>3904.7193807073595</c:v>
                </c:pt>
                <c:pt idx="602">
                  <c:v>3903.1394146720272</c:v>
                </c:pt>
                <c:pt idx="603">
                  <c:v>3903.6742257495389</c:v>
                </c:pt>
                <c:pt idx="604">
                  <c:v>3910.1453741526038</c:v>
                </c:pt>
                <c:pt idx="605">
                  <c:v>3905.4098138921408</c:v>
                </c:pt>
                <c:pt idx="606">
                  <c:v>3908.8878366838421</c:v>
                </c:pt>
                <c:pt idx="607">
                  <c:v>3902.5733910727295</c:v>
                </c:pt>
                <c:pt idx="608">
                  <c:v>3903.6100789267634</c:v>
                </c:pt>
                <c:pt idx="609">
                  <c:v>3899.4110689702889</c:v>
                </c:pt>
                <c:pt idx="610">
                  <c:v>3898.6053590163119</c:v>
                </c:pt>
                <c:pt idx="611">
                  <c:v>3903.9455956280103</c:v>
                </c:pt>
                <c:pt idx="612">
                  <c:v>3899.3571271063806</c:v>
                </c:pt>
                <c:pt idx="613">
                  <c:v>3897.6330892335068</c:v>
                </c:pt>
                <c:pt idx="614">
                  <c:v>3895.9626901406377</c:v>
                </c:pt>
                <c:pt idx="615">
                  <c:v>3893.7829432661733</c:v>
                </c:pt>
                <c:pt idx="616">
                  <c:v>3888.7455489860222</c:v>
                </c:pt>
                <c:pt idx="617">
                  <c:v>3886.1920424583609</c:v>
                </c:pt>
                <c:pt idx="618">
                  <c:v>3891.196089714736</c:v>
                </c:pt>
                <c:pt idx="619">
                  <c:v>3889.7579528435458</c:v>
                </c:pt>
                <c:pt idx="620">
                  <c:v>3889.9764203307282</c:v>
                </c:pt>
                <c:pt idx="621">
                  <c:v>3888.0382315067882</c:v>
                </c:pt>
                <c:pt idx="622">
                  <c:v>3890.5310413289894</c:v>
                </c:pt>
                <c:pt idx="623">
                  <c:v>3890.2065279730546</c:v>
                </c:pt>
                <c:pt idx="624">
                  <c:v>3891.8355246242018</c:v>
                </c:pt>
                <c:pt idx="625">
                  <c:v>3893.3529373158822</c:v>
                </c:pt>
                <c:pt idx="626">
                  <c:v>3887.9057172503794</c:v>
                </c:pt>
                <c:pt idx="627">
                  <c:v>3889.6304501125242</c:v>
                </c:pt>
                <c:pt idx="628">
                  <c:v>3891.7090666935437</c:v>
                </c:pt>
                <c:pt idx="629">
                  <c:v>3896.5806527740965</c:v>
                </c:pt>
                <c:pt idx="630">
                  <c:v>3895.1760917822876</c:v>
                </c:pt>
                <c:pt idx="631">
                  <c:v>3897.360523039069</c:v>
                </c:pt>
                <c:pt idx="632">
                  <c:v>3902.9921630489166</c:v>
                </c:pt>
                <c:pt idx="633">
                  <c:v>3905.1111925254327</c:v>
                </c:pt>
                <c:pt idx="634">
                  <c:v>3907.0489211663603</c:v>
                </c:pt>
                <c:pt idx="635">
                  <c:v>3904.1485526202564</c:v>
                </c:pt>
                <c:pt idx="636">
                  <c:v>3902.1887087427772</c:v>
                </c:pt>
                <c:pt idx="637">
                  <c:v>3901.0007983339319</c:v>
                </c:pt>
                <c:pt idx="638">
                  <c:v>3907.2980365151107</c:v>
                </c:pt>
                <c:pt idx="639">
                  <c:v>3911.215440113197</c:v>
                </c:pt>
                <c:pt idx="640">
                  <c:v>3913.0361279580225</c:v>
                </c:pt>
                <c:pt idx="641">
                  <c:v>3919.5332307634212</c:v>
                </c:pt>
                <c:pt idx="642">
                  <c:v>3925.54738052833</c:v>
                </c:pt>
                <c:pt idx="643">
                  <c:v>3924.9759448917348</c:v>
                </c:pt>
                <c:pt idx="644">
                  <c:v>3925.964179551971</c:v>
                </c:pt>
                <c:pt idx="645">
                  <c:v>3920.5468667178088</c:v>
                </c:pt>
                <c:pt idx="646">
                  <c:v>3922.3383536725009</c:v>
                </c:pt>
                <c:pt idx="647">
                  <c:v>3919.3131219596708</c:v>
                </c:pt>
                <c:pt idx="648">
                  <c:v>3923.7973712064218</c:v>
                </c:pt>
                <c:pt idx="649">
                  <c:v>3921.0044338212706</c:v>
                </c:pt>
                <c:pt idx="650">
                  <c:v>3918.13862656729</c:v>
                </c:pt>
                <c:pt idx="651">
                  <c:v>3915.8695261398038</c:v>
                </c:pt>
                <c:pt idx="652">
                  <c:v>3914.9929913934748</c:v>
                </c:pt>
                <c:pt idx="653">
                  <c:v>3916.9570322290915</c:v>
                </c:pt>
                <c:pt idx="654">
                  <c:v>3918.7602079442458</c:v>
                </c:pt>
                <c:pt idx="655">
                  <c:v>3918.2474438728568</c:v>
                </c:pt>
                <c:pt idx="656">
                  <c:v>3913.6852249997564</c:v>
                </c:pt>
                <c:pt idx="657">
                  <c:v>3912.772162953258</c:v>
                </c:pt>
                <c:pt idx="658">
                  <c:v>3909.1046294574903</c:v>
                </c:pt>
                <c:pt idx="659">
                  <c:v>3911.4088572617188</c:v>
                </c:pt>
                <c:pt idx="660">
                  <c:v>3916.2469554414865</c:v>
                </c:pt>
                <c:pt idx="661">
                  <c:v>3912.9198482838146</c:v>
                </c:pt>
                <c:pt idx="662">
                  <c:v>3910.4314624544741</c:v>
                </c:pt>
                <c:pt idx="663">
                  <c:v>3912.4312301010245</c:v>
                </c:pt>
                <c:pt idx="664">
                  <c:v>3909.0642929253918</c:v>
                </c:pt>
                <c:pt idx="665">
                  <c:v>3902.3413387079627</c:v>
                </c:pt>
                <c:pt idx="666">
                  <c:v>3905.5264297053059</c:v>
                </c:pt>
                <c:pt idx="667">
                  <c:v>3903.5975674326696</c:v>
                </c:pt>
                <c:pt idx="668">
                  <c:v>3903.7899717161026</c:v>
                </c:pt>
                <c:pt idx="669">
                  <c:v>3903.1305425913743</c:v>
                </c:pt>
                <c:pt idx="670">
                  <c:v>3902.6152180827517</c:v>
                </c:pt>
                <c:pt idx="671">
                  <c:v>3897.8945651718332</c:v>
                </c:pt>
                <c:pt idx="672">
                  <c:v>3901.7317674008023</c:v>
                </c:pt>
                <c:pt idx="673">
                  <c:v>3899.4751807348925</c:v>
                </c:pt>
                <c:pt idx="674">
                  <c:v>3898.734102483545</c:v>
                </c:pt>
                <c:pt idx="675">
                  <c:v>3902.668512962322</c:v>
                </c:pt>
                <c:pt idx="676">
                  <c:v>3908.6112621674506</c:v>
                </c:pt>
                <c:pt idx="677">
                  <c:v>3912.2423314848525</c:v>
                </c:pt>
                <c:pt idx="678">
                  <c:v>3917.475215313239</c:v>
                </c:pt>
                <c:pt idx="679">
                  <c:v>3911.7111842499239</c:v>
                </c:pt>
                <c:pt idx="680">
                  <c:v>3911.0253470645298</c:v>
                </c:pt>
                <c:pt idx="681">
                  <c:v>3907.5812761456086</c:v>
                </c:pt>
                <c:pt idx="682">
                  <c:v>3911.2738356005925</c:v>
                </c:pt>
                <c:pt idx="683">
                  <c:v>3908.1999370188387</c:v>
                </c:pt>
                <c:pt idx="684">
                  <c:v>3911.5127026882819</c:v>
                </c:pt>
                <c:pt idx="685">
                  <c:v>3908.7576429443088</c:v>
                </c:pt>
                <c:pt idx="686">
                  <c:v>3907.0839742122494</c:v>
                </c:pt>
                <c:pt idx="687">
                  <c:v>3908.6621762996187</c:v>
                </c:pt>
                <c:pt idx="688">
                  <c:v>3906.6275882796258</c:v>
                </c:pt>
                <c:pt idx="689">
                  <c:v>3910.5204331391774</c:v>
                </c:pt>
                <c:pt idx="690">
                  <c:v>3908.6725403733103</c:v>
                </c:pt>
                <c:pt idx="691">
                  <c:v>3903.2545864262438</c:v>
                </c:pt>
                <c:pt idx="692">
                  <c:v>3900.0541884481686</c:v>
                </c:pt>
                <c:pt idx="693">
                  <c:v>3900.9201840395672</c:v>
                </c:pt>
                <c:pt idx="694">
                  <c:v>3901.6357311485845</c:v>
                </c:pt>
                <c:pt idx="695">
                  <c:v>3903.6790670135124</c:v>
                </c:pt>
                <c:pt idx="696">
                  <c:v>3903.1167371832266</c:v>
                </c:pt>
                <c:pt idx="697">
                  <c:v>3904.7209160794173</c:v>
                </c:pt>
                <c:pt idx="698">
                  <c:v>3901.8849057445723</c:v>
                </c:pt>
                <c:pt idx="699">
                  <c:v>3906.6643096900061</c:v>
                </c:pt>
                <c:pt idx="700">
                  <c:v>3909.2421007041471</c:v>
                </c:pt>
                <c:pt idx="701">
                  <c:v>3902.8795826058745</c:v>
                </c:pt>
                <c:pt idx="702">
                  <c:v>3899.4472378792761</c:v>
                </c:pt>
                <c:pt idx="703">
                  <c:v>3898.3472292368865</c:v>
                </c:pt>
                <c:pt idx="704">
                  <c:v>3900.5527630213364</c:v>
                </c:pt>
                <c:pt idx="705">
                  <c:v>3901.9911246760216</c:v>
                </c:pt>
                <c:pt idx="706">
                  <c:v>3901.2368748705771</c:v>
                </c:pt>
                <c:pt idx="707">
                  <c:v>3900.2409176646961</c:v>
                </c:pt>
                <c:pt idx="708">
                  <c:v>3897.1539098143371</c:v>
                </c:pt>
                <c:pt idx="709">
                  <c:v>3891.6965261059358</c:v>
                </c:pt>
                <c:pt idx="710">
                  <c:v>3893.3293691120671</c:v>
                </c:pt>
                <c:pt idx="711">
                  <c:v>3896.3218447549252</c:v>
                </c:pt>
                <c:pt idx="712">
                  <c:v>3891.7671479909091</c:v>
                </c:pt>
                <c:pt idx="713">
                  <c:v>3885.9373863627488</c:v>
                </c:pt>
                <c:pt idx="714">
                  <c:v>3881.3921291040037</c:v>
                </c:pt>
                <c:pt idx="715">
                  <c:v>3882.6720697765927</c:v>
                </c:pt>
                <c:pt idx="716">
                  <c:v>3886.5273765114057</c:v>
                </c:pt>
                <c:pt idx="717">
                  <c:v>3883.4517708692269</c:v>
                </c:pt>
                <c:pt idx="718">
                  <c:v>3887.2571174021546</c:v>
                </c:pt>
                <c:pt idx="719">
                  <c:v>3885.410185239266</c:v>
                </c:pt>
                <c:pt idx="720">
                  <c:v>3885.6357188768707</c:v>
                </c:pt>
                <c:pt idx="721">
                  <c:v>3889.7707930006868</c:v>
                </c:pt>
                <c:pt idx="722">
                  <c:v>3890.7396837608944</c:v>
                </c:pt>
                <c:pt idx="723">
                  <c:v>3893.7558869572476</c:v>
                </c:pt>
                <c:pt idx="724">
                  <c:v>3894.9791150486722</c:v>
                </c:pt>
                <c:pt idx="725">
                  <c:v>3894.580525868399</c:v>
                </c:pt>
                <c:pt idx="726">
                  <c:v>3891.5998255512741</c:v>
                </c:pt>
                <c:pt idx="727">
                  <c:v>3892.9606704070957</c:v>
                </c:pt>
                <c:pt idx="728">
                  <c:v>3898.2011587960019</c:v>
                </c:pt>
                <c:pt idx="729">
                  <c:v>3902.2944469783019</c:v>
                </c:pt>
                <c:pt idx="730">
                  <c:v>3901.5560275469688</c:v>
                </c:pt>
                <c:pt idx="731">
                  <c:v>3902.7337447881814</c:v>
                </c:pt>
                <c:pt idx="732">
                  <c:v>3900.7708402596977</c:v>
                </c:pt>
                <c:pt idx="733">
                  <c:v>3901.1010005601797</c:v>
                </c:pt>
                <c:pt idx="734">
                  <c:v>3901.7083285956687</c:v>
                </c:pt>
                <c:pt idx="735">
                  <c:v>3902.4509371883469</c:v>
                </c:pt>
                <c:pt idx="736">
                  <c:v>3902.3464700507293</c:v>
                </c:pt>
                <c:pt idx="737">
                  <c:v>3903.0472975374391</c:v>
                </c:pt>
                <c:pt idx="738">
                  <c:v>3898.3997750697508</c:v>
                </c:pt>
                <c:pt idx="739">
                  <c:v>3899.3593651930983</c:v>
                </c:pt>
                <c:pt idx="740">
                  <c:v>3898.6804850798758</c:v>
                </c:pt>
                <c:pt idx="741">
                  <c:v>3900.6268338668374</c:v>
                </c:pt>
                <c:pt idx="742">
                  <c:v>3897.837417518992</c:v>
                </c:pt>
                <c:pt idx="743">
                  <c:v>3899.5993767006426</c:v>
                </c:pt>
                <c:pt idx="744">
                  <c:v>3901.2915605995622</c:v>
                </c:pt>
                <c:pt idx="745">
                  <c:v>3903.0324582790258</c:v>
                </c:pt>
                <c:pt idx="746">
                  <c:v>3902.6295532829881</c:v>
                </c:pt>
                <c:pt idx="747">
                  <c:v>3899.7369328049754</c:v>
                </c:pt>
                <c:pt idx="748">
                  <c:v>3902.2467454056596</c:v>
                </c:pt>
                <c:pt idx="749">
                  <c:v>3899.1001569913924</c:v>
                </c:pt>
                <c:pt idx="750">
                  <c:v>3897.8497272732893</c:v>
                </c:pt>
                <c:pt idx="751">
                  <c:v>3900.1894448928929</c:v>
                </c:pt>
                <c:pt idx="752">
                  <c:v>3905.2427038070969</c:v>
                </c:pt>
                <c:pt idx="753">
                  <c:v>3908.6603776231991</c:v>
                </c:pt>
                <c:pt idx="754">
                  <c:v>3911.0432931082087</c:v>
                </c:pt>
                <c:pt idx="755">
                  <c:v>3913.4967604356816</c:v>
                </c:pt>
                <c:pt idx="756">
                  <c:v>3914.4282525326757</c:v>
                </c:pt>
                <c:pt idx="757">
                  <c:v>3916.9624316622385</c:v>
                </c:pt>
                <c:pt idx="758">
                  <c:v>3918.1191776293817</c:v>
                </c:pt>
                <c:pt idx="759">
                  <c:v>3923.5948267162016</c:v>
                </c:pt>
                <c:pt idx="760">
                  <c:v>3921.1061463376004</c:v>
                </c:pt>
                <c:pt idx="761">
                  <c:v>3924.9004119239899</c:v>
                </c:pt>
                <c:pt idx="762">
                  <c:v>3921.2708652632064</c:v>
                </c:pt>
                <c:pt idx="763">
                  <c:v>3925.1316728914726</c:v>
                </c:pt>
                <c:pt idx="764">
                  <c:v>3931.0929643954273</c:v>
                </c:pt>
                <c:pt idx="765">
                  <c:v>3928.0301671011134</c:v>
                </c:pt>
                <c:pt idx="766">
                  <c:v>3925.2902695804382</c:v>
                </c:pt>
                <c:pt idx="767">
                  <c:v>3927.466582642654</c:v>
                </c:pt>
                <c:pt idx="768">
                  <c:v>3923.5492851528084</c:v>
                </c:pt>
                <c:pt idx="769">
                  <c:v>3927.5744358040924</c:v>
                </c:pt>
                <c:pt idx="770">
                  <c:v>3933.579808878932</c:v>
                </c:pt>
                <c:pt idx="771">
                  <c:v>3932.6939654290277</c:v>
                </c:pt>
                <c:pt idx="772">
                  <c:v>3931.1353922523276</c:v>
                </c:pt>
                <c:pt idx="773">
                  <c:v>3931.8848065827269</c:v>
                </c:pt>
                <c:pt idx="774">
                  <c:v>3932.2630966788265</c:v>
                </c:pt>
                <c:pt idx="775">
                  <c:v>3928.3942397538135</c:v>
                </c:pt>
                <c:pt idx="776">
                  <c:v>3925.4060355918255</c:v>
                </c:pt>
                <c:pt idx="777">
                  <c:v>3925.0072511889125</c:v>
                </c:pt>
                <c:pt idx="778">
                  <c:v>3927.6803042566276</c:v>
                </c:pt>
                <c:pt idx="779">
                  <c:v>3927.3876934118366</c:v>
                </c:pt>
                <c:pt idx="780">
                  <c:v>3930.3045784555411</c:v>
                </c:pt>
                <c:pt idx="781">
                  <c:v>3929.3979557608041</c:v>
                </c:pt>
                <c:pt idx="782">
                  <c:v>3931.2199612000409</c:v>
                </c:pt>
                <c:pt idx="783">
                  <c:v>3934.1940307622172</c:v>
                </c:pt>
                <c:pt idx="784">
                  <c:v>3937.8797208760493</c:v>
                </c:pt>
                <c:pt idx="785">
                  <c:v>3937.0492683671278</c:v>
                </c:pt>
                <c:pt idx="786">
                  <c:v>3940.1200050070634</c:v>
                </c:pt>
                <c:pt idx="787">
                  <c:v>3942.3461284353771</c:v>
                </c:pt>
                <c:pt idx="788">
                  <c:v>3938.7616518475902</c:v>
                </c:pt>
                <c:pt idx="789">
                  <c:v>3941.7543612475647</c:v>
                </c:pt>
                <c:pt idx="790">
                  <c:v>3940.6778747663675</c:v>
                </c:pt>
                <c:pt idx="791">
                  <c:v>3941.4534821622992</c:v>
                </c:pt>
                <c:pt idx="792">
                  <c:v>3943.6757556485045</c:v>
                </c:pt>
                <c:pt idx="793">
                  <c:v>3947.9634431927443</c:v>
                </c:pt>
                <c:pt idx="794">
                  <c:v>3951.7436498559277</c:v>
                </c:pt>
                <c:pt idx="795">
                  <c:v>3950.1984863462812</c:v>
                </c:pt>
                <c:pt idx="796">
                  <c:v>3951.5699271291546</c:v>
                </c:pt>
                <c:pt idx="797">
                  <c:v>3947.8832445402627</c:v>
                </c:pt>
                <c:pt idx="798">
                  <c:v>3951.1391287819747</c:v>
                </c:pt>
                <c:pt idx="799">
                  <c:v>3945.2521062785922</c:v>
                </c:pt>
                <c:pt idx="800">
                  <c:v>3949.2825951858163</c:v>
                </c:pt>
                <c:pt idx="801">
                  <c:v>3948.0160268338796</c:v>
                </c:pt>
                <c:pt idx="802">
                  <c:v>3953.002835509255</c:v>
                </c:pt>
                <c:pt idx="803">
                  <c:v>3952.1880425275854</c:v>
                </c:pt>
                <c:pt idx="804">
                  <c:v>3956.5033827242851</c:v>
                </c:pt>
                <c:pt idx="805">
                  <c:v>3958.8002467285883</c:v>
                </c:pt>
                <c:pt idx="806">
                  <c:v>3962.1498239502962</c:v>
                </c:pt>
                <c:pt idx="807">
                  <c:v>3957.7925290690955</c:v>
                </c:pt>
                <c:pt idx="808">
                  <c:v>3954.5160661460204</c:v>
                </c:pt>
                <c:pt idx="809">
                  <c:v>3955.7373657891799</c:v>
                </c:pt>
                <c:pt idx="810">
                  <c:v>3951.8045782258041</c:v>
                </c:pt>
                <c:pt idx="811">
                  <c:v>3954.1601062500208</c:v>
                </c:pt>
                <c:pt idx="812">
                  <c:v>3959.5179174183909</c:v>
                </c:pt>
                <c:pt idx="813">
                  <c:v>3963.8357480679883</c:v>
                </c:pt>
                <c:pt idx="814">
                  <c:v>3967.7281150180324</c:v>
                </c:pt>
                <c:pt idx="815">
                  <c:v>3966.1099533104075</c:v>
                </c:pt>
                <c:pt idx="816">
                  <c:v>3967.9900149569035</c:v>
                </c:pt>
                <c:pt idx="817">
                  <c:v>3966.8299069860755</c:v>
                </c:pt>
                <c:pt idx="818">
                  <c:v>3967.1612880325811</c:v>
                </c:pt>
                <c:pt idx="819">
                  <c:v>3971.633183281594</c:v>
                </c:pt>
                <c:pt idx="820">
                  <c:v>3967.7909743790146</c:v>
                </c:pt>
                <c:pt idx="821">
                  <c:v>3965.5805185782988</c:v>
                </c:pt>
                <c:pt idx="822">
                  <c:v>3967.7844258271325</c:v>
                </c:pt>
                <c:pt idx="823">
                  <c:v>3964.9622496077491</c:v>
                </c:pt>
                <c:pt idx="824">
                  <c:v>3963.6497770049027</c:v>
                </c:pt>
                <c:pt idx="825">
                  <c:v>3965.7923358702815</c:v>
                </c:pt>
                <c:pt idx="826">
                  <c:v>3967.7510960828513</c:v>
                </c:pt>
                <c:pt idx="827">
                  <c:v>3970.2115118399097</c:v>
                </c:pt>
                <c:pt idx="828">
                  <c:v>3973.0866113581665</c:v>
                </c:pt>
                <c:pt idx="829">
                  <c:v>3973.5067539997567</c:v>
                </c:pt>
                <c:pt idx="830">
                  <c:v>3975.0017038667097</c:v>
                </c:pt>
                <c:pt idx="831">
                  <c:v>3976.4957772729022</c:v>
                </c:pt>
                <c:pt idx="832">
                  <c:v>3979.5396991200305</c:v>
                </c:pt>
                <c:pt idx="833">
                  <c:v>3981.9815067631421</c:v>
                </c:pt>
                <c:pt idx="834">
                  <c:v>3984.7656945879162</c:v>
                </c:pt>
                <c:pt idx="835">
                  <c:v>3987.4253535057528</c:v>
                </c:pt>
                <c:pt idx="836">
                  <c:v>3987.8833007951503</c:v>
                </c:pt>
                <c:pt idx="837">
                  <c:v>3989.8549747608363</c:v>
                </c:pt>
                <c:pt idx="838">
                  <c:v>3987.2506934239145</c:v>
                </c:pt>
                <c:pt idx="839">
                  <c:v>3986.1807407002875</c:v>
                </c:pt>
                <c:pt idx="840">
                  <c:v>3982.8427584402925</c:v>
                </c:pt>
                <c:pt idx="841">
                  <c:v>3982.9322502234377</c:v>
                </c:pt>
                <c:pt idx="842">
                  <c:v>3987.0329820047932</c:v>
                </c:pt>
                <c:pt idx="843">
                  <c:v>3987.3671084049442</c:v>
                </c:pt>
                <c:pt idx="844">
                  <c:v>3990.3720755838358</c:v>
                </c:pt>
                <c:pt idx="845">
                  <c:v>3987.7266145609842</c:v>
                </c:pt>
                <c:pt idx="846">
                  <c:v>3988.3646300463588</c:v>
                </c:pt>
                <c:pt idx="847">
                  <c:v>3990.6662599137467</c:v>
                </c:pt>
                <c:pt idx="848">
                  <c:v>3992.0543820419239</c:v>
                </c:pt>
                <c:pt idx="849">
                  <c:v>3990.1385811443292</c:v>
                </c:pt>
                <c:pt idx="850">
                  <c:v>3985.8696508362382</c:v>
                </c:pt>
                <c:pt idx="851">
                  <c:v>3983.7528160798156</c:v>
                </c:pt>
                <c:pt idx="852">
                  <c:v>3987.5875753390255</c:v>
                </c:pt>
                <c:pt idx="853">
                  <c:v>3988.2753400141928</c:v>
                </c:pt>
                <c:pt idx="854">
                  <c:v>3983.5908632871074</c:v>
                </c:pt>
                <c:pt idx="855">
                  <c:v>3979.6435462346358</c:v>
                </c:pt>
                <c:pt idx="856">
                  <c:v>3980.2332698580367</c:v>
                </c:pt>
                <c:pt idx="857">
                  <c:v>3981.9072582205713</c:v>
                </c:pt>
                <c:pt idx="858">
                  <c:v>3981.9050886629843</c:v>
                </c:pt>
                <c:pt idx="859">
                  <c:v>3978.9917698379531</c:v>
                </c:pt>
                <c:pt idx="860">
                  <c:v>3978.7767052477861</c:v>
                </c:pt>
                <c:pt idx="861">
                  <c:v>3977.1926168401728</c:v>
                </c:pt>
                <c:pt idx="862">
                  <c:v>3975.4053454881105</c:v>
                </c:pt>
                <c:pt idx="863">
                  <c:v>3974.4980419647386</c:v>
                </c:pt>
                <c:pt idx="864">
                  <c:v>3972.9964367610437</c:v>
                </c:pt>
                <c:pt idx="865">
                  <c:v>3973.7337416078276</c:v>
                </c:pt>
                <c:pt idx="866">
                  <c:v>3976.5460193157119</c:v>
                </c:pt>
                <c:pt idx="867">
                  <c:v>3979.8618540390403</c:v>
                </c:pt>
                <c:pt idx="868">
                  <c:v>3979.0890586793898</c:v>
                </c:pt>
                <c:pt idx="869">
                  <c:v>3984.4510046089454</c:v>
                </c:pt>
                <c:pt idx="870">
                  <c:v>3980.8992910907473</c:v>
                </c:pt>
                <c:pt idx="871">
                  <c:v>3981.9564430938367</c:v>
                </c:pt>
                <c:pt idx="872">
                  <c:v>3986.0610640235113</c:v>
                </c:pt>
                <c:pt idx="873">
                  <c:v>3988.7288198722463</c:v>
                </c:pt>
                <c:pt idx="874">
                  <c:v>3991.4734172110479</c:v>
                </c:pt>
                <c:pt idx="875">
                  <c:v>3992.2062228100335</c:v>
                </c:pt>
                <c:pt idx="876">
                  <c:v>3995.1230497331953</c:v>
                </c:pt>
                <c:pt idx="877">
                  <c:v>3992.0254076931287</c:v>
                </c:pt>
                <c:pt idx="878">
                  <c:v>3992.4405340433418</c:v>
                </c:pt>
                <c:pt idx="879">
                  <c:v>3990.2070476736635</c:v>
                </c:pt>
                <c:pt idx="880">
                  <c:v>3989.3603739711657</c:v>
                </c:pt>
                <c:pt idx="881">
                  <c:v>3989.6784469730424</c:v>
                </c:pt>
                <c:pt idx="882">
                  <c:v>3993.0334309397358</c:v>
                </c:pt>
                <c:pt idx="883">
                  <c:v>3996.1368324133987</c:v>
                </c:pt>
                <c:pt idx="884">
                  <c:v>3994.4439084957862</c:v>
                </c:pt>
                <c:pt idx="885">
                  <c:v>3998.1085565101007</c:v>
                </c:pt>
                <c:pt idx="886">
                  <c:v>4000.7507658426111</c:v>
                </c:pt>
                <c:pt idx="887">
                  <c:v>3997.0821243225123</c:v>
                </c:pt>
                <c:pt idx="888">
                  <c:v>3994.2482007228127</c:v>
                </c:pt>
                <c:pt idx="889">
                  <c:v>3989.4770696096575</c:v>
                </c:pt>
                <c:pt idx="890">
                  <c:v>3992.6835622715521</c:v>
                </c:pt>
                <c:pt idx="891">
                  <c:v>3994.2119805215002</c:v>
                </c:pt>
                <c:pt idx="892">
                  <c:v>3989.7648108396497</c:v>
                </c:pt>
                <c:pt idx="893">
                  <c:v>3986.9293259373831</c:v>
                </c:pt>
                <c:pt idx="894">
                  <c:v>3984.4079682366028</c:v>
                </c:pt>
                <c:pt idx="895">
                  <c:v>3984.103942461637</c:v>
                </c:pt>
                <c:pt idx="896">
                  <c:v>3986.031779016248</c:v>
                </c:pt>
                <c:pt idx="897">
                  <c:v>3981.2302848055238</c:v>
                </c:pt>
                <c:pt idx="898">
                  <c:v>3983.9321377633369</c:v>
                </c:pt>
                <c:pt idx="899">
                  <c:v>3982.3819884999102</c:v>
                </c:pt>
                <c:pt idx="900">
                  <c:v>3978.2767136845036</c:v>
                </c:pt>
                <c:pt idx="901">
                  <c:v>3981.4110034061187</c:v>
                </c:pt>
                <c:pt idx="902">
                  <c:v>3978.3430380258778</c:v>
                </c:pt>
                <c:pt idx="903">
                  <c:v>3979.8863675040052</c:v>
                </c:pt>
                <c:pt idx="904">
                  <c:v>3982.5468773794728</c:v>
                </c:pt>
                <c:pt idx="905">
                  <c:v>3981.0190944276901</c:v>
                </c:pt>
                <c:pt idx="906">
                  <c:v>3976.7927673548165</c:v>
                </c:pt>
                <c:pt idx="907">
                  <c:v>3974.5191030610586</c:v>
                </c:pt>
                <c:pt idx="908">
                  <c:v>3975.118743611321</c:v>
                </c:pt>
                <c:pt idx="909">
                  <c:v>3977.4224476036202</c:v>
                </c:pt>
                <c:pt idx="910">
                  <c:v>3973.5521667923795</c:v>
                </c:pt>
                <c:pt idx="911">
                  <c:v>3974.4491643615447</c:v>
                </c:pt>
                <c:pt idx="912">
                  <c:v>3975.8839682029193</c:v>
                </c:pt>
                <c:pt idx="913">
                  <c:v>3973.1779406827413</c:v>
                </c:pt>
                <c:pt idx="914">
                  <c:v>3973.3640392966104</c:v>
                </c:pt>
                <c:pt idx="915">
                  <c:v>3972.9107424499493</c:v>
                </c:pt>
                <c:pt idx="916">
                  <c:v>3971.7734166056093</c:v>
                </c:pt>
                <c:pt idx="917">
                  <c:v>3972.7220678742283</c:v>
                </c:pt>
                <c:pt idx="918">
                  <c:v>3974.7596725618373</c:v>
                </c:pt>
                <c:pt idx="919">
                  <c:v>3975.7839109948495</c:v>
                </c:pt>
                <c:pt idx="920">
                  <c:v>3978.6770388146151</c:v>
                </c:pt>
                <c:pt idx="921">
                  <c:v>3979.2414817912722</c:v>
                </c:pt>
                <c:pt idx="922">
                  <c:v>3979.7114397760265</c:v>
                </c:pt>
                <c:pt idx="923">
                  <c:v>3980.8868724193749</c:v>
                </c:pt>
                <c:pt idx="924">
                  <c:v>3981.1211801990503</c:v>
                </c:pt>
                <c:pt idx="925">
                  <c:v>3981.3713546679191</c:v>
                </c:pt>
                <c:pt idx="926">
                  <c:v>3979.6771409247417</c:v>
                </c:pt>
                <c:pt idx="927">
                  <c:v>3976.6736886100698</c:v>
                </c:pt>
                <c:pt idx="928">
                  <c:v>3980.6734046973679</c:v>
                </c:pt>
                <c:pt idx="929">
                  <c:v>3977.5331116529951</c:v>
                </c:pt>
                <c:pt idx="930">
                  <c:v>3973.6690792838253</c:v>
                </c:pt>
                <c:pt idx="931">
                  <c:v>3975.3729901746942</c:v>
                </c:pt>
                <c:pt idx="932">
                  <c:v>3973.551299441297</c:v>
                </c:pt>
                <c:pt idx="933">
                  <c:v>3973.8300994919286</c:v>
                </c:pt>
                <c:pt idx="934">
                  <c:v>3975.6254895801662</c:v>
                </c:pt>
                <c:pt idx="935">
                  <c:v>3980.3450618646225</c:v>
                </c:pt>
                <c:pt idx="936">
                  <c:v>3979.7874462451268</c:v>
                </c:pt>
                <c:pt idx="937">
                  <c:v>3980.7469068818705</c:v>
                </c:pt>
                <c:pt idx="938">
                  <c:v>3980.728541334805</c:v>
                </c:pt>
                <c:pt idx="939">
                  <c:v>3984.3664027875107</c:v>
                </c:pt>
                <c:pt idx="940">
                  <c:v>3987.281036778139</c:v>
                </c:pt>
                <c:pt idx="941">
                  <c:v>3990.5677983162277</c:v>
                </c:pt>
                <c:pt idx="942">
                  <c:v>3987.6666115673875</c:v>
                </c:pt>
                <c:pt idx="943">
                  <c:v>3985.8745439193585</c:v>
                </c:pt>
                <c:pt idx="944">
                  <c:v>3981.9590599419303</c:v>
                </c:pt>
                <c:pt idx="945">
                  <c:v>3979.1978507517197</c:v>
                </c:pt>
                <c:pt idx="946">
                  <c:v>3979.5759915747308</c:v>
                </c:pt>
                <c:pt idx="947">
                  <c:v>3980.2728611196544</c:v>
                </c:pt>
                <c:pt idx="948">
                  <c:v>3982.5402427508666</c:v>
                </c:pt>
                <c:pt idx="949">
                  <c:v>3983.5189085318184</c:v>
                </c:pt>
                <c:pt idx="950">
                  <c:v>3981.7076003451202</c:v>
                </c:pt>
                <c:pt idx="951">
                  <c:v>3984.9115452574938</c:v>
                </c:pt>
                <c:pt idx="952">
                  <c:v>3983.6657019615868</c:v>
                </c:pt>
                <c:pt idx="953">
                  <c:v>3986.2236770714171</c:v>
                </c:pt>
                <c:pt idx="954">
                  <c:v>3984.711111766258</c:v>
                </c:pt>
                <c:pt idx="955">
                  <c:v>3983.5517828146258</c:v>
                </c:pt>
                <c:pt idx="956">
                  <c:v>3980.1704648523801</c:v>
                </c:pt>
                <c:pt idx="957">
                  <c:v>3977.9211284936987</c:v>
                </c:pt>
                <c:pt idx="958">
                  <c:v>3976.7345421550922</c:v>
                </c:pt>
                <c:pt idx="959">
                  <c:v>3975.218866339706</c:v>
                </c:pt>
                <c:pt idx="960">
                  <c:v>3977.8936169105641</c:v>
                </c:pt>
                <c:pt idx="961">
                  <c:v>3975.9923592871887</c:v>
                </c:pt>
                <c:pt idx="962">
                  <c:v>3972.8547101319505</c:v>
                </c:pt>
                <c:pt idx="963">
                  <c:v>3976.7163033336356</c:v>
                </c:pt>
                <c:pt idx="964">
                  <c:v>3977.3851619549255</c:v>
                </c:pt>
                <c:pt idx="965">
                  <c:v>3980.6143807799599</c:v>
                </c:pt>
                <c:pt idx="966">
                  <c:v>3983.7197075867175</c:v>
                </c:pt>
                <c:pt idx="967">
                  <c:v>3981.4690368754818</c:v>
                </c:pt>
                <c:pt idx="968">
                  <c:v>3983.3661102230481</c:v>
                </c:pt>
                <c:pt idx="969">
                  <c:v>3985.9760767867701</c:v>
                </c:pt>
                <c:pt idx="970">
                  <c:v>3984.3069953352747</c:v>
                </c:pt>
                <c:pt idx="971">
                  <c:v>3982.599920495486</c:v>
                </c:pt>
                <c:pt idx="972">
                  <c:v>3985.9768266407127</c:v>
                </c:pt>
                <c:pt idx="973">
                  <c:v>3984.5155185132385</c:v>
                </c:pt>
                <c:pt idx="974">
                  <c:v>3985.1363834826079</c:v>
                </c:pt>
                <c:pt idx="975">
                  <c:v>3983.9049006890714</c:v>
                </c:pt>
                <c:pt idx="976">
                  <c:v>3987.4089928754511</c:v>
                </c:pt>
                <c:pt idx="977">
                  <c:v>3988.9113908439122</c:v>
                </c:pt>
                <c:pt idx="978">
                  <c:v>3990.9764130254557</c:v>
                </c:pt>
                <c:pt idx="979">
                  <c:v>3992.3218524051999</c:v>
                </c:pt>
                <c:pt idx="980">
                  <c:v>3989.1092925876128</c:v>
                </c:pt>
                <c:pt idx="981">
                  <c:v>3987.1905788552922</c:v>
                </c:pt>
                <c:pt idx="982">
                  <c:v>3983.7725975828926</c:v>
                </c:pt>
                <c:pt idx="983">
                  <c:v>3982.2388761427624</c:v>
                </c:pt>
                <c:pt idx="984">
                  <c:v>3980.9353546089687</c:v>
                </c:pt>
                <c:pt idx="985">
                  <c:v>3978.0342929479307</c:v>
                </c:pt>
                <c:pt idx="986">
                  <c:v>3976.4866607720487</c:v>
                </c:pt>
                <c:pt idx="987">
                  <c:v>3976.5000947406415</c:v>
                </c:pt>
                <c:pt idx="988">
                  <c:v>3974.2156775283024</c:v>
                </c:pt>
                <c:pt idx="989">
                  <c:v>3972.5479093297267</c:v>
                </c:pt>
                <c:pt idx="990">
                  <c:v>3971.4803393885327</c:v>
                </c:pt>
                <c:pt idx="991">
                  <c:v>3970.8610590137</c:v>
                </c:pt>
                <c:pt idx="992">
                  <c:v>3973.7320472930164</c:v>
                </c:pt>
                <c:pt idx="993">
                  <c:v>3976.8344832210032</c:v>
                </c:pt>
                <c:pt idx="994">
                  <c:v>3975.4805750121322</c:v>
                </c:pt>
                <c:pt idx="995">
                  <c:v>3972.297622983157</c:v>
                </c:pt>
                <c:pt idx="996">
                  <c:v>3969.8481029295222</c:v>
                </c:pt>
                <c:pt idx="997">
                  <c:v>3969.5420780867776</c:v>
                </c:pt>
                <c:pt idx="998">
                  <c:v>3974.2290692707816</c:v>
                </c:pt>
                <c:pt idx="999">
                  <c:v>3977.1233935851674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3-4721-A32A-926663F6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69215"/>
        <c:axId val="282464895"/>
      </c:lineChart>
      <c:catAx>
        <c:axId val="2824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64895"/>
        <c:crosses val="autoZero"/>
        <c:auto val="1"/>
        <c:lblAlgn val="ctr"/>
        <c:lblOffset val="100"/>
        <c:noMultiLvlLbl val="0"/>
      </c:catAx>
      <c:valAx>
        <c:axId val="2824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6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</a:t>
            </a:r>
            <a:r>
              <a:rPr lang="en-AU" baseline="0"/>
              <a:t> sales revenue at $230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sheet'!$Y$6:$Y$1005</c:f>
              <c:numCache>
                <c:formatCode>"$"#,##0.00</c:formatCode>
                <c:ptCount val="1000"/>
                <c:pt idx="0">
                  <c:v>10572</c:v>
                </c:pt>
                <c:pt idx="1">
                  <c:v>10535</c:v>
                </c:pt>
                <c:pt idx="2">
                  <c:v>8017.333333333333</c:v>
                </c:pt>
                <c:pt idx="3">
                  <c:v>8157</c:v>
                </c:pt>
                <c:pt idx="4">
                  <c:v>8387.7999999999993</c:v>
                </c:pt>
                <c:pt idx="5">
                  <c:v>8009.833333333333</c:v>
                </c:pt>
                <c:pt idx="6">
                  <c:v>8256.1428571428569</c:v>
                </c:pt>
                <c:pt idx="7">
                  <c:v>8377.75</c:v>
                </c:pt>
                <c:pt idx="8">
                  <c:v>7828.4444444444443</c:v>
                </c:pt>
                <c:pt idx="9">
                  <c:v>7512.2</c:v>
                </c:pt>
                <c:pt idx="10">
                  <c:v>7824.727272727273</c:v>
                </c:pt>
                <c:pt idx="11">
                  <c:v>7916.416666666667</c:v>
                </c:pt>
                <c:pt idx="12">
                  <c:v>7563.6923076923076</c:v>
                </c:pt>
                <c:pt idx="13">
                  <c:v>7721.3571428571431</c:v>
                </c:pt>
                <c:pt idx="14">
                  <c:v>7405.4</c:v>
                </c:pt>
                <c:pt idx="15">
                  <c:v>7183.625</c:v>
                </c:pt>
                <c:pt idx="16">
                  <c:v>7128.0588235294117</c:v>
                </c:pt>
                <c:pt idx="17">
                  <c:v>7172.2222222222226</c:v>
                </c:pt>
                <c:pt idx="18">
                  <c:v>7173.894736842105</c:v>
                </c:pt>
                <c:pt idx="19">
                  <c:v>6975.8</c:v>
                </c:pt>
                <c:pt idx="20">
                  <c:v>7031.8571428571431</c:v>
                </c:pt>
                <c:pt idx="21">
                  <c:v>6847.772727272727</c:v>
                </c:pt>
                <c:pt idx="22">
                  <c:v>7012.913043478261</c:v>
                </c:pt>
                <c:pt idx="23">
                  <c:v>6824.25</c:v>
                </c:pt>
                <c:pt idx="24">
                  <c:v>6667.28</c:v>
                </c:pt>
                <c:pt idx="25">
                  <c:v>6851.4230769230771</c:v>
                </c:pt>
                <c:pt idx="26">
                  <c:v>6951.0370370370374</c:v>
                </c:pt>
                <c:pt idx="27">
                  <c:v>6948.9285714285716</c:v>
                </c:pt>
                <c:pt idx="28">
                  <c:v>7002.4827586206893</c:v>
                </c:pt>
                <c:pt idx="29">
                  <c:v>7024.5333333333338</c:v>
                </c:pt>
                <c:pt idx="30">
                  <c:v>7026.2258064516127</c:v>
                </c:pt>
                <c:pt idx="31">
                  <c:v>7041.28125</c:v>
                </c:pt>
                <c:pt idx="32">
                  <c:v>6902.090909090909</c:v>
                </c:pt>
                <c:pt idx="33">
                  <c:v>6872.5588235294117</c:v>
                </c:pt>
                <c:pt idx="34">
                  <c:v>6754.8285714285712</c:v>
                </c:pt>
                <c:pt idx="35">
                  <c:v>6704.4444444444443</c:v>
                </c:pt>
                <c:pt idx="36">
                  <c:v>6599.6216216216217</c:v>
                </c:pt>
                <c:pt idx="37">
                  <c:v>6511.2368421052633</c:v>
                </c:pt>
                <c:pt idx="38">
                  <c:v>6414.8461538461543</c:v>
                </c:pt>
                <c:pt idx="39">
                  <c:v>6455.5249999999996</c:v>
                </c:pt>
                <c:pt idx="40">
                  <c:v>6387.6341463414637</c:v>
                </c:pt>
                <c:pt idx="41">
                  <c:v>6335</c:v>
                </c:pt>
                <c:pt idx="42">
                  <c:v>6212.3255813953492</c:v>
                </c:pt>
                <c:pt idx="43">
                  <c:v>6158.136363636364</c:v>
                </c:pt>
                <c:pt idx="44">
                  <c:v>6180.3777777777777</c:v>
                </c:pt>
                <c:pt idx="45">
                  <c:v>6178.434782608696</c:v>
                </c:pt>
                <c:pt idx="46">
                  <c:v>6204.1914893617022</c:v>
                </c:pt>
                <c:pt idx="47">
                  <c:v>6153.75</c:v>
                </c:pt>
                <c:pt idx="48">
                  <c:v>6195.4693877551017</c:v>
                </c:pt>
                <c:pt idx="49">
                  <c:v>6162.66</c:v>
                </c:pt>
                <c:pt idx="50">
                  <c:v>6134.7647058823532</c:v>
                </c:pt>
                <c:pt idx="51">
                  <c:v>6131.6346153846152</c:v>
                </c:pt>
                <c:pt idx="52">
                  <c:v>6130.0188679245284</c:v>
                </c:pt>
                <c:pt idx="53">
                  <c:v>6156.7592592592591</c:v>
                </c:pt>
                <c:pt idx="54">
                  <c:v>6130.4727272727268</c:v>
                </c:pt>
                <c:pt idx="55">
                  <c:v>6161.1607142857147</c:v>
                </c:pt>
                <c:pt idx="56">
                  <c:v>6157.1929824561403</c:v>
                </c:pt>
                <c:pt idx="57">
                  <c:v>6145.4310344827591</c:v>
                </c:pt>
                <c:pt idx="58">
                  <c:v>6143.1186440677966</c:v>
                </c:pt>
                <c:pt idx="59">
                  <c:v>6107.75</c:v>
                </c:pt>
                <c:pt idx="60">
                  <c:v>6069.0327868852455</c:v>
                </c:pt>
                <c:pt idx="61">
                  <c:v>6103.3709677419356</c:v>
                </c:pt>
                <c:pt idx="62">
                  <c:v>6098.2222222222226</c:v>
                </c:pt>
                <c:pt idx="63">
                  <c:v>6081.75</c:v>
                </c:pt>
                <c:pt idx="64">
                  <c:v>6142.6153846153848</c:v>
                </c:pt>
                <c:pt idx="65">
                  <c:v>6168.469696969697</c:v>
                </c:pt>
                <c:pt idx="66">
                  <c:v>6210.0447761194027</c:v>
                </c:pt>
                <c:pt idx="67">
                  <c:v>6202.6176470588234</c:v>
                </c:pt>
                <c:pt idx="68">
                  <c:v>6204.217391304348</c:v>
                </c:pt>
                <c:pt idx="69">
                  <c:v>6169.7428571428572</c:v>
                </c:pt>
                <c:pt idx="70">
                  <c:v>6167.4788732394363</c:v>
                </c:pt>
                <c:pt idx="71">
                  <c:v>6221.125</c:v>
                </c:pt>
                <c:pt idx="72">
                  <c:v>6145.7534246575342</c:v>
                </c:pt>
                <c:pt idx="73">
                  <c:v>6163.5540540540542</c:v>
                </c:pt>
                <c:pt idx="74">
                  <c:v>6133.8933333333334</c:v>
                </c:pt>
                <c:pt idx="75">
                  <c:v>6176.1842105263158</c:v>
                </c:pt>
                <c:pt idx="76">
                  <c:v>6191.454545454545</c:v>
                </c:pt>
                <c:pt idx="77">
                  <c:v>6212.7051282051279</c:v>
                </c:pt>
                <c:pt idx="78">
                  <c:v>6256.2405063291135</c:v>
                </c:pt>
                <c:pt idx="79">
                  <c:v>6300.1750000000002</c:v>
                </c:pt>
                <c:pt idx="80">
                  <c:v>6293.2839506172841</c:v>
                </c:pt>
                <c:pt idx="81">
                  <c:v>6299.2317073170734</c:v>
                </c:pt>
                <c:pt idx="82">
                  <c:v>6334.4337349397592</c:v>
                </c:pt>
                <c:pt idx="83">
                  <c:v>6297.7023809523807</c:v>
                </c:pt>
                <c:pt idx="84">
                  <c:v>6296.5764705882357</c:v>
                </c:pt>
                <c:pt idx="85">
                  <c:v>6305.7441860465115</c:v>
                </c:pt>
                <c:pt idx="86">
                  <c:v>6275.045977011494</c:v>
                </c:pt>
                <c:pt idx="87">
                  <c:v>6245.465909090909</c:v>
                </c:pt>
                <c:pt idx="88">
                  <c:v>6234.2247191011238</c:v>
                </c:pt>
                <c:pt idx="89">
                  <c:v>6261.1555555555551</c:v>
                </c:pt>
                <c:pt idx="90">
                  <c:v>6276.9780219780223</c:v>
                </c:pt>
                <c:pt idx="91">
                  <c:v>6285.358695652174</c:v>
                </c:pt>
                <c:pt idx="92">
                  <c:v>6343.8172043010754</c:v>
                </c:pt>
                <c:pt idx="93">
                  <c:v>6339.4680851063831</c:v>
                </c:pt>
                <c:pt idx="94">
                  <c:v>6313.0315789473689</c:v>
                </c:pt>
                <c:pt idx="95">
                  <c:v>6303.447916666667</c:v>
                </c:pt>
                <c:pt idx="96">
                  <c:v>6262.0927835051543</c:v>
                </c:pt>
                <c:pt idx="97">
                  <c:v>6276.0204081632655</c:v>
                </c:pt>
                <c:pt idx="98">
                  <c:v>6289.5858585858587</c:v>
                </c:pt>
                <c:pt idx="99">
                  <c:v>6330.48</c:v>
                </c:pt>
                <c:pt idx="100">
                  <c:v>6352.712871287129</c:v>
                </c:pt>
                <c:pt idx="101">
                  <c:v>6327.2352941176468</c:v>
                </c:pt>
                <c:pt idx="102">
                  <c:v>6316.3689320388348</c:v>
                </c:pt>
                <c:pt idx="103">
                  <c:v>6342.1634615384619</c:v>
                </c:pt>
                <c:pt idx="104">
                  <c:v>6352.1333333333332</c:v>
                </c:pt>
                <c:pt idx="105">
                  <c:v>6377.4528301886794</c:v>
                </c:pt>
                <c:pt idx="106">
                  <c:v>6351.8224299065423</c:v>
                </c:pt>
                <c:pt idx="107">
                  <c:v>6372.7592592592591</c:v>
                </c:pt>
                <c:pt idx="108">
                  <c:v>6382.7614678899081</c:v>
                </c:pt>
                <c:pt idx="109">
                  <c:v>6397.5090909090914</c:v>
                </c:pt>
                <c:pt idx="110">
                  <c:v>6393.6756756756758</c:v>
                </c:pt>
                <c:pt idx="111">
                  <c:v>6401.5</c:v>
                </c:pt>
                <c:pt idx="112">
                  <c:v>6440.1150442477874</c:v>
                </c:pt>
                <c:pt idx="113">
                  <c:v>6394.9385964912281</c:v>
                </c:pt>
                <c:pt idx="114">
                  <c:v>6373.5826086956522</c:v>
                </c:pt>
                <c:pt idx="115">
                  <c:v>6363.5344827586205</c:v>
                </c:pt>
                <c:pt idx="116">
                  <c:v>6361.2051282051279</c:v>
                </c:pt>
                <c:pt idx="117">
                  <c:v>6380.6016949152545</c:v>
                </c:pt>
                <c:pt idx="118">
                  <c:v>6391.3865546218485</c:v>
                </c:pt>
                <c:pt idx="119">
                  <c:v>6358.7666666666664</c:v>
                </c:pt>
                <c:pt idx="120">
                  <c:v>6354.8925619834708</c:v>
                </c:pt>
                <c:pt idx="121">
                  <c:v>6349.5655737704919</c:v>
                </c:pt>
                <c:pt idx="122">
                  <c:v>6354.5772357723581</c:v>
                </c:pt>
                <c:pt idx="123">
                  <c:v>6364.7741935483873</c:v>
                </c:pt>
                <c:pt idx="124">
                  <c:v>6398.1360000000004</c:v>
                </c:pt>
                <c:pt idx="125">
                  <c:v>6385.9841269841272</c:v>
                </c:pt>
                <c:pt idx="126">
                  <c:v>6374.0236220472443</c:v>
                </c:pt>
                <c:pt idx="127">
                  <c:v>6382.59375</c:v>
                </c:pt>
                <c:pt idx="128">
                  <c:v>6355.3720930232557</c:v>
                </c:pt>
                <c:pt idx="129">
                  <c:v>6335.5846153846151</c:v>
                </c:pt>
                <c:pt idx="130">
                  <c:v>6335.9770992366412</c:v>
                </c:pt>
                <c:pt idx="131">
                  <c:v>6330.295454545455</c:v>
                </c:pt>
                <c:pt idx="132">
                  <c:v>6344.6165413533836</c:v>
                </c:pt>
                <c:pt idx="133">
                  <c:v>6357.559701492537</c:v>
                </c:pt>
                <c:pt idx="134">
                  <c:v>6341.9555555555553</c:v>
                </c:pt>
                <c:pt idx="135">
                  <c:v>6343.4338235294117</c:v>
                </c:pt>
                <c:pt idx="136">
                  <c:v>6334.0072992700734</c:v>
                </c:pt>
                <c:pt idx="137">
                  <c:v>6321.384057971014</c:v>
                </c:pt>
                <c:pt idx="138">
                  <c:v>6302.8561151079139</c:v>
                </c:pt>
                <c:pt idx="139">
                  <c:v>6313.1071428571431</c:v>
                </c:pt>
                <c:pt idx="140">
                  <c:v>6319.1631205673757</c:v>
                </c:pt>
                <c:pt idx="141">
                  <c:v>6311.5985915492956</c:v>
                </c:pt>
                <c:pt idx="142">
                  <c:v>6316.4335664335667</c:v>
                </c:pt>
                <c:pt idx="143">
                  <c:v>6298.8402777777774</c:v>
                </c:pt>
                <c:pt idx="144">
                  <c:v>6299.248275862069</c:v>
                </c:pt>
                <c:pt idx="145">
                  <c:v>6331.9178082191784</c:v>
                </c:pt>
                <c:pt idx="146">
                  <c:v>6313.3197278911566</c:v>
                </c:pt>
                <c:pt idx="147">
                  <c:v>6296.7770270270266</c:v>
                </c:pt>
                <c:pt idx="148">
                  <c:v>6293.5503355704695</c:v>
                </c:pt>
                <c:pt idx="149">
                  <c:v>6283.2466666666669</c:v>
                </c:pt>
                <c:pt idx="150">
                  <c:v>6285.7549668874171</c:v>
                </c:pt>
                <c:pt idx="151">
                  <c:v>6311.9539473684208</c:v>
                </c:pt>
                <c:pt idx="152">
                  <c:v>6288.9803921568628</c:v>
                </c:pt>
                <c:pt idx="153">
                  <c:v>6287.6948051948048</c:v>
                </c:pt>
                <c:pt idx="154">
                  <c:v>6284.4129032258061</c:v>
                </c:pt>
                <c:pt idx="155">
                  <c:v>6287.3076923076924</c:v>
                </c:pt>
                <c:pt idx="156">
                  <c:v>6267.4840764331211</c:v>
                </c:pt>
                <c:pt idx="157">
                  <c:v>6263.9240506329115</c:v>
                </c:pt>
                <c:pt idx="158">
                  <c:v>6264.9811320754716</c:v>
                </c:pt>
                <c:pt idx="159">
                  <c:v>6275.625</c:v>
                </c:pt>
                <c:pt idx="160">
                  <c:v>6275.3975155279504</c:v>
                </c:pt>
                <c:pt idx="161">
                  <c:v>6258.0864197530864</c:v>
                </c:pt>
                <c:pt idx="162">
                  <c:v>6251.6441717791413</c:v>
                </c:pt>
                <c:pt idx="163">
                  <c:v>6262.0609756097565</c:v>
                </c:pt>
                <c:pt idx="164">
                  <c:v>6272.6242424242428</c:v>
                </c:pt>
                <c:pt idx="165">
                  <c:v>6262.7228915662654</c:v>
                </c:pt>
                <c:pt idx="166">
                  <c:v>6278.6646706586826</c:v>
                </c:pt>
                <c:pt idx="167">
                  <c:v>6298.5238095238092</c:v>
                </c:pt>
                <c:pt idx="168">
                  <c:v>6323.1538461538457</c:v>
                </c:pt>
                <c:pt idx="169">
                  <c:v>6335.9705882352937</c:v>
                </c:pt>
                <c:pt idx="170">
                  <c:v>6352.2397660818715</c:v>
                </c:pt>
                <c:pt idx="171">
                  <c:v>6328.8488372093025</c:v>
                </c:pt>
                <c:pt idx="172">
                  <c:v>6321.4682080924858</c:v>
                </c:pt>
                <c:pt idx="173">
                  <c:v>6322.3160919540232</c:v>
                </c:pt>
                <c:pt idx="174">
                  <c:v>6346.1771428571428</c:v>
                </c:pt>
                <c:pt idx="175">
                  <c:v>6342.534090909091</c:v>
                </c:pt>
                <c:pt idx="176">
                  <c:v>6369.7005649717512</c:v>
                </c:pt>
                <c:pt idx="177">
                  <c:v>6390.7247191011238</c:v>
                </c:pt>
                <c:pt idx="178">
                  <c:v>6390.9553072625695</c:v>
                </c:pt>
                <c:pt idx="179">
                  <c:v>6377.7888888888892</c:v>
                </c:pt>
                <c:pt idx="180">
                  <c:v>6369.8066298342537</c:v>
                </c:pt>
                <c:pt idx="181">
                  <c:v>6353.8791208791208</c:v>
                </c:pt>
                <c:pt idx="182">
                  <c:v>6378.1857923497264</c:v>
                </c:pt>
                <c:pt idx="183">
                  <c:v>6349.282608695652</c:v>
                </c:pt>
                <c:pt idx="184">
                  <c:v>6352.2162162162158</c:v>
                </c:pt>
                <c:pt idx="185">
                  <c:v>6357.989247311828</c:v>
                </c:pt>
                <c:pt idx="186">
                  <c:v>6372.9465240641712</c:v>
                </c:pt>
                <c:pt idx="187">
                  <c:v>6374.8776595744685</c:v>
                </c:pt>
                <c:pt idx="188">
                  <c:v>6374.3544973544977</c:v>
                </c:pt>
                <c:pt idx="189">
                  <c:v>6386.3736842105263</c:v>
                </c:pt>
                <c:pt idx="190">
                  <c:v>6393.4502617801045</c:v>
                </c:pt>
                <c:pt idx="191">
                  <c:v>6416.026041666667</c:v>
                </c:pt>
                <c:pt idx="192">
                  <c:v>6426.8341968911918</c:v>
                </c:pt>
                <c:pt idx="193">
                  <c:v>6418.5618556701029</c:v>
                </c:pt>
                <c:pt idx="194">
                  <c:v>6402.5384615384619</c:v>
                </c:pt>
                <c:pt idx="195">
                  <c:v>6397.3877551020405</c:v>
                </c:pt>
                <c:pt idx="196">
                  <c:v>6391.162436548223</c:v>
                </c:pt>
                <c:pt idx="197">
                  <c:v>6372.969696969697</c:v>
                </c:pt>
                <c:pt idx="198">
                  <c:v>6363.276381909548</c:v>
                </c:pt>
                <c:pt idx="199">
                  <c:v>6359.76</c:v>
                </c:pt>
                <c:pt idx="200">
                  <c:v>6349.5970149253735</c:v>
                </c:pt>
                <c:pt idx="201">
                  <c:v>6365.212871287129</c:v>
                </c:pt>
                <c:pt idx="202">
                  <c:v>6354.5763546798025</c:v>
                </c:pt>
                <c:pt idx="203">
                  <c:v>6346.5196078431372</c:v>
                </c:pt>
                <c:pt idx="204">
                  <c:v>6344.6926829268295</c:v>
                </c:pt>
                <c:pt idx="205">
                  <c:v>6342.8834951456311</c:v>
                </c:pt>
                <c:pt idx="206">
                  <c:v>6340.7342995169083</c:v>
                </c:pt>
                <c:pt idx="207">
                  <c:v>6348.7355769230771</c:v>
                </c:pt>
                <c:pt idx="208">
                  <c:v>6342.8851674641146</c:v>
                </c:pt>
                <c:pt idx="209">
                  <c:v>6350.9761904761908</c:v>
                </c:pt>
                <c:pt idx="210">
                  <c:v>6371.8957345971567</c:v>
                </c:pt>
                <c:pt idx="211">
                  <c:v>6385.1981132075471</c:v>
                </c:pt>
                <c:pt idx="212">
                  <c:v>6368.140845070423</c:v>
                </c:pt>
                <c:pt idx="213">
                  <c:v>6363.4112149532712</c:v>
                </c:pt>
                <c:pt idx="214">
                  <c:v>6364.6279069767443</c:v>
                </c:pt>
                <c:pt idx="215">
                  <c:v>6364.5972222222226</c:v>
                </c:pt>
                <c:pt idx="216">
                  <c:v>6375.5069124423962</c:v>
                </c:pt>
                <c:pt idx="217">
                  <c:v>6400.0321100917436</c:v>
                </c:pt>
                <c:pt idx="218">
                  <c:v>6401.3972602739723</c:v>
                </c:pt>
                <c:pt idx="219">
                  <c:v>6413.204545454545</c:v>
                </c:pt>
                <c:pt idx="220">
                  <c:v>6388.8144796380093</c:v>
                </c:pt>
                <c:pt idx="221">
                  <c:v>6403.8468468468473</c:v>
                </c:pt>
                <c:pt idx="222">
                  <c:v>6404.67264573991</c:v>
                </c:pt>
                <c:pt idx="223">
                  <c:v>6397.4419642857147</c:v>
                </c:pt>
                <c:pt idx="224">
                  <c:v>6405.4444444444443</c:v>
                </c:pt>
                <c:pt idx="225">
                  <c:v>6414.3938053097345</c:v>
                </c:pt>
                <c:pt idx="226">
                  <c:v>6419.863436123348</c:v>
                </c:pt>
                <c:pt idx="227">
                  <c:v>6435.7324561403511</c:v>
                </c:pt>
                <c:pt idx="228">
                  <c:v>6425.9956331877729</c:v>
                </c:pt>
                <c:pt idx="229">
                  <c:v>6426.1826086956526</c:v>
                </c:pt>
                <c:pt idx="230">
                  <c:v>6416.2510822510822</c:v>
                </c:pt>
                <c:pt idx="231">
                  <c:v>6408.8663793103451</c:v>
                </c:pt>
                <c:pt idx="232">
                  <c:v>6395.6566523605152</c:v>
                </c:pt>
                <c:pt idx="233">
                  <c:v>6385.666666666667</c:v>
                </c:pt>
                <c:pt idx="234">
                  <c:v>6401.3659574468084</c:v>
                </c:pt>
                <c:pt idx="235">
                  <c:v>6392.7245762711864</c:v>
                </c:pt>
                <c:pt idx="236">
                  <c:v>6374.9198312236285</c:v>
                </c:pt>
                <c:pt idx="237">
                  <c:v>6365.9621848739498</c:v>
                </c:pt>
                <c:pt idx="238">
                  <c:v>6376.8242677824264</c:v>
                </c:pt>
                <c:pt idx="239">
                  <c:v>6388.8625000000002</c:v>
                </c:pt>
                <c:pt idx="240">
                  <c:v>6393.4730290456428</c:v>
                </c:pt>
                <c:pt idx="241">
                  <c:v>6380.0206611570247</c:v>
                </c:pt>
                <c:pt idx="242">
                  <c:v>6382.1275720164613</c:v>
                </c:pt>
                <c:pt idx="243">
                  <c:v>6383.7295081967213</c:v>
                </c:pt>
                <c:pt idx="244">
                  <c:v>6371.5714285714284</c:v>
                </c:pt>
                <c:pt idx="245">
                  <c:v>6370.0975609756097</c:v>
                </c:pt>
                <c:pt idx="246">
                  <c:v>6378.5789473684208</c:v>
                </c:pt>
                <c:pt idx="247">
                  <c:v>6378.197580645161</c:v>
                </c:pt>
                <c:pt idx="248">
                  <c:v>6395.2208835341362</c:v>
                </c:pt>
                <c:pt idx="249">
                  <c:v>6392.3119999999999</c:v>
                </c:pt>
                <c:pt idx="250">
                  <c:v>6388.657370517928</c:v>
                </c:pt>
                <c:pt idx="251">
                  <c:v>6384.1190476190477</c:v>
                </c:pt>
                <c:pt idx="252">
                  <c:v>6369.909090909091</c:v>
                </c:pt>
                <c:pt idx="253">
                  <c:v>6389.4921259842522</c:v>
                </c:pt>
                <c:pt idx="254">
                  <c:v>6390.7058823529414</c:v>
                </c:pt>
                <c:pt idx="255">
                  <c:v>6398.34375</c:v>
                </c:pt>
                <c:pt idx="256">
                  <c:v>6405.4902723735413</c:v>
                </c:pt>
                <c:pt idx="257">
                  <c:v>6400.1007751937987</c:v>
                </c:pt>
                <c:pt idx="258">
                  <c:v>6388.6795366795368</c:v>
                </c:pt>
                <c:pt idx="259">
                  <c:v>6392.2423076923078</c:v>
                </c:pt>
                <c:pt idx="260">
                  <c:v>6391.9386973180081</c:v>
                </c:pt>
                <c:pt idx="261">
                  <c:v>6395.8854961832058</c:v>
                </c:pt>
                <c:pt idx="262">
                  <c:v>6387.7300380228135</c:v>
                </c:pt>
                <c:pt idx="263">
                  <c:v>6389.329545454545</c:v>
                </c:pt>
                <c:pt idx="264">
                  <c:v>6384.4226415094336</c:v>
                </c:pt>
                <c:pt idx="265">
                  <c:v>6378.8270676691727</c:v>
                </c:pt>
                <c:pt idx="266">
                  <c:v>6381.0561797752807</c:v>
                </c:pt>
                <c:pt idx="267">
                  <c:v>6363.7761194029854</c:v>
                </c:pt>
                <c:pt idx="268">
                  <c:v>6371.724907063197</c:v>
                </c:pt>
                <c:pt idx="269">
                  <c:v>6360.0222222222219</c:v>
                </c:pt>
                <c:pt idx="270">
                  <c:v>6357.6051660516605</c:v>
                </c:pt>
                <c:pt idx="271">
                  <c:v>6351.3860294117649</c:v>
                </c:pt>
                <c:pt idx="272">
                  <c:v>6341.135531135531</c:v>
                </c:pt>
                <c:pt idx="273">
                  <c:v>6354.8978102189785</c:v>
                </c:pt>
                <c:pt idx="274">
                  <c:v>6344.5745454545458</c:v>
                </c:pt>
                <c:pt idx="275">
                  <c:v>6345.992753623188</c:v>
                </c:pt>
                <c:pt idx="276">
                  <c:v>6359.7509025270756</c:v>
                </c:pt>
                <c:pt idx="277">
                  <c:v>6364.4136690647483</c:v>
                </c:pt>
                <c:pt idx="278">
                  <c:v>6346.652329749104</c:v>
                </c:pt>
                <c:pt idx="279">
                  <c:v>6349.2892857142861</c:v>
                </c:pt>
                <c:pt idx="280">
                  <c:v>6355.0498220640566</c:v>
                </c:pt>
                <c:pt idx="281">
                  <c:v>6350.0070921985816</c:v>
                </c:pt>
                <c:pt idx="282">
                  <c:v>6354.2296819787989</c:v>
                </c:pt>
                <c:pt idx="283">
                  <c:v>6340.8661971830988</c:v>
                </c:pt>
                <c:pt idx="284">
                  <c:v>6347.3824561403508</c:v>
                </c:pt>
                <c:pt idx="285">
                  <c:v>6356.6538461538457</c:v>
                </c:pt>
                <c:pt idx="286">
                  <c:v>6344.480836236934</c:v>
                </c:pt>
                <c:pt idx="287">
                  <c:v>6354.239583333333</c:v>
                </c:pt>
                <c:pt idx="288">
                  <c:v>6345.2422145328719</c:v>
                </c:pt>
                <c:pt idx="289">
                  <c:v>6346.5896551724136</c:v>
                </c:pt>
                <c:pt idx="290">
                  <c:v>6357.2852233676977</c:v>
                </c:pt>
                <c:pt idx="291">
                  <c:v>6357.0342465753429</c:v>
                </c:pt>
                <c:pt idx="292">
                  <c:v>6351.5426621160414</c:v>
                </c:pt>
                <c:pt idx="293">
                  <c:v>6355.6020408163267</c:v>
                </c:pt>
                <c:pt idx="294">
                  <c:v>6358.7016949152539</c:v>
                </c:pt>
                <c:pt idx="295">
                  <c:v>6346.9189189189192</c:v>
                </c:pt>
                <c:pt idx="296">
                  <c:v>6355.7239057239058</c:v>
                </c:pt>
                <c:pt idx="297">
                  <c:v>6367.5570469798658</c:v>
                </c:pt>
                <c:pt idx="298">
                  <c:v>6370.478260869565</c:v>
                </c:pt>
                <c:pt idx="299">
                  <c:v>6376.8166666666666</c:v>
                </c:pt>
                <c:pt idx="300">
                  <c:v>6377.7641196013292</c:v>
                </c:pt>
                <c:pt idx="301">
                  <c:v>6364.2086092715235</c:v>
                </c:pt>
                <c:pt idx="302">
                  <c:v>6351.894389438944</c:v>
                </c:pt>
                <c:pt idx="303">
                  <c:v>6367.0460526315792</c:v>
                </c:pt>
                <c:pt idx="304">
                  <c:v>6357.7245901639344</c:v>
                </c:pt>
                <c:pt idx="305">
                  <c:v>6355.7124183006536</c:v>
                </c:pt>
                <c:pt idx="306">
                  <c:v>6338.824104234528</c:v>
                </c:pt>
                <c:pt idx="307">
                  <c:v>6345.8474025974028</c:v>
                </c:pt>
                <c:pt idx="308">
                  <c:v>6348.4789644012944</c:v>
                </c:pt>
                <c:pt idx="309">
                  <c:v>6334.6516129032261</c:v>
                </c:pt>
                <c:pt idx="310">
                  <c:v>6334.845659163987</c:v>
                </c:pt>
                <c:pt idx="311">
                  <c:v>6330.2339743589746</c:v>
                </c:pt>
                <c:pt idx="312">
                  <c:v>6316.8338658146968</c:v>
                </c:pt>
                <c:pt idx="313">
                  <c:v>6320.0127388535029</c:v>
                </c:pt>
                <c:pt idx="314">
                  <c:v>6318.7904761904765</c:v>
                </c:pt>
                <c:pt idx="315">
                  <c:v>6315.9778481012654</c:v>
                </c:pt>
                <c:pt idx="316">
                  <c:v>6320.697160883281</c:v>
                </c:pt>
                <c:pt idx="317">
                  <c:v>6324.4308176100631</c:v>
                </c:pt>
                <c:pt idx="318">
                  <c:v>6309.1379310344828</c:v>
                </c:pt>
                <c:pt idx="319">
                  <c:v>6315.6437500000002</c:v>
                </c:pt>
                <c:pt idx="320">
                  <c:v>6325.7819314641747</c:v>
                </c:pt>
                <c:pt idx="321">
                  <c:v>6330.3726708074537</c:v>
                </c:pt>
                <c:pt idx="322">
                  <c:v>6331.9969040247679</c:v>
                </c:pt>
                <c:pt idx="323">
                  <c:v>6329.5802469135806</c:v>
                </c:pt>
                <c:pt idx="324">
                  <c:v>6324.3476923076923</c:v>
                </c:pt>
                <c:pt idx="325">
                  <c:v>6331.9601226993864</c:v>
                </c:pt>
                <c:pt idx="326">
                  <c:v>6323.5749235474004</c:v>
                </c:pt>
                <c:pt idx="327">
                  <c:v>6337.7042682926831</c:v>
                </c:pt>
                <c:pt idx="328">
                  <c:v>6329.9635258358667</c:v>
                </c:pt>
                <c:pt idx="329">
                  <c:v>6330.7454545454548</c:v>
                </c:pt>
                <c:pt idx="330">
                  <c:v>6339.6132930513595</c:v>
                </c:pt>
                <c:pt idx="331">
                  <c:v>6347.5120481927706</c:v>
                </c:pt>
                <c:pt idx="332">
                  <c:v>6362.27027027027</c:v>
                </c:pt>
                <c:pt idx="333">
                  <c:v>6366.1676646706583</c:v>
                </c:pt>
                <c:pt idx="334">
                  <c:v>6360.9582089552241</c:v>
                </c:pt>
                <c:pt idx="335">
                  <c:v>6367.4404761904761</c:v>
                </c:pt>
                <c:pt idx="336">
                  <c:v>6357.7240356083084</c:v>
                </c:pt>
                <c:pt idx="337">
                  <c:v>6348.1982248520708</c:v>
                </c:pt>
                <c:pt idx="338">
                  <c:v>6342.7758112094398</c:v>
                </c:pt>
                <c:pt idx="339">
                  <c:v>6332.5411764705887</c:v>
                </c:pt>
                <c:pt idx="340">
                  <c:v>6322.9325513196482</c:v>
                </c:pt>
                <c:pt idx="341">
                  <c:v>6331.9941520467837</c:v>
                </c:pt>
                <c:pt idx="342">
                  <c:v>6318.9825072886297</c:v>
                </c:pt>
                <c:pt idx="343">
                  <c:v>6308.7209302325582</c:v>
                </c:pt>
                <c:pt idx="344">
                  <c:v>6312.8637681159416</c:v>
                </c:pt>
                <c:pt idx="345">
                  <c:v>6311.3208092485547</c:v>
                </c:pt>
                <c:pt idx="346">
                  <c:v>6302.9452449567725</c:v>
                </c:pt>
                <c:pt idx="347">
                  <c:v>6305.8534482758623</c:v>
                </c:pt>
                <c:pt idx="348">
                  <c:v>6308.5100286532952</c:v>
                </c:pt>
                <c:pt idx="349">
                  <c:v>6311.1514285714284</c:v>
                </c:pt>
                <c:pt idx="350">
                  <c:v>6306.4643874643871</c:v>
                </c:pt>
                <c:pt idx="351">
                  <c:v>6313.039772727273</c:v>
                </c:pt>
                <c:pt idx="352">
                  <c:v>6314.5750708215301</c:v>
                </c:pt>
                <c:pt idx="353">
                  <c:v>6320.5451977401126</c:v>
                </c:pt>
                <c:pt idx="354">
                  <c:v>6317.3887323943663</c:v>
                </c:pt>
                <c:pt idx="355">
                  <c:v>6310.8117977528091</c:v>
                </c:pt>
                <c:pt idx="356">
                  <c:v>6312.773109243697</c:v>
                </c:pt>
                <c:pt idx="357">
                  <c:v>6324.6703910614524</c:v>
                </c:pt>
                <c:pt idx="358">
                  <c:v>6328.710306406685</c:v>
                </c:pt>
                <c:pt idx="359">
                  <c:v>6329.3055555555557</c:v>
                </c:pt>
                <c:pt idx="360">
                  <c:v>6336.9279778393347</c:v>
                </c:pt>
                <c:pt idx="361">
                  <c:v>6338.3591160220994</c:v>
                </c:pt>
                <c:pt idx="362">
                  <c:v>6337.9834710743798</c:v>
                </c:pt>
                <c:pt idx="363">
                  <c:v>6350.4725274725279</c:v>
                </c:pt>
                <c:pt idx="364">
                  <c:v>6359.3150684931506</c:v>
                </c:pt>
                <c:pt idx="365">
                  <c:v>6364.4398907103823</c:v>
                </c:pt>
                <c:pt idx="366">
                  <c:v>6365.4523160762947</c:v>
                </c:pt>
                <c:pt idx="367">
                  <c:v>6371.258152173913</c:v>
                </c:pt>
                <c:pt idx="368">
                  <c:v>6367.4823848238484</c:v>
                </c:pt>
                <c:pt idx="369">
                  <c:v>6374.7945945945949</c:v>
                </c:pt>
                <c:pt idx="370">
                  <c:v>6365.0296495956873</c:v>
                </c:pt>
                <c:pt idx="371">
                  <c:v>6357.8897849462364</c:v>
                </c:pt>
                <c:pt idx="372">
                  <c:v>6364.3538873994639</c:v>
                </c:pt>
                <c:pt idx="373">
                  <c:v>6364.4358288770054</c:v>
                </c:pt>
                <c:pt idx="374">
                  <c:v>6353.2586666666666</c:v>
                </c:pt>
                <c:pt idx="375">
                  <c:v>6340.3058510638302</c:v>
                </c:pt>
                <c:pt idx="376">
                  <c:v>6340.8647214854109</c:v>
                </c:pt>
                <c:pt idx="377">
                  <c:v>6355.1005291005295</c:v>
                </c:pt>
                <c:pt idx="378">
                  <c:v>6352.68073878628</c:v>
                </c:pt>
                <c:pt idx="379">
                  <c:v>6353.4947368421053</c:v>
                </c:pt>
                <c:pt idx="380">
                  <c:v>6344.4514435695537</c:v>
                </c:pt>
                <c:pt idx="381">
                  <c:v>6330.2303664921465</c:v>
                </c:pt>
                <c:pt idx="382">
                  <c:v>6330.3994778067881</c:v>
                </c:pt>
                <c:pt idx="383">
                  <c:v>6331.455729166667</c:v>
                </c:pt>
                <c:pt idx="384">
                  <c:v>6318.67012987013</c:v>
                </c:pt>
                <c:pt idx="385">
                  <c:v>6310.3134715025908</c:v>
                </c:pt>
                <c:pt idx="386">
                  <c:v>6317.9509043927646</c:v>
                </c:pt>
                <c:pt idx="387">
                  <c:v>6326.6391752577319</c:v>
                </c:pt>
                <c:pt idx="388">
                  <c:v>6315.8663239074549</c:v>
                </c:pt>
                <c:pt idx="389">
                  <c:v>6316.8487179487183</c:v>
                </c:pt>
                <c:pt idx="390">
                  <c:v>6315.1892583120207</c:v>
                </c:pt>
                <c:pt idx="391">
                  <c:v>6322.3392857142853</c:v>
                </c:pt>
                <c:pt idx="392">
                  <c:v>6325.4503816793895</c:v>
                </c:pt>
                <c:pt idx="393">
                  <c:v>6333.0076142131984</c:v>
                </c:pt>
                <c:pt idx="394">
                  <c:v>6335.7949367088604</c:v>
                </c:pt>
                <c:pt idx="395">
                  <c:v>6333.1338383838383</c:v>
                </c:pt>
                <c:pt idx="396">
                  <c:v>6331.0654911838792</c:v>
                </c:pt>
                <c:pt idx="397">
                  <c:v>6322.650753768844</c:v>
                </c:pt>
                <c:pt idx="398">
                  <c:v>6319.187969924812</c:v>
                </c:pt>
                <c:pt idx="399">
                  <c:v>6328.3725000000004</c:v>
                </c:pt>
                <c:pt idx="400">
                  <c:v>6324.5037406483789</c:v>
                </c:pt>
                <c:pt idx="401">
                  <c:v>6324.2910447761196</c:v>
                </c:pt>
                <c:pt idx="402">
                  <c:v>6336.8387096774195</c:v>
                </c:pt>
                <c:pt idx="403">
                  <c:v>6336.9826732673264</c:v>
                </c:pt>
                <c:pt idx="404">
                  <c:v>6331.538271604938</c:v>
                </c:pt>
                <c:pt idx="405">
                  <c:v>6341.2339901477835</c:v>
                </c:pt>
                <c:pt idx="406">
                  <c:v>6350.6805896805899</c:v>
                </c:pt>
                <c:pt idx="407">
                  <c:v>6350.2254901960787</c:v>
                </c:pt>
                <c:pt idx="408">
                  <c:v>6350.9877750611249</c:v>
                </c:pt>
                <c:pt idx="409">
                  <c:v>6342.7707317073173</c:v>
                </c:pt>
                <c:pt idx="410">
                  <c:v>6346.2554744525551</c:v>
                </c:pt>
                <c:pt idx="411">
                  <c:v>6342.2669902912621</c:v>
                </c:pt>
                <c:pt idx="412">
                  <c:v>6333.7723970944307</c:v>
                </c:pt>
                <c:pt idx="413">
                  <c:v>6341.7874396135267</c:v>
                </c:pt>
                <c:pt idx="414">
                  <c:v>6332.5831325301206</c:v>
                </c:pt>
                <c:pt idx="415">
                  <c:v>6330.7884615384619</c:v>
                </c:pt>
                <c:pt idx="416">
                  <c:v>6330.1247002398086</c:v>
                </c:pt>
                <c:pt idx="417">
                  <c:v>6333.954545454545</c:v>
                </c:pt>
                <c:pt idx="418">
                  <c:v>6343.2553699284008</c:v>
                </c:pt>
                <c:pt idx="419">
                  <c:v>6344.0142857142855</c:v>
                </c:pt>
                <c:pt idx="420">
                  <c:v>6343.5011876484559</c:v>
                </c:pt>
                <c:pt idx="421">
                  <c:v>6352.3436018957345</c:v>
                </c:pt>
                <c:pt idx="422">
                  <c:v>6351.4255319148933</c:v>
                </c:pt>
                <c:pt idx="423">
                  <c:v>6352.6132075471696</c:v>
                </c:pt>
                <c:pt idx="424">
                  <c:v>6354.5105882352946</c:v>
                </c:pt>
                <c:pt idx="425">
                  <c:v>6360.2652582159626</c:v>
                </c:pt>
                <c:pt idx="426">
                  <c:v>6350.0070257611242</c:v>
                </c:pt>
                <c:pt idx="427">
                  <c:v>6347.1471962616824</c:v>
                </c:pt>
                <c:pt idx="428">
                  <c:v>6346.8951048951049</c:v>
                </c:pt>
                <c:pt idx="429">
                  <c:v>6348.3348837209305</c:v>
                </c:pt>
                <c:pt idx="430">
                  <c:v>6340.5243619489556</c:v>
                </c:pt>
                <c:pt idx="431">
                  <c:v>6346.6782407407409</c:v>
                </c:pt>
                <c:pt idx="432">
                  <c:v>6352.7182448036956</c:v>
                </c:pt>
                <c:pt idx="433">
                  <c:v>6347.5161290322585</c:v>
                </c:pt>
                <c:pt idx="434">
                  <c:v>6342.4229885057475</c:v>
                </c:pt>
                <c:pt idx="435">
                  <c:v>6349.2316513761471</c:v>
                </c:pt>
                <c:pt idx="436">
                  <c:v>6355.652173913043</c:v>
                </c:pt>
                <c:pt idx="437">
                  <c:v>6353.0136986301368</c:v>
                </c:pt>
                <c:pt idx="438">
                  <c:v>6351.874715261959</c:v>
                </c:pt>
                <c:pt idx="439">
                  <c:v>6345.363636363636</c:v>
                </c:pt>
                <c:pt idx="440">
                  <c:v>6340.6984126984125</c:v>
                </c:pt>
                <c:pt idx="441">
                  <c:v>6334.5769230769229</c:v>
                </c:pt>
                <c:pt idx="442">
                  <c:v>6334.2776523702032</c:v>
                </c:pt>
                <c:pt idx="443">
                  <c:v>6328.364864864865</c:v>
                </c:pt>
                <c:pt idx="444">
                  <c:v>6332.3820224719102</c:v>
                </c:pt>
                <c:pt idx="445">
                  <c:v>6331.8408071748881</c:v>
                </c:pt>
                <c:pt idx="446">
                  <c:v>6323.8322147651006</c:v>
                </c:pt>
                <c:pt idx="447">
                  <c:v>6326.7232142857147</c:v>
                </c:pt>
                <c:pt idx="448">
                  <c:v>6322.694877505568</c:v>
                </c:pt>
                <c:pt idx="449">
                  <c:v>6324.3888888888887</c:v>
                </c:pt>
                <c:pt idx="450">
                  <c:v>6317.5698447893574</c:v>
                </c:pt>
                <c:pt idx="451">
                  <c:v>6315.4424778761058</c:v>
                </c:pt>
                <c:pt idx="452">
                  <c:v>6318.4194260485647</c:v>
                </c:pt>
                <c:pt idx="453">
                  <c:v>6322.722466960352</c:v>
                </c:pt>
                <c:pt idx="454">
                  <c:v>6332.4857142857145</c:v>
                </c:pt>
                <c:pt idx="455">
                  <c:v>6338.1710526315792</c:v>
                </c:pt>
                <c:pt idx="456">
                  <c:v>6338.9606126914659</c:v>
                </c:pt>
                <c:pt idx="457">
                  <c:v>6347.360262008734</c:v>
                </c:pt>
                <c:pt idx="458">
                  <c:v>6344.5381263616555</c:v>
                </c:pt>
                <c:pt idx="459">
                  <c:v>6336.3086956521738</c:v>
                </c:pt>
                <c:pt idx="460">
                  <c:v>6341.1670281995657</c:v>
                </c:pt>
                <c:pt idx="461">
                  <c:v>6337.2207792207791</c:v>
                </c:pt>
                <c:pt idx="462">
                  <c:v>6336.2721382289419</c:v>
                </c:pt>
                <c:pt idx="463">
                  <c:v>6329.2823275862065</c:v>
                </c:pt>
                <c:pt idx="464">
                  <c:v>6320.8559139784948</c:v>
                </c:pt>
                <c:pt idx="465">
                  <c:v>6318.4678111587982</c:v>
                </c:pt>
                <c:pt idx="466">
                  <c:v>6324.0492505353322</c:v>
                </c:pt>
                <c:pt idx="467">
                  <c:v>6330.5106837606836</c:v>
                </c:pt>
                <c:pt idx="468">
                  <c:v>6338.8272921108746</c:v>
                </c:pt>
                <c:pt idx="469">
                  <c:v>6343.255319148936</c:v>
                </c:pt>
                <c:pt idx="470">
                  <c:v>6351.7452229299361</c:v>
                </c:pt>
                <c:pt idx="471">
                  <c:v>6357.1970338983047</c:v>
                </c:pt>
                <c:pt idx="472">
                  <c:v>6354.4376321353066</c:v>
                </c:pt>
                <c:pt idx="473">
                  <c:v>6357.841772151899</c:v>
                </c:pt>
                <c:pt idx="474">
                  <c:v>6360.4968421052636</c:v>
                </c:pt>
                <c:pt idx="475">
                  <c:v>6365.5567226890753</c:v>
                </c:pt>
                <c:pt idx="476">
                  <c:v>6365.7735849056608</c:v>
                </c:pt>
                <c:pt idx="477">
                  <c:v>6363.9874476987452</c:v>
                </c:pt>
                <c:pt idx="478">
                  <c:v>6364.3778705636742</c:v>
                </c:pt>
                <c:pt idx="479">
                  <c:v>6365.2458333333334</c:v>
                </c:pt>
                <c:pt idx="480">
                  <c:v>6362.9168399168402</c:v>
                </c:pt>
                <c:pt idx="481">
                  <c:v>6356.8568464730288</c:v>
                </c:pt>
                <c:pt idx="482">
                  <c:v>6364.9544513457558</c:v>
                </c:pt>
                <c:pt idx="483">
                  <c:v>6361.3677685950415</c:v>
                </c:pt>
                <c:pt idx="484">
                  <c:v>6358.8206185567014</c:v>
                </c:pt>
                <c:pt idx="485">
                  <c:v>6361.4897119341567</c:v>
                </c:pt>
                <c:pt idx="486">
                  <c:v>6358.4045174537987</c:v>
                </c:pt>
                <c:pt idx="487">
                  <c:v>6365.9446721311479</c:v>
                </c:pt>
                <c:pt idx="488">
                  <c:v>6374.7893660531699</c:v>
                </c:pt>
                <c:pt idx="489">
                  <c:v>6369.7428571428572</c:v>
                </c:pt>
                <c:pt idx="490">
                  <c:v>6368.6150712830959</c:v>
                </c:pt>
                <c:pt idx="491">
                  <c:v>6376.540650406504</c:v>
                </c:pt>
                <c:pt idx="492">
                  <c:v>6365.9229208924953</c:v>
                </c:pt>
                <c:pt idx="493">
                  <c:v>6368.8502024291502</c:v>
                </c:pt>
                <c:pt idx="494">
                  <c:v>6363.9414141414145</c:v>
                </c:pt>
                <c:pt idx="495">
                  <c:v>6353.1733870967746</c:v>
                </c:pt>
                <c:pt idx="496">
                  <c:v>6351.8692152917502</c:v>
                </c:pt>
                <c:pt idx="497">
                  <c:v>6352.6566265060237</c:v>
                </c:pt>
                <c:pt idx="498">
                  <c:v>6358.7915831663331</c:v>
                </c:pt>
                <c:pt idx="499">
                  <c:v>6364.22</c:v>
                </c:pt>
                <c:pt idx="500">
                  <c:v>6369.552894211577</c:v>
                </c:pt>
                <c:pt idx="501">
                  <c:v>6364.4900398406371</c:v>
                </c:pt>
                <c:pt idx="502">
                  <c:v>6360.0516898608348</c:v>
                </c:pt>
                <c:pt idx="503">
                  <c:v>6356.2341269841272</c:v>
                </c:pt>
                <c:pt idx="504">
                  <c:v>6352.8871287128713</c:v>
                </c:pt>
                <c:pt idx="505">
                  <c:v>6349.553359683794</c:v>
                </c:pt>
                <c:pt idx="506">
                  <c:v>6351.3846153846152</c:v>
                </c:pt>
                <c:pt idx="507">
                  <c:v>6348.285433070866</c:v>
                </c:pt>
                <c:pt idx="508">
                  <c:v>6347.9980353634573</c:v>
                </c:pt>
                <c:pt idx="509">
                  <c:v>6351.6098039215685</c:v>
                </c:pt>
                <c:pt idx="510">
                  <c:v>6346.8160469667318</c:v>
                </c:pt>
                <c:pt idx="511">
                  <c:v>6352.75</c:v>
                </c:pt>
                <c:pt idx="512">
                  <c:v>6352.3118908382066</c:v>
                </c:pt>
                <c:pt idx="513">
                  <c:v>6342.4630350194557</c:v>
                </c:pt>
                <c:pt idx="514">
                  <c:v>6335.188349514563</c:v>
                </c:pt>
                <c:pt idx="515">
                  <c:v>6331.2209302325582</c:v>
                </c:pt>
                <c:pt idx="516">
                  <c:v>6337.4294003868472</c:v>
                </c:pt>
                <c:pt idx="517">
                  <c:v>6336.2084942084939</c:v>
                </c:pt>
                <c:pt idx="518">
                  <c:v>6331.8188824662811</c:v>
                </c:pt>
                <c:pt idx="519">
                  <c:v>6324.05</c:v>
                </c:pt>
                <c:pt idx="520">
                  <c:v>6317.7063339731285</c:v>
                </c:pt>
                <c:pt idx="521">
                  <c:v>6322.9137931034484</c:v>
                </c:pt>
                <c:pt idx="522">
                  <c:v>6323.8604206500959</c:v>
                </c:pt>
                <c:pt idx="523">
                  <c:v>6329.6316793893129</c:v>
                </c:pt>
                <c:pt idx="524">
                  <c:v>6327.4952380952382</c:v>
                </c:pt>
                <c:pt idx="525">
                  <c:v>6324.6330798479084</c:v>
                </c:pt>
                <c:pt idx="526">
                  <c:v>6331.0170777988615</c:v>
                </c:pt>
                <c:pt idx="527">
                  <c:v>6331.418560606061</c:v>
                </c:pt>
                <c:pt idx="528">
                  <c:v>6339.0699432892252</c:v>
                </c:pt>
                <c:pt idx="529">
                  <c:v>6345.3207547169814</c:v>
                </c:pt>
                <c:pt idx="530">
                  <c:v>6343.1789077212807</c:v>
                </c:pt>
                <c:pt idx="531">
                  <c:v>6345.7312030075191</c:v>
                </c:pt>
                <c:pt idx="532">
                  <c:v>6338.8499061913699</c:v>
                </c:pt>
                <c:pt idx="533">
                  <c:v>6330.9101123595501</c:v>
                </c:pt>
                <c:pt idx="534">
                  <c:v>6322.7925233644855</c:v>
                </c:pt>
                <c:pt idx="535">
                  <c:v>6319.9235074626868</c:v>
                </c:pt>
                <c:pt idx="536">
                  <c:v>6324.0558659217877</c:v>
                </c:pt>
                <c:pt idx="537">
                  <c:v>6326.9739776951674</c:v>
                </c:pt>
                <c:pt idx="538">
                  <c:v>6335.1391465677179</c:v>
                </c:pt>
                <c:pt idx="539">
                  <c:v>6339.0148148148146</c:v>
                </c:pt>
                <c:pt idx="540">
                  <c:v>6335.634011090573</c:v>
                </c:pt>
                <c:pt idx="541">
                  <c:v>6340.6845018450185</c:v>
                </c:pt>
                <c:pt idx="542">
                  <c:v>6347.138121546961</c:v>
                </c:pt>
                <c:pt idx="543">
                  <c:v>6352.5036764705883</c:v>
                </c:pt>
                <c:pt idx="544">
                  <c:v>6359.3339449541281</c:v>
                </c:pt>
                <c:pt idx="545">
                  <c:v>6357.5787545787543</c:v>
                </c:pt>
                <c:pt idx="546">
                  <c:v>6356.4533820840952</c:v>
                </c:pt>
                <c:pt idx="547">
                  <c:v>6359.3941605839418</c:v>
                </c:pt>
                <c:pt idx="548">
                  <c:v>6360.5664845173042</c:v>
                </c:pt>
                <c:pt idx="549">
                  <c:v>6363.6236363636363</c:v>
                </c:pt>
                <c:pt idx="550">
                  <c:v>6367.4373865698726</c:v>
                </c:pt>
                <c:pt idx="551">
                  <c:v>6358.871376811594</c:v>
                </c:pt>
                <c:pt idx="552">
                  <c:v>6364.1283905967448</c:v>
                </c:pt>
                <c:pt idx="553">
                  <c:v>6358.1714801444041</c:v>
                </c:pt>
                <c:pt idx="554">
                  <c:v>6353.3981981981979</c:v>
                </c:pt>
                <c:pt idx="555">
                  <c:v>6354.4334532374105</c:v>
                </c:pt>
                <c:pt idx="556">
                  <c:v>6359.8078994614007</c:v>
                </c:pt>
                <c:pt idx="557">
                  <c:v>6356.8387096774195</c:v>
                </c:pt>
                <c:pt idx="558">
                  <c:v>6351.1466905187835</c:v>
                </c:pt>
                <c:pt idx="559">
                  <c:v>6348.8267857142855</c:v>
                </c:pt>
                <c:pt idx="560">
                  <c:v>6343.5133689839577</c:v>
                </c:pt>
                <c:pt idx="561">
                  <c:v>6341.4270462633449</c:v>
                </c:pt>
                <c:pt idx="562">
                  <c:v>6334.64298401421</c:v>
                </c:pt>
                <c:pt idx="563">
                  <c:v>6329.1063829787236</c:v>
                </c:pt>
                <c:pt idx="564">
                  <c:v>6322.6442477876108</c:v>
                </c:pt>
                <c:pt idx="565">
                  <c:v>6329.8763250883394</c:v>
                </c:pt>
                <c:pt idx="566">
                  <c:v>6333.1710758377421</c:v>
                </c:pt>
                <c:pt idx="567">
                  <c:v>6338.6742957746483</c:v>
                </c:pt>
                <c:pt idx="568">
                  <c:v>6336.4920913884007</c:v>
                </c:pt>
                <c:pt idx="569">
                  <c:v>6336.4649122807014</c:v>
                </c:pt>
                <c:pt idx="570">
                  <c:v>6334.1506129597201</c:v>
                </c:pt>
                <c:pt idx="571">
                  <c:v>6341.7027972027972</c:v>
                </c:pt>
                <c:pt idx="572">
                  <c:v>6337.3804537521819</c:v>
                </c:pt>
                <c:pt idx="573">
                  <c:v>6343.2055749128922</c:v>
                </c:pt>
                <c:pt idx="574">
                  <c:v>6339.3460869565215</c:v>
                </c:pt>
                <c:pt idx="575">
                  <c:v>6340.9618055555557</c:v>
                </c:pt>
                <c:pt idx="576">
                  <c:v>6343.3830155979203</c:v>
                </c:pt>
                <c:pt idx="577">
                  <c:v>6347.7716262975782</c:v>
                </c:pt>
                <c:pt idx="578">
                  <c:v>6340.369602763385</c:v>
                </c:pt>
                <c:pt idx="579">
                  <c:v>6344.0965517241375</c:v>
                </c:pt>
                <c:pt idx="580">
                  <c:v>6340.4165232358</c:v>
                </c:pt>
                <c:pt idx="581">
                  <c:v>6340.3831615120271</c:v>
                </c:pt>
                <c:pt idx="582">
                  <c:v>6336.454545454545</c:v>
                </c:pt>
                <c:pt idx="583">
                  <c:v>6331.5479452054797</c:v>
                </c:pt>
                <c:pt idx="584">
                  <c:v>6330.9965811965812</c:v>
                </c:pt>
                <c:pt idx="585">
                  <c:v>6333.7269624573382</c:v>
                </c:pt>
                <c:pt idx="586">
                  <c:v>6329.0664395229987</c:v>
                </c:pt>
                <c:pt idx="587">
                  <c:v>6325.7840136054419</c:v>
                </c:pt>
                <c:pt idx="588">
                  <c:v>6321.4040747028866</c:v>
                </c:pt>
                <c:pt idx="589">
                  <c:v>6321.2016949152539</c:v>
                </c:pt>
                <c:pt idx="590">
                  <c:v>6318.7901861252112</c:v>
                </c:pt>
                <c:pt idx="591">
                  <c:v>6324.9341216216217</c:v>
                </c:pt>
                <c:pt idx="592">
                  <c:v>6327.7048903878585</c:v>
                </c:pt>
                <c:pt idx="593">
                  <c:v>6325.757575757576</c:v>
                </c:pt>
                <c:pt idx="594">
                  <c:v>6328.4420168067227</c:v>
                </c:pt>
                <c:pt idx="595">
                  <c:v>6334.479865771812</c:v>
                </c:pt>
                <c:pt idx="596">
                  <c:v>6335.3517587939696</c:v>
                </c:pt>
                <c:pt idx="597">
                  <c:v>6334.6204013377928</c:v>
                </c:pt>
                <c:pt idx="598">
                  <c:v>6335.0434056761269</c:v>
                </c:pt>
                <c:pt idx="599">
                  <c:v>6333.041666666667</c:v>
                </c:pt>
                <c:pt idx="600">
                  <c:v>6335.4409317803656</c:v>
                </c:pt>
                <c:pt idx="601">
                  <c:v>6332.1013289036546</c:v>
                </c:pt>
                <c:pt idx="602">
                  <c:v>6334.1127694859042</c:v>
                </c:pt>
                <c:pt idx="603">
                  <c:v>6334.3360927152316</c:v>
                </c:pt>
                <c:pt idx="604">
                  <c:v>6326.6975206611569</c:v>
                </c:pt>
                <c:pt idx="605">
                  <c:v>6329.5280528052808</c:v>
                </c:pt>
                <c:pt idx="606">
                  <c:v>6326.604612850082</c:v>
                </c:pt>
                <c:pt idx="607">
                  <c:v>6317.8207236842109</c:v>
                </c:pt>
                <c:pt idx="608">
                  <c:v>6314.6091954022986</c:v>
                </c:pt>
                <c:pt idx="609">
                  <c:v>6313.4147540983604</c:v>
                </c:pt>
                <c:pt idx="610">
                  <c:v>6309.7839607201313</c:v>
                </c:pt>
                <c:pt idx="611">
                  <c:v>6305.0375816993464</c:v>
                </c:pt>
                <c:pt idx="612">
                  <c:v>6299.4959216965744</c:v>
                </c:pt>
                <c:pt idx="613">
                  <c:v>6300.2801302931593</c:v>
                </c:pt>
                <c:pt idx="614">
                  <c:v>6301.616260162602</c:v>
                </c:pt>
                <c:pt idx="615">
                  <c:v>6298.840909090909</c:v>
                </c:pt>
                <c:pt idx="616">
                  <c:v>6298.8768233387354</c:v>
                </c:pt>
                <c:pt idx="617">
                  <c:v>6289.3430420711975</c:v>
                </c:pt>
                <c:pt idx="618">
                  <c:v>6291.3715670436186</c:v>
                </c:pt>
                <c:pt idx="619">
                  <c:v>6297.2822580645161</c:v>
                </c:pt>
                <c:pt idx="620">
                  <c:v>6300.4621578099841</c:v>
                </c:pt>
                <c:pt idx="621">
                  <c:v>6299.0755627009648</c:v>
                </c:pt>
                <c:pt idx="622">
                  <c:v>6296.2166934189408</c:v>
                </c:pt>
                <c:pt idx="623">
                  <c:v>6295.625</c:v>
                </c:pt>
                <c:pt idx="624">
                  <c:v>6290.1328000000003</c:v>
                </c:pt>
                <c:pt idx="625">
                  <c:v>6290.9760383386583</c:v>
                </c:pt>
                <c:pt idx="626">
                  <c:v>6293.7559808612441</c:v>
                </c:pt>
                <c:pt idx="627">
                  <c:v>6298.9856687898091</c:v>
                </c:pt>
                <c:pt idx="628">
                  <c:v>6299.6804451510334</c:v>
                </c:pt>
                <c:pt idx="629">
                  <c:v>6304.8253968253966</c:v>
                </c:pt>
                <c:pt idx="630">
                  <c:v>6306.1790808240885</c:v>
                </c:pt>
                <c:pt idx="631">
                  <c:v>6304.8053797468356</c:v>
                </c:pt>
                <c:pt idx="632">
                  <c:v>6309.4960505529225</c:v>
                </c:pt>
                <c:pt idx="633">
                  <c:v>6299.9526813880129</c:v>
                </c:pt>
                <c:pt idx="634">
                  <c:v>6296.8425196850394</c:v>
                </c:pt>
                <c:pt idx="635">
                  <c:v>6292.9606918238997</c:v>
                </c:pt>
                <c:pt idx="636">
                  <c:v>6297.9890109890111</c:v>
                </c:pt>
                <c:pt idx="637">
                  <c:v>6294.8385579937303</c:v>
                </c:pt>
                <c:pt idx="638">
                  <c:v>6287.5524256651015</c:v>
                </c:pt>
                <c:pt idx="639">
                  <c:v>6293.9453125</c:v>
                </c:pt>
                <c:pt idx="640">
                  <c:v>6288.7207488299528</c:v>
                </c:pt>
                <c:pt idx="641">
                  <c:v>6286.1931464174459</c:v>
                </c:pt>
                <c:pt idx="642">
                  <c:v>6291.3701399688962</c:v>
                </c:pt>
                <c:pt idx="643">
                  <c:v>6291.8881987577643</c:v>
                </c:pt>
                <c:pt idx="644">
                  <c:v>6296.1426356589145</c:v>
                </c:pt>
                <c:pt idx="645">
                  <c:v>6291.724458204334</c:v>
                </c:pt>
                <c:pt idx="646">
                  <c:v>6286.0819165378671</c:v>
                </c:pt>
                <c:pt idx="647">
                  <c:v>6282.516975308642</c:v>
                </c:pt>
                <c:pt idx="648">
                  <c:v>6288.7149460708779</c:v>
                </c:pt>
                <c:pt idx="649">
                  <c:v>6284.5753846153848</c:v>
                </c:pt>
                <c:pt idx="650">
                  <c:v>6286.568356374808</c:v>
                </c:pt>
                <c:pt idx="651">
                  <c:v>6289.9662576687115</c:v>
                </c:pt>
                <c:pt idx="652">
                  <c:v>6287.5482388973969</c:v>
                </c:pt>
                <c:pt idx="653">
                  <c:v>6283.6055045871562</c:v>
                </c:pt>
                <c:pt idx="654">
                  <c:v>6279.8</c:v>
                </c:pt>
                <c:pt idx="655">
                  <c:v>6286.2865853658541</c:v>
                </c:pt>
                <c:pt idx="656">
                  <c:v>6289.0715372907152</c:v>
                </c:pt>
                <c:pt idx="657">
                  <c:v>6290.9240121580551</c:v>
                </c:pt>
                <c:pt idx="658">
                  <c:v>6287.1745068285281</c:v>
                </c:pt>
                <c:pt idx="659">
                  <c:v>6283.8530303030302</c:v>
                </c:pt>
                <c:pt idx="660">
                  <c:v>6287.332829046899</c:v>
                </c:pt>
                <c:pt idx="661">
                  <c:v>6284.3564954682779</c:v>
                </c:pt>
                <c:pt idx="662">
                  <c:v>6286.3695324283563</c:v>
                </c:pt>
                <c:pt idx="663">
                  <c:v>6282.7228915662654</c:v>
                </c:pt>
                <c:pt idx="664">
                  <c:v>6288.1353383458645</c:v>
                </c:pt>
                <c:pt idx="665">
                  <c:v>6291.1816816816818</c:v>
                </c:pt>
                <c:pt idx="666">
                  <c:v>6291.6266866566721</c:v>
                </c:pt>
                <c:pt idx="667">
                  <c:v>6292.5808383233534</c:v>
                </c:pt>
                <c:pt idx="668">
                  <c:v>6295.0852017937223</c:v>
                </c:pt>
                <c:pt idx="669">
                  <c:v>6301.302985074627</c:v>
                </c:pt>
                <c:pt idx="670">
                  <c:v>6306.4068554396426</c:v>
                </c:pt>
                <c:pt idx="671">
                  <c:v>6304.9375</c:v>
                </c:pt>
                <c:pt idx="672">
                  <c:v>6303.7043090638927</c:v>
                </c:pt>
                <c:pt idx="673">
                  <c:v>6299.0074183976258</c:v>
                </c:pt>
                <c:pt idx="674">
                  <c:v>6296.4237037037037</c:v>
                </c:pt>
                <c:pt idx="675">
                  <c:v>6290.2692307692305</c:v>
                </c:pt>
                <c:pt idx="676">
                  <c:v>6294.1610044313147</c:v>
                </c:pt>
                <c:pt idx="677">
                  <c:v>6294.5280235988203</c:v>
                </c:pt>
                <c:pt idx="678">
                  <c:v>6288.0103092783502</c:v>
                </c:pt>
                <c:pt idx="679">
                  <c:v>6292.8485294117645</c:v>
                </c:pt>
                <c:pt idx="680">
                  <c:v>6296.0381791483114</c:v>
                </c:pt>
                <c:pt idx="681">
                  <c:v>6291.2331378299123</c:v>
                </c:pt>
                <c:pt idx="682">
                  <c:v>6292.2210834553443</c:v>
                </c:pt>
                <c:pt idx="683">
                  <c:v>6293.9444444444443</c:v>
                </c:pt>
                <c:pt idx="684">
                  <c:v>6295.0452554744525</c:v>
                </c:pt>
                <c:pt idx="685">
                  <c:v>6294.131195335277</c:v>
                </c:pt>
                <c:pt idx="686">
                  <c:v>6292.430858806405</c:v>
                </c:pt>
                <c:pt idx="687">
                  <c:v>6291.4040697674418</c:v>
                </c:pt>
                <c:pt idx="688">
                  <c:v>6286.0943396226412</c:v>
                </c:pt>
                <c:pt idx="689">
                  <c:v>6282.3594202898548</c:v>
                </c:pt>
                <c:pt idx="690">
                  <c:v>6278.1418234442835</c:v>
                </c:pt>
                <c:pt idx="691">
                  <c:v>6274.7080924855491</c:v>
                </c:pt>
                <c:pt idx="692">
                  <c:v>6274.881673881674</c:v>
                </c:pt>
                <c:pt idx="693">
                  <c:v>6275.1613832853027</c:v>
                </c:pt>
                <c:pt idx="694">
                  <c:v>6278.9741007194243</c:v>
                </c:pt>
                <c:pt idx="695">
                  <c:v>6273.1925287356325</c:v>
                </c:pt>
                <c:pt idx="696">
                  <c:v>6270.9397417503587</c:v>
                </c:pt>
                <c:pt idx="697">
                  <c:v>6265.6217765042984</c:v>
                </c:pt>
                <c:pt idx="698">
                  <c:v>6267.7281831187411</c:v>
                </c:pt>
                <c:pt idx="699">
                  <c:v>6265.3342857142861</c:v>
                </c:pt>
                <c:pt idx="700">
                  <c:v>6272.3566333808849</c:v>
                </c:pt>
                <c:pt idx="701">
                  <c:v>6268.8746438746439</c:v>
                </c:pt>
                <c:pt idx="702">
                  <c:v>6268.1778093883358</c:v>
                </c:pt>
                <c:pt idx="703">
                  <c:v>6264.163352272727</c:v>
                </c:pt>
                <c:pt idx="704">
                  <c:v>6262.391489361702</c:v>
                </c:pt>
                <c:pt idx="705">
                  <c:v>6263.7252124645893</c:v>
                </c:pt>
                <c:pt idx="706">
                  <c:v>6258.9787835926454</c:v>
                </c:pt>
                <c:pt idx="707">
                  <c:v>6261.8220338983047</c:v>
                </c:pt>
                <c:pt idx="708">
                  <c:v>6268.1734837799722</c:v>
                </c:pt>
                <c:pt idx="709">
                  <c:v>6268.0281690140846</c:v>
                </c:pt>
                <c:pt idx="710">
                  <c:v>6266.9648382559772</c:v>
                </c:pt>
                <c:pt idx="711">
                  <c:v>6261.5491573033705</c:v>
                </c:pt>
                <c:pt idx="712">
                  <c:v>6262.5371669004207</c:v>
                </c:pt>
                <c:pt idx="713">
                  <c:v>6257.5168067226887</c:v>
                </c:pt>
                <c:pt idx="714">
                  <c:v>6262.9076923076927</c:v>
                </c:pt>
                <c:pt idx="715">
                  <c:v>6262.9371508379891</c:v>
                </c:pt>
                <c:pt idx="716">
                  <c:v>6267.1771269177125</c:v>
                </c:pt>
                <c:pt idx="717">
                  <c:v>6268.4818941504182</c:v>
                </c:pt>
                <c:pt idx="718">
                  <c:v>6269.2976356050067</c:v>
                </c:pt>
                <c:pt idx="719">
                  <c:v>6270.8527777777781</c:v>
                </c:pt>
                <c:pt idx="720">
                  <c:v>6274.2149791955617</c:v>
                </c:pt>
                <c:pt idx="721">
                  <c:v>6280.0540166204983</c:v>
                </c:pt>
                <c:pt idx="722">
                  <c:v>6274.5380359612727</c:v>
                </c:pt>
                <c:pt idx="723">
                  <c:v>6278.8342541436468</c:v>
                </c:pt>
                <c:pt idx="724">
                  <c:v>6277.6744827586208</c:v>
                </c:pt>
                <c:pt idx="725">
                  <c:v>6278.8884297520663</c:v>
                </c:pt>
                <c:pt idx="726">
                  <c:v>6276.2517193947733</c:v>
                </c:pt>
                <c:pt idx="727">
                  <c:v>6276.7815934065939</c:v>
                </c:pt>
                <c:pt idx="728">
                  <c:v>6273.1467764060353</c:v>
                </c:pt>
                <c:pt idx="729">
                  <c:v>6270.4164383561647</c:v>
                </c:pt>
                <c:pt idx="730">
                  <c:v>6273.0027359781125</c:v>
                </c:pt>
                <c:pt idx="731">
                  <c:v>6269.7131147540986</c:v>
                </c:pt>
                <c:pt idx="732">
                  <c:v>6262.6562073669847</c:v>
                </c:pt>
                <c:pt idx="733">
                  <c:v>6260.9564032697544</c:v>
                </c:pt>
                <c:pt idx="734">
                  <c:v>6261.4517006802726</c:v>
                </c:pt>
                <c:pt idx="735">
                  <c:v>6263.597826086957</c:v>
                </c:pt>
                <c:pt idx="736">
                  <c:v>6258.8331071913162</c:v>
                </c:pt>
                <c:pt idx="737">
                  <c:v>6256.00135501355</c:v>
                </c:pt>
                <c:pt idx="738">
                  <c:v>6261.1691474966174</c:v>
                </c:pt>
                <c:pt idx="739">
                  <c:v>6259.7959459459462</c:v>
                </c:pt>
                <c:pt idx="740">
                  <c:v>6264.3738191632929</c:v>
                </c:pt>
                <c:pt idx="741">
                  <c:v>6263.0498652291108</c:v>
                </c:pt>
                <c:pt idx="742">
                  <c:v>6261.6796769851953</c:v>
                </c:pt>
                <c:pt idx="743">
                  <c:v>6257.3212365591398</c:v>
                </c:pt>
                <c:pt idx="744">
                  <c:v>6251.331543624161</c:v>
                </c:pt>
                <c:pt idx="745">
                  <c:v>6256.9745308310994</c:v>
                </c:pt>
                <c:pt idx="746">
                  <c:v>6260.0294511378852</c:v>
                </c:pt>
                <c:pt idx="747">
                  <c:v>6260.2098930481279</c:v>
                </c:pt>
                <c:pt idx="748">
                  <c:v>6260.4392523364486</c:v>
                </c:pt>
                <c:pt idx="749">
                  <c:v>6264.0906666666669</c:v>
                </c:pt>
                <c:pt idx="750">
                  <c:v>6260.2836218375496</c:v>
                </c:pt>
                <c:pt idx="751">
                  <c:v>6265.1595744680853</c:v>
                </c:pt>
                <c:pt idx="752">
                  <c:v>6269.8645418326696</c:v>
                </c:pt>
                <c:pt idx="753">
                  <c:v>6275.8262599469499</c:v>
                </c:pt>
                <c:pt idx="754">
                  <c:v>6276.4847682119207</c:v>
                </c:pt>
                <c:pt idx="755">
                  <c:v>6276.6904761904761</c:v>
                </c:pt>
                <c:pt idx="756">
                  <c:v>6274.7199471598415</c:v>
                </c:pt>
                <c:pt idx="757">
                  <c:v>6277.0514511873353</c:v>
                </c:pt>
                <c:pt idx="758">
                  <c:v>6278.467720685112</c:v>
                </c:pt>
                <c:pt idx="759">
                  <c:v>6276.648684210526</c:v>
                </c:pt>
                <c:pt idx="760">
                  <c:v>6272.6806833114324</c:v>
                </c:pt>
                <c:pt idx="761">
                  <c:v>6278.0209973753281</c:v>
                </c:pt>
                <c:pt idx="762">
                  <c:v>6281.888597640891</c:v>
                </c:pt>
                <c:pt idx="763">
                  <c:v>6283.2408376963349</c:v>
                </c:pt>
                <c:pt idx="764">
                  <c:v>6277.4222222222224</c:v>
                </c:pt>
                <c:pt idx="765">
                  <c:v>6272.664490861619</c:v>
                </c:pt>
                <c:pt idx="766">
                  <c:v>6271.9726205997395</c:v>
                </c:pt>
                <c:pt idx="767">
                  <c:v>6269.389322916667</c:v>
                </c:pt>
                <c:pt idx="768">
                  <c:v>6267.0156046814045</c:v>
                </c:pt>
                <c:pt idx="769">
                  <c:v>6260.2532467532465</c:v>
                </c:pt>
                <c:pt idx="770">
                  <c:v>6260.1776913099866</c:v>
                </c:pt>
                <c:pt idx="771">
                  <c:v>6260.948186528497</c:v>
                </c:pt>
                <c:pt idx="772">
                  <c:v>6264.1927554980593</c:v>
                </c:pt>
                <c:pt idx="773">
                  <c:v>6265.7519379844962</c:v>
                </c:pt>
                <c:pt idx="774">
                  <c:v>6269.92</c:v>
                </c:pt>
                <c:pt idx="775">
                  <c:v>6273.6378865979377</c:v>
                </c:pt>
                <c:pt idx="776">
                  <c:v>6277.6422136422134</c:v>
                </c:pt>
                <c:pt idx="777">
                  <c:v>6280.9498714652955</c:v>
                </c:pt>
                <c:pt idx="778">
                  <c:v>6285.2297817715016</c:v>
                </c:pt>
                <c:pt idx="779">
                  <c:v>6281.4897435897437</c:v>
                </c:pt>
                <c:pt idx="780">
                  <c:v>6287.0781049935977</c:v>
                </c:pt>
                <c:pt idx="781">
                  <c:v>6290.1572890025573</c:v>
                </c:pt>
                <c:pt idx="782">
                  <c:v>6291.3141762452105</c:v>
                </c:pt>
                <c:pt idx="783">
                  <c:v>6292.2321428571431</c:v>
                </c:pt>
                <c:pt idx="784">
                  <c:v>6287.476433121019</c:v>
                </c:pt>
                <c:pt idx="785">
                  <c:v>6294.2493638676842</c:v>
                </c:pt>
                <c:pt idx="786">
                  <c:v>6296.318932655654</c:v>
                </c:pt>
                <c:pt idx="787">
                  <c:v>6295.709390862944</c:v>
                </c:pt>
                <c:pt idx="788">
                  <c:v>6300.4423320659062</c:v>
                </c:pt>
                <c:pt idx="789">
                  <c:v>6299.3506329113925</c:v>
                </c:pt>
                <c:pt idx="790">
                  <c:v>6304.1706700379264</c:v>
                </c:pt>
                <c:pt idx="791">
                  <c:v>6304.2853535353534</c:v>
                </c:pt>
                <c:pt idx="792">
                  <c:v>6307.1967213114758</c:v>
                </c:pt>
                <c:pt idx="793">
                  <c:v>6305.8123425692693</c:v>
                </c:pt>
                <c:pt idx="794">
                  <c:v>6310.0679245283018</c:v>
                </c:pt>
                <c:pt idx="795">
                  <c:v>6306.4648241206032</c:v>
                </c:pt>
                <c:pt idx="796">
                  <c:v>6303.1593475533246</c:v>
                </c:pt>
                <c:pt idx="797">
                  <c:v>6300.1503759398493</c:v>
                </c:pt>
                <c:pt idx="798">
                  <c:v>6302.4230287859828</c:v>
                </c:pt>
                <c:pt idx="799">
                  <c:v>6307.5187500000002</c:v>
                </c:pt>
                <c:pt idx="800">
                  <c:v>6306.5255930087387</c:v>
                </c:pt>
                <c:pt idx="801">
                  <c:v>6302.4264339152123</c:v>
                </c:pt>
                <c:pt idx="802">
                  <c:v>6302.2453300124535</c:v>
                </c:pt>
                <c:pt idx="803">
                  <c:v>6300.8843283582091</c:v>
                </c:pt>
                <c:pt idx="804">
                  <c:v>6294.8534161490679</c:v>
                </c:pt>
                <c:pt idx="805">
                  <c:v>6291.0285359801492</c:v>
                </c:pt>
                <c:pt idx="806">
                  <c:v>6287.0198265179679</c:v>
                </c:pt>
                <c:pt idx="807">
                  <c:v>6283.0210396039602</c:v>
                </c:pt>
                <c:pt idx="808">
                  <c:v>6281.2509270704577</c:v>
                </c:pt>
                <c:pt idx="809">
                  <c:v>6284.6061728395061</c:v>
                </c:pt>
                <c:pt idx="810">
                  <c:v>6286.3427866831071</c:v>
                </c:pt>
                <c:pt idx="811">
                  <c:v>6284.3017241379312</c:v>
                </c:pt>
                <c:pt idx="812">
                  <c:v>6282.8769987699879</c:v>
                </c:pt>
                <c:pt idx="813">
                  <c:v>6286.3599508599509</c:v>
                </c:pt>
                <c:pt idx="814">
                  <c:v>6289.6429447852761</c:v>
                </c:pt>
                <c:pt idx="815">
                  <c:v>6291.4178921568628</c:v>
                </c:pt>
                <c:pt idx="816">
                  <c:v>6290.1370869033044</c:v>
                </c:pt>
                <c:pt idx="817">
                  <c:v>6286.7457212713934</c:v>
                </c:pt>
                <c:pt idx="818">
                  <c:v>6288.6984126984125</c:v>
                </c:pt>
                <c:pt idx="819">
                  <c:v>6290.556097560976</c:v>
                </c:pt>
                <c:pt idx="820">
                  <c:v>6285.5408038976857</c:v>
                </c:pt>
                <c:pt idx="821">
                  <c:v>6287.2080291970806</c:v>
                </c:pt>
                <c:pt idx="822">
                  <c:v>6287.6184690157961</c:v>
                </c:pt>
                <c:pt idx="823">
                  <c:v>6285.8398058252424</c:v>
                </c:pt>
                <c:pt idx="824">
                  <c:v>6282.9054545454546</c:v>
                </c:pt>
                <c:pt idx="825">
                  <c:v>6281.783292978208</c:v>
                </c:pt>
                <c:pt idx="826">
                  <c:v>6282.9879081015715</c:v>
                </c:pt>
                <c:pt idx="827">
                  <c:v>6283.445652173913</c:v>
                </c:pt>
                <c:pt idx="828">
                  <c:v>6281.6381182147161</c:v>
                </c:pt>
                <c:pt idx="829">
                  <c:v>6278.1277108433733</c:v>
                </c:pt>
                <c:pt idx="830">
                  <c:v>6275.6883273164858</c:v>
                </c:pt>
                <c:pt idx="831">
                  <c:v>6273.3882211538457</c:v>
                </c:pt>
                <c:pt idx="832">
                  <c:v>6275.7875150060026</c:v>
                </c:pt>
                <c:pt idx="833">
                  <c:v>6276.7134292565943</c:v>
                </c:pt>
                <c:pt idx="834">
                  <c:v>6271.4251497005989</c:v>
                </c:pt>
                <c:pt idx="835">
                  <c:v>6272.8600478468898</c:v>
                </c:pt>
                <c:pt idx="836">
                  <c:v>6267.1373954599758</c:v>
                </c:pt>
                <c:pt idx="837">
                  <c:v>6268.0250596658707</c:v>
                </c:pt>
                <c:pt idx="838">
                  <c:v>6270.5458879618591</c:v>
                </c:pt>
                <c:pt idx="839">
                  <c:v>6267.7702380952378</c:v>
                </c:pt>
                <c:pt idx="840">
                  <c:v>6268.1414982164088</c:v>
                </c:pt>
                <c:pt idx="841">
                  <c:v>6262.3266033254158</c:v>
                </c:pt>
                <c:pt idx="842">
                  <c:v>6256.0237247924078</c:v>
                </c:pt>
                <c:pt idx="843">
                  <c:v>6259.5023696682465</c:v>
                </c:pt>
                <c:pt idx="844">
                  <c:v>6258.5301775147927</c:v>
                </c:pt>
                <c:pt idx="845">
                  <c:v>6260.5070921985816</c:v>
                </c:pt>
                <c:pt idx="846">
                  <c:v>6257.0920897284532</c:v>
                </c:pt>
                <c:pt idx="847">
                  <c:v>6257.2110849056608</c:v>
                </c:pt>
                <c:pt idx="848">
                  <c:v>6253.3533568904595</c:v>
                </c:pt>
                <c:pt idx="849">
                  <c:v>6254.3317647058821</c:v>
                </c:pt>
                <c:pt idx="850">
                  <c:v>6250.1727379553467</c:v>
                </c:pt>
                <c:pt idx="851">
                  <c:v>6256.5082159624417</c:v>
                </c:pt>
                <c:pt idx="852">
                  <c:v>6253.1219226260255</c:v>
                </c:pt>
                <c:pt idx="853">
                  <c:v>6257.284543325527</c:v>
                </c:pt>
                <c:pt idx="854">
                  <c:v>6257.8877192982454</c:v>
                </c:pt>
                <c:pt idx="855">
                  <c:v>6254.684579439252</c:v>
                </c:pt>
                <c:pt idx="856">
                  <c:v>6255.116686114352</c:v>
                </c:pt>
                <c:pt idx="857">
                  <c:v>6257.735431235431</c:v>
                </c:pt>
                <c:pt idx="858">
                  <c:v>6258.0244470314319</c:v>
                </c:pt>
                <c:pt idx="859">
                  <c:v>6257.3383720930233</c:v>
                </c:pt>
                <c:pt idx="860">
                  <c:v>6251.7932636469222</c:v>
                </c:pt>
                <c:pt idx="861">
                  <c:v>6250.3155452436195</c:v>
                </c:pt>
                <c:pt idx="862">
                  <c:v>6248.6083429895716</c:v>
                </c:pt>
                <c:pt idx="863">
                  <c:v>6249.2152777777774</c:v>
                </c:pt>
                <c:pt idx="864">
                  <c:v>6245.7040462427749</c:v>
                </c:pt>
                <c:pt idx="865">
                  <c:v>6242.4237875288682</c:v>
                </c:pt>
                <c:pt idx="866">
                  <c:v>6244.3194925028838</c:v>
                </c:pt>
                <c:pt idx="867">
                  <c:v>6242.6808755760367</c:v>
                </c:pt>
                <c:pt idx="868">
                  <c:v>6244.8457997698506</c:v>
                </c:pt>
                <c:pt idx="869">
                  <c:v>6240.5666666666666</c:v>
                </c:pt>
                <c:pt idx="870">
                  <c:v>6244.2192881745123</c:v>
                </c:pt>
                <c:pt idx="871">
                  <c:v>6248.3061926605506</c:v>
                </c:pt>
                <c:pt idx="872">
                  <c:v>6249.4856815578469</c:v>
                </c:pt>
                <c:pt idx="873">
                  <c:v>6247.7162471395877</c:v>
                </c:pt>
                <c:pt idx="874">
                  <c:v>6246.2651428571426</c:v>
                </c:pt>
                <c:pt idx="875">
                  <c:v>6245.7739726027394</c:v>
                </c:pt>
                <c:pt idx="876">
                  <c:v>6248.7867730900798</c:v>
                </c:pt>
                <c:pt idx="877">
                  <c:v>6247.9476082004558</c:v>
                </c:pt>
                <c:pt idx="878">
                  <c:v>6252.5210466439139</c:v>
                </c:pt>
                <c:pt idx="879">
                  <c:v>6248.8886363636366</c:v>
                </c:pt>
                <c:pt idx="880">
                  <c:v>6247.0919409761636</c:v>
                </c:pt>
                <c:pt idx="881">
                  <c:v>6250.2539682539682</c:v>
                </c:pt>
                <c:pt idx="882">
                  <c:v>6254.2412231030576</c:v>
                </c:pt>
                <c:pt idx="883">
                  <c:v>6254.7024886877825</c:v>
                </c:pt>
                <c:pt idx="884">
                  <c:v>6253.385310734463</c:v>
                </c:pt>
                <c:pt idx="885">
                  <c:v>6256.6512415349889</c:v>
                </c:pt>
                <c:pt idx="886">
                  <c:v>6257.5851183765499</c:v>
                </c:pt>
                <c:pt idx="887">
                  <c:v>6252.0743243243242</c:v>
                </c:pt>
                <c:pt idx="888">
                  <c:v>6253.0944881889764</c:v>
                </c:pt>
                <c:pt idx="889">
                  <c:v>6250.4528089887644</c:v>
                </c:pt>
                <c:pt idx="890">
                  <c:v>6251.6475869809201</c:v>
                </c:pt>
                <c:pt idx="891">
                  <c:v>6255.0683856502246</c:v>
                </c:pt>
                <c:pt idx="892">
                  <c:v>6259.2631578947367</c:v>
                </c:pt>
                <c:pt idx="893">
                  <c:v>6259.0246085011186</c:v>
                </c:pt>
                <c:pt idx="894">
                  <c:v>6257.0793296089387</c:v>
                </c:pt>
                <c:pt idx="895">
                  <c:v>6260.0569196428569</c:v>
                </c:pt>
                <c:pt idx="896">
                  <c:v>6262.04347826087</c:v>
                </c:pt>
                <c:pt idx="897">
                  <c:v>6261.5879732739422</c:v>
                </c:pt>
                <c:pt idx="898">
                  <c:v>6260.2013348164628</c:v>
                </c:pt>
                <c:pt idx="899">
                  <c:v>6261.5377777777776</c:v>
                </c:pt>
                <c:pt idx="900">
                  <c:v>6260.7058823529414</c:v>
                </c:pt>
                <c:pt idx="901">
                  <c:v>6263.8736141906875</c:v>
                </c:pt>
                <c:pt idx="902">
                  <c:v>6264.9557032115172</c:v>
                </c:pt>
                <c:pt idx="903">
                  <c:v>6263.9092920353978</c:v>
                </c:pt>
                <c:pt idx="904">
                  <c:v>6265.7922651933704</c:v>
                </c:pt>
                <c:pt idx="905">
                  <c:v>6266.1887417218541</c:v>
                </c:pt>
                <c:pt idx="906">
                  <c:v>6266.4123484013235</c:v>
                </c:pt>
                <c:pt idx="907">
                  <c:v>6269.0462555066078</c:v>
                </c:pt>
                <c:pt idx="908">
                  <c:v>6268.0011001100111</c:v>
                </c:pt>
                <c:pt idx="909">
                  <c:v>6264.6428571428569</c:v>
                </c:pt>
                <c:pt idx="910">
                  <c:v>6263.4742041712407</c:v>
                </c:pt>
                <c:pt idx="911">
                  <c:v>6261.2993421052633</c:v>
                </c:pt>
                <c:pt idx="912">
                  <c:v>6261.0230010952901</c:v>
                </c:pt>
                <c:pt idx="913">
                  <c:v>6262.9310722100654</c:v>
                </c:pt>
                <c:pt idx="914">
                  <c:v>6267.2677595628411</c:v>
                </c:pt>
                <c:pt idx="915">
                  <c:v>6264.3941048034931</c:v>
                </c:pt>
                <c:pt idx="916">
                  <c:v>6263.7437295528898</c:v>
                </c:pt>
                <c:pt idx="917">
                  <c:v>6265.8104575163397</c:v>
                </c:pt>
                <c:pt idx="918">
                  <c:v>6268.8737758433081</c:v>
                </c:pt>
                <c:pt idx="919">
                  <c:v>6266.35</c:v>
                </c:pt>
                <c:pt idx="920">
                  <c:v>6268.8175895765471</c:v>
                </c:pt>
                <c:pt idx="921">
                  <c:v>6266.8297180043382</c:v>
                </c:pt>
                <c:pt idx="922">
                  <c:v>6270.0476706392201</c:v>
                </c:pt>
                <c:pt idx="923">
                  <c:v>6271.2186147186148</c:v>
                </c:pt>
                <c:pt idx="924">
                  <c:v>6275.1621621621625</c:v>
                </c:pt>
                <c:pt idx="925">
                  <c:v>6277.2786177105836</c:v>
                </c:pt>
                <c:pt idx="926">
                  <c:v>6278.5177993527504</c:v>
                </c:pt>
                <c:pt idx="927">
                  <c:v>6278.7316810344828</c:v>
                </c:pt>
                <c:pt idx="928">
                  <c:v>6280.3024757804087</c:v>
                </c:pt>
                <c:pt idx="929">
                  <c:v>6276.420430107527</c:v>
                </c:pt>
                <c:pt idx="930">
                  <c:v>6272.5864661654132</c:v>
                </c:pt>
                <c:pt idx="931">
                  <c:v>6270.0032188841205</c:v>
                </c:pt>
                <c:pt idx="932">
                  <c:v>6268.5787781350482</c:v>
                </c:pt>
                <c:pt idx="933">
                  <c:v>6264.3211991434691</c:v>
                </c:pt>
                <c:pt idx="934">
                  <c:v>6263.4770053475931</c:v>
                </c:pt>
                <c:pt idx="935">
                  <c:v>6266.6848290598291</c:v>
                </c:pt>
                <c:pt idx="936">
                  <c:v>6269.8858057630732</c:v>
                </c:pt>
                <c:pt idx="937">
                  <c:v>6273.2068230277182</c:v>
                </c:pt>
                <c:pt idx="938">
                  <c:v>6270.7209797657079</c:v>
                </c:pt>
                <c:pt idx="939">
                  <c:v>6267.9957446808512</c:v>
                </c:pt>
                <c:pt idx="940">
                  <c:v>6269.3528161530285</c:v>
                </c:pt>
                <c:pt idx="941">
                  <c:v>6268.0212314225055</c:v>
                </c:pt>
                <c:pt idx="942">
                  <c:v>6272.0190880169675</c:v>
                </c:pt>
                <c:pt idx="943">
                  <c:v>6271.9841101694919</c:v>
                </c:pt>
                <c:pt idx="944">
                  <c:v>6268.9502645502644</c:v>
                </c:pt>
                <c:pt idx="945">
                  <c:v>6265.7970401691327</c:v>
                </c:pt>
                <c:pt idx="946">
                  <c:v>6266.4973600844769</c:v>
                </c:pt>
                <c:pt idx="947">
                  <c:v>6267.5253164556962</c:v>
                </c:pt>
                <c:pt idx="948">
                  <c:v>6265.9157007376189</c:v>
                </c:pt>
                <c:pt idx="949">
                  <c:v>6270.2452631578944</c:v>
                </c:pt>
                <c:pt idx="950">
                  <c:v>6269.3701366982123</c:v>
                </c:pt>
                <c:pt idx="951">
                  <c:v>6272.884453781513</c:v>
                </c:pt>
                <c:pt idx="952">
                  <c:v>6268.9485834207762</c:v>
                </c:pt>
                <c:pt idx="953">
                  <c:v>6266.8637316561844</c:v>
                </c:pt>
                <c:pt idx="954">
                  <c:v>6268.2795811518326</c:v>
                </c:pt>
                <c:pt idx="955">
                  <c:v>6267.6516736401672</c:v>
                </c:pt>
                <c:pt idx="956">
                  <c:v>6267.3814002089866</c:v>
                </c:pt>
                <c:pt idx="957">
                  <c:v>6267.8705636743216</c:v>
                </c:pt>
                <c:pt idx="958">
                  <c:v>6270.4014598540143</c:v>
                </c:pt>
                <c:pt idx="959">
                  <c:v>6268.135416666667</c:v>
                </c:pt>
                <c:pt idx="960">
                  <c:v>6267.4255983350677</c:v>
                </c:pt>
                <c:pt idx="961">
                  <c:v>6264.0103950103949</c:v>
                </c:pt>
                <c:pt idx="962">
                  <c:v>6263.3914849428866</c:v>
                </c:pt>
                <c:pt idx="963">
                  <c:v>6260.6649377593358</c:v>
                </c:pt>
                <c:pt idx="964">
                  <c:v>6260.4891191709848</c:v>
                </c:pt>
                <c:pt idx="965">
                  <c:v>6258.485507246377</c:v>
                </c:pt>
                <c:pt idx="966">
                  <c:v>6261.2430196483974</c:v>
                </c:pt>
                <c:pt idx="967">
                  <c:v>6263.795454545455</c:v>
                </c:pt>
                <c:pt idx="968">
                  <c:v>6263.4943240454077</c:v>
                </c:pt>
                <c:pt idx="969">
                  <c:v>6261.4958762886599</c:v>
                </c:pt>
                <c:pt idx="970">
                  <c:v>6263.3676622039138</c:v>
                </c:pt>
                <c:pt idx="971">
                  <c:v>6260.3888888888887</c:v>
                </c:pt>
                <c:pt idx="972">
                  <c:v>6262.6166495375128</c:v>
                </c:pt>
                <c:pt idx="973">
                  <c:v>6259.9568788501028</c:v>
                </c:pt>
                <c:pt idx="974">
                  <c:v>6256.1610256410258</c:v>
                </c:pt>
                <c:pt idx="975">
                  <c:v>6258.3401639344265</c:v>
                </c:pt>
                <c:pt idx="976">
                  <c:v>6254.0747185261007</c:v>
                </c:pt>
                <c:pt idx="977">
                  <c:v>6252.6860940695296</c:v>
                </c:pt>
                <c:pt idx="978">
                  <c:v>6254.2410623084779</c:v>
                </c:pt>
                <c:pt idx="979">
                  <c:v>6257.4734693877554</c:v>
                </c:pt>
                <c:pt idx="980">
                  <c:v>6257.6136595310909</c:v>
                </c:pt>
                <c:pt idx="981">
                  <c:v>6252.9103869653763</c:v>
                </c:pt>
                <c:pt idx="982">
                  <c:v>6251.5381485249236</c:v>
                </c:pt>
                <c:pt idx="983">
                  <c:v>6250.8993902439024</c:v>
                </c:pt>
                <c:pt idx="984">
                  <c:v>6251.5126903553301</c:v>
                </c:pt>
                <c:pt idx="985">
                  <c:v>6249.5212981744426</c:v>
                </c:pt>
                <c:pt idx="986">
                  <c:v>6253.0060790273556</c:v>
                </c:pt>
                <c:pt idx="987">
                  <c:v>6249.6953441295545</c:v>
                </c:pt>
                <c:pt idx="988">
                  <c:v>6253.7209302325582</c:v>
                </c:pt>
                <c:pt idx="989">
                  <c:v>6254.9050505050509</c:v>
                </c:pt>
                <c:pt idx="990">
                  <c:v>6256.1321897073667</c:v>
                </c:pt>
                <c:pt idx="991">
                  <c:v>6252.5997983870966</c:v>
                </c:pt>
                <c:pt idx="992">
                  <c:v>6257.6072507552872</c:v>
                </c:pt>
                <c:pt idx="993">
                  <c:v>6256.0804828973842</c:v>
                </c:pt>
                <c:pt idx="994">
                  <c:v>6252.5216080402006</c:v>
                </c:pt>
                <c:pt idx="995">
                  <c:v>6253.9307228915659</c:v>
                </c:pt>
                <c:pt idx="996">
                  <c:v>6252.0330992978934</c:v>
                </c:pt>
                <c:pt idx="997">
                  <c:v>6249.7895791583169</c:v>
                </c:pt>
                <c:pt idx="998">
                  <c:v>6248.4344344344345</c:v>
                </c:pt>
                <c:pt idx="999">
                  <c:v>6248.1949999999997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BD8-8E78-8E4071C8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44751"/>
        <c:axId val="694435631"/>
      </c:lineChart>
      <c:catAx>
        <c:axId val="694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5631"/>
        <c:crosses val="autoZero"/>
        <c:auto val="1"/>
        <c:lblAlgn val="ctr"/>
        <c:lblOffset val="100"/>
        <c:noMultiLvlLbl val="0"/>
      </c:catAx>
      <c:valAx>
        <c:axId val="6944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4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No. of occupied rooms at $230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sheet'!$Z$6:$Z$1005</c:f>
              <c:numCache>
                <c:formatCode>0</c:formatCode>
                <c:ptCount val="1000"/>
                <c:pt idx="0">
                  <c:v>45</c:v>
                </c:pt>
                <c:pt idx="1">
                  <c:v>45</c:v>
                </c:pt>
                <c:pt idx="2">
                  <c:v>34</c:v>
                </c:pt>
                <c:pt idx="3">
                  <c:v>34.5</c:v>
                </c:pt>
                <c:pt idx="4">
                  <c:v>35.6</c:v>
                </c:pt>
                <c:pt idx="5">
                  <c:v>33.833333333333336</c:v>
                </c:pt>
                <c:pt idx="6">
                  <c:v>35</c:v>
                </c:pt>
                <c:pt idx="7">
                  <c:v>35.5</c:v>
                </c:pt>
                <c:pt idx="8">
                  <c:v>33</c:v>
                </c:pt>
                <c:pt idx="9">
                  <c:v>31.6</c:v>
                </c:pt>
                <c:pt idx="10">
                  <c:v>32.909090909090907</c:v>
                </c:pt>
                <c:pt idx="11">
                  <c:v>33.333333333333336</c:v>
                </c:pt>
                <c:pt idx="12">
                  <c:v>31.846153846153847</c:v>
                </c:pt>
                <c:pt idx="13">
                  <c:v>32.571428571428569</c:v>
                </c:pt>
                <c:pt idx="14">
                  <c:v>31.2</c:v>
                </c:pt>
                <c:pt idx="15">
                  <c:v>30.1875</c:v>
                </c:pt>
                <c:pt idx="16">
                  <c:v>29.941176470588236</c:v>
                </c:pt>
                <c:pt idx="17">
                  <c:v>30.111111111111111</c:v>
                </c:pt>
                <c:pt idx="18">
                  <c:v>30.157894736842106</c:v>
                </c:pt>
                <c:pt idx="19">
                  <c:v>29.3</c:v>
                </c:pt>
                <c:pt idx="20">
                  <c:v>29.523809523809526</c:v>
                </c:pt>
                <c:pt idx="21">
                  <c:v>28.727272727272727</c:v>
                </c:pt>
                <c:pt idx="22">
                  <c:v>29.434782608695652</c:v>
                </c:pt>
                <c:pt idx="23">
                  <c:v>28.625</c:v>
                </c:pt>
                <c:pt idx="24">
                  <c:v>27.92</c:v>
                </c:pt>
                <c:pt idx="25">
                  <c:v>28.73076923076923</c:v>
                </c:pt>
                <c:pt idx="26">
                  <c:v>29.185185185185187</c:v>
                </c:pt>
                <c:pt idx="27">
                  <c:v>29.178571428571427</c:v>
                </c:pt>
                <c:pt idx="28">
                  <c:v>29.413793103448278</c:v>
                </c:pt>
                <c:pt idx="29">
                  <c:v>29.533333333333335</c:v>
                </c:pt>
                <c:pt idx="30">
                  <c:v>29.516129032258064</c:v>
                </c:pt>
                <c:pt idx="31">
                  <c:v>29.59375</c:v>
                </c:pt>
                <c:pt idx="32">
                  <c:v>29</c:v>
                </c:pt>
                <c:pt idx="33">
                  <c:v>28.882352941176471</c:v>
                </c:pt>
                <c:pt idx="34">
                  <c:v>28.37142857142857</c:v>
                </c:pt>
                <c:pt idx="35">
                  <c:v>28.166666666666668</c:v>
                </c:pt>
                <c:pt idx="36">
                  <c:v>27.702702702702702</c:v>
                </c:pt>
                <c:pt idx="37">
                  <c:v>27.289473684210527</c:v>
                </c:pt>
                <c:pt idx="38">
                  <c:v>26.871794871794872</c:v>
                </c:pt>
                <c:pt idx="39">
                  <c:v>27.05</c:v>
                </c:pt>
                <c:pt idx="40">
                  <c:v>26.756097560975611</c:v>
                </c:pt>
                <c:pt idx="41">
                  <c:v>26.547619047619047</c:v>
                </c:pt>
                <c:pt idx="42">
                  <c:v>26</c:v>
                </c:pt>
                <c:pt idx="43">
                  <c:v>25.772727272727273</c:v>
                </c:pt>
                <c:pt idx="44">
                  <c:v>25.866666666666667</c:v>
                </c:pt>
                <c:pt idx="45">
                  <c:v>25.869565217391305</c:v>
                </c:pt>
                <c:pt idx="46">
                  <c:v>25.978723404255319</c:v>
                </c:pt>
                <c:pt idx="47">
                  <c:v>25.75</c:v>
                </c:pt>
                <c:pt idx="48">
                  <c:v>25.938775510204081</c:v>
                </c:pt>
                <c:pt idx="49">
                  <c:v>25.8</c:v>
                </c:pt>
                <c:pt idx="50">
                  <c:v>25.666666666666668</c:v>
                </c:pt>
                <c:pt idx="51">
                  <c:v>25.653846153846153</c:v>
                </c:pt>
                <c:pt idx="52">
                  <c:v>25.641509433962263</c:v>
                </c:pt>
                <c:pt idx="53">
                  <c:v>25.74074074074074</c:v>
                </c:pt>
                <c:pt idx="54">
                  <c:v>25.636363636363637</c:v>
                </c:pt>
                <c:pt idx="55">
                  <c:v>25.767857142857142</c:v>
                </c:pt>
                <c:pt idx="56">
                  <c:v>25.754385964912281</c:v>
                </c:pt>
                <c:pt idx="57">
                  <c:v>25.706896551724139</c:v>
                </c:pt>
                <c:pt idx="58">
                  <c:v>25.694915254237287</c:v>
                </c:pt>
                <c:pt idx="59">
                  <c:v>25.55</c:v>
                </c:pt>
                <c:pt idx="60">
                  <c:v>25.377049180327869</c:v>
                </c:pt>
                <c:pt idx="61">
                  <c:v>25.532258064516128</c:v>
                </c:pt>
                <c:pt idx="62">
                  <c:v>25.50793650793651</c:v>
                </c:pt>
                <c:pt idx="63">
                  <c:v>25.421875</c:v>
                </c:pt>
                <c:pt idx="64">
                  <c:v>25.692307692307693</c:v>
                </c:pt>
                <c:pt idx="65">
                  <c:v>25.803030303030305</c:v>
                </c:pt>
                <c:pt idx="66">
                  <c:v>25.970149253731343</c:v>
                </c:pt>
                <c:pt idx="67">
                  <c:v>25.941176470588236</c:v>
                </c:pt>
                <c:pt idx="68">
                  <c:v>25.942028985507246</c:v>
                </c:pt>
                <c:pt idx="69">
                  <c:v>25.8</c:v>
                </c:pt>
                <c:pt idx="70">
                  <c:v>25.788732394366196</c:v>
                </c:pt>
                <c:pt idx="71">
                  <c:v>26.013888888888889</c:v>
                </c:pt>
                <c:pt idx="72">
                  <c:v>25.684931506849313</c:v>
                </c:pt>
                <c:pt idx="73">
                  <c:v>25.756756756756758</c:v>
                </c:pt>
                <c:pt idx="74">
                  <c:v>25.626666666666665</c:v>
                </c:pt>
                <c:pt idx="75">
                  <c:v>25.815789473684209</c:v>
                </c:pt>
                <c:pt idx="76">
                  <c:v>25.883116883116884</c:v>
                </c:pt>
                <c:pt idx="77">
                  <c:v>25.974358974358974</c:v>
                </c:pt>
                <c:pt idx="78">
                  <c:v>26.164556962025316</c:v>
                </c:pt>
                <c:pt idx="79">
                  <c:v>26.362500000000001</c:v>
                </c:pt>
                <c:pt idx="80">
                  <c:v>26.333333333333332</c:v>
                </c:pt>
                <c:pt idx="81">
                  <c:v>26.365853658536587</c:v>
                </c:pt>
                <c:pt idx="82">
                  <c:v>26.506024096385541</c:v>
                </c:pt>
                <c:pt idx="83">
                  <c:v>26.345238095238095</c:v>
                </c:pt>
                <c:pt idx="84">
                  <c:v>26.341176470588234</c:v>
                </c:pt>
                <c:pt idx="85">
                  <c:v>26.38372093023256</c:v>
                </c:pt>
                <c:pt idx="86">
                  <c:v>26.25287356321839</c:v>
                </c:pt>
                <c:pt idx="87">
                  <c:v>26.125</c:v>
                </c:pt>
                <c:pt idx="88">
                  <c:v>26.078651685393258</c:v>
                </c:pt>
                <c:pt idx="89">
                  <c:v>26.2</c:v>
                </c:pt>
                <c:pt idx="90">
                  <c:v>26.274725274725274</c:v>
                </c:pt>
                <c:pt idx="91">
                  <c:v>26.315217391304348</c:v>
                </c:pt>
                <c:pt idx="92">
                  <c:v>26.56989247311828</c:v>
                </c:pt>
                <c:pt idx="93">
                  <c:v>26.553191489361701</c:v>
                </c:pt>
                <c:pt idx="94">
                  <c:v>26.442105263157895</c:v>
                </c:pt>
                <c:pt idx="95">
                  <c:v>26.395833333333332</c:v>
                </c:pt>
                <c:pt idx="96">
                  <c:v>26.216494845360824</c:v>
                </c:pt>
                <c:pt idx="97">
                  <c:v>26.285714285714285</c:v>
                </c:pt>
                <c:pt idx="98">
                  <c:v>26.343434343434343</c:v>
                </c:pt>
                <c:pt idx="99">
                  <c:v>26.52</c:v>
                </c:pt>
                <c:pt idx="100">
                  <c:v>26.613861386138613</c:v>
                </c:pt>
                <c:pt idx="101">
                  <c:v>26.509803921568629</c:v>
                </c:pt>
                <c:pt idx="102">
                  <c:v>26.466019417475728</c:v>
                </c:pt>
                <c:pt idx="103">
                  <c:v>26.576923076923077</c:v>
                </c:pt>
                <c:pt idx="104">
                  <c:v>26.61904761904762</c:v>
                </c:pt>
                <c:pt idx="105">
                  <c:v>26.726415094339622</c:v>
                </c:pt>
                <c:pt idx="106">
                  <c:v>26.616822429906541</c:v>
                </c:pt>
                <c:pt idx="107">
                  <c:v>26.703703703703702</c:v>
                </c:pt>
                <c:pt idx="108">
                  <c:v>26.743119266055047</c:v>
                </c:pt>
                <c:pt idx="109">
                  <c:v>26.809090909090909</c:v>
                </c:pt>
                <c:pt idx="110">
                  <c:v>26.792792792792792</c:v>
                </c:pt>
                <c:pt idx="111">
                  <c:v>26.821428571428573</c:v>
                </c:pt>
                <c:pt idx="112">
                  <c:v>26.991150442477878</c:v>
                </c:pt>
                <c:pt idx="113">
                  <c:v>26.789473684210527</c:v>
                </c:pt>
                <c:pt idx="114">
                  <c:v>26.695652173913043</c:v>
                </c:pt>
                <c:pt idx="115">
                  <c:v>26.655172413793103</c:v>
                </c:pt>
                <c:pt idx="116">
                  <c:v>26.649572649572651</c:v>
                </c:pt>
                <c:pt idx="117">
                  <c:v>26.728813559322035</c:v>
                </c:pt>
                <c:pt idx="118">
                  <c:v>26.781512605042018</c:v>
                </c:pt>
                <c:pt idx="119">
                  <c:v>26.633333333333333</c:v>
                </c:pt>
                <c:pt idx="120">
                  <c:v>26.611570247933884</c:v>
                </c:pt>
                <c:pt idx="121">
                  <c:v>26.590163934426229</c:v>
                </c:pt>
                <c:pt idx="122">
                  <c:v>26.609756097560975</c:v>
                </c:pt>
                <c:pt idx="123">
                  <c:v>26.653225806451612</c:v>
                </c:pt>
                <c:pt idx="124">
                  <c:v>26.8</c:v>
                </c:pt>
                <c:pt idx="125">
                  <c:v>26.753968253968253</c:v>
                </c:pt>
                <c:pt idx="126">
                  <c:v>26.708661417322833</c:v>
                </c:pt>
                <c:pt idx="127">
                  <c:v>26.75</c:v>
                </c:pt>
                <c:pt idx="128">
                  <c:v>26.635658914728683</c:v>
                </c:pt>
                <c:pt idx="129">
                  <c:v>26.546153846153846</c:v>
                </c:pt>
                <c:pt idx="130">
                  <c:v>26.541984732824428</c:v>
                </c:pt>
                <c:pt idx="131">
                  <c:v>26.515151515151516</c:v>
                </c:pt>
                <c:pt idx="132">
                  <c:v>26.578947368421051</c:v>
                </c:pt>
                <c:pt idx="133">
                  <c:v>26.634328358208954</c:v>
                </c:pt>
                <c:pt idx="134">
                  <c:v>26.57037037037037</c:v>
                </c:pt>
                <c:pt idx="135">
                  <c:v>26.573529411764707</c:v>
                </c:pt>
                <c:pt idx="136">
                  <c:v>26.532846715328468</c:v>
                </c:pt>
                <c:pt idx="137">
                  <c:v>26.478260869565219</c:v>
                </c:pt>
                <c:pt idx="138">
                  <c:v>26.39568345323741</c:v>
                </c:pt>
                <c:pt idx="139">
                  <c:v>26.442857142857143</c:v>
                </c:pt>
                <c:pt idx="140">
                  <c:v>26.475177304964539</c:v>
                </c:pt>
                <c:pt idx="141">
                  <c:v>26.443661971830984</c:v>
                </c:pt>
                <c:pt idx="142">
                  <c:v>26.46153846153846</c:v>
                </c:pt>
                <c:pt idx="143">
                  <c:v>26.381944444444443</c:v>
                </c:pt>
                <c:pt idx="144">
                  <c:v>26.386206896551723</c:v>
                </c:pt>
                <c:pt idx="145">
                  <c:v>26.527397260273972</c:v>
                </c:pt>
                <c:pt idx="146">
                  <c:v>26.448979591836736</c:v>
                </c:pt>
                <c:pt idx="147">
                  <c:v>26.378378378378379</c:v>
                </c:pt>
                <c:pt idx="148">
                  <c:v>26.36241610738255</c:v>
                </c:pt>
                <c:pt idx="149">
                  <c:v>26.32</c:v>
                </c:pt>
                <c:pt idx="150">
                  <c:v>26.331125827814571</c:v>
                </c:pt>
                <c:pt idx="151">
                  <c:v>26.44736842105263</c:v>
                </c:pt>
                <c:pt idx="152">
                  <c:v>26.352941176470587</c:v>
                </c:pt>
                <c:pt idx="153">
                  <c:v>26.350649350649352</c:v>
                </c:pt>
                <c:pt idx="154">
                  <c:v>26.335483870967742</c:v>
                </c:pt>
                <c:pt idx="155">
                  <c:v>26.346153846153847</c:v>
                </c:pt>
                <c:pt idx="156">
                  <c:v>26.261146496815286</c:v>
                </c:pt>
                <c:pt idx="157">
                  <c:v>26.246835443037973</c:v>
                </c:pt>
                <c:pt idx="158">
                  <c:v>26.251572327044027</c:v>
                </c:pt>
                <c:pt idx="159">
                  <c:v>26.3</c:v>
                </c:pt>
                <c:pt idx="160">
                  <c:v>26.298136645962732</c:v>
                </c:pt>
                <c:pt idx="161">
                  <c:v>26.216049382716051</c:v>
                </c:pt>
                <c:pt idx="162">
                  <c:v>26.190184049079754</c:v>
                </c:pt>
                <c:pt idx="163">
                  <c:v>26.23170731707317</c:v>
                </c:pt>
                <c:pt idx="164">
                  <c:v>26.278787878787877</c:v>
                </c:pt>
                <c:pt idx="165">
                  <c:v>26.234939759036145</c:v>
                </c:pt>
                <c:pt idx="166">
                  <c:v>26.305389221556887</c:v>
                </c:pt>
                <c:pt idx="167">
                  <c:v>26.392857142857142</c:v>
                </c:pt>
                <c:pt idx="168">
                  <c:v>26.502958579881657</c:v>
                </c:pt>
                <c:pt idx="169">
                  <c:v>26.558823529411764</c:v>
                </c:pt>
                <c:pt idx="170">
                  <c:v>26.631578947368421</c:v>
                </c:pt>
                <c:pt idx="171">
                  <c:v>26.529069767441861</c:v>
                </c:pt>
                <c:pt idx="172">
                  <c:v>26.497109826589597</c:v>
                </c:pt>
                <c:pt idx="173">
                  <c:v>26.5</c:v>
                </c:pt>
                <c:pt idx="174">
                  <c:v>26.605714285714285</c:v>
                </c:pt>
                <c:pt idx="175">
                  <c:v>26.59090909090909</c:v>
                </c:pt>
                <c:pt idx="176">
                  <c:v>26.711864406779661</c:v>
                </c:pt>
                <c:pt idx="177">
                  <c:v>26.803370786516854</c:v>
                </c:pt>
                <c:pt idx="178">
                  <c:v>26.804469273743017</c:v>
                </c:pt>
                <c:pt idx="179">
                  <c:v>26.75</c:v>
                </c:pt>
                <c:pt idx="180">
                  <c:v>26.712707182320443</c:v>
                </c:pt>
                <c:pt idx="181">
                  <c:v>26.637362637362639</c:v>
                </c:pt>
                <c:pt idx="182">
                  <c:v>26.743169398907103</c:v>
                </c:pt>
                <c:pt idx="183">
                  <c:v>26.614130434782609</c:v>
                </c:pt>
                <c:pt idx="184">
                  <c:v>26.627027027027026</c:v>
                </c:pt>
                <c:pt idx="185">
                  <c:v>26.650537634408604</c:v>
                </c:pt>
                <c:pt idx="186">
                  <c:v>26.71657754010695</c:v>
                </c:pt>
                <c:pt idx="187">
                  <c:v>26.723404255319149</c:v>
                </c:pt>
                <c:pt idx="188">
                  <c:v>26.719576719576718</c:v>
                </c:pt>
                <c:pt idx="189">
                  <c:v>26.773684210526316</c:v>
                </c:pt>
                <c:pt idx="190">
                  <c:v>26.806282722513089</c:v>
                </c:pt>
                <c:pt idx="191">
                  <c:v>26.90625</c:v>
                </c:pt>
                <c:pt idx="192">
                  <c:v>26.953367875647668</c:v>
                </c:pt>
                <c:pt idx="193">
                  <c:v>26.917525773195877</c:v>
                </c:pt>
                <c:pt idx="194">
                  <c:v>26.851282051282052</c:v>
                </c:pt>
                <c:pt idx="195">
                  <c:v>26.826530612244898</c:v>
                </c:pt>
                <c:pt idx="196">
                  <c:v>26.802030456852791</c:v>
                </c:pt>
                <c:pt idx="197">
                  <c:v>26.722222222222221</c:v>
                </c:pt>
                <c:pt idx="198">
                  <c:v>26.683417085427134</c:v>
                </c:pt>
                <c:pt idx="199">
                  <c:v>26.664999999999999</c:v>
                </c:pt>
                <c:pt idx="200">
                  <c:v>26.616915422885572</c:v>
                </c:pt>
                <c:pt idx="201">
                  <c:v>26.688118811881189</c:v>
                </c:pt>
                <c:pt idx="202">
                  <c:v>26.64039408866995</c:v>
                </c:pt>
                <c:pt idx="203">
                  <c:v>26.607843137254903</c:v>
                </c:pt>
                <c:pt idx="204">
                  <c:v>26.6</c:v>
                </c:pt>
                <c:pt idx="205">
                  <c:v>26.592233009708739</c:v>
                </c:pt>
                <c:pt idx="206">
                  <c:v>26.584541062801932</c:v>
                </c:pt>
                <c:pt idx="207">
                  <c:v>26.620192307692307</c:v>
                </c:pt>
                <c:pt idx="208">
                  <c:v>26.593301435406698</c:v>
                </c:pt>
                <c:pt idx="209">
                  <c:v>26.62857142857143</c:v>
                </c:pt>
                <c:pt idx="210">
                  <c:v>26.720379146919431</c:v>
                </c:pt>
                <c:pt idx="211">
                  <c:v>26.778301886792452</c:v>
                </c:pt>
                <c:pt idx="212">
                  <c:v>26.704225352112676</c:v>
                </c:pt>
                <c:pt idx="213">
                  <c:v>26.682242990654206</c:v>
                </c:pt>
                <c:pt idx="214">
                  <c:v>26.688372093023254</c:v>
                </c:pt>
                <c:pt idx="215">
                  <c:v>26.689814814814813</c:v>
                </c:pt>
                <c:pt idx="216">
                  <c:v>26.737327188940093</c:v>
                </c:pt>
                <c:pt idx="217">
                  <c:v>26.844036697247706</c:v>
                </c:pt>
                <c:pt idx="218">
                  <c:v>26.849315068493151</c:v>
                </c:pt>
                <c:pt idx="219">
                  <c:v>26.9</c:v>
                </c:pt>
                <c:pt idx="220">
                  <c:v>26.79185520361991</c:v>
                </c:pt>
                <c:pt idx="221">
                  <c:v>26.855855855855857</c:v>
                </c:pt>
                <c:pt idx="222">
                  <c:v>26.860986547085201</c:v>
                </c:pt>
                <c:pt idx="223">
                  <c:v>26.830357142857142</c:v>
                </c:pt>
                <c:pt idx="224">
                  <c:v>26.866666666666667</c:v>
                </c:pt>
                <c:pt idx="225">
                  <c:v>26.907079646017699</c:v>
                </c:pt>
                <c:pt idx="226">
                  <c:v>26.929515418502202</c:v>
                </c:pt>
                <c:pt idx="227">
                  <c:v>27</c:v>
                </c:pt>
                <c:pt idx="228">
                  <c:v>26.956331877729259</c:v>
                </c:pt>
                <c:pt idx="229">
                  <c:v>26.956521739130434</c:v>
                </c:pt>
                <c:pt idx="230">
                  <c:v>26.913419913419915</c:v>
                </c:pt>
                <c:pt idx="231">
                  <c:v>26.879310344827587</c:v>
                </c:pt>
                <c:pt idx="232">
                  <c:v>26.824034334763947</c:v>
                </c:pt>
                <c:pt idx="233">
                  <c:v>26.782051282051281</c:v>
                </c:pt>
                <c:pt idx="234">
                  <c:v>26.851063829787233</c:v>
                </c:pt>
                <c:pt idx="235">
                  <c:v>26.8135593220339</c:v>
                </c:pt>
                <c:pt idx="236">
                  <c:v>26.734177215189874</c:v>
                </c:pt>
                <c:pt idx="237">
                  <c:v>26.693277310924369</c:v>
                </c:pt>
                <c:pt idx="238">
                  <c:v>26.740585774058577</c:v>
                </c:pt>
                <c:pt idx="239">
                  <c:v>26.791666666666668</c:v>
                </c:pt>
                <c:pt idx="240">
                  <c:v>26.809128630705395</c:v>
                </c:pt>
                <c:pt idx="241">
                  <c:v>26.75206611570248</c:v>
                </c:pt>
                <c:pt idx="242">
                  <c:v>26.761316872427983</c:v>
                </c:pt>
                <c:pt idx="243">
                  <c:v>26.766393442622952</c:v>
                </c:pt>
                <c:pt idx="244">
                  <c:v>26.714285714285715</c:v>
                </c:pt>
                <c:pt idx="245">
                  <c:v>26.707317073170731</c:v>
                </c:pt>
                <c:pt idx="246">
                  <c:v>26.74493927125506</c:v>
                </c:pt>
                <c:pt idx="247">
                  <c:v>26.745967741935484</c:v>
                </c:pt>
                <c:pt idx="248">
                  <c:v>26.823293172690764</c:v>
                </c:pt>
                <c:pt idx="249">
                  <c:v>26.812000000000001</c:v>
                </c:pt>
                <c:pt idx="250">
                  <c:v>26.796812749003983</c:v>
                </c:pt>
                <c:pt idx="251">
                  <c:v>26.777777777777779</c:v>
                </c:pt>
                <c:pt idx="252">
                  <c:v>26.715415019762847</c:v>
                </c:pt>
                <c:pt idx="253">
                  <c:v>26.803149606299211</c:v>
                </c:pt>
                <c:pt idx="254">
                  <c:v>26.807843137254903</c:v>
                </c:pt>
                <c:pt idx="255">
                  <c:v>26.83984375</c:v>
                </c:pt>
                <c:pt idx="256">
                  <c:v>26.8715953307393</c:v>
                </c:pt>
                <c:pt idx="257">
                  <c:v>26.848837209302324</c:v>
                </c:pt>
                <c:pt idx="258">
                  <c:v>26.799227799227801</c:v>
                </c:pt>
                <c:pt idx="259">
                  <c:v>26.815384615384616</c:v>
                </c:pt>
                <c:pt idx="260">
                  <c:v>26.812260536398469</c:v>
                </c:pt>
                <c:pt idx="261">
                  <c:v>26.828244274809162</c:v>
                </c:pt>
                <c:pt idx="262">
                  <c:v>26.79467680608365</c:v>
                </c:pt>
                <c:pt idx="263">
                  <c:v>26.799242424242426</c:v>
                </c:pt>
                <c:pt idx="264">
                  <c:v>26.777358490566037</c:v>
                </c:pt>
                <c:pt idx="265">
                  <c:v>26.751879699248121</c:v>
                </c:pt>
                <c:pt idx="266">
                  <c:v>26.764044943820224</c:v>
                </c:pt>
                <c:pt idx="267">
                  <c:v>26.686567164179106</c:v>
                </c:pt>
                <c:pt idx="268">
                  <c:v>26.721189591078065</c:v>
                </c:pt>
                <c:pt idx="269">
                  <c:v>26.670370370370371</c:v>
                </c:pt>
                <c:pt idx="270">
                  <c:v>26.660516605166052</c:v>
                </c:pt>
                <c:pt idx="271">
                  <c:v>26.632352941176471</c:v>
                </c:pt>
                <c:pt idx="272">
                  <c:v>26.586080586080588</c:v>
                </c:pt>
                <c:pt idx="273">
                  <c:v>26.645985401459853</c:v>
                </c:pt>
                <c:pt idx="274">
                  <c:v>26.6</c:v>
                </c:pt>
                <c:pt idx="275">
                  <c:v>26.605072463768117</c:v>
                </c:pt>
                <c:pt idx="276">
                  <c:v>26.667870036101082</c:v>
                </c:pt>
                <c:pt idx="277">
                  <c:v>26.687050359712231</c:v>
                </c:pt>
                <c:pt idx="278">
                  <c:v>26.609318996415769</c:v>
                </c:pt>
                <c:pt idx="279">
                  <c:v>26.62142857142857</c:v>
                </c:pt>
                <c:pt idx="280">
                  <c:v>26.647686832740213</c:v>
                </c:pt>
                <c:pt idx="281">
                  <c:v>26.624113475177303</c:v>
                </c:pt>
                <c:pt idx="282">
                  <c:v>26.643109540636043</c:v>
                </c:pt>
                <c:pt idx="283">
                  <c:v>26.58450704225352</c:v>
                </c:pt>
                <c:pt idx="284">
                  <c:v>26.614035087719298</c:v>
                </c:pt>
                <c:pt idx="285">
                  <c:v>26.653846153846153</c:v>
                </c:pt>
                <c:pt idx="286">
                  <c:v>26.599303135888501</c:v>
                </c:pt>
                <c:pt idx="287">
                  <c:v>26.642361111111111</c:v>
                </c:pt>
                <c:pt idx="288">
                  <c:v>26.605536332179931</c:v>
                </c:pt>
                <c:pt idx="289">
                  <c:v>26.610344827586207</c:v>
                </c:pt>
                <c:pt idx="290">
                  <c:v>26.656357388316152</c:v>
                </c:pt>
                <c:pt idx="291">
                  <c:v>26.657534246575342</c:v>
                </c:pt>
                <c:pt idx="292">
                  <c:v>26.634812286689421</c:v>
                </c:pt>
                <c:pt idx="293">
                  <c:v>26.653061224489797</c:v>
                </c:pt>
                <c:pt idx="294">
                  <c:v>26.664406779661018</c:v>
                </c:pt>
                <c:pt idx="295">
                  <c:v>26.614864864864863</c:v>
                </c:pt>
                <c:pt idx="296">
                  <c:v>26.653198653198654</c:v>
                </c:pt>
                <c:pt idx="297">
                  <c:v>26.70469798657718</c:v>
                </c:pt>
                <c:pt idx="298">
                  <c:v>26.719063545150501</c:v>
                </c:pt>
                <c:pt idx="299">
                  <c:v>26.746666666666666</c:v>
                </c:pt>
                <c:pt idx="300">
                  <c:v>26.750830564784053</c:v>
                </c:pt>
                <c:pt idx="301">
                  <c:v>26.688741721854306</c:v>
                </c:pt>
                <c:pt idx="302">
                  <c:v>26.633663366336634</c:v>
                </c:pt>
                <c:pt idx="303">
                  <c:v>26.700657894736842</c:v>
                </c:pt>
                <c:pt idx="304">
                  <c:v>26.662295081967212</c:v>
                </c:pt>
                <c:pt idx="305">
                  <c:v>26.653594771241831</c:v>
                </c:pt>
                <c:pt idx="306">
                  <c:v>26.576547231270357</c:v>
                </c:pt>
                <c:pt idx="307">
                  <c:v>26.607142857142858</c:v>
                </c:pt>
                <c:pt idx="308">
                  <c:v>26.618122977346278</c:v>
                </c:pt>
                <c:pt idx="309">
                  <c:v>26.558064516129033</c:v>
                </c:pt>
                <c:pt idx="310">
                  <c:v>26.559485530546624</c:v>
                </c:pt>
                <c:pt idx="311">
                  <c:v>26.53846153846154</c:v>
                </c:pt>
                <c:pt idx="312">
                  <c:v>26.47923322683706</c:v>
                </c:pt>
                <c:pt idx="313">
                  <c:v>26.493630573248407</c:v>
                </c:pt>
                <c:pt idx="314">
                  <c:v>26.488888888888887</c:v>
                </c:pt>
                <c:pt idx="315">
                  <c:v>26.474683544303797</c:v>
                </c:pt>
                <c:pt idx="316">
                  <c:v>26.495268138801261</c:v>
                </c:pt>
                <c:pt idx="317">
                  <c:v>26.512578616352201</c:v>
                </c:pt>
                <c:pt idx="318">
                  <c:v>26.445141065830722</c:v>
                </c:pt>
                <c:pt idx="319">
                  <c:v>26.475000000000001</c:v>
                </c:pt>
                <c:pt idx="320">
                  <c:v>26.517133956386292</c:v>
                </c:pt>
                <c:pt idx="321">
                  <c:v>26.534161490683228</c:v>
                </c:pt>
                <c:pt idx="322">
                  <c:v>26.541795665634673</c:v>
                </c:pt>
                <c:pt idx="323">
                  <c:v>26.530864197530864</c:v>
                </c:pt>
                <c:pt idx="324">
                  <c:v>26.507692307692309</c:v>
                </c:pt>
                <c:pt idx="325">
                  <c:v>26.539877300613497</c:v>
                </c:pt>
                <c:pt idx="326">
                  <c:v>26.501529051987767</c:v>
                </c:pt>
                <c:pt idx="327">
                  <c:v>26.564024390243901</c:v>
                </c:pt>
                <c:pt idx="328">
                  <c:v>26.531914893617021</c:v>
                </c:pt>
                <c:pt idx="329">
                  <c:v>26.536363636363635</c:v>
                </c:pt>
                <c:pt idx="330">
                  <c:v>26.574018126888216</c:v>
                </c:pt>
                <c:pt idx="331">
                  <c:v>26.608433734939759</c:v>
                </c:pt>
                <c:pt idx="332">
                  <c:v>26.672672672672672</c:v>
                </c:pt>
                <c:pt idx="333">
                  <c:v>26.691616766467067</c:v>
                </c:pt>
                <c:pt idx="334">
                  <c:v>26.665671641791043</c:v>
                </c:pt>
                <c:pt idx="335">
                  <c:v>26.69345238095238</c:v>
                </c:pt>
                <c:pt idx="336">
                  <c:v>26.649851632047479</c:v>
                </c:pt>
                <c:pt idx="337">
                  <c:v>26.609467455621303</c:v>
                </c:pt>
                <c:pt idx="338">
                  <c:v>26.584070796460178</c:v>
                </c:pt>
                <c:pt idx="339">
                  <c:v>26.538235294117648</c:v>
                </c:pt>
                <c:pt idx="340">
                  <c:v>26.495601173020528</c:v>
                </c:pt>
                <c:pt idx="341">
                  <c:v>26.535087719298247</c:v>
                </c:pt>
                <c:pt idx="342">
                  <c:v>26.47813411078717</c:v>
                </c:pt>
                <c:pt idx="343">
                  <c:v>26.433139534883722</c:v>
                </c:pt>
                <c:pt idx="344">
                  <c:v>26.452173913043477</c:v>
                </c:pt>
                <c:pt idx="345">
                  <c:v>26.445086705202311</c:v>
                </c:pt>
                <c:pt idx="346">
                  <c:v>26.40922190201729</c:v>
                </c:pt>
                <c:pt idx="347">
                  <c:v>26.422413793103448</c:v>
                </c:pt>
                <c:pt idx="348">
                  <c:v>26.432664756446993</c:v>
                </c:pt>
                <c:pt idx="349">
                  <c:v>26.442857142857143</c:v>
                </c:pt>
                <c:pt idx="350">
                  <c:v>26.421652421652421</c:v>
                </c:pt>
                <c:pt idx="351">
                  <c:v>26.451704545454547</c:v>
                </c:pt>
                <c:pt idx="352">
                  <c:v>26.458923512747877</c:v>
                </c:pt>
                <c:pt idx="353">
                  <c:v>26.485875706214689</c:v>
                </c:pt>
                <c:pt idx="354">
                  <c:v>26.470422535211267</c:v>
                </c:pt>
                <c:pt idx="355">
                  <c:v>26.441011235955056</c:v>
                </c:pt>
                <c:pt idx="356">
                  <c:v>26.450980392156861</c:v>
                </c:pt>
                <c:pt idx="357">
                  <c:v>26.502793296089386</c:v>
                </c:pt>
                <c:pt idx="358">
                  <c:v>26.520891364902507</c:v>
                </c:pt>
                <c:pt idx="359">
                  <c:v>26.522222222222222</c:v>
                </c:pt>
                <c:pt idx="360">
                  <c:v>26.556786703601109</c:v>
                </c:pt>
                <c:pt idx="361">
                  <c:v>26.563535911602209</c:v>
                </c:pt>
                <c:pt idx="362">
                  <c:v>26.561983471074381</c:v>
                </c:pt>
                <c:pt idx="363">
                  <c:v>26.618131868131869</c:v>
                </c:pt>
                <c:pt idx="364">
                  <c:v>26.657534246575342</c:v>
                </c:pt>
                <c:pt idx="365">
                  <c:v>26.680327868852459</c:v>
                </c:pt>
                <c:pt idx="366">
                  <c:v>26.683923705722069</c:v>
                </c:pt>
                <c:pt idx="367">
                  <c:v>26.709239130434781</c:v>
                </c:pt>
                <c:pt idx="368">
                  <c:v>26.693766937669377</c:v>
                </c:pt>
                <c:pt idx="369">
                  <c:v>26.724324324324325</c:v>
                </c:pt>
                <c:pt idx="370">
                  <c:v>26.681940700808624</c:v>
                </c:pt>
                <c:pt idx="371">
                  <c:v>26.650537634408604</c:v>
                </c:pt>
                <c:pt idx="372">
                  <c:v>26.678284182305632</c:v>
                </c:pt>
                <c:pt idx="373">
                  <c:v>26.679144385026738</c:v>
                </c:pt>
                <c:pt idx="374">
                  <c:v>26.629333333333335</c:v>
                </c:pt>
                <c:pt idx="375">
                  <c:v>26.571808510638299</c:v>
                </c:pt>
                <c:pt idx="376">
                  <c:v>26.575596816976127</c:v>
                </c:pt>
                <c:pt idx="377">
                  <c:v>26.637566137566136</c:v>
                </c:pt>
                <c:pt idx="378">
                  <c:v>26.62796833773087</c:v>
                </c:pt>
                <c:pt idx="379">
                  <c:v>26.631578947368421</c:v>
                </c:pt>
                <c:pt idx="380">
                  <c:v>26.593175853018373</c:v>
                </c:pt>
                <c:pt idx="381">
                  <c:v>26.531413612565444</c:v>
                </c:pt>
                <c:pt idx="382">
                  <c:v>26.532637075718014</c:v>
                </c:pt>
                <c:pt idx="383">
                  <c:v>26.536458333333332</c:v>
                </c:pt>
                <c:pt idx="384">
                  <c:v>26.480519480519479</c:v>
                </c:pt>
                <c:pt idx="385">
                  <c:v>26.44300518134715</c:v>
                </c:pt>
                <c:pt idx="386">
                  <c:v>26.475452196382427</c:v>
                </c:pt>
                <c:pt idx="387">
                  <c:v>26.512886597938145</c:v>
                </c:pt>
                <c:pt idx="388">
                  <c:v>26.465295629820051</c:v>
                </c:pt>
                <c:pt idx="389">
                  <c:v>26.469230769230769</c:v>
                </c:pt>
                <c:pt idx="390">
                  <c:v>26.462915601023017</c:v>
                </c:pt>
                <c:pt idx="391">
                  <c:v>26.494897959183675</c:v>
                </c:pt>
                <c:pt idx="392">
                  <c:v>26.508905852417303</c:v>
                </c:pt>
                <c:pt idx="393">
                  <c:v>26.540609137055839</c:v>
                </c:pt>
                <c:pt idx="394">
                  <c:v>26.554430379746837</c:v>
                </c:pt>
                <c:pt idx="395">
                  <c:v>26.542929292929294</c:v>
                </c:pt>
                <c:pt idx="396">
                  <c:v>26.534005037783377</c:v>
                </c:pt>
                <c:pt idx="397">
                  <c:v>26.497487437185928</c:v>
                </c:pt>
                <c:pt idx="398">
                  <c:v>26.483709273182956</c:v>
                </c:pt>
                <c:pt idx="399">
                  <c:v>26.522500000000001</c:v>
                </c:pt>
                <c:pt idx="400">
                  <c:v>26.503740648379054</c:v>
                </c:pt>
                <c:pt idx="401">
                  <c:v>26.502487562189053</c:v>
                </c:pt>
                <c:pt idx="402">
                  <c:v>26.558312655086848</c:v>
                </c:pt>
                <c:pt idx="403">
                  <c:v>26.559405940594058</c:v>
                </c:pt>
                <c:pt idx="404">
                  <c:v>26.535802469135803</c:v>
                </c:pt>
                <c:pt idx="405">
                  <c:v>26.578817733990149</c:v>
                </c:pt>
                <c:pt idx="406">
                  <c:v>26.619164619164618</c:v>
                </c:pt>
                <c:pt idx="407">
                  <c:v>26.617647058823529</c:v>
                </c:pt>
                <c:pt idx="408">
                  <c:v>26.621026894865526</c:v>
                </c:pt>
                <c:pt idx="409">
                  <c:v>26.585365853658537</c:v>
                </c:pt>
                <c:pt idx="410">
                  <c:v>26.600973236009732</c:v>
                </c:pt>
                <c:pt idx="411">
                  <c:v>26.582524271844662</c:v>
                </c:pt>
                <c:pt idx="412">
                  <c:v>26.54721549636804</c:v>
                </c:pt>
                <c:pt idx="413">
                  <c:v>26.582125603864736</c:v>
                </c:pt>
                <c:pt idx="414">
                  <c:v>26.542168674698797</c:v>
                </c:pt>
                <c:pt idx="415">
                  <c:v>26.533653846153847</c:v>
                </c:pt>
                <c:pt idx="416">
                  <c:v>26.532374100719423</c:v>
                </c:pt>
                <c:pt idx="417">
                  <c:v>26.550239234449762</c:v>
                </c:pt>
                <c:pt idx="418">
                  <c:v>26.591885441527445</c:v>
                </c:pt>
                <c:pt idx="419">
                  <c:v>26.595238095238095</c:v>
                </c:pt>
                <c:pt idx="420">
                  <c:v>26.593824228028502</c:v>
                </c:pt>
                <c:pt idx="421">
                  <c:v>26.632701421800949</c:v>
                </c:pt>
                <c:pt idx="422">
                  <c:v>26.626477541371159</c:v>
                </c:pt>
                <c:pt idx="423">
                  <c:v>26.632075471698112</c:v>
                </c:pt>
                <c:pt idx="424">
                  <c:v>26.64</c:v>
                </c:pt>
                <c:pt idx="425">
                  <c:v>26.664319248826292</c:v>
                </c:pt>
                <c:pt idx="426">
                  <c:v>26.618266978922716</c:v>
                </c:pt>
                <c:pt idx="427">
                  <c:v>26.605140186915889</c:v>
                </c:pt>
                <c:pt idx="428">
                  <c:v>26.603729603729604</c:v>
                </c:pt>
                <c:pt idx="429">
                  <c:v>26.609302325581396</c:v>
                </c:pt>
                <c:pt idx="430">
                  <c:v>26.575406032482597</c:v>
                </c:pt>
                <c:pt idx="431">
                  <c:v>26.601851851851851</c:v>
                </c:pt>
                <c:pt idx="432">
                  <c:v>26.628175519630485</c:v>
                </c:pt>
                <c:pt idx="433">
                  <c:v>26.605990783410139</c:v>
                </c:pt>
                <c:pt idx="434">
                  <c:v>26.583908045977012</c:v>
                </c:pt>
                <c:pt idx="435">
                  <c:v>26.61467889908257</c:v>
                </c:pt>
                <c:pt idx="436">
                  <c:v>26.643020594965677</c:v>
                </c:pt>
                <c:pt idx="437">
                  <c:v>26.63013698630137</c:v>
                </c:pt>
                <c:pt idx="438">
                  <c:v>26.624145785876994</c:v>
                </c:pt>
                <c:pt idx="439">
                  <c:v>26.597727272727273</c:v>
                </c:pt>
                <c:pt idx="440">
                  <c:v>26.578231292517007</c:v>
                </c:pt>
                <c:pt idx="441">
                  <c:v>26.552036199095024</c:v>
                </c:pt>
                <c:pt idx="442">
                  <c:v>26.55079006772009</c:v>
                </c:pt>
                <c:pt idx="443">
                  <c:v>26.524774774774773</c:v>
                </c:pt>
                <c:pt idx="444">
                  <c:v>26.541573033707866</c:v>
                </c:pt>
                <c:pt idx="445">
                  <c:v>26.54035874439462</c:v>
                </c:pt>
                <c:pt idx="446">
                  <c:v>26.50559284116331</c:v>
                </c:pt>
                <c:pt idx="447">
                  <c:v>26.517857142857142</c:v>
                </c:pt>
                <c:pt idx="448">
                  <c:v>26.501113585746104</c:v>
                </c:pt>
                <c:pt idx="449">
                  <c:v>26.50888888888889</c:v>
                </c:pt>
                <c:pt idx="450">
                  <c:v>26.478935698447895</c:v>
                </c:pt>
                <c:pt idx="451">
                  <c:v>26.469026548672566</c:v>
                </c:pt>
                <c:pt idx="452">
                  <c:v>26.483443708609272</c:v>
                </c:pt>
                <c:pt idx="453">
                  <c:v>26.502202643171806</c:v>
                </c:pt>
                <c:pt idx="454">
                  <c:v>26.545054945054947</c:v>
                </c:pt>
                <c:pt idx="455">
                  <c:v>26.57017543859649</c:v>
                </c:pt>
                <c:pt idx="456">
                  <c:v>26.573304157549234</c:v>
                </c:pt>
                <c:pt idx="457">
                  <c:v>26.609170305676855</c:v>
                </c:pt>
                <c:pt idx="458">
                  <c:v>26.596949891067538</c:v>
                </c:pt>
                <c:pt idx="459">
                  <c:v>26.560869565217391</c:v>
                </c:pt>
                <c:pt idx="460">
                  <c:v>26.581344902386117</c:v>
                </c:pt>
                <c:pt idx="461">
                  <c:v>26.564935064935064</c:v>
                </c:pt>
                <c:pt idx="462">
                  <c:v>26.561555075593951</c:v>
                </c:pt>
                <c:pt idx="463">
                  <c:v>26.530172413793103</c:v>
                </c:pt>
                <c:pt idx="464">
                  <c:v>26.49462365591398</c:v>
                </c:pt>
                <c:pt idx="465">
                  <c:v>26.484978540772531</c:v>
                </c:pt>
                <c:pt idx="466">
                  <c:v>26.509635974304068</c:v>
                </c:pt>
                <c:pt idx="467">
                  <c:v>26.53846153846154</c:v>
                </c:pt>
                <c:pt idx="468">
                  <c:v>26.575692963752665</c:v>
                </c:pt>
                <c:pt idx="469">
                  <c:v>26.593617021276597</c:v>
                </c:pt>
                <c:pt idx="470">
                  <c:v>26.630573248407643</c:v>
                </c:pt>
                <c:pt idx="471">
                  <c:v>26.654661016949152</c:v>
                </c:pt>
                <c:pt idx="472">
                  <c:v>26.642706131078224</c:v>
                </c:pt>
                <c:pt idx="473">
                  <c:v>26.658227848101266</c:v>
                </c:pt>
                <c:pt idx="474">
                  <c:v>26.669473684210526</c:v>
                </c:pt>
                <c:pt idx="475">
                  <c:v>26.691176470588236</c:v>
                </c:pt>
                <c:pt idx="476">
                  <c:v>26.691823899371069</c:v>
                </c:pt>
                <c:pt idx="477">
                  <c:v>26.684100418410043</c:v>
                </c:pt>
                <c:pt idx="478">
                  <c:v>26.686847599164928</c:v>
                </c:pt>
                <c:pt idx="479">
                  <c:v>26.691666666666666</c:v>
                </c:pt>
                <c:pt idx="480">
                  <c:v>26.681912681912682</c:v>
                </c:pt>
                <c:pt idx="481">
                  <c:v>26.655601659751039</c:v>
                </c:pt>
                <c:pt idx="482">
                  <c:v>26.691511387163562</c:v>
                </c:pt>
                <c:pt idx="483">
                  <c:v>26.675619834710744</c:v>
                </c:pt>
                <c:pt idx="484">
                  <c:v>26.663917525773197</c:v>
                </c:pt>
                <c:pt idx="485">
                  <c:v>26.674897119341562</c:v>
                </c:pt>
                <c:pt idx="486">
                  <c:v>26.661190965092402</c:v>
                </c:pt>
                <c:pt idx="487">
                  <c:v>26.694672131147541</c:v>
                </c:pt>
                <c:pt idx="488">
                  <c:v>26.734151329243353</c:v>
                </c:pt>
                <c:pt idx="489">
                  <c:v>26.712244897959184</c:v>
                </c:pt>
                <c:pt idx="490">
                  <c:v>26.706720977596742</c:v>
                </c:pt>
                <c:pt idx="491">
                  <c:v>26.741869918699187</c:v>
                </c:pt>
                <c:pt idx="492">
                  <c:v>26.695740365111561</c:v>
                </c:pt>
                <c:pt idx="493">
                  <c:v>26.708502024291498</c:v>
                </c:pt>
                <c:pt idx="494">
                  <c:v>26.686868686868689</c:v>
                </c:pt>
                <c:pt idx="495">
                  <c:v>26.639112903225808</c:v>
                </c:pt>
                <c:pt idx="496">
                  <c:v>26.633802816901408</c:v>
                </c:pt>
                <c:pt idx="497">
                  <c:v>26.638554216867469</c:v>
                </c:pt>
                <c:pt idx="498">
                  <c:v>26.663326653306612</c:v>
                </c:pt>
                <c:pt idx="499">
                  <c:v>26.686</c:v>
                </c:pt>
                <c:pt idx="500">
                  <c:v>26.708582834331338</c:v>
                </c:pt>
                <c:pt idx="501">
                  <c:v>26.687250996015937</c:v>
                </c:pt>
                <c:pt idx="502">
                  <c:v>26.667992047713717</c:v>
                </c:pt>
                <c:pt idx="503">
                  <c:v>26.650793650793652</c:v>
                </c:pt>
                <c:pt idx="504">
                  <c:v>26.635643564356435</c:v>
                </c:pt>
                <c:pt idx="505">
                  <c:v>26.620553359683793</c:v>
                </c:pt>
                <c:pt idx="506">
                  <c:v>26.629191321499015</c:v>
                </c:pt>
                <c:pt idx="507">
                  <c:v>26.614173228346456</c:v>
                </c:pt>
                <c:pt idx="508">
                  <c:v>26.612966601178783</c:v>
                </c:pt>
                <c:pt idx="509">
                  <c:v>26.627450980392158</c:v>
                </c:pt>
                <c:pt idx="510">
                  <c:v>26.606653620352251</c:v>
                </c:pt>
                <c:pt idx="511">
                  <c:v>26.6328125</c:v>
                </c:pt>
                <c:pt idx="512">
                  <c:v>26.631578947368421</c:v>
                </c:pt>
                <c:pt idx="513">
                  <c:v>26.587548638132297</c:v>
                </c:pt>
                <c:pt idx="514">
                  <c:v>26.555339805825241</c:v>
                </c:pt>
                <c:pt idx="515">
                  <c:v>26.538759689922479</c:v>
                </c:pt>
                <c:pt idx="516">
                  <c:v>26.566731141199227</c:v>
                </c:pt>
                <c:pt idx="517">
                  <c:v>26.561776061776062</c:v>
                </c:pt>
                <c:pt idx="518">
                  <c:v>26.543352601156069</c:v>
                </c:pt>
                <c:pt idx="519">
                  <c:v>26.509615384615383</c:v>
                </c:pt>
                <c:pt idx="520">
                  <c:v>26.481765834932823</c:v>
                </c:pt>
                <c:pt idx="521">
                  <c:v>26.503831417624522</c:v>
                </c:pt>
                <c:pt idx="522">
                  <c:v>26.508604206500955</c:v>
                </c:pt>
                <c:pt idx="523">
                  <c:v>26.534351145038169</c:v>
                </c:pt>
                <c:pt idx="524">
                  <c:v>26.525714285714287</c:v>
                </c:pt>
                <c:pt idx="525">
                  <c:v>26.513307984790874</c:v>
                </c:pt>
                <c:pt idx="526">
                  <c:v>26.540796963946867</c:v>
                </c:pt>
                <c:pt idx="527">
                  <c:v>26.541666666666668</c:v>
                </c:pt>
                <c:pt idx="528">
                  <c:v>26.574669187145556</c:v>
                </c:pt>
                <c:pt idx="529">
                  <c:v>26.601886792452831</c:v>
                </c:pt>
                <c:pt idx="530">
                  <c:v>26.593220338983052</c:v>
                </c:pt>
                <c:pt idx="531">
                  <c:v>26.605263157894736</c:v>
                </c:pt>
                <c:pt idx="532">
                  <c:v>26.575984990619137</c:v>
                </c:pt>
                <c:pt idx="533">
                  <c:v>26.54119850187266</c:v>
                </c:pt>
                <c:pt idx="534">
                  <c:v>26.506542056074768</c:v>
                </c:pt>
                <c:pt idx="535">
                  <c:v>26.494402985074625</c:v>
                </c:pt>
                <c:pt idx="536">
                  <c:v>26.512104283054004</c:v>
                </c:pt>
                <c:pt idx="537">
                  <c:v>26.526022304832715</c:v>
                </c:pt>
                <c:pt idx="538">
                  <c:v>26.562152133580707</c:v>
                </c:pt>
                <c:pt idx="539">
                  <c:v>26.579629629629629</c:v>
                </c:pt>
                <c:pt idx="540">
                  <c:v>26.5637707948244</c:v>
                </c:pt>
                <c:pt idx="541">
                  <c:v>26.584870848708487</c:v>
                </c:pt>
                <c:pt idx="542">
                  <c:v>26.613259668508288</c:v>
                </c:pt>
                <c:pt idx="543">
                  <c:v>26.636029411764707</c:v>
                </c:pt>
                <c:pt idx="544">
                  <c:v>26.666055045871559</c:v>
                </c:pt>
                <c:pt idx="545">
                  <c:v>26.659340659340661</c:v>
                </c:pt>
                <c:pt idx="546">
                  <c:v>26.654478976234003</c:v>
                </c:pt>
                <c:pt idx="547">
                  <c:v>26.667883211678831</c:v>
                </c:pt>
                <c:pt idx="548">
                  <c:v>26.672131147540984</c:v>
                </c:pt>
                <c:pt idx="549">
                  <c:v>26.685454545454544</c:v>
                </c:pt>
                <c:pt idx="550">
                  <c:v>26.702359346642467</c:v>
                </c:pt>
                <c:pt idx="551">
                  <c:v>26.664855072463769</c:v>
                </c:pt>
                <c:pt idx="552">
                  <c:v>26.687160940325498</c:v>
                </c:pt>
                <c:pt idx="553">
                  <c:v>26.662454873646208</c:v>
                </c:pt>
                <c:pt idx="554">
                  <c:v>26.64144144144144</c:v>
                </c:pt>
                <c:pt idx="555">
                  <c:v>26.64568345323741</c:v>
                </c:pt>
                <c:pt idx="556">
                  <c:v>26.669658886894076</c:v>
                </c:pt>
                <c:pt idx="557">
                  <c:v>26.655913978494624</c:v>
                </c:pt>
                <c:pt idx="558">
                  <c:v>26.63148479427549</c:v>
                </c:pt>
                <c:pt idx="559">
                  <c:v>26.62142857142857</c:v>
                </c:pt>
                <c:pt idx="560">
                  <c:v>26.598930481283421</c:v>
                </c:pt>
                <c:pt idx="561">
                  <c:v>26.590747330960856</c:v>
                </c:pt>
                <c:pt idx="562">
                  <c:v>26.561278863232683</c:v>
                </c:pt>
                <c:pt idx="563">
                  <c:v>26.537234042553191</c:v>
                </c:pt>
                <c:pt idx="564">
                  <c:v>26.509734513274335</c:v>
                </c:pt>
                <c:pt idx="565">
                  <c:v>26.540636042402827</c:v>
                </c:pt>
                <c:pt idx="566">
                  <c:v>26.555555555555557</c:v>
                </c:pt>
                <c:pt idx="567">
                  <c:v>26.579225352112676</c:v>
                </c:pt>
                <c:pt idx="568">
                  <c:v>26.571177504393674</c:v>
                </c:pt>
                <c:pt idx="569">
                  <c:v>26.571929824561405</c:v>
                </c:pt>
                <c:pt idx="570">
                  <c:v>26.56217162872154</c:v>
                </c:pt>
                <c:pt idx="571">
                  <c:v>26.596153846153847</c:v>
                </c:pt>
                <c:pt idx="572">
                  <c:v>26.577661431064573</c:v>
                </c:pt>
                <c:pt idx="573">
                  <c:v>26.601045296167246</c:v>
                </c:pt>
                <c:pt idx="574">
                  <c:v>26.582608695652173</c:v>
                </c:pt>
                <c:pt idx="575">
                  <c:v>26.588541666666668</c:v>
                </c:pt>
                <c:pt idx="576">
                  <c:v>26.599653379549395</c:v>
                </c:pt>
                <c:pt idx="577">
                  <c:v>26.617647058823529</c:v>
                </c:pt>
                <c:pt idx="578">
                  <c:v>26.585492227979273</c:v>
                </c:pt>
                <c:pt idx="579">
                  <c:v>26.601724137931033</c:v>
                </c:pt>
                <c:pt idx="580">
                  <c:v>26.585197934595524</c:v>
                </c:pt>
                <c:pt idx="581">
                  <c:v>26.585910652920962</c:v>
                </c:pt>
                <c:pt idx="582">
                  <c:v>26.567753001715264</c:v>
                </c:pt>
                <c:pt idx="583">
                  <c:v>26.544520547945204</c:v>
                </c:pt>
                <c:pt idx="584">
                  <c:v>26.541880341880344</c:v>
                </c:pt>
                <c:pt idx="585">
                  <c:v>26.554607508532424</c:v>
                </c:pt>
                <c:pt idx="586">
                  <c:v>26.534923339011925</c:v>
                </c:pt>
                <c:pt idx="587">
                  <c:v>26.520408163265305</c:v>
                </c:pt>
                <c:pt idx="588">
                  <c:v>26.500848896434636</c:v>
                </c:pt>
                <c:pt idx="589">
                  <c:v>26.5</c:v>
                </c:pt>
                <c:pt idx="590">
                  <c:v>26.489001692047378</c:v>
                </c:pt>
                <c:pt idx="591">
                  <c:v>26.515202702702702</c:v>
                </c:pt>
                <c:pt idx="592">
                  <c:v>26.527824620573355</c:v>
                </c:pt>
                <c:pt idx="593">
                  <c:v>26.520202020202021</c:v>
                </c:pt>
                <c:pt idx="594">
                  <c:v>26.531092436974792</c:v>
                </c:pt>
                <c:pt idx="595">
                  <c:v>26.558724832214764</c:v>
                </c:pt>
                <c:pt idx="596">
                  <c:v>26.562814070351759</c:v>
                </c:pt>
                <c:pt idx="597">
                  <c:v>26.560200668896321</c:v>
                </c:pt>
                <c:pt idx="598">
                  <c:v>26.562604340567614</c:v>
                </c:pt>
                <c:pt idx="599">
                  <c:v>26.555</c:v>
                </c:pt>
                <c:pt idx="600">
                  <c:v>26.565723793677204</c:v>
                </c:pt>
                <c:pt idx="601">
                  <c:v>26.551495016611295</c:v>
                </c:pt>
                <c:pt idx="602">
                  <c:v>26.560530679933667</c:v>
                </c:pt>
                <c:pt idx="603">
                  <c:v>26.561258278145694</c:v>
                </c:pt>
                <c:pt idx="604">
                  <c:v>26.527272727272727</c:v>
                </c:pt>
                <c:pt idx="605">
                  <c:v>26.53960396039604</c:v>
                </c:pt>
                <c:pt idx="606">
                  <c:v>26.527182866556839</c:v>
                </c:pt>
                <c:pt idx="607">
                  <c:v>26.488486842105264</c:v>
                </c:pt>
                <c:pt idx="608">
                  <c:v>26.474548440065682</c:v>
                </c:pt>
                <c:pt idx="609">
                  <c:v>26.468852459016393</c:v>
                </c:pt>
                <c:pt idx="610">
                  <c:v>26.453355155482814</c:v>
                </c:pt>
                <c:pt idx="611">
                  <c:v>26.433006535947712</c:v>
                </c:pt>
                <c:pt idx="612">
                  <c:v>26.409461663947798</c:v>
                </c:pt>
                <c:pt idx="613">
                  <c:v>26.413680781758959</c:v>
                </c:pt>
                <c:pt idx="614">
                  <c:v>26.41951219512195</c:v>
                </c:pt>
                <c:pt idx="615">
                  <c:v>26.407467532467532</c:v>
                </c:pt>
                <c:pt idx="616">
                  <c:v>26.408427876823339</c:v>
                </c:pt>
                <c:pt idx="617">
                  <c:v>26.36569579288026</c:v>
                </c:pt>
                <c:pt idx="618">
                  <c:v>26.374798061389338</c:v>
                </c:pt>
                <c:pt idx="619">
                  <c:v>26.4</c:v>
                </c:pt>
                <c:pt idx="620">
                  <c:v>26.413848631239937</c:v>
                </c:pt>
                <c:pt idx="621">
                  <c:v>26.408360128617364</c:v>
                </c:pt>
                <c:pt idx="622">
                  <c:v>26.396468699839485</c:v>
                </c:pt>
                <c:pt idx="623">
                  <c:v>26.392628205128204</c:v>
                </c:pt>
                <c:pt idx="624">
                  <c:v>26.367999999999999</c:v>
                </c:pt>
                <c:pt idx="625">
                  <c:v>26.37220447284345</c:v>
                </c:pt>
                <c:pt idx="626">
                  <c:v>26.382775119617225</c:v>
                </c:pt>
                <c:pt idx="627">
                  <c:v>26.406050955414013</c:v>
                </c:pt>
                <c:pt idx="628">
                  <c:v>26.408585055643879</c:v>
                </c:pt>
                <c:pt idx="629">
                  <c:v>26.43174603174603</c:v>
                </c:pt>
                <c:pt idx="630">
                  <c:v>26.437400950871631</c:v>
                </c:pt>
                <c:pt idx="631">
                  <c:v>26.431962025316455</c:v>
                </c:pt>
                <c:pt idx="632">
                  <c:v>26.453396524486571</c:v>
                </c:pt>
                <c:pt idx="633">
                  <c:v>26.411671924290221</c:v>
                </c:pt>
                <c:pt idx="634">
                  <c:v>26.398425196850393</c:v>
                </c:pt>
                <c:pt idx="635">
                  <c:v>26.382075471698112</c:v>
                </c:pt>
                <c:pt idx="636">
                  <c:v>26.403453689167975</c:v>
                </c:pt>
                <c:pt idx="637">
                  <c:v>26.390282131661444</c:v>
                </c:pt>
                <c:pt idx="638">
                  <c:v>26.358372456964005</c:v>
                </c:pt>
                <c:pt idx="639">
                  <c:v>26.385937500000001</c:v>
                </c:pt>
                <c:pt idx="640">
                  <c:v>26.363494539781591</c:v>
                </c:pt>
                <c:pt idx="641">
                  <c:v>26.352024922118382</c:v>
                </c:pt>
                <c:pt idx="642">
                  <c:v>26.374805598755831</c:v>
                </c:pt>
                <c:pt idx="643">
                  <c:v>26.377329192546583</c:v>
                </c:pt>
                <c:pt idx="644">
                  <c:v>26.395348837209301</c:v>
                </c:pt>
                <c:pt idx="645">
                  <c:v>26.376160990712073</c:v>
                </c:pt>
                <c:pt idx="646">
                  <c:v>26.352395672333849</c:v>
                </c:pt>
                <c:pt idx="647">
                  <c:v>26.336419753086421</c:v>
                </c:pt>
                <c:pt idx="648">
                  <c:v>26.363636363636363</c:v>
                </c:pt>
                <c:pt idx="649">
                  <c:v>26.346153846153847</c:v>
                </c:pt>
                <c:pt idx="650">
                  <c:v>26.35483870967742</c:v>
                </c:pt>
                <c:pt idx="651">
                  <c:v>26.369631901840492</c:v>
                </c:pt>
                <c:pt idx="652">
                  <c:v>26.359877488514549</c:v>
                </c:pt>
                <c:pt idx="653">
                  <c:v>26.342507645259939</c:v>
                </c:pt>
                <c:pt idx="654">
                  <c:v>26.326717557251907</c:v>
                </c:pt>
                <c:pt idx="655">
                  <c:v>26.355182926829269</c:v>
                </c:pt>
                <c:pt idx="656">
                  <c:v>26.366818873668187</c:v>
                </c:pt>
                <c:pt idx="657">
                  <c:v>26.375379939209726</c:v>
                </c:pt>
                <c:pt idx="658">
                  <c:v>26.358118361153263</c:v>
                </c:pt>
                <c:pt idx="659">
                  <c:v>26.343939393939394</c:v>
                </c:pt>
                <c:pt idx="660">
                  <c:v>26.360060514372165</c:v>
                </c:pt>
                <c:pt idx="661">
                  <c:v>26.345921450151057</c:v>
                </c:pt>
                <c:pt idx="662">
                  <c:v>26.35444947209653</c:v>
                </c:pt>
                <c:pt idx="663">
                  <c:v>26.338855421686748</c:v>
                </c:pt>
                <c:pt idx="664">
                  <c:v>26.362406015037593</c:v>
                </c:pt>
                <c:pt idx="665">
                  <c:v>26.376876876876878</c:v>
                </c:pt>
                <c:pt idx="666">
                  <c:v>26.379310344827587</c:v>
                </c:pt>
                <c:pt idx="667">
                  <c:v>26.383233532934131</c:v>
                </c:pt>
                <c:pt idx="668">
                  <c:v>26.394618834080717</c:v>
                </c:pt>
                <c:pt idx="669">
                  <c:v>26.422388059701493</c:v>
                </c:pt>
                <c:pt idx="670">
                  <c:v>26.444113263785393</c:v>
                </c:pt>
                <c:pt idx="671">
                  <c:v>26.4375</c:v>
                </c:pt>
                <c:pt idx="672">
                  <c:v>26.432392273402673</c:v>
                </c:pt>
                <c:pt idx="673">
                  <c:v>26.412462908011868</c:v>
                </c:pt>
                <c:pt idx="674">
                  <c:v>26.401481481481483</c:v>
                </c:pt>
                <c:pt idx="675">
                  <c:v>26.374260355029588</c:v>
                </c:pt>
                <c:pt idx="676">
                  <c:v>26.391432791728214</c:v>
                </c:pt>
                <c:pt idx="677">
                  <c:v>26.392330383480825</c:v>
                </c:pt>
                <c:pt idx="678">
                  <c:v>26.363770250368187</c:v>
                </c:pt>
                <c:pt idx="679">
                  <c:v>26.38529411764706</c:v>
                </c:pt>
                <c:pt idx="680">
                  <c:v>26.399412628487518</c:v>
                </c:pt>
                <c:pt idx="681">
                  <c:v>26.378299120234605</c:v>
                </c:pt>
                <c:pt idx="682">
                  <c:v>26.382137628111273</c:v>
                </c:pt>
                <c:pt idx="683">
                  <c:v>26.390350877192983</c:v>
                </c:pt>
                <c:pt idx="684">
                  <c:v>26.395620437956204</c:v>
                </c:pt>
                <c:pt idx="685">
                  <c:v>26.392128279883384</c:v>
                </c:pt>
                <c:pt idx="686">
                  <c:v>26.384279475982531</c:v>
                </c:pt>
                <c:pt idx="687">
                  <c:v>26.379360465116278</c:v>
                </c:pt>
                <c:pt idx="688">
                  <c:v>26.355587808417997</c:v>
                </c:pt>
                <c:pt idx="689">
                  <c:v>26.339130434782607</c:v>
                </c:pt>
                <c:pt idx="690">
                  <c:v>26.321273516642545</c:v>
                </c:pt>
                <c:pt idx="691">
                  <c:v>26.306358381502889</c:v>
                </c:pt>
                <c:pt idx="692">
                  <c:v>26.307359307359306</c:v>
                </c:pt>
                <c:pt idx="693">
                  <c:v>26.308357348703169</c:v>
                </c:pt>
                <c:pt idx="694">
                  <c:v>26.325179856115106</c:v>
                </c:pt>
                <c:pt idx="695">
                  <c:v>26.300287356321839</c:v>
                </c:pt>
                <c:pt idx="696">
                  <c:v>26.289813486370157</c:v>
                </c:pt>
                <c:pt idx="697">
                  <c:v>26.266475644699142</c:v>
                </c:pt>
                <c:pt idx="698">
                  <c:v>26.276108726752504</c:v>
                </c:pt>
                <c:pt idx="699">
                  <c:v>26.265714285714285</c:v>
                </c:pt>
                <c:pt idx="700">
                  <c:v>26.296718972895864</c:v>
                </c:pt>
                <c:pt idx="701">
                  <c:v>26.282051282051281</c:v>
                </c:pt>
                <c:pt idx="702">
                  <c:v>26.278805120910384</c:v>
                </c:pt>
                <c:pt idx="703">
                  <c:v>26.261363636363637</c:v>
                </c:pt>
                <c:pt idx="704">
                  <c:v>26.25390070921986</c:v>
                </c:pt>
                <c:pt idx="705">
                  <c:v>26.260623229461757</c:v>
                </c:pt>
                <c:pt idx="706">
                  <c:v>26.240452616690241</c:v>
                </c:pt>
                <c:pt idx="707">
                  <c:v>26.252824858757062</c:v>
                </c:pt>
                <c:pt idx="708">
                  <c:v>26.28067700987306</c:v>
                </c:pt>
                <c:pt idx="709">
                  <c:v>26.280281690140846</c:v>
                </c:pt>
                <c:pt idx="710">
                  <c:v>26.275668073136426</c:v>
                </c:pt>
                <c:pt idx="711">
                  <c:v>26.252808988764045</c:v>
                </c:pt>
                <c:pt idx="712">
                  <c:v>26.256661991584853</c:v>
                </c:pt>
                <c:pt idx="713">
                  <c:v>26.235294117647058</c:v>
                </c:pt>
                <c:pt idx="714">
                  <c:v>26.25874125874126</c:v>
                </c:pt>
                <c:pt idx="715">
                  <c:v>26.259776536312849</c:v>
                </c:pt>
                <c:pt idx="716">
                  <c:v>26.277545327754531</c:v>
                </c:pt>
                <c:pt idx="717">
                  <c:v>26.284122562674096</c:v>
                </c:pt>
                <c:pt idx="718">
                  <c:v>26.287899860917943</c:v>
                </c:pt>
                <c:pt idx="719">
                  <c:v>26.294444444444444</c:v>
                </c:pt>
                <c:pt idx="720">
                  <c:v>26.309292649098474</c:v>
                </c:pt>
                <c:pt idx="721">
                  <c:v>26.333795013850416</c:v>
                </c:pt>
                <c:pt idx="722">
                  <c:v>26.30982019363762</c:v>
                </c:pt>
                <c:pt idx="723">
                  <c:v>26.328729281767956</c:v>
                </c:pt>
                <c:pt idx="724">
                  <c:v>26.324137931034482</c:v>
                </c:pt>
                <c:pt idx="725">
                  <c:v>26.329201101928376</c:v>
                </c:pt>
                <c:pt idx="726">
                  <c:v>26.31774415405777</c:v>
                </c:pt>
                <c:pt idx="727">
                  <c:v>26.320054945054945</c:v>
                </c:pt>
                <c:pt idx="728">
                  <c:v>26.303155006858709</c:v>
                </c:pt>
                <c:pt idx="729">
                  <c:v>26.290410958904111</c:v>
                </c:pt>
                <c:pt idx="730">
                  <c:v>26.302325581395348</c:v>
                </c:pt>
                <c:pt idx="731">
                  <c:v>26.288251366120218</c:v>
                </c:pt>
                <c:pt idx="732">
                  <c:v>26.256480218281038</c:v>
                </c:pt>
                <c:pt idx="733">
                  <c:v>26.249318801089917</c:v>
                </c:pt>
                <c:pt idx="734">
                  <c:v>26.251700680272108</c:v>
                </c:pt>
                <c:pt idx="735">
                  <c:v>26.259510869565219</c:v>
                </c:pt>
                <c:pt idx="736">
                  <c:v>26.238805970149254</c:v>
                </c:pt>
                <c:pt idx="737">
                  <c:v>26.226287262872628</c:v>
                </c:pt>
                <c:pt idx="738">
                  <c:v>26.248985115020297</c:v>
                </c:pt>
                <c:pt idx="739">
                  <c:v>26.243243243243242</c:v>
                </c:pt>
                <c:pt idx="740">
                  <c:v>26.263157894736842</c:v>
                </c:pt>
                <c:pt idx="741">
                  <c:v>26.257412398921833</c:v>
                </c:pt>
                <c:pt idx="742">
                  <c:v>26.251682368775235</c:v>
                </c:pt>
                <c:pt idx="743">
                  <c:v>26.232526881720432</c:v>
                </c:pt>
                <c:pt idx="744">
                  <c:v>26.206711409395972</c:v>
                </c:pt>
                <c:pt idx="745">
                  <c:v>26.231903485254691</c:v>
                </c:pt>
                <c:pt idx="746">
                  <c:v>26.244979919678716</c:v>
                </c:pt>
                <c:pt idx="747">
                  <c:v>26.245989304812834</c:v>
                </c:pt>
                <c:pt idx="748">
                  <c:v>26.246995994659546</c:v>
                </c:pt>
                <c:pt idx="749">
                  <c:v>26.262666666666668</c:v>
                </c:pt>
                <c:pt idx="750">
                  <c:v>26.246338215712385</c:v>
                </c:pt>
                <c:pt idx="751">
                  <c:v>26.268617021276597</c:v>
                </c:pt>
                <c:pt idx="752">
                  <c:v>26.289508632138116</c:v>
                </c:pt>
                <c:pt idx="753">
                  <c:v>26.315649867374006</c:v>
                </c:pt>
                <c:pt idx="754">
                  <c:v>26.317880794701988</c:v>
                </c:pt>
                <c:pt idx="755">
                  <c:v>26.31878306878307</c:v>
                </c:pt>
                <c:pt idx="756">
                  <c:v>26.310435931307794</c:v>
                </c:pt>
                <c:pt idx="757">
                  <c:v>26.320580474934037</c:v>
                </c:pt>
                <c:pt idx="758">
                  <c:v>26.326745718050066</c:v>
                </c:pt>
                <c:pt idx="759">
                  <c:v>26.318421052631578</c:v>
                </c:pt>
                <c:pt idx="760">
                  <c:v>26.302233902759529</c:v>
                </c:pt>
                <c:pt idx="761">
                  <c:v>26.325459317585302</c:v>
                </c:pt>
                <c:pt idx="762">
                  <c:v>26.342070773263433</c:v>
                </c:pt>
                <c:pt idx="763">
                  <c:v>26.348167539267017</c:v>
                </c:pt>
                <c:pt idx="764">
                  <c:v>26.322875816993463</c:v>
                </c:pt>
                <c:pt idx="765">
                  <c:v>26.301566579634464</c:v>
                </c:pt>
                <c:pt idx="766">
                  <c:v>26.298565840938721</c:v>
                </c:pt>
                <c:pt idx="767">
                  <c:v>26.287760416666668</c:v>
                </c:pt>
                <c:pt idx="768">
                  <c:v>26.278283485045513</c:v>
                </c:pt>
                <c:pt idx="769">
                  <c:v>26.248051948051948</c:v>
                </c:pt>
                <c:pt idx="770">
                  <c:v>26.247730220492866</c:v>
                </c:pt>
                <c:pt idx="771">
                  <c:v>26.251295336787564</c:v>
                </c:pt>
                <c:pt idx="772">
                  <c:v>26.265200517464425</c:v>
                </c:pt>
                <c:pt idx="773">
                  <c:v>26.272609819121445</c:v>
                </c:pt>
                <c:pt idx="774">
                  <c:v>26.29032258064516</c:v>
                </c:pt>
                <c:pt idx="775">
                  <c:v>26.306701030927837</c:v>
                </c:pt>
                <c:pt idx="776">
                  <c:v>26.324324324324323</c:v>
                </c:pt>
                <c:pt idx="777">
                  <c:v>26.339331619537276</c:v>
                </c:pt>
                <c:pt idx="778">
                  <c:v>26.358151476251603</c:v>
                </c:pt>
                <c:pt idx="779">
                  <c:v>26.342307692307692</c:v>
                </c:pt>
                <c:pt idx="780">
                  <c:v>26.366197183098592</c:v>
                </c:pt>
                <c:pt idx="781">
                  <c:v>26.379795396419436</c:v>
                </c:pt>
                <c:pt idx="782">
                  <c:v>26.384418901660283</c:v>
                </c:pt>
                <c:pt idx="783">
                  <c:v>26.389030612244898</c:v>
                </c:pt>
                <c:pt idx="784">
                  <c:v>26.368152866242038</c:v>
                </c:pt>
                <c:pt idx="785">
                  <c:v>26.398218829516541</c:v>
                </c:pt>
                <c:pt idx="786">
                  <c:v>26.406607369758579</c:v>
                </c:pt>
                <c:pt idx="787">
                  <c:v>26.403553299492387</c:v>
                </c:pt>
                <c:pt idx="788">
                  <c:v>26.423320659062103</c:v>
                </c:pt>
                <c:pt idx="789">
                  <c:v>26.418987341772151</c:v>
                </c:pt>
                <c:pt idx="790">
                  <c:v>26.439949431099873</c:v>
                </c:pt>
                <c:pt idx="791">
                  <c:v>26.440656565656564</c:v>
                </c:pt>
                <c:pt idx="792">
                  <c:v>26.452711223203025</c:v>
                </c:pt>
                <c:pt idx="793">
                  <c:v>26.447103274559193</c:v>
                </c:pt>
                <c:pt idx="794">
                  <c:v>26.465408805031448</c:v>
                </c:pt>
                <c:pt idx="795">
                  <c:v>26.449748743718594</c:v>
                </c:pt>
                <c:pt idx="796">
                  <c:v>26.435382685069008</c:v>
                </c:pt>
                <c:pt idx="797">
                  <c:v>26.422305764411028</c:v>
                </c:pt>
                <c:pt idx="798">
                  <c:v>26.431789737171464</c:v>
                </c:pt>
                <c:pt idx="799">
                  <c:v>26.453749999999999</c:v>
                </c:pt>
                <c:pt idx="800">
                  <c:v>26.44943820224719</c:v>
                </c:pt>
                <c:pt idx="801">
                  <c:v>26.431421446384039</c:v>
                </c:pt>
                <c:pt idx="802">
                  <c:v>26.429638854296389</c:v>
                </c:pt>
                <c:pt idx="803">
                  <c:v>26.42412935323383</c:v>
                </c:pt>
                <c:pt idx="804">
                  <c:v>26.397515527950311</c:v>
                </c:pt>
                <c:pt idx="805">
                  <c:v>26.38089330024814</c:v>
                </c:pt>
                <c:pt idx="806">
                  <c:v>26.363073110285008</c:v>
                </c:pt>
                <c:pt idx="807">
                  <c:v>26.345297029702969</c:v>
                </c:pt>
                <c:pt idx="808">
                  <c:v>26.336217552533991</c:v>
                </c:pt>
                <c:pt idx="809">
                  <c:v>26.350617283950616</c:v>
                </c:pt>
                <c:pt idx="810">
                  <c:v>26.357583230579532</c:v>
                </c:pt>
                <c:pt idx="811">
                  <c:v>26.348522167487683</c:v>
                </c:pt>
                <c:pt idx="812">
                  <c:v>26.341943419434195</c:v>
                </c:pt>
                <c:pt idx="813">
                  <c:v>26.357493857493857</c:v>
                </c:pt>
                <c:pt idx="814">
                  <c:v>26.371779141104295</c:v>
                </c:pt>
                <c:pt idx="815">
                  <c:v>26.379901960784313</c:v>
                </c:pt>
                <c:pt idx="816">
                  <c:v>26.374541003671972</c:v>
                </c:pt>
                <c:pt idx="817">
                  <c:v>26.359413202933986</c:v>
                </c:pt>
                <c:pt idx="818">
                  <c:v>26.367521367521366</c:v>
                </c:pt>
                <c:pt idx="819">
                  <c:v>26.37560975609756</c:v>
                </c:pt>
                <c:pt idx="820">
                  <c:v>26.353227771010964</c:v>
                </c:pt>
                <c:pt idx="821">
                  <c:v>26.360097323600971</c:v>
                </c:pt>
                <c:pt idx="822">
                  <c:v>26.362089914945322</c:v>
                </c:pt>
                <c:pt idx="823">
                  <c:v>26.354368932038835</c:v>
                </c:pt>
                <c:pt idx="824">
                  <c:v>26.341818181818184</c:v>
                </c:pt>
                <c:pt idx="825">
                  <c:v>26.336561743341406</c:v>
                </c:pt>
                <c:pt idx="826">
                  <c:v>26.342200725513905</c:v>
                </c:pt>
                <c:pt idx="827">
                  <c:v>26.344202898550726</c:v>
                </c:pt>
                <c:pt idx="828">
                  <c:v>26.33655006031363</c:v>
                </c:pt>
                <c:pt idx="829">
                  <c:v>26.32168674698795</c:v>
                </c:pt>
                <c:pt idx="830">
                  <c:v>26.311672683513837</c:v>
                </c:pt>
                <c:pt idx="831">
                  <c:v>26.301682692307693</c:v>
                </c:pt>
                <c:pt idx="832">
                  <c:v>26.312124849939977</c:v>
                </c:pt>
                <c:pt idx="833">
                  <c:v>26.31654676258993</c:v>
                </c:pt>
                <c:pt idx="834">
                  <c:v>26.292215568862275</c:v>
                </c:pt>
                <c:pt idx="835">
                  <c:v>26.299043062200958</c:v>
                </c:pt>
                <c:pt idx="836">
                  <c:v>26.273596176821982</c:v>
                </c:pt>
                <c:pt idx="837">
                  <c:v>26.278042959427207</c:v>
                </c:pt>
                <c:pt idx="838">
                  <c:v>26.28843861740167</c:v>
                </c:pt>
                <c:pt idx="839">
                  <c:v>26.276190476190475</c:v>
                </c:pt>
                <c:pt idx="840">
                  <c:v>26.27705112960761</c:v>
                </c:pt>
                <c:pt idx="841">
                  <c:v>26.251781472684087</c:v>
                </c:pt>
                <c:pt idx="842">
                  <c:v>26.224199288256226</c:v>
                </c:pt>
                <c:pt idx="843">
                  <c:v>26.239336492890995</c:v>
                </c:pt>
                <c:pt idx="844">
                  <c:v>26.235502958579882</c:v>
                </c:pt>
                <c:pt idx="845">
                  <c:v>26.24468085106383</c:v>
                </c:pt>
                <c:pt idx="846">
                  <c:v>26.230224321133413</c:v>
                </c:pt>
                <c:pt idx="847">
                  <c:v>26.231132075471699</c:v>
                </c:pt>
                <c:pt idx="848">
                  <c:v>26.214369846878682</c:v>
                </c:pt>
                <c:pt idx="849">
                  <c:v>26.218823529411765</c:v>
                </c:pt>
                <c:pt idx="850">
                  <c:v>26.200940070505286</c:v>
                </c:pt>
                <c:pt idx="851">
                  <c:v>26.22887323943662</c:v>
                </c:pt>
                <c:pt idx="852">
                  <c:v>26.214536928487689</c:v>
                </c:pt>
                <c:pt idx="853">
                  <c:v>26.233021077283372</c:v>
                </c:pt>
                <c:pt idx="854">
                  <c:v>26.235087719298246</c:v>
                </c:pt>
                <c:pt idx="855">
                  <c:v>26.220794392523363</c:v>
                </c:pt>
                <c:pt idx="856">
                  <c:v>26.222870478413068</c:v>
                </c:pt>
                <c:pt idx="857">
                  <c:v>26.234265734265733</c:v>
                </c:pt>
                <c:pt idx="858">
                  <c:v>26.235157159487777</c:v>
                </c:pt>
                <c:pt idx="859">
                  <c:v>26.232558139534884</c:v>
                </c:pt>
                <c:pt idx="860">
                  <c:v>26.207897793263648</c:v>
                </c:pt>
                <c:pt idx="861">
                  <c:v>26.201856148491878</c:v>
                </c:pt>
                <c:pt idx="862">
                  <c:v>26.193511008111241</c:v>
                </c:pt>
                <c:pt idx="863">
                  <c:v>26.195601851851851</c:v>
                </c:pt>
                <c:pt idx="864">
                  <c:v>26.180346820809248</c:v>
                </c:pt>
                <c:pt idx="865">
                  <c:v>26.166281755196305</c:v>
                </c:pt>
                <c:pt idx="866">
                  <c:v>26.174163783160324</c:v>
                </c:pt>
                <c:pt idx="867">
                  <c:v>26.167050691244238</c:v>
                </c:pt>
                <c:pt idx="868">
                  <c:v>26.177215189873419</c:v>
                </c:pt>
                <c:pt idx="869">
                  <c:v>26.158620689655173</c:v>
                </c:pt>
                <c:pt idx="870">
                  <c:v>26.174512055109069</c:v>
                </c:pt>
                <c:pt idx="871">
                  <c:v>26.192660550458715</c:v>
                </c:pt>
                <c:pt idx="872">
                  <c:v>26.198167239404352</c:v>
                </c:pt>
                <c:pt idx="873">
                  <c:v>26.189931350114417</c:v>
                </c:pt>
                <c:pt idx="874">
                  <c:v>26.184000000000001</c:v>
                </c:pt>
                <c:pt idx="875">
                  <c:v>26.181506849315067</c:v>
                </c:pt>
                <c:pt idx="876">
                  <c:v>26.194982896237171</c:v>
                </c:pt>
                <c:pt idx="877">
                  <c:v>26.191343963553532</c:v>
                </c:pt>
                <c:pt idx="878">
                  <c:v>26.211604095563139</c:v>
                </c:pt>
                <c:pt idx="879">
                  <c:v>26.195454545454545</c:v>
                </c:pt>
                <c:pt idx="880">
                  <c:v>26.187287173666288</c:v>
                </c:pt>
                <c:pt idx="881">
                  <c:v>26.200680272108844</c:v>
                </c:pt>
                <c:pt idx="882">
                  <c:v>26.218573046432617</c:v>
                </c:pt>
                <c:pt idx="883">
                  <c:v>26.220588235294116</c:v>
                </c:pt>
                <c:pt idx="884">
                  <c:v>26.214689265536723</c:v>
                </c:pt>
                <c:pt idx="885">
                  <c:v>26.227990970654627</c:v>
                </c:pt>
                <c:pt idx="886">
                  <c:v>26.232243517474632</c:v>
                </c:pt>
                <c:pt idx="887">
                  <c:v>26.207207207207208</c:v>
                </c:pt>
                <c:pt idx="888">
                  <c:v>26.211473565804276</c:v>
                </c:pt>
                <c:pt idx="889">
                  <c:v>26.2</c:v>
                </c:pt>
                <c:pt idx="890">
                  <c:v>26.205387205387204</c:v>
                </c:pt>
                <c:pt idx="891">
                  <c:v>26.219730941704036</c:v>
                </c:pt>
                <c:pt idx="892">
                  <c:v>26.238521836506159</c:v>
                </c:pt>
                <c:pt idx="893">
                  <c:v>26.237136465324383</c:v>
                </c:pt>
                <c:pt idx="894">
                  <c:v>26.229050279329609</c:v>
                </c:pt>
                <c:pt idx="895">
                  <c:v>26.2421875</c:v>
                </c:pt>
                <c:pt idx="896">
                  <c:v>26.250836120401338</c:v>
                </c:pt>
                <c:pt idx="897">
                  <c:v>26.248329621380847</c:v>
                </c:pt>
                <c:pt idx="898">
                  <c:v>26.242491657397107</c:v>
                </c:pt>
                <c:pt idx="899">
                  <c:v>26.247777777777777</c:v>
                </c:pt>
                <c:pt idx="900">
                  <c:v>26.244173140954494</c:v>
                </c:pt>
                <c:pt idx="901">
                  <c:v>26.258314855875831</c:v>
                </c:pt>
                <c:pt idx="902">
                  <c:v>26.263565891472869</c:v>
                </c:pt>
                <c:pt idx="903">
                  <c:v>26.258849557522122</c:v>
                </c:pt>
                <c:pt idx="904">
                  <c:v>26.267403314917129</c:v>
                </c:pt>
                <c:pt idx="905">
                  <c:v>26.269315673289181</c:v>
                </c:pt>
                <c:pt idx="906">
                  <c:v>26.270121278941566</c:v>
                </c:pt>
                <c:pt idx="907">
                  <c:v>26.281938325991188</c:v>
                </c:pt>
                <c:pt idx="908">
                  <c:v>26.277227722772277</c:v>
                </c:pt>
                <c:pt idx="909">
                  <c:v>26.262637362637363</c:v>
                </c:pt>
                <c:pt idx="910">
                  <c:v>26.256860592755213</c:v>
                </c:pt>
                <c:pt idx="911">
                  <c:v>26.246710526315791</c:v>
                </c:pt>
                <c:pt idx="912">
                  <c:v>26.245345016429354</c:v>
                </c:pt>
                <c:pt idx="913">
                  <c:v>26.253829321663019</c:v>
                </c:pt>
                <c:pt idx="914">
                  <c:v>26.273224043715846</c:v>
                </c:pt>
                <c:pt idx="915">
                  <c:v>26.260917030567686</c:v>
                </c:pt>
                <c:pt idx="916">
                  <c:v>26.258451472191929</c:v>
                </c:pt>
                <c:pt idx="917">
                  <c:v>26.267973856209149</c:v>
                </c:pt>
                <c:pt idx="918">
                  <c:v>26.28182807399347</c:v>
                </c:pt>
                <c:pt idx="919">
                  <c:v>26.271739130434781</c:v>
                </c:pt>
                <c:pt idx="920">
                  <c:v>26.282301845819759</c:v>
                </c:pt>
                <c:pt idx="921">
                  <c:v>26.273318872017352</c:v>
                </c:pt>
                <c:pt idx="922">
                  <c:v>26.288190682556881</c:v>
                </c:pt>
                <c:pt idx="923">
                  <c:v>26.293290043290042</c:v>
                </c:pt>
                <c:pt idx="924">
                  <c:v>26.310270270270269</c:v>
                </c:pt>
                <c:pt idx="925">
                  <c:v>26.319654427645787</c:v>
                </c:pt>
                <c:pt idx="926">
                  <c:v>26.32470334412082</c:v>
                </c:pt>
                <c:pt idx="927">
                  <c:v>26.326508620689655</c:v>
                </c:pt>
                <c:pt idx="928">
                  <c:v>26.333692142088267</c:v>
                </c:pt>
                <c:pt idx="929">
                  <c:v>26.316129032258065</c:v>
                </c:pt>
                <c:pt idx="930">
                  <c:v>26.298603651987111</c:v>
                </c:pt>
                <c:pt idx="931">
                  <c:v>26.28755364806867</c:v>
                </c:pt>
                <c:pt idx="932">
                  <c:v>26.281886387995712</c:v>
                </c:pt>
                <c:pt idx="933">
                  <c:v>26.263383297644541</c:v>
                </c:pt>
                <c:pt idx="934">
                  <c:v>26.259893048128344</c:v>
                </c:pt>
                <c:pt idx="935">
                  <c:v>26.273504273504273</c:v>
                </c:pt>
                <c:pt idx="936">
                  <c:v>26.287086446104588</c:v>
                </c:pt>
                <c:pt idx="937">
                  <c:v>26.301705756929639</c:v>
                </c:pt>
                <c:pt idx="938">
                  <c:v>26.290734824281149</c:v>
                </c:pt>
                <c:pt idx="939">
                  <c:v>26.27872340425532</c:v>
                </c:pt>
                <c:pt idx="940">
                  <c:v>26.284803400637621</c:v>
                </c:pt>
                <c:pt idx="941">
                  <c:v>26.279193205944797</c:v>
                </c:pt>
                <c:pt idx="942">
                  <c:v>26.296924708377517</c:v>
                </c:pt>
                <c:pt idx="943">
                  <c:v>26.296610169491526</c:v>
                </c:pt>
                <c:pt idx="944">
                  <c:v>26.283597883597885</c:v>
                </c:pt>
                <c:pt idx="945">
                  <c:v>26.26955602536998</c:v>
                </c:pt>
                <c:pt idx="946">
                  <c:v>26.27243928194298</c:v>
                </c:pt>
                <c:pt idx="947">
                  <c:v>26.277426160337551</c:v>
                </c:pt>
                <c:pt idx="948">
                  <c:v>26.269757639620654</c:v>
                </c:pt>
                <c:pt idx="949">
                  <c:v>26.28842105263158</c:v>
                </c:pt>
                <c:pt idx="950">
                  <c:v>26.284963196635122</c:v>
                </c:pt>
                <c:pt idx="951">
                  <c:v>26.300420168067227</c:v>
                </c:pt>
                <c:pt idx="952">
                  <c:v>26.283315844700944</c:v>
                </c:pt>
                <c:pt idx="953">
                  <c:v>26.273584905660378</c:v>
                </c:pt>
                <c:pt idx="954">
                  <c:v>26.27958115183246</c:v>
                </c:pt>
                <c:pt idx="955">
                  <c:v>26.277196652719667</c:v>
                </c:pt>
                <c:pt idx="956">
                  <c:v>26.275862068965516</c:v>
                </c:pt>
                <c:pt idx="957">
                  <c:v>26.277661795407099</c:v>
                </c:pt>
                <c:pt idx="958">
                  <c:v>26.288842544316996</c:v>
                </c:pt>
                <c:pt idx="959">
                  <c:v>26.279166666666665</c:v>
                </c:pt>
                <c:pt idx="960">
                  <c:v>26.275754422476588</c:v>
                </c:pt>
                <c:pt idx="961">
                  <c:v>26.260914760914762</c:v>
                </c:pt>
                <c:pt idx="962">
                  <c:v>26.258566978193148</c:v>
                </c:pt>
                <c:pt idx="963">
                  <c:v>26.24688796680498</c:v>
                </c:pt>
                <c:pt idx="964">
                  <c:v>26.246632124352331</c:v>
                </c:pt>
                <c:pt idx="965">
                  <c:v>26.238095238095237</c:v>
                </c:pt>
                <c:pt idx="966">
                  <c:v>26.250258531540847</c:v>
                </c:pt>
                <c:pt idx="967">
                  <c:v>26.261363636363637</c:v>
                </c:pt>
                <c:pt idx="968">
                  <c:v>26.260061919504643</c:v>
                </c:pt>
                <c:pt idx="969">
                  <c:v>26.251546391752576</c:v>
                </c:pt>
                <c:pt idx="970">
                  <c:v>26.259526261585993</c:v>
                </c:pt>
                <c:pt idx="971">
                  <c:v>26.246913580246915</c:v>
                </c:pt>
                <c:pt idx="972">
                  <c:v>26.256937307297019</c:v>
                </c:pt>
                <c:pt idx="973">
                  <c:v>26.245379876796715</c:v>
                </c:pt>
                <c:pt idx="974">
                  <c:v>26.22871794871795</c:v>
                </c:pt>
                <c:pt idx="975">
                  <c:v>26.237704918032787</c:v>
                </c:pt>
                <c:pt idx="976">
                  <c:v>26.218014329580349</c:v>
                </c:pt>
                <c:pt idx="977">
                  <c:v>26.211656441717793</c:v>
                </c:pt>
                <c:pt idx="978">
                  <c:v>26.218590398365681</c:v>
                </c:pt>
                <c:pt idx="979">
                  <c:v>26.232653061224489</c:v>
                </c:pt>
                <c:pt idx="980">
                  <c:v>26.233435270132517</c:v>
                </c:pt>
                <c:pt idx="981">
                  <c:v>26.212830957230143</c:v>
                </c:pt>
                <c:pt idx="982">
                  <c:v>26.207527975584945</c:v>
                </c:pt>
                <c:pt idx="983">
                  <c:v>26.204268292682926</c:v>
                </c:pt>
                <c:pt idx="984">
                  <c:v>26.207106598984772</c:v>
                </c:pt>
                <c:pt idx="985">
                  <c:v>26.198782961460445</c:v>
                </c:pt>
                <c:pt idx="986">
                  <c:v>26.213779128672744</c:v>
                </c:pt>
                <c:pt idx="987">
                  <c:v>26.199392712550608</c:v>
                </c:pt>
                <c:pt idx="988">
                  <c:v>26.217391304347824</c:v>
                </c:pt>
                <c:pt idx="989">
                  <c:v>26.222222222222221</c:v>
                </c:pt>
                <c:pt idx="990">
                  <c:v>26.228052472250251</c:v>
                </c:pt>
                <c:pt idx="991">
                  <c:v>26.212701612903224</c:v>
                </c:pt>
                <c:pt idx="992">
                  <c:v>26.234642497482376</c:v>
                </c:pt>
                <c:pt idx="993">
                  <c:v>26.227364185110662</c:v>
                </c:pt>
                <c:pt idx="994">
                  <c:v>26.212060301507538</c:v>
                </c:pt>
                <c:pt idx="995">
                  <c:v>26.217871485943775</c:v>
                </c:pt>
                <c:pt idx="996">
                  <c:v>26.209628886659981</c:v>
                </c:pt>
                <c:pt idx="997">
                  <c:v>26.19939879759519</c:v>
                </c:pt>
                <c:pt idx="998">
                  <c:v>26.193193193193192</c:v>
                </c:pt>
                <c:pt idx="999">
                  <c:v>26.192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2-41C2-B491-E5C905C2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33711"/>
        <c:axId val="1342127471"/>
      </c:lineChart>
      <c:catAx>
        <c:axId val="13421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27471"/>
        <c:crosses val="autoZero"/>
        <c:auto val="1"/>
        <c:lblAlgn val="ctr"/>
        <c:lblOffset val="100"/>
        <c:noMultiLvlLbl val="0"/>
      </c:catAx>
      <c:valAx>
        <c:axId val="1342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</a:t>
            </a:r>
            <a:r>
              <a:rPr lang="en-AU" baseline="0"/>
              <a:t> daily profit at $230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sheet'!$AA$6:$AA$1005</c:f>
              <c:numCache>
                <c:formatCode>"$"#,##0.00</c:formatCode>
                <c:ptCount val="1000"/>
                <c:pt idx="0">
                  <c:v>9093.2750267891006</c:v>
                </c:pt>
                <c:pt idx="1">
                  <c:v>9013.017252741316</c:v>
                </c:pt>
                <c:pt idx="2">
                  <c:v>6491.8182089751399</c:v>
                </c:pt>
                <c:pt idx="3">
                  <c:v>6623.3392684003466</c:v>
                </c:pt>
                <c:pt idx="4">
                  <c:v>6852.6003111642985</c:v>
                </c:pt>
                <c:pt idx="5">
                  <c:v>6469.3414651611092</c:v>
                </c:pt>
                <c:pt idx="6">
                  <c:v>6718.1466011346902</c:v>
                </c:pt>
                <c:pt idx="7">
                  <c:v>6837.1796012681543</c:v>
                </c:pt>
                <c:pt idx="8">
                  <c:v>6287.7229383833583</c:v>
                </c:pt>
                <c:pt idx="9">
                  <c:v>5978.4108151098126</c:v>
                </c:pt>
                <c:pt idx="10">
                  <c:v>6293.1936621398727</c:v>
                </c:pt>
                <c:pt idx="11">
                  <c:v>6386.758108597719</c:v>
                </c:pt>
                <c:pt idx="12">
                  <c:v>6032.3120644182345</c:v>
                </c:pt>
                <c:pt idx="13">
                  <c:v>6193.8804172014788</c:v>
                </c:pt>
                <c:pt idx="14">
                  <c:v>5877.3069204556959</c:v>
                </c:pt>
                <c:pt idx="15">
                  <c:v>5655.4233287577517</c:v>
                </c:pt>
                <c:pt idx="16">
                  <c:v>5600.0084721040648</c:v>
                </c:pt>
                <c:pt idx="17">
                  <c:v>5643.7435821668223</c:v>
                </c:pt>
                <c:pt idx="18">
                  <c:v>5643.484938053567</c:v>
                </c:pt>
                <c:pt idx="19">
                  <c:v>5444.9263009649267</c:v>
                </c:pt>
                <c:pt idx="20">
                  <c:v>5503.0888037552395</c:v>
                </c:pt>
                <c:pt idx="21">
                  <c:v>5317.7544668262863</c:v>
                </c:pt>
                <c:pt idx="22">
                  <c:v>5482.6514911842005</c:v>
                </c:pt>
                <c:pt idx="23">
                  <c:v>5295.2660070766924</c:v>
                </c:pt>
                <c:pt idx="24">
                  <c:v>5134.6818393655903</c:v>
                </c:pt>
                <c:pt idx="25">
                  <c:v>5317.8192863961594</c:v>
                </c:pt>
                <c:pt idx="26">
                  <c:v>5418.2352646133049</c:v>
                </c:pt>
                <c:pt idx="27">
                  <c:v>5416.5832251181146</c:v>
                </c:pt>
                <c:pt idx="28">
                  <c:v>5470.9246442608392</c:v>
                </c:pt>
                <c:pt idx="29">
                  <c:v>5495.0100639040775</c:v>
                </c:pt>
                <c:pt idx="30">
                  <c:v>5497.3592315561955</c:v>
                </c:pt>
                <c:pt idx="31">
                  <c:v>5513.2338401102897</c:v>
                </c:pt>
                <c:pt idx="32">
                  <c:v>5372.9814554212762</c:v>
                </c:pt>
                <c:pt idx="33">
                  <c:v>5343.1787323760336</c:v>
                </c:pt>
                <c:pt idx="34">
                  <c:v>5225.8891728308045</c:v>
                </c:pt>
                <c:pt idx="35">
                  <c:v>5176.1695015961104</c:v>
                </c:pt>
                <c:pt idx="36">
                  <c:v>5071.4876444328374</c:v>
                </c:pt>
                <c:pt idx="37">
                  <c:v>4983.5547158497766</c:v>
                </c:pt>
                <c:pt idx="38">
                  <c:v>4887.4538220410204</c:v>
                </c:pt>
                <c:pt idx="39">
                  <c:v>4927.6098244717705</c:v>
                </c:pt>
                <c:pt idx="40">
                  <c:v>4858.8727105408925</c:v>
                </c:pt>
                <c:pt idx="41">
                  <c:v>4805.9108715086431</c:v>
                </c:pt>
                <c:pt idx="42">
                  <c:v>4684.002232410352</c:v>
                </c:pt>
                <c:pt idx="43">
                  <c:v>4629.3375965937485</c:v>
                </c:pt>
                <c:pt idx="44">
                  <c:v>4652.730626539158</c:v>
                </c:pt>
                <c:pt idx="45">
                  <c:v>4649.0230997869858</c:v>
                </c:pt>
                <c:pt idx="46">
                  <c:v>4674.7644873073868</c:v>
                </c:pt>
                <c:pt idx="47">
                  <c:v>4624.4198749052348</c:v>
                </c:pt>
                <c:pt idx="48">
                  <c:v>4666.5132777895924</c:v>
                </c:pt>
                <c:pt idx="49">
                  <c:v>4632.926704411072</c:v>
                </c:pt>
                <c:pt idx="50">
                  <c:v>4605.429567074274</c:v>
                </c:pt>
                <c:pt idx="51">
                  <c:v>4600.9530896997549</c:v>
                </c:pt>
                <c:pt idx="52">
                  <c:v>4598.9869907790389</c:v>
                </c:pt>
                <c:pt idx="53">
                  <c:v>4626.0286622837148</c:v>
                </c:pt>
                <c:pt idx="54">
                  <c:v>4599.063452750479</c:v>
                </c:pt>
                <c:pt idx="55">
                  <c:v>4629.5265222491535</c:v>
                </c:pt>
                <c:pt idx="56">
                  <c:v>4625.7872422680612</c:v>
                </c:pt>
                <c:pt idx="57">
                  <c:v>4613.5134338970547</c:v>
                </c:pt>
                <c:pt idx="58">
                  <c:v>4610.8897508052669</c:v>
                </c:pt>
                <c:pt idx="59">
                  <c:v>4575.7615379447479</c:v>
                </c:pt>
                <c:pt idx="60">
                  <c:v>4537.3086585394267</c:v>
                </c:pt>
                <c:pt idx="61">
                  <c:v>4571.7736781482763</c:v>
                </c:pt>
                <c:pt idx="62">
                  <c:v>4566.2401887459473</c:v>
                </c:pt>
                <c:pt idx="63">
                  <c:v>4549.1600349664905</c:v>
                </c:pt>
                <c:pt idx="64">
                  <c:v>4609.5978529999875</c:v>
                </c:pt>
                <c:pt idx="65">
                  <c:v>4635.2211438989561</c:v>
                </c:pt>
                <c:pt idx="66">
                  <c:v>4677.1038533039464</c:v>
                </c:pt>
                <c:pt idx="67">
                  <c:v>4669.5963080633619</c:v>
                </c:pt>
                <c:pt idx="68">
                  <c:v>4671.5198604702964</c:v>
                </c:pt>
                <c:pt idx="69">
                  <c:v>4636.8873935631755</c:v>
                </c:pt>
                <c:pt idx="70">
                  <c:v>4634.3928598191469</c:v>
                </c:pt>
                <c:pt idx="71">
                  <c:v>4687.3450057579939</c:v>
                </c:pt>
                <c:pt idx="72">
                  <c:v>4611.8164401538461</c:v>
                </c:pt>
                <c:pt idx="73">
                  <c:v>4629.7692985218073</c:v>
                </c:pt>
                <c:pt idx="74">
                  <c:v>4600.4539635500269</c:v>
                </c:pt>
                <c:pt idx="75">
                  <c:v>4642.4851217075757</c:v>
                </c:pt>
                <c:pt idx="76">
                  <c:v>4657.6471113026664</c:v>
                </c:pt>
                <c:pt idx="77">
                  <c:v>4678.7766216523978</c:v>
                </c:pt>
                <c:pt idx="78">
                  <c:v>4722.4642552036012</c:v>
                </c:pt>
                <c:pt idx="79">
                  <c:v>4766.6086202063234</c:v>
                </c:pt>
                <c:pt idx="80">
                  <c:v>4759.1143964671191</c:v>
                </c:pt>
                <c:pt idx="81">
                  <c:v>4765.5262259376168</c:v>
                </c:pt>
                <c:pt idx="82">
                  <c:v>4800.3533857016937</c:v>
                </c:pt>
                <c:pt idx="83">
                  <c:v>4762.9184995344031</c:v>
                </c:pt>
                <c:pt idx="84">
                  <c:v>4761.577604047935</c:v>
                </c:pt>
                <c:pt idx="85">
                  <c:v>4769.9163520514549</c:v>
                </c:pt>
                <c:pt idx="86">
                  <c:v>4739.748697260633</c:v>
                </c:pt>
                <c:pt idx="87">
                  <c:v>4709.97587844382</c:v>
                </c:pt>
                <c:pt idx="88">
                  <c:v>4698.781041494748</c:v>
                </c:pt>
                <c:pt idx="89">
                  <c:v>4725.4335517255231</c:v>
                </c:pt>
                <c:pt idx="90">
                  <c:v>4741.2716566915487</c:v>
                </c:pt>
                <c:pt idx="91">
                  <c:v>4749.3156759492758</c:v>
                </c:pt>
                <c:pt idx="92">
                  <c:v>4808.0627255778991</c:v>
                </c:pt>
                <c:pt idx="93">
                  <c:v>4803.8425314226761</c:v>
                </c:pt>
                <c:pt idx="94">
                  <c:v>4777.4538219947635</c:v>
                </c:pt>
                <c:pt idx="95">
                  <c:v>4768.3701776431881</c:v>
                </c:pt>
                <c:pt idx="96">
                  <c:v>4727.2033978290065</c:v>
                </c:pt>
                <c:pt idx="97">
                  <c:v>4740.404469320757</c:v>
                </c:pt>
                <c:pt idx="98">
                  <c:v>4753.9891533770588</c:v>
                </c:pt>
                <c:pt idx="99">
                  <c:v>4794.6392436391525</c:v>
                </c:pt>
                <c:pt idx="100">
                  <c:v>4817.1784119119675</c:v>
                </c:pt>
                <c:pt idx="101">
                  <c:v>4792.2403126985491</c:v>
                </c:pt>
                <c:pt idx="102">
                  <c:v>4781.3677931148377</c:v>
                </c:pt>
                <c:pt idx="103">
                  <c:v>4807.3682410262691</c:v>
                </c:pt>
                <c:pt idx="104">
                  <c:v>4816.7444638027082</c:v>
                </c:pt>
                <c:pt idx="105">
                  <c:v>4841.8852545796417</c:v>
                </c:pt>
                <c:pt idx="106">
                  <c:v>4815.8886956314836</c:v>
                </c:pt>
                <c:pt idx="107">
                  <c:v>4837.409110263121</c:v>
                </c:pt>
                <c:pt idx="108">
                  <c:v>4847.5831217483483</c:v>
                </c:pt>
                <c:pt idx="109">
                  <c:v>4862.492720436926</c:v>
                </c:pt>
                <c:pt idx="110">
                  <c:v>4858.4896890325599</c:v>
                </c:pt>
                <c:pt idx="111">
                  <c:v>4866.0861692579219</c:v>
                </c:pt>
                <c:pt idx="112">
                  <c:v>4904.7364980926213</c:v>
                </c:pt>
                <c:pt idx="113">
                  <c:v>4859.4529866841076</c:v>
                </c:pt>
                <c:pt idx="114">
                  <c:v>4837.9028657859899</c:v>
                </c:pt>
                <c:pt idx="115">
                  <c:v>4827.7525320953346</c:v>
                </c:pt>
                <c:pt idx="116">
                  <c:v>4825.5192873487604</c:v>
                </c:pt>
                <c:pt idx="117">
                  <c:v>4845.0800393069785</c:v>
                </c:pt>
                <c:pt idx="118">
                  <c:v>4855.683461199239</c:v>
                </c:pt>
                <c:pt idx="119">
                  <c:v>4823.1115523351282</c:v>
                </c:pt>
                <c:pt idx="120">
                  <c:v>4818.8538465633628</c:v>
                </c:pt>
                <c:pt idx="121">
                  <c:v>4813.2884436055838</c:v>
                </c:pt>
                <c:pt idx="122">
                  <c:v>4818.4978283820337</c:v>
                </c:pt>
                <c:pt idx="123">
                  <c:v>4829.1213870932779</c:v>
                </c:pt>
                <c:pt idx="124">
                  <c:v>4862.2997887590209</c:v>
                </c:pt>
                <c:pt idx="125">
                  <c:v>4850.1003996338859</c:v>
                </c:pt>
                <c:pt idx="126">
                  <c:v>4838.0403592364119</c:v>
                </c:pt>
                <c:pt idx="127">
                  <c:v>4846.8778886512682</c:v>
                </c:pt>
                <c:pt idx="128">
                  <c:v>4819.519561238284</c:v>
                </c:pt>
                <c:pt idx="129">
                  <c:v>4799.6808506303787</c:v>
                </c:pt>
                <c:pt idx="130">
                  <c:v>4800.2665903741026</c:v>
                </c:pt>
                <c:pt idx="131">
                  <c:v>4794.7277279594045</c:v>
                </c:pt>
                <c:pt idx="132">
                  <c:v>4808.7964537221123</c:v>
                </c:pt>
                <c:pt idx="133">
                  <c:v>4821.581134285213</c:v>
                </c:pt>
                <c:pt idx="134">
                  <c:v>4805.8413631201729</c:v>
                </c:pt>
                <c:pt idx="135">
                  <c:v>4807.6912852000196</c:v>
                </c:pt>
                <c:pt idx="136">
                  <c:v>4798.451313849333</c:v>
                </c:pt>
                <c:pt idx="137">
                  <c:v>4786.0050292682299</c:v>
                </c:pt>
                <c:pt idx="138">
                  <c:v>4767.6771843097122</c:v>
                </c:pt>
                <c:pt idx="139">
                  <c:v>4777.8876340222514</c:v>
                </c:pt>
                <c:pt idx="140">
                  <c:v>4783.8212868455003</c:v>
                </c:pt>
                <c:pt idx="141">
                  <c:v>4776.7749088877017</c:v>
                </c:pt>
                <c:pt idx="142">
                  <c:v>4781.542891177889</c:v>
                </c:pt>
                <c:pt idx="143">
                  <c:v>4764.1789037142898</c:v>
                </c:pt>
                <c:pt idx="144">
                  <c:v>4764.5954972846948</c:v>
                </c:pt>
                <c:pt idx="145">
                  <c:v>4797.1380648594841</c:v>
                </c:pt>
                <c:pt idx="146">
                  <c:v>4778.7278099835512</c:v>
                </c:pt>
                <c:pt idx="147">
                  <c:v>4762.0256323825097</c:v>
                </c:pt>
                <c:pt idx="148">
                  <c:v>4758.868961192692</c:v>
                </c:pt>
                <c:pt idx="149">
                  <c:v>4748.6585830067943</c:v>
                </c:pt>
                <c:pt idx="150">
                  <c:v>4751.4669164324805</c:v>
                </c:pt>
                <c:pt idx="151">
                  <c:v>4777.6528516080371</c:v>
                </c:pt>
                <c:pt idx="152">
                  <c:v>4754.6525996060564</c:v>
                </c:pt>
                <c:pt idx="153">
                  <c:v>4753.4045639523447</c:v>
                </c:pt>
                <c:pt idx="154">
                  <c:v>4750.0853197807082</c:v>
                </c:pt>
                <c:pt idx="155">
                  <c:v>4752.7939397305399</c:v>
                </c:pt>
                <c:pt idx="156">
                  <c:v>4732.7208238931762</c:v>
                </c:pt>
                <c:pt idx="157">
                  <c:v>4728.9288407541999</c:v>
                </c:pt>
                <c:pt idx="158">
                  <c:v>4729.8826848554618</c:v>
                </c:pt>
                <c:pt idx="159">
                  <c:v>4740.3114775361737</c:v>
                </c:pt>
                <c:pt idx="160">
                  <c:v>4739.8359553795817</c:v>
                </c:pt>
                <c:pt idx="161">
                  <c:v>4722.8207130948131</c:v>
                </c:pt>
                <c:pt idx="162">
                  <c:v>4716.4694083644054</c:v>
                </c:pt>
                <c:pt idx="163">
                  <c:v>4726.8448138572703</c:v>
                </c:pt>
                <c:pt idx="164">
                  <c:v>4737.40995565088</c:v>
                </c:pt>
                <c:pt idx="165">
                  <c:v>4727.5045588003495</c:v>
                </c:pt>
                <c:pt idx="166">
                  <c:v>4743.3080900932018</c:v>
                </c:pt>
                <c:pt idx="167">
                  <c:v>4763.359096967004</c:v>
                </c:pt>
                <c:pt idx="168">
                  <c:v>4787.7388124930885</c:v>
                </c:pt>
                <c:pt idx="169">
                  <c:v>4800.5028499191558</c:v>
                </c:pt>
                <c:pt idx="170">
                  <c:v>4816.7011335611724</c:v>
                </c:pt>
                <c:pt idx="171">
                  <c:v>4793.2665448909302</c:v>
                </c:pt>
                <c:pt idx="172">
                  <c:v>4785.7647791501859</c:v>
                </c:pt>
                <c:pt idx="173">
                  <c:v>4786.7460921316597</c:v>
                </c:pt>
                <c:pt idx="174">
                  <c:v>4810.7078253726258</c:v>
                </c:pt>
                <c:pt idx="175">
                  <c:v>4807.0050872511965</c:v>
                </c:pt>
                <c:pt idx="176">
                  <c:v>4834.2411814739698</c:v>
                </c:pt>
                <c:pt idx="177">
                  <c:v>4855.489318680713</c:v>
                </c:pt>
                <c:pt idx="178">
                  <c:v>4855.8647722764108</c:v>
                </c:pt>
                <c:pt idx="179">
                  <c:v>4842.6751743928717</c:v>
                </c:pt>
                <c:pt idx="180">
                  <c:v>4834.8509714376787</c:v>
                </c:pt>
                <c:pt idx="181">
                  <c:v>4819.0956620012958</c:v>
                </c:pt>
                <c:pt idx="182">
                  <c:v>4843.013257683514</c:v>
                </c:pt>
                <c:pt idx="183">
                  <c:v>4813.9127008978276</c:v>
                </c:pt>
                <c:pt idx="184">
                  <c:v>4816.7683266012309</c:v>
                </c:pt>
                <c:pt idx="185">
                  <c:v>4822.5359593597477</c:v>
                </c:pt>
                <c:pt idx="186">
                  <c:v>4837.7041773636174</c:v>
                </c:pt>
                <c:pt idx="187">
                  <c:v>4839.8102585712422</c:v>
                </c:pt>
                <c:pt idx="188">
                  <c:v>4839.3302716706339</c:v>
                </c:pt>
                <c:pt idx="189">
                  <c:v>4850.9603937804477</c:v>
                </c:pt>
                <c:pt idx="190">
                  <c:v>4857.8208065558629</c:v>
                </c:pt>
                <c:pt idx="191">
                  <c:v>4880.4389144859551</c:v>
                </c:pt>
                <c:pt idx="192">
                  <c:v>4891.0886980058549</c:v>
                </c:pt>
                <c:pt idx="193">
                  <c:v>4883.0661076195229</c:v>
                </c:pt>
                <c:pt idx="194">
                  <c:v>4866.9978200678688</c:v>
                </c:pt>
                <c:pt idx="195">
                  <c:v>4861.6572756727664</c:v>
                </c:pt>
                <c:pt idx="196">
                  <c:v>4855.4791270342257</c:v>
                </c:pt>
                <c:pt idx="197">
                  <c:v>4837.321940744594</c:v>
                </c:pt>
                <c:pt idx="198">
                  <c:v>4827.9202753257814</c:v>
                </c:pt>
                <c:pt idx="199">
                  <c:v>4824.5623265139011</c:v>
                </c:pt>
                <c:pt idx="200">
                  <c:v>4814.3245663352727</c:v>
                </c:pt>
                <c:pt idx="201">
                  <c:v>4829.8239775895327</c:v>
                </c:pt>
                <c:pt idx="202">
                  <c:v>4819.1707739900448</c:v>
                </c:pt>
                <c:pt idx="203">
                  <c:v>4811.0390155885962</c:v>
                </c:pt>
                <c:pt idx="204">
                  <c:v>4809.0338347042316</c:v>
                </c:pt>
                <c:pt idx="205">
                  <c:v>4807.0702732220007</c:v>
                </c:pt>
                <c:pt idx="206">
                  <c:v>4804.9157010129711</c:v>
                </c:pt>
                <c:pt idx="207">
                  <c:v>4812.8556767060345</c:v>
                </c:pt>
                <c:pt idx="208">
                  <c:v>4807.1204161421565</c:v>
                </c:pt>
                <c:pt idx="209">
                  <c:v>4815.229154280767</c:v>
                </c:pt>
                <c:pt idx="210">
                  <c:v>4836.0579068451925</c:v>
                </c:pt>
                <c:pt idx="211">
                  <c:v>4849.3418206429169</c:v>
                </c:pt>
                <c:pt idx="212">
                  <c:v>4832.1891093023769</c:v>
                </c:pt>
                <c:pt idx="213">
                  <c:v>4827.2028886134103</c:v>
                </c:pt>
                <c:pt idx="214">
                  <c:v>4828.6092128414575</c:v>
                </c:pt>
                <c:pt idx="215">
                  <c:v>4828.5523163702683</c:v>
                </c:pt>
                <c:pt idx="216">
                  <c:v>4839.4187363152105</c:v>
                </c:pt>
                <c:pt idx="217">
                  <c:v>4861.9811365209462</c:v>
                </c:pt>
                <c:pt idx="218">
                  <c:v>4863.3200211343792</c:v>
                </c:pt>
                <c:pt idx="219">
                  <c:v>4875.030091087885</c:v>
                </c:pt>
                <c:pt idx="220">
                  <c:v>4850.5509092078164</c:v>
                </c:pt>
                <c:pt idx="221">
                  <c:v>4865.6255443031741</c:v>
                </c:pt>
                <c:pt idx="222">
                  <c:v>4866.6054392779115</c:v>
                </c:pt>
                <c:pt idx="223">
                  <c:v>4859.5371706780088</c:v>
                </c:pt>
                <c:pt idx="224">
                  <c:v>4867.375768392988</c:v>
                </c:pt>
                <c:pt idx="225">
                  <c:v>4876.2212560695189</c:v>
                </c:pt>
                <c:pt idx="226">
                  <c:v>4881.4975615380827</c:v>
                </c:pt>
                <c:pt idx="227">
                  <c:v>4897.3573809216259</c:v>
                </c:pt>
                <c:pt idx="228">
                  <c:v>4887.6844584009568</c:v>
                </c:pt>
                <c:pt idx="229">
                  <c:v>4887.8194282292943</c:v>
                </c:pt>
                <c:pt idx="230">
                  <c:v>4877.8696417939072</c:v>
                </c:pt>
                <c:pt idx="231">
                  <c:v>4870.3008012436212</c:v>
                </c:pt>
                <c:pt idx="232">
                  <c:v>4857.3288864471297</c:v>
                </c:pt>
                <c:pt idx="233">
                  <c:v>4847.3351818832207</c:v>
                </c:pt>
                <c:pt idx="234">
                  <c:v>4863.0764445754758</c:v>
                </c:pt>
                <c:pt idx="235">
                  <c:v>4854.231448965972</c:v>
                </c:pt>
                <c:pt idx="236">
                  <c:v>4836.433634862623</c:v>
                </c:pt>
                <c:pt idx="237">
                  <c:v>4827.5045210694125</c:v>
                </c:pt>
                <c:pt idx="238">
                  <c:v>4838.479445710449</c:v>
                </c:pt>
                <c:pt idx="239">
                  <c:v>4850.3819111805442</c:v>
                </c:pt>
                <c:pt idx="240">
                  <c:v>4854.8981493793244</c:v>
                </c:pt>
                <c:pt idx="241">
                  <c:v>4841.1652242654673</c:v>
                </c:pt>
                <c:pt idx="242">
                  <c:v>4843.3291012908521</c:v>
                </c:pt>
                <c:pt idx="243">
                  <c:v>4844.8892993965073</c:v>
                </c:pt>
                <c:pt idx="244">
                  <c:v>4832.8333736744025</c:v>
                </c:pt>
                <c:pt idx="245">
                  <c:v>4831.1269256770256</c:v>
                </c:pt>
                <c:pt idx="246">
                  <c:v>4839.6032144989176</c:v>
                </c:pt>
                <c:pt idx="247">
                  <c:v>4839.2321915244338</c:v>
                </c:pt>
                <c:pt idx="248">
                  <c:v>4856.370201473992</c:v>
                </c:pt>
                <c:pt idx="249">
                  <c:v>4853.5047908783927</c:v>
                </c:pt>
                <c:pt idx="250">
                  <c:v>4849.9857915379725</c:v>
                </c:pt>
                <c:pt idx="251">
                  <c:v>4845.5640039205746</c:v>
                </c:pt>
                <c:pt idx="252">
                  <c:v>4831.2449139361479</c:v>
                </c:pt>
                <c:pt idx="253">
                  <c:v>4851.0274587681406</c:v>
                </c:pt>
                <c:pt idx="254">
                  <c:v>4852.1810974213859</c:v>
                </c:pt>
                <c:pt idx="255">
                  <c:v>4859.8644398149154</c:v>
                </c:pt>
                <c:pt idx="256">
                  <c:v>4867.0748965469584</c:v>
                </c:pt>
                <c:pt idx="257">
                  <c:v>4861.6506035209295</c:v>
                </c:pt>
                <c:pt idx="258">
                  <c:v>4850.1586908061008</c:v>
                </c:pt>
                <c:pt idx="259">
                  <c:v>4853.7400721480526</c:v>
                </c:pt>
                <c:pt idx="260">
                  <c:v>4853.4240833616532</c:v>
                </c:pt>
                <c:pt idx="261">
                  <c:v>4857.5072494240558</c:v>
                </c:pt>
                <c:pt idx="262">
                  <c:v>4849.3337889158156</c:v>
                </c:pt>
                <c:pt idx="263">
                  <c:v>4850.6269726302289</c:v>
                </c:pt>
                <c:pt idx="264">
                  <c:v>4845.8218238206791</c:v>
                </c:pt>
                <c:pt idx="265">
                  <c:v>4840.2548996612659</c:v>
                </c:pt>
                <c:pt idx="266">
                  <c:v>4842.5028547671445</c:v>
                </c:pt>
                <c:pt idx="267">
                  <c:v>4825.2385502060897</c:v>
                </c:pt>
                <c:pt idx="268">
                  <c:v>4832.9791239294709</c:v>
                </c:pt>
                <c:pt idx="269">
                  <c:v>4821.3046036477517</c:v>
                </c:pt>
                <c:pt idx="270">
                  <c:v>4818.8243726305582</c:v>
                </c:pt>
                <c:pt idx="271">
                  <c:v>4812.5879617624978</c:v>
                </c:pt>
                <c:pt idx="272">
                  <c:v>4802.19085091335</c:v>
                </c:pt>
                <c:pt idx="273">
                  <c:v>4816.112105297233</c:v>
                </c:pt>
                <c:pt idx="274">
                  <c:v>4805.5907772276541</c:v>
                </c:pt>
                <c:pt idx="275">
                  <c:v>4806.8855556766703</c:v>
                </c:pt>
                <c:pt idx="276">
                  <c:v>4820.7767312752776</c:v>
                </c:pt>
                <c:pt idx="277">
                  <c:v>4825.4269960296278</c:v>
                </c:pt>
                <c:pt idx="278">
                  <c:v>4807.704457368849</c:v>
                </c:pt>
                <c:pt idx="279">
                  <c:v>4810.370204178259</c:v>
                </c:pt>
                <c:pt idx="280">
                  <c:v>4816.1654190857853</c:v>
                </c:pt>
                <c:pt idx="281">
                  <c:v>4811.0519184413542</c:v>
                </c:pt>
                <c:pt idx="282">
                  <c:v>4815.1082875686479</c:v>
                </c:pt>
                <c:pt idx="283">
                  <c:v>4801.7363194129994</c:v>
                </c:pt>
                <c:pt idx="284">
                  <c:v>4808.1830595185265</c:v>
                </c:pt>
                <c:pt idx="285">
                  <c:v>4817.392603140891</c:v>
                </c:pt>
                <c:pt idx="286">
                  <c:v>4805.150928739522</c:v>
                </c:pt>
                <c:pt idx="287">
                  <c:v>4814.7844851403706</c:v>
                </c:pt>
                <c:pt idx="288">
                  <c:v>4805.720958334965</c:v>
                </c:pt>
                <c:pt idx="289">
                  <c:v>4806.906204289061</c:v>
                </c:pt>
                <c:pt idx="290">
                  <c:v>4817.5848157260134</c:v>
                </c:pt>
                <c:pt idx="291">
                  <c:v>4817.1017581017904</c:v>
                </c:pt>
                <c:pt idx="292">
                  <c:v>4811.3782909412867</c:v>
                </c:pt>
                <c:pt idx="293">
                  <c:v>4815.3503877098619</c:v>
                </c:pt>
                <c:pt idx="294">
                  <c:v>4818.5367807794482</c:v>
                </c:pt>
                <c:pt idx="295">
                  <c:v>4806.9655098327039</c:v>
                </c:pt>
                <c:pt idx="296">
                  <c:v>4815.7196744263147</c:v>
                </c:pt>
                <c:pt idx="297">
                  <c:v>4827.5660505949018</c:v>
                </c:pt>
                <c:pt idx="298">
                  <c:v>4830.6316231549181</c:v>
                </c:pt>
                <c:pt idx="299">
                  <c:v>4836.9903369581571</c:v>
                </c:pt>
                <c:pt idx="300">
                  <c:v>4837.8999937918552</c:v>
                </c:pt>
                <c:pt idx="301">
                  <c:v>4824.3353774148345</c:v>
                </c:pt>
                <c:pt idx="302">
                  <c:v>4812.0171997010275</c:v>
                </c:pt>
                <c:pt idx="303">
                  <c:v>4827.3083828504759</c:v>
                </c:pt>
                <c:pt idx="304">
                  <c:v>4817.8764691377719</c:v>
                </c:pt>
                <c:pt idx="305">
                  <c:v>4815.7178185375224</c:v>
                </c:pt>
                <c:pt idx="306">
                  <c:v>4798.7628633234362</c:v>
                </c:pt>
                <c:pt idx="307">
                  <c:v>4805.7019455088657</c:v>
                </c:pt>
                <c:pt idx="308">
                  <c:v>4808.2599286386803</c:v>
                </c:pt>
                <c:pt idx="309">
                  <c:v>4794.3596597588166</c:v>
                </c:pt>
                <c:pt idx="310">
                  <c:v>4794.6169735847407</c:v>
                </c:pt>
                <c:pt idx="311">
                  <c:v>4789.9987182775949</c:v>
                </c:pt>
                <c:pt idx="312">
                  <c:v>4776.5917699236752</c:v>
                </c:pt>
                <c:pt idx="313">
                  <c:v>4779.8006609834747</c:v>
                </c:pt>
                <c:pt idx="314">
                  <c:v>4778.5697571978226</c:v>
                </c:pt>
                <c:pt idx="315">
                  <c:v>4775.8114799687874</c:v>
                </c:pt>
                <c:pt idx="316">
                  <c:v>4780.5809749289192</c:v>
                </c:pt>
                <c:pt idx="317">
                  <c:v>4784.3193314657901</c:v>
                </c:pt>
                <c:pt idx="318">
                  <c:v>4768.9882557160745</c:v>
                </c:pt>
                <c:pt idx="319">
                  <c:v>4775.3695886526757</c:v>
                </c:pt>
                <c:pt idx="320">
                  <c:v>4785.5761830760002</c:v>
                </c:pt>
                <c:pt idx="321">
                  <c:v>4790.1994228773765</c:v>
                </c:pt>
                <c:pt idx="322">
                  <c:v>4791.8600426929279</c:v>
                </c:pt>
                <c:pt idx="323">
                  <c:v>4789.6714088536464</c:v>
                </c:pt>
                <c:pt idx="324">
                  <c:v>4784.5888077337295</c:v>
                </c:pt>
                <c:pt idx="325">
                  <c:v>4792.212479476626</c:v>
                </c:pt>
                <c:pt idx="326">
                  <c:v>4783.7683608051711</c:v>
                </c:pt>
                <c:pt idx="327">
                  <c:v>4797.8741434676258</c:v>
                </c:pt>
                <c:pt idx="328">
                  <c:v>4790.0619681612652</c:v>
                </c:pt>
                <c:pt idx="329">
                  <c:v>4790.7923695527734</c:v>
                </c:pt>
                <c:pt idx="330">
                  <c:v>4799.6515341508384</c:v>
                </c:pt>
                <c:pt idx="331">
                  <c:v>4807.5762151131485</c:v>
                </c:pt>
                <c:pt idx="332">
                  <c:v>4822.3605434153778</c:v>
                </c:pt>
                <c:pt idx="333">
                  <c:v>4826.2020394542997</c:v>
                </c:pt>
                <c:pt idx="334">
                  <c:v>4820.8993719243826</c:v>
                </c:pt>
                <c:pt idx="335">
                  <c:v>4827.5154780639523</c:v>
                </c:pt>
                <c:pt idx="336">
                  <c:v>4817.8060507963019</c:v>
                </c:pt>
                <c:pt idx="337">
                  <c:v>4808.2843516945131</c:v>
                </c:pt>
                <c:pt idx="338">
                  <c:v>4802.7852001639831</c:v>
                </c:pt>
                <c:pt idx="339">
                  <c:v>4792.6077539155867</c:v>
                </c:pt>
                <c:pt idx="340">
                  <c:v>4783.1880608792198</c:v>
                </c:pt>
                <c:pt idx="341">
                  <c:v>4792.1401095940146</c:v>
                </c:pt>
                <c:pt idx="342">
                  <c:v>4779.0077483352452</c:v>
                </c:pt>
                <c:pt idx="343">
                  <c:v>4768.7246354225272</c:v>
                </c:pt>
                <c:pt idx="344">
                  <c:v>4772.9055789906279</c:v>
                </c:pt>
                <c:pt idx="345">
                  <c:v>4771.3365369199091</c:v>
                </c:pt>
                <c:pt idx="346">
                  <c:v>4763.0295688000406</c:v>
                </c:pt>
                <c:pt idx="347">
                  <c:v>4765.805083780213</c:v>
                </c:pt>
                <c:pt idx="348">
                  <c:v>4768.5330807973114</c:v>
                </c:pt>
                <c:pt idx="349">
                  <c:v>4771.2027303743407</c:v>
                </c:pt>
                <c:pt idx="350">
                  <c:v>4766.7940928183925</c:v>
                </c:pt>
                <c:pt idx="351">
                  <c:v>4773.2892275281965</c:v>
                </c:pt>
                <c:pt idx="352">
                  <c:v>4774.8048779790188</c:v>
                </c:pt>
                <c:pt idx="353">
                  <c:v>4780.8638870194045</c:v>
                </c:pt>
                <c:pt idx="354">
                  <c:v>4777.6000211509008</c:v>
                </c:pt>
                <c:pt idx="355">
                  <c:v>4771.1211474411266</c:v>
                </c:pt>
                <c:pt idx="356">
                  <c:v>4773.1650510880645</c:v>
                </c:pt>
                <c:pt idx="357">
                  <c:v>4784.9943541231378</c:v>
                </c:pt>
                <c:pt idx="358">
                  <c:v>4788.9128007927193</c:v>
                </c:pt>
                <c:pt idx="359">
                  <c:v>4789.4992007138981</c:v>
                </c:pt>
                <c:pt idx="360">
                  <c:v>4797.2501030920685</c:v>
                </c:pt>
                <c:pt idx="361">
                  <c:v>4798.7661942871309</c:v>
                </c:pt>
                <c:pt idx="362">
                  <c:v>4798.3554438765495</c:v>
                </c:pt>
                <c:pt idx="363">
                  <c:v>4810.8154526172502</c:v>
                </c:pt>
                <c:pt idx="364">
                  <c:v>4819.5312747769567</c:v>
                </c:pt>
                <c:pt idx="365">
                  <c:v>4824.6938518266797</c:v>
                </c:pt>
                <c:pt idx="366">
                  <c:v>4825.7891600674138</c:v>
                </c:pt>
                <c:pt idx="367">
                  <c:v>4831.7744342203478</c:v>
                </c:pt>
                <c:pt idx="368">
                  <c:v>4827.9019084462534</c:v>
                </c:pt>
                <c:pt idx="369">
                  <c:v>4835.2044701257773</c:v>
                </c:pt>
                <c:pt idx="370">
                  <c:v>4825.3874060323997</c:v>
                </c:pt>
                <c:pt idx="371">
                  <c:v>4818.1965432667421</c:v>
                </c:pt>
                <c:pt idx="372">
                  <c:v>4824.5845841792134</c:v>
                </c:pt>
                <c:pt idx="373">
                  <c:v>4824.5608213678752</c:v>
                </c:pt>
                <c:pt idx="374">
                  <c:v>4813.4206572135363</c:v>
                </c:pt>
                <c:pt idx="375">
                  <c:v>4800.446094825681</c:v>
                </c:pt>
                <c:pt idx="376">
                  <c:v>4800.9599065106277</c:v>
                </c:pt>
                <c:pt idx="377">
                  <c:v>4813.096354917172</c:v>
                </c:pt>
                <c:pt idx="378">
                  <c:v>4810.5856330096967</c:v>
                </c:pt>
                <c:pt idx="379">
                  <c:v>4811.5099295257123</c:v>
                </c:pt>
                <c:pt idx="380">
                  <c:v>4802.3911143274427</c:v>
                </c:pt>
                <c:pt idx="381">
                  <c:v>4788.2383947434291</c:v>
                </c:pt>
                <c:pt idx="382">
                  <c:v>4788.4037104724766</c:v>
                </c:pt>
                <c:pt idx="383">
                  <c:v>4789.5424235457967</c:v>
                </c:pt>
                <c:pt idx="384">
                  <c:v>4776.8587972512451</c:v>
                </c:pt>
                <c:pt idx="385">
                  <c:v>4768.5062331895997</c:v>
                </c:pt>
                <c:pt idx="386">
                  <c:v>4776.2042110178263</c:v>
                </c:pt>
                <c:pt idx="387">
                  <c:v>4784.8023659143992</c:v>
                </c:pt>
                <c:pt idx="388">
                  <c:v>4774.0012321015611</c:v>
                </c:pt>
                <c:pt idx="389">
                  <c:v>4775.1058446977459</c:v>
                </c:pt>
                <c:pt idx="390">
                  <c:v>4773.3622682267542</c:v>
                </c:pt>
                <c:pt idx="391">
                  <c:v>4780.5691235520744</c:v>
                </c:pt>
                <c:pt idx="392">
                  <c:v>4783.6417559993661</c:v>
                </c:pt>
                <c:pt idx="393">
                  <c:v>4791.036174637642</c:v>
                </c:pt>
                <c:pt idx="394">
                  <c:v>4793.7628905396923</c:v>
                </c:pt>
                <c:pt idx="395">
                  <c:v>4791.0700370778995</c:v>
                </c:pt>
                <c:pt idx="396">
                  <c:v>4789.0931848406844</c:v>
                </c:pt>
                <c:pt idx="397">
                  <c:v>4780.61030882054</c:v>
                </c:pt>
                <c:pt idx="398">
                  <c:v>4777.0538183579056</c:v>
                </c:pt>
                <c:pt idx="399">
                  <c:v>4786.2445832927588</c:v>
                </c:pt>
                <c:pt idx="400">
                  <c:v>4782.3029847272619</c:v>
                </c:pt>
                <c:pt idx="401">
                  <c:v>4782.0848400691239</c:v>
                </c:pt>
                <c:pt idx="402">
                  <c:v>4794.6089452156566</c:v>
                </c:pt>
                <c:pt idx="403">
                  <c:v>4794.826785031978</c:v>
                </c:pt>
                <c:pt idx="404">
                  <c:v>4789.3956204321539</c:v>
                </c:pt>
                <c:pt idx="405">
                  <c:v>4799.2636037689817</c:v>
                </c:pt>
                <c:pt idx="406">
                  <c:v>4808.6920753490567</c:v>
                </c:pt>
                <c:pt idx="407">
                  <c:v>4808.3782118269464</c:v>
                </c:pt>
                <c:pt idx="408">
                  <c:v>4809.0751972522739</c:v>
                </c:pt>
                <c:pt idx="409">
                  <c:v>4800.8021893437144</c:v>
                </c:pt>
                <c:pt idx="410">
                  <c:v>4804.4063593277106</c:v>
                </c:pt>
                <c:pt idx="411">
                  <c:v>4800.4592622702739</c:v>
                </c:pt>
                <c:pt idx="412">
                  <c:v>4791.9743637196816</c:v>
                </c:pt>
                <c:pt idx="413">
                  <c:v>4800.0794423555499</c:v>
                </c:pt>
                <c:pt idx="414">
                  <c:v>4790.8925987614584</c:v>
                </c:pt>
                <c:pt idx="415">
                  <c:v>4789.0923451612944</c:v>
                </c:pt>
                <c:pt idx="416">
                  <c:v>4788.5263330315747</c:v>
                </c:pt>
                <c:pt idx="417">
                  <c:v>4792.3708822458912</c:v>
                </c:pt>
                <c:pt idx="418">
                  <c:v>4801.5154334826138</c:v>
                </c:pt>
                <c:pt idx="419">
                  <c:v>4802.2834997176624</c:v>
                </c:pt>
                <c:pt idx="420">
                  <c:v>4801.7133214315527</c:v>
                </c:pt>
                <c:pt idx="421">
                  <c:v>4810.4829131709839</c:v>
                </c:pt>
                <c:pt idx="422">
                  <c:v>4809.612345360616</c:v>
                </c:pt>
                <c:pt idx="423">
                  <c:v>4810.7461495261077</c:v>
                </c:pt>
                <c:pt idx="424">
                  <c:v>4812.7506009551043</c:v>
                </c:pt>
                <c:pt idx="425">
                  <c:v>4818.4960514785862</c:v>
                </c:pt>
                <c:pt idx="426">
                  <c:v>4808.3180420844728</c:v>
                </c:pt>
                <c:pt idx="427">
                  <c:v>4805.5001754371951</c:v>
                </c:pt>
                <c:pt idx="428">
                  <c:v>4805.3309546896462</c:v>
                </c:pt>
                <c:pt idx="429">
                  <c:v>4806.8310403292971</c:v>
                </c:pt>
                <c:pt idx="430">
                  <c:v>4799.086019484339</c:v>
                </c:pt>
                <c:pt idx="431">
                  <c:v>4805.2072214206355</c:v>
                </c:pt>
                <c:pt idx="432">
                  <c:v>4811.1214239169631</c:v>
                </c:pt>
                <c:pt idx="433">
                  <c:v>4805.8730322688216</c:v>
                </c:pt>
                <c:pt idx="434">
                  <c:v>4800.9703219743315</c:v>
                </c:pt>
                <c:pt idx="435">
                  <c:v>4807.6911666311353</c:v>
                </c:pt>
                <c:pt idx="436">
                  <c:v>4814.0998830319586</c:v>
                </c:pt>
                <c:pt idx="437">
                  <c:v>4811.4183131066729</c:v>
                </c:pt>
                <c:pt idx="438">
                  <c:v>4810.2278422092631</c:v>
                </c:pt>
                <c:pt idx="439">
                  <c:v>4803.7230470417107</c:v>
                </c:pt>
                <c:pt idx="440">
                  <c:v>4799.0780114504742</c:v>
                </c:pt>
                <c:pt idx="441">
                  <c:v>4793.0568624302332</c:v>
                </c:pt>
                <c:pt idx="442">
                  <c:v>4792.6619294437478</c:v>
                </c:pt>
                <c:pt idx="443">
                  <c:v>4786.7188627079386</c:v>
                </c:pt>
                <c:pt idx="444">
                  <c:v>4790.7734467980827</c:v>
                </c:pt>
                <c:pt idx="445">
                  <c:v>4790.2961054776179</c:v>
                </c:pt>
                <c:pt idx="446">
                  <c:v>4782.1966539464147</c:v>
                </c:pt>
                <c:pt idx="447">
                  <c:v>4785.0880758259682</c:v>
                </c:pt>
                <c:pt idx="448">
                  <c:v>4781.0046912125654</c:v>
                </c:pt>
                <c:pt idx="449">
                  <c:v>4782.8885147895253</c:v>
                </c:pt>
                <c:pt idx="450">
                  <c:v>4776.0046151519773</c:v>
                </c:pt>
                <c:pt idx="451">
                  <c:v>4773.8904455985985</c:v>
                </c:pt>
                <c:pt idx="452">
                  <c:v>4776.8191886602772</c:v>
                </c:pt>
                <c:pt idx="453">
                  <c:v>4781.1804435145095</c:v>
                </c:pt>
                <c:pt idx="454">
                  <c:v>4790.9779324897172</c:v>
                </c:pt>
                <c:pt idx="455">
                  <c:v>4796.7830602102631</c:v>
                </c:pt>
                <c:pt idx="456">
                  <c:v>4797.6363481238304</c:v>
                </c:pt>
                <c:pt idx="457">
                  <c:v>4805.8501298026331</c:v>
                </c:pt>
                <c:pt idx="458">
                  <c:v>4803.060813787085</c:v>
                </c:pt>
                <c:pt idx="459">
                  <c:v>4794.7665213874579</c:v>
                </c:pt>
                <c:pt idx="460">
                  <c:v>4799.6786243822517</c:v>
                </c:pt>
                <c:pt idx="461">
                  <c:v>4795.8679123915335</c:v>
                </c:pt>
                <c:pt idx="462">
                  <c:v>4794.9852503663169</c:v>
                </c:pt>
                <c:pt idx="463">
                  <c:v>4788.0427731439595</c:v>
                </c:pt>
                <c:pt idx="464">
                  <c:v>4779.5940727807201</c:v>
                </c:pt>
                <c:pt idx="465">
                  <c:v>4777.3035253806565</c:v>
                </c:pt>
                <c:pt idx="466">
                  <c:v>4782.9285818740018</c:v>
                </c:pt>
                <c:pt idx="467">
                  <c:v>4789.5483003156814</c:v>
                </c:pt>
                <c:pt idx="468">
                  <c:v>4797.7528976732347</c:v>
                </c:pt>
                <c:pt idx="469">
                  <c:v>4802.2094145788224</c:v>
                </c:pt>
                <c:pt idx="470">
                  <c:v>4810.6558619175876</c:v>
                </c:pt>
                <c:pt idx="471">
                  <c:v>4816.1200129057015</c:v>
                </c:pt>
                <c:pt idx="472">
                  <c:v>4813.376019105358</c:v>
                </c:pt>
                <c:pt idx="473">
                  <c:v>4816.7468998212353</c:v>
                </c:pt>
                <c:pt idx="474">
                  <c:v>4819.4666854569232</c:v>
                </c:pt>
                <c:pt idx="475">
                  <c:v>4824.472903828173</c:v>
                </c:pt>
                <c:pt idx="476">
                  <c:v>4824.726599232742</c:v>
                </c:pt>
                <c:pt idx="477">
                  <c:v>4822.8877836270085</c:v>
                </c:pt>
                <c:pt idx="478">
                  <c:v>4823.2108637311467</c:v>
                </c:pt>
                <c:pt idx="479">
                  <c:v>4824.0061912683186</c:v>
                </c:pt>
                <c:pt idx="480">
                  <c:v>4821.6975181673351</c:v>
                </c:pt>
                <c:pt idx="481">
                  <c:v>4815.7437143044253</c:v>
                </c:pt>
                <c:pt idx="482">
                  <c:v>4823.8025553831967</c:v>
                </c:pt>
                <c:pt idx="483">
                  <c:v>4820.1255206611586</c:v>
                </c:pt>
                <c:pt idx="484">
                  <c:v>4817.5170359478652</c:v>
                </c:pt>
                <c:pt idx="485">
                  <c:v>4820.0895691487849</c:v>
                </c:pt>
                <c:pt idx="486">
                  <c:v>4817.0527090356454</c:v>
                </c:pt>
                <c:pt idx="487">
                  <c:v>4824.5303762142867</c:v>
                </c:pt>
                <c:pt idx="488">
                  <c:v>4833.3978899008125</c:v>
                </c:pt>
                <c:pt idx="489">
                  <c:v>4828.3922080894499</c:v>
                </c:pt>
                <c:pt idx="490">
                  <c:v>4827.3085272375483</c:v>
                </c:pt>
                <c:pt idx="491">
                  <c:v>4835.233296920338</c:v>
                </c:pt>
                <c:pt idx="492">
                  <c:v>4824.6949366397921</c:v>
                </c:pt>
                <c:pt idx="493">
                  <c:v>4827.5682642187094</c:v>
                </c:pt>
                <c:pt idx="494">
                  <c:v>4822.6541005197269</c:v>
                </c:pt>
                <c:pt idx="495">
                  <c:v>4811.8520936875539</c:v>
                </c:pt>
                <c:pt idx="496">
                  <c:v>4810.4687045838746</c:v>
                </c:pt>
                <c:pt idx="497">
                  <c:v>4811.2493044707326</c:v>
                </c:pt>
                <c:pt idx="498">
                  <c:v>4817.3561670341096</c:v>
                </c:pt>
                <c:pt idx="499">
                  <c:v>4822.8178907603842</c:v>
                </c:pt>
                <c:pt idx="500">
                  <c:v>4828.1339318339224</c:v>
                </c:pt>
                <c:pt idx="501">
                  <c:v>4823.0775591687125</c:v>
                </c:pt>
                <c:pt idx="502">
                  <c:v>4818.7229686089413</c:v>
                </c:pt>
                <c:pt idx="503">
                  <c:v>4814.9484448340208</c:v>
                </c:pt>
                <c:pt idx="504">
                  <c:v>4811.5719115712382</c:v>
                </c:pt>
                <c:pt idx="505">
                  <c:v>4808.2782626691842</c:v>
                </c:pt>
                <c:pt idx="506">
                  <c:v>4810.127414632334</c:v>
                </c:pt>
                <c:pt idx="507">
                  <c:v>4807.1095279464289</c:v>
                </c:pt>
                <c:pt idx="508">
                  <c:v>4806.8144668405221</c:v>
                </c:pt>
                <c:pt idx="509">
                  <c:v>4810.3601535152702</c:v>
                </c:pt>
                <c:pt idx="510">
                  <c:v>4805.6317015608174</c:v>
                </c:pt>
                <c:pt idx="511">
                  <c:v>4811.6262769059249</c:v>
                </c:pt>
                <c:pt idx="512">
                  <c:v>4811.2026987398867</c:v>
                </c:pt>
                <c:pt idx="513">
                  <c:v>4801.4178445048465</c:v>
                </c:pt>
                <c:pt idx="514">
                  <c:v>4794.1438155104024</c:v>
                </c:pt>
                <c:pt idx="515">
                  <c:v>4790.2485303351004</c:v>
                </c:pt>
                <c:pt idx="516">
                  <c:v>4796.3709378390158</c:v>
                </c:pt>
                <c:pt idx="517">
                  <c:v>4795.0738040519782</c:v>
                </c:pt>
                <c:pt idx="518">
                  <c:v>4790.7390971281884</c:v>
                </c:pt>
                <c:pt idx="519">
                  <c:v>4782.9751318876069</c:v>
                </c:pt>
                <c:pt idx="520">
                  <c:v>4776.5897751830444</c:v>
                </c:pt>
                <c:pt idx="521">
                  <c:v>4781.8251521179209</c:v>
                </c:pt>
                <c:pt idx="522">
                  <c:v>4782.8380078350956</c:v>
                </c:pt>
                <c:pt idx="523">
                  <c:v>4788.5607081145154</c:v>
                </c:pt>
                <c:pt idx="524">
                  <c:v>4786.4977644209066</c:v>
                </c:pt>
                <c:pt idx="525">
                  <c:v>4783.7032929139405</c:v>
                </c:pt>
                <c:pt idx="526">
                  <c:v>4790.021529271884</c:v>
                </c:pt>
                <c:pt idx="527">
                  <c:v>4790.484825792837</c:v>
                </c:pt>
                <c:pt idx="528">
                  <c:v>4798.1054696809178</c:v>
                </c:pt>
                <c:pt idx="529">
                  <c:v>4804.4026261800627</c:v>
                </c:pt>
                <c:pt idx="530">
                  <c:v>4802.2152948834591</c:v>
                </c:pt>
                <c:pt idx="531">
                  <c:v>4804.7754261783384</c:v>
                </c:pt>
                <c:pt idx="532">
                  <c:v>4797.9813592541705</c:v>
                </c:pt>
                <c:pt idx="533">
                  <c:v>4790.0149691127244</c:v>
                </c:pt>
                <c:pt idx="534">
                  <c:v>4781.9775268956464</c:v>
                </c:pt>
                <c:pt idx="535">
                  <c:v>4779.1428251129573</c:v>
                </c:pt>
                <c:pt idx="536">
                  <c:v>4783.2670754494839</c:v>
                </c:pt>
                <c:pt idx="537">
                  <c:v>4786.254109741285</c:v>
                </c:pt>
                <c:pt idx="538">
                  <c:v>4794.3816432546355</c:v>
                </c:pt>
                <c:pt idx="539">
                  <c:v>4798.3111229136357</c:v>
                </c:pt>
                <c:pt idx="540">
                  <c:v>4794.9470674860886</c:v>
                </c:pt>
                <c:pt idx="541">
                  <c:v>4800.0265219544972</c:v>
                </c:pt>
                <c:pt idx="542">
                  <c:v>4806.4975245234091</c:v>
                </c:pt>
                <c:pt idx="543">
                  <c:v>4811.8464985827013</c:v>
                </c:pt>
                <c:pt idx="544">
                  <c:v>4818.6922253171933</c:v>
                </c:pt>
                <c:pt idx="545">
                  <c:v>4816.8792189375536</c:v>
                </c:pt>
                <c:pt idx="546">
                  <c:v>4815.7387156056147</c:v>
                </c:pt>
                <c:pt idx="547">
                  <c:v>4818.6779672315397</c:v>
                </c:pt>
                <c:pt idx="548">
                  <c:v>4819.8480066574321</c:v>
                </c:pt>
                <c:pt idx="549">
                  <c:v>4822.9058098413298</c:v>
                </c:pt>
                <c:pt idx="550">
                  <c:v>4826.721849312732</c:v>
                </c:pt>
                <c:pt idx="551">
                  <c:v>4818.0149947493419</c:v>
                </c:pt>
                <c:pt idx="552">
                  <c:v>4823.277996719351</c:v>
                </c:pt>
                <c:pt idx="553">
                  <c:v>4817.2622634083164</c:v>
                </c:pt>
                <c:pt idx="554">
                  <c:v>4812.5462662910932</c:v>
                </c:pt>
                <c:pt idx="555">
                  <c:v>4813.5263556544141</c:v>
                </c:pt>
                <c:pt idx="556">
                  <c:v>4819.0223769235408</c:v>
                </c:pt>
                <c:pt idx="557">
                  <c:v>4816.0069763544052</c:v>
                </c:pt>
                <c:pt idx="558">
                  <c:v>4810.3696766748308</c:v>
                </c:pt>
                <c:pt idx="559">
                  <c:v>4808.0630489517898</c:v>
                </c:pt>
                <c:pt idx="560">
                  <c:v>4802.791290913241</c:v>
                </c:pt>
                <c:pt idx="561">
                  <c:v>4800.7419313460123</c:v>
                </c:pt>
                <c:pt idx="562">
                  <c:v>4793.9690458990663</c:v>
                </c:pt>
                <c:pt idx="563">
                  <c:v>4788.4429203390382</c:v>
                </c:pt>
                <c:pt idx="564">
                  <c:v>4782.0027864768044</c:v>
                </c:pt>
                <c:pt idx="565">
                  <c:v>4789.3169720129663</c:v>
                </c:pt>
                <c:pt idx="566">
                  <c:v>4792.6254130753841</c:v>
                </c:pt>
                <c:pt idx="567">
                  <c:v>4798.1141990605847</c:v>
                </c:pt>
                <c:pt idx="568">
                  <c:v>4795.9175729924627</c:v>
                </c:pt>
                <c:pt idx="569">
                  <c:v>4795.9047016347722</c:v>
                </c:pt>
                <c:pt idx="570">
                  <c:v>4793.6116629220569</c:v>
                </c:pt>
                <c:pt idx="571">
                  <c:v>4801.1771961429931</c:v>
                </c:pt>
                <c:pt idx="572">
                  <c:v>4796.8736520774146</c:v>
                </c:pt>
                <c:pt idx="573">
                  <c:v>4802.6590331702209</c:v>
                </c:pt>
                <c:pt idx="574">
                  <c:v>4798.8537103497265</c:v>
                </c:pt>
                <c:pt idx="575">
                  <c:v>4800.4746571027081</c:v>
                </c:pt>
                <c:pt idx="576">
                  <c:v>4802.9410871796035</c:v>
                </c:pt>
                <c:pt idx="577">
                  <c:v>4807.3139343836538</c:v>
                </c:pt>
                <c:pt idx="578">
                  <c:v>4799.818167578901</c:v>
                </c:pt>
                <c:pt idx="579">
                  <c:v>4803.6051051007889</c:v>
                </c:pt>
                <c:pt idx="580">
                  <c:v>4799.9192293255455</c:v>
                </c:pt>
                <c:pt idx="581">
                  <c:v>4799.8621517951797</c:v>
                </c:pt>
                <c:pt idx="582">
                  <c:v>4795.8835600581351</c:v>
                </c:pt>
                <c:pt idx="583">
                  <c:v>4790.9293313995177</c:v>
                </c:pt>
                <c:pt idx="584">
                  <c:v>4790.4409290909698</c:v>
                </c:pt>
                <c:pt idx="585">
                  <c:v>4793.2282682856585</c:v>
                </c:pt>
                <c:pt idx="586">
                  <c:v>4788.5720395133058</c:v>
                </c:pt>
                <c:pt idx="587">
                  <c:v>4785.2435993645649</c:v>
                </c:pt>
                <c:pt idx="588">
                  <c:v>4780.8362254367785</c:v>
                </c:pt>
                <c:pt idx="589">
                  <c:v>4780.5882421224524</c:v>
                </c:pt>
                <c:pt idx="590">
                  <c:v>4778.1497481091146</c:v>
                </c:pt>
                <c:pt idx="591">
                  <c:v>4784.3116431789003</c:v>
                </c:pt>
                <c:pt idx="592">
                  <c:v>4787.0732211750346</c:v>
                </c:pt>
                <c:pt idx="593">
                  <c:v>4785.082290776566</c:v>
                </c:pt>
                <c:pt idx="594">
                  <c:v>4787.7341600318523</c:v>
                </c:pt>
                <c:pt idx="595">
                  <c:v>4793.8072740199068</c:v>
                </c:pt>
                <c:pt idx="596">
                  <c:v>4794.6570851095967</c:v>
                </c:pt>
                <c:pt idx="597">
                  <c:v>4793.9038693870089</c:v>
                </c:pt>
                <c:pt idx="598">
                  <c:v>4794.2911445701075</c:v>
                </c:pt>
                <c:pt idx="599">
                  <c:v>4792.219195922672</c:v>
                </c:pt>
                <c:pt idx="600">
                  <c:v>4794.6621893966067</c:v>
                </c:pt>
                <c:pt idx="601">
                  <c:v>4791.3035291434253</c:v>
                </c:pt>
                <c:pt idx="602">
                  <c:v>4793.3310133400291</c:v>
                </c:pt>
                <c:pt idx="603">
                  <c:v>4793.6145333908635</c:v>
                </c:pt>
                <c:pt idx="604">
                  <c:v>4785.9648450127415</c:v>
                </c:pt>
                <c:pt idx="605">
                  <c:v>4788.8421252217513</c:v>
                </c:pt>
                <c:pt idx="606">
                  <c:v>4785.8982688919568</c:v>
                </c:pt>
                <c:pt idx="607">
                  <c:v>4777.1358469688539</c:v>
                </c:pt>
                <c:pt idx="608">
                  <c:v>4773.8051701952136</c:v>
                </c:pt>
                <c:pt idx="609">
                  <c:v>4772.5312251736132</c:v>
                </c:pt>
                <c:pt idx="610">
                  <c:v>4768.8587234634979</c:v>
                </c:pt>
                <c:pt idx="611">
                  <c:v>4764.1014790246472</c:v>
                </c:pt>
                <c:pt idx="612">
                  <c:v>4758.513012032492</c:v>
                </c:pt>
                <c:pt idx="613">
                  <c:v>4759.3169489939928</c:v>
                </c:pt>
                <c:pt idx="614">
                  <c:v>4760.6337429560017</c:v>
                </c:pt>
                <c:pt idx="615">
                  <c:v>4757.9494967069286</c:v>
                </c:pt>
                <c:pt idx="616">
                  <c:v>4758.0346366892772</c:v>
                </c:pt>
                <c:pt idx="617">
                  <c:v>4748.5309546310791</c:v>
                </c:pt>
                <c:pt idx="618">
                  <c:v>4750.5943163782922</c:v>
                </c:pt>
                <c:pt idx="619">
                  <c:v>4756.458367065653</c:v>
                </c:pt>
                <c:pt idx="620">
                  <c:v>4759.6241900335526</c:v>
                </c:pt>
                <c:pt idx="621">
                  <c:v>4758.2146100434884</c:v>
                </c:pt>
                <c:pt idx="622">
                  <c:v>4755.4329959562838</c:v>
                </c:pt>
                <c:pt idx="623">
                  <c:v>4754.7293355819984</c:v>
                </c:pt>
                <c:pt idx="624">
                  <c:v>4749.3242055946448</c:v>
                </c:pt>
                <c:pt idx="625">
                  <c:v>4750.1079508026305</c:v>
                </c:pt>
                <c:pt idx="626">
                  <c:v>4752.9595448977416</c:v>
                </c:pt>
                <c:pt idx="627">
                  <c:v>4758.2322599928111</c:v>
                </c:pt>
                <c:pt idx="628">
                  <c:v>4758.9198312273647</c:v>
                </c:pt>
                <c:pt idx="629">
                  <c:v>4764.0661366143831</c:v>
                </c:pt>
                <c:pt idx="630">
                  <c:v>4765.4723188921171</c:v>
                </c:pt>
                <c:pt idx="631">
                  <c:v>4764.0960492921968</c:v>
                </c:pt>
                <c:pt idx="632">
                  <c:v>4768.7335088450345</c:v>
                </c:pt>
                <c:pt idx="633">
                  <c:v>4759.1592827508302</c:v>
                </c:pt>
                <c:pt idx="634">
                  <c:v>4756.0017159328054</c:v>
                </c:pt>
                <c:pt idx="635">
                  <c:v>4752.0851542205237</c:v>
                </c:pt>
                <c:pt idx="636">
                  <c:v>4757.1132354117508</c:v>
                </c:pt>
                <c:pt idx="637">
                  <c:v>4754.0429085702581</c:v>
                </c:pt>
                <c:pt idx="638">
                  <c:v>4746.7800116089657</c:v>
                </c:pt>
                <c:pt idx="639">
                  <c:v>4753.0466610026724</c:v>
                </c:pt>
                <c:pt idx="640">
                  <c:v>4747.870127696222</c:v>
                </c:pt>
                <c:pt idx="641">
                  <c:v>4745.3291771696486</c:v>
                </c:pt>
                <c:pt idx="642">
                  <c:v>4750.588016203711</c:v>
                </c:pt>
                <c:pt idx="643">
                  <c:v>4751.0216078339872</c:v>
                </c:pt>
                <c:pt idx="644">
                  <c:v>4755.2747851916938</c:v>
                </c:pt>
                <c:pt idx="645">
                  <c:v>4750.8084716038211</c:v>
                </c:pt>
                <c:pt idx="646">
                  <c:v>4745.1172537740522</c:v>
                </c:pt>
                <c:pt idx="647">
                  <c:v>4741.5376622665926</c:v>
                </c:pt>
                <c:pt idx="648">
                  <c:v>4747.8004281770609</c:v>
                </c:pt>
                <c:pt idx="649">
                  <c:v>4743.6473442905726</c:v>
                </c:pt>
                <c:pt idx="650">
                  <c:v>4745.6623757257303</c:v>
                </c:pt>
                <c:pt idx="651">
                  <c:v>4749.0639996083592</c:v>
                </c:pt>
                <c:pt idx="652">
                  <c:v>4746.7160021342133</c:v>
                </c:pt>
                <c:pt idx="653">
                  <c:v>4742.7659376467409</c:v>
                </c:pt>
                <c:pt idx="654">
                  <c:v>4738.9855446410411</c:v>
                </c:pt>
                <c:pt idx="655">
                  <c:v>4745.4332787604908</c:v>
                </c:pt>
                <c:pt idx="656">
                  <c:v>4748.1875789865599</c:v>
                </c:pt>
                <c:pt idx="657">
                  <c:v>4750.0003388374098</c:v>
                </c:pt>
                <c:pt idx="658">
                  <c:v>4746.1523121760411</c:v>
                </c:pt>
                <c:pt idx="659">
                  <c:v>4742.79937715509</c:v>
                </c:pt>
                <c:pt idx="660">
                  <c:v>4746.292144351075</c:v>
                </c:pt>
                <c:pt idx="661">
                  <c:v>4743.236939419553</c:v>
                </c:pt>
                <c:pt idx="662">
                  <c:v>4745.2795527145636</c:v>
                </c:pt>
                <c:pt idx="663">
                  <c:v>4741.6195843257292</c:v>
                </c:pt>
                <c:pt idx="664">
                  <c:v>4747.0505570181449</c:v>
                </c:pt>
                <c:pt idx="665">
                  <c:v>4750.0717930526152</c:v>
                </c:pt>
                <c:pt idx="666">
                  <c:v>4750.4758811412939</c:v>
                </c:pt>
                <c:pt idx="667">
                  <c:v>4751.3274310084489</c:v>
                </c:pt>
                <c:pt idx="668">
                  <c:v>4753.9135647494759</c:v>
                </c:pt>
                <c:pt idx="669">
                  <c:v>4760.0652998714022</c:v>
                </c:pt>
                <c:pt idx="670">
                  <c:v>4765.1596512703927</c:v>
                </c:pt>
                <c:pt idx="671">
                  <c:v>4763.6630029019216</c:v>
                </c:pt>
                <c:pt idx="672">
                  <c:v>4762.4369527988056</c:v>
                </c:pt>
                <c:pt idx="673">
                  <c:v>4757.7615561437442</c:v>
                </c:pt>
                <c:pt idx="674">
                  <c:v>4755.1887474858013</c:v>
                </c:pt>
                <c:pt idx="675">
                  <c:v>4749.0658352546425</c:v>
                </c:pt>
                <c:pt idx="676">
                  <c:v>4753.0118863790067</c:v>
                </c:pt>
                <c:pt idx="677">
                  <c:v>4753.392968532864</c:v>
                </c:pt>
                <c:pt idx="678">
                  <c:v>4746.8423800328765</c:v>
                </c:pt>
                <c:pt idx="679">
                  <c:v>4751.6981024440238</c:v>
                </c:pt>
                <c:pt idx="680">
                  <c:v>4754.8847108817081</c:v>
                </c:pt>
                <c:pt idx="681">
                  <c:v>4750.1616945757514</c:v>
                </c:pt>
                <c:pt idx="682">
                  <c:v>4751.1877078957086</c:v>
                </c:pt>
                <c:pt idx="683">
                  <c:v>4752.8680339298026</c:v>
                </c:pt>
                <c:pt idx="684">
                  <c:v>4754.0811858414199</c:v>
                </c:pt>
                <c:pt idx="685">
                  <c:v>4753.176832914296</c:v>
                </c:pt>
                <c:pt idx="686">
                  <c:v>4751.4641868465969</c:v>
                </c:pt>
                <c:pt idx="687">
                  <c:v>4750.4399584079965</c:v>
                </c:pt>
                <c:pt idx="688">
                  <c:v>4745.1862973380048</c:v>
                </c:pt>
                <c:pt idx="689">
                  <c:v>4741.4605953843147</c:v>
                </c:pt>
                <c:pt idx="690">
                  <c:v>4737.2447020539548</c:v>
                </c:pt>
                <c:pt idx="691">
                  <c:v>4733.8378373468877</c:v>
                </c:pt>
                <c:pt idx="692">
                  <c:v>4733.9631589525516</c:v>
                </c:pt>
                <c:pt idx="693">
                  <c:v>4734.25826358016</c:v>
                </c:pt>
                <c:pt idx="694">
                  <c:v>4738.05963365159</c:v>
                </c:pt>
                <c:pt idx="695">
                  <c:v>4732.3267232283533</c:v>
                </c:pt>
                <c:pt idx="696">
                  <c:v>4730.0802799125795</c:v>
                </c:pt>
                <c:pt idx="697">
                  <c:v>4724.6868883750885</c:v>
                </c:pt>
                <c:pt idx="698">
                  <c:v>4726.7828785569172</c:v>
                </c:pt>
                <c:pt idx="699">
                  <c:v>4724.4078720470452</c:v>
                </c:pt>
                <c:pt idx="700">
                  <c:v>4731.4362974809374</c:v>
                </c:pt>
                <c:pt idx="701">
                  <c:v>4727.9925395187174</c:v>
                </c:pt>
                <c:pt idx="702">
                  <c:v>4727.2727978820458</c:v>
                </c:pt>
                <c:pt idx="703">
                  <c:v>4723.1949594147236</c:v>
                </c:pt>
                <c:pt idx="704">
                  <c:v>4721.4553520085974</c:v>
                </c:pt>
                <c:pt idx="705">
                  <c:v>4722.8601179633606</c:v>
                </c:pt>
                <c:pt idx="706">
                  <c:v>4718.0757448628856</c:v>
                </c:pt>
                <c:pt idx="707">
                  <c:v>4720.9078414963569</c:v>
                </c:pt>
                <c:pt idx="708">
                  <c:v>4727.2454899504655</c:v>
                </c:pt>
                <c:pt idx="709">
                  <c:v>4727.1468279321916</c:v>
                </c:pt>
                <c:pt idx="710">
                  <c:v>4726.0115164372564</c:v>
                </c:pt>
                <c:pt idx="711">
                  <c:v>4720.5524222223457</c:v>
                </c:pt>
                <c:pt idx="712">
                  <c:v>4721.638090568561</c:v>
                </c:pt>
                <c:pt idx="713">
                  <c:v>4716.6496256962391</c:v>
                </c:pt>
                <c:pt idx="714">
                  <c:v>4722.0304636144492</c:v>
                </c:pt>
                <c:pt idx="715">
                  <c:v>4722.0540564134953</c:v>
                </c:pt>
                <c:pt idx="716">
                  <c:v>4726.2192539163561</c:v>
                </c:pt>
                <c:pt idx="717">
                  <c:v>4727.5162138094111</c:v>
                </c:pt>
                <c:pt idx="718">
                  <c:v>4728.2157214178178</c:v>
                </c:pt>
                <c:pt idx="719">
                  <c:v>4729.788272286165</c:v>
                </c:pt>
                <c:pt idx="720">
                  <c:v>4733.1010860376873</c:v>
                </c:pt>
                <c:pt idx="721">
                  <c:v>4739.0053107114018</c:v>
                </c:pt>
                <c:pt idx="722">
                  <c:v>4733.4995528003328</c:v>
                </c:pt>
                <c:pt idx="723">
                  <c:v>4737.7730779558851</c:v>
                </c:pt>
                <c:pt idx="724">
                  <c:v>4736.5854602849186</c:v>
                </c:pt>
                <c:pt idx="725">
                  <c:v>4737.8007666313251</c:v>
                </c:pt>
                <c:pt idx="726">
                  <c:v>4735.1921339821783</c:v>
                </c:pt>
                <c:pt idx="727">
                  <c:v>4735.7226478704442</c:v>
                </c:pt>
                <c:pt idx="728">
                  <c:v>4732.0473697831549</c:v>
                </c:pt>
                <c:pt idx="729">
                  <c:v>4729.3889954065853</c:v>
                </c:pt>
                <c:pt idx="730">
                  <c:v>4731.9875483103242</c:v>
                </c:pt>
                <c:pt idx="731">
                  <c:v>4728.6797521934095</c:v>
                </c:pt>
                <c:pt idx="732">
                  <c:v>4721.5930165744303</c:v>
                </c:pt>
                <c:pt idx="733">
                  <c:v>4719.8801701949051</c:v>
                </c:pt>
                <c:pt idx="734">
                  <c:v>4720.2926891976949</c:v>
                </c:pt>
                <c:pt idx="735">
                  <c:v>4722.4522003907441</c:v>
                </c:pt>
                <c:pt idx="736">
                  <c:v>4717.7187417288324</c:v>
                </c:pt>
                <c:pt idx="737">
                  <c:v>4714.8480105969429</c:v>
                </c:pt>
                <c:pt idx="738">
                  <c:v>4720.0515381284531</c:v>
                </c:pt>
                <c:pt idx="739">
                  <c:v>4718.7064139056283</c:v>
                </c:pt>
                <c:pt idx="740">
                  <c:v>4723.2136060914627</c:v>
                </c:pt>
                <c:pt idx="741">
                  <c:v>4721.9146955933065</c:v>
                </c:pt>
                <c:pt idx="742">
                  <c:v>4720.5066727345466</c:v>
                </c:pt>
                <c:pt idx="743">
                  <c:v>4716.161093159335</c:v>
                </c:pt>
                <c:pt idx="744">
                  <c:v>4710.2404414467701</c:v>
                </c:pt>
                <c:pt idx="745">
                  <c:v>4715.8736786813479</c:v>
                </c:pt>
                <c:pt idx="746">
                  <c:v>4718.9385621456258</c:v>
                </c:pt>
                <c:pt idx="747">
                  <c:v>4719.1573253469251</c:v>
                </c:pt>
                <c:pt idx="748">
                  <c:v>4719.3536238641318</c:v>
                </c:pt>
                <c:pt idx="749">
                  <c:v>4722.975697636989</c:v>
                </c:pt>
                <c:pt idx="750">
                  <c:v>4719.1431630330453</c:v>
                </c:pt>
                <c:pt idx="751">
                  <c:v>4724.0294342738252</c:v>
                </c:pt>
                <c:pt idx="752">
                  <c:v>4728.693759766159</c:v>
                </c:pt>
                <c:pt idx="753">
                  <c:v>4734.6367781550834</c:v>
                </c:pt>
                <c:pt idx="754">
                  <c:v>4735.2944558912022</c:v>
                </c:pt>
                <c:pt idx="755">
                  <c:v>4735.4377074779195</c:v>
                </c:pt>
                <c:pt idx="756">
                  <c:v>4733.4229119436213</c:v>
                </c:pt>
                <c:pt idx="757">
                  <c:v>4735.8291248939377</c:v>
                </c:pt>
                <c:pt idx="758">
                  <c:v>4737.2221276410764</c:v>
                </c:pt>
                <c:pt idx="759">
                  <c:v>4735.3962771680654</c:v>
                </c:pt>
                <c:pt idx="760">
                  <c:v>4731.3914563293501</c:v>
                </c:pt>
                <c:pt idx="761">
                  <c:v>4736.7954090097828</c:v>
                </c:pt>
                <c:pt idx="762">
                  <c:v>4740.7381161146941</c:v>
                </c:pt>
                <c:pt idx="763">
                  <c:v>4742.0655384596303</c:v>
                </c:pt>
                <c:pt idx="764">
                  <c:v>4736.2872296348651</c:v>
                </c:pt>
                <c:pt idx="765">
                  <c:v>4731.5379900079806</c:v>
                </c:pt>
                <c:pt idx="766">
                  <c:v>4730.8223814372286</c:v>
                </c:pt>
                <c:pt idx="767">
                  <c:v>4728.2771894530606</c:v>
                </c:pt>
                <c:pt idx="768">
                  <c:v>4725.8998638721869</c:v>
                </c:pt>
                <c:pt idx="769">
                  <c:v>4719.1365337509851</c:v>
                </c:pt>
                <c:pt idx="770">
                  <c:v>4718.9742139241407</c:v>
                </c:pt>
                <c:pt idx="771">
                  <c:v>4719.7474416882833</c:v>
                </c:pt>
                <c:pt idx="772">
                  <c:v>4723.0207688540568</c:v>
                </c:pt>
                <c:pt idx="773">
                  <c:v>4724.5937186021656</c:v>
                </c:pt>
                <c:pt idx="774">
                  <c:v>4728.7741029527215</c:v>
                </c:pt>
                <c:pt idx="775">
                  <c:v>4732.4757551094444</c:v>
                </c:pt>
                <c:pt idx="776">
                  <c:v>4736.5115543488155</c:v>
                </c:pt>
                <c:pt idx="777">
                  <c:v>4739.879057281014</c:v>
                </c:pt>
                <c:pt idx="778">
                  <c:v>4744.1418609148241</c:v>
                </c:pt>
                <c:pt idx="779">
                  <c:v>4740.4154527803767</c:v>
                </c:pt>
                <c:pt idx="780">
                  <c:v>4745.9414106218001</c:v>
                </c:pt>
                <c:pt idx="781">
                  <c:v>4749.0307375104894</c:v>
                </c:pt>
                <c:pt idx="782">
                  <c:v>4750.2202664070028</c:v>
                </c:pt>
                <c:pt idx="783">
                  <c:v>4751.1969687996561</c:v>
                </c:pt>
                <c:pt idx="784">
                  <c:v>4746.5044781094693</c:v>
                </c:pt>
                <c:pt idx="785">
                  <c:v>4753.2180088034511</c:v>
                </c:pt>
                <c:pt idx="786">
                  <c:v>4755.2592461784025</c:v>
                </c:pt>
                <c:pt idx="787">
                  <c:v>4754.6846598037937</c:v>
                </c:pt>
                <c:pt idx="788">
                  <c:v>4759.434920919005</c:v>
                </c:pt>
                <c:pt idx="789">
                  <c:v>4758.3900400416751</c:v>
                </c:pt>
                <c:pt idx="790">
                  <c:v>4763.1901844033546</c:v>
                </c:pt>
                <c:pt idx="791">
                  <c:v>4763.3205587659122</c:v>
                </c:pt>
                <c:pt idx="792">
                  <c:v>4766.2336653795765</c:v>
                </c:pt>
                <c:pt idx="793">
                  <c:v>4764.8621518248283</c:v>
                </c:pt>
                <c:pt idx="794">
                  <c:v>4769.1409847300929</c:v>
                </c:pt>
                <c:pt idx="795">
                  <c:v>4765.5548322320392</c:v>
                </c:pt>
                <c:pt idx="796">
                  <c:v>4762.2546317996057</c:v>
                </c:pt>
                <c:pt idx="797">
                  <c:v>4759.232432188016</c:v>
                </c:pt>
                <c:pt idx="798">
                  <c:v>4761.4799267147264</c:v>
                </c:pt>
                <c:pt idx="799">
                  <c:v>4766.6144091346205</c:v>
                </c:pt>
                <c:pt idx="800">
                  <c:v>4765.6624555456538</c:v>
                </c:pt>
                <c:pt idx="801">
                  <c:v>4761.565098388307</c:v>
                </c:pt>
                <c:pt idx="802">
                  <c:v>4761.3974295270864</c:v>
                </c:pt>
                <c:pt idx="803">
                  <c:v>4760.0149008858298</c:v>
                </c:pt>
                <c:pt idx="804">
                  <c:v>4754.0031067312102</c:v>
                </c:pt>
                <c:pt idx="805">
                  <c:v>4750.1753144876075</c:v>
                </c:pt>
                <c:pt idx="806">
                  <c:v>4746.2030230833234</c:v>
                </c:pt>
                <c:pt idx="807">
                  <c:v>4742.2273164585531</c:v>
                </c:pt>
                <c:pt idx="808">
                  <c:v>4740.4922813796666</c:v>
                </c:pt>
                <c:pt idx="809">
                  <c:v>4743.8456110821389</c:v>
                </c:pt>
                <c:pt idx="810">
                  <c:v>4745.5669806540936</c:v>
                </c:pt>
                <c:pt idx="811">
                  <c:v>4743.5615219133961</c:v>
                </c:pt>
                <c:pt idx="812">
                  <c:v>4742.191818733716</c:v>
                </c:pt>
                <c:pt idx="813">
                  <c:v>4745.6899522660478</c:v>
                </c:pt>
                <c:pt idx="814">
                  <c:v>4748.9856698369467</c:v>
                </c:pt>
                <c:pt idx="815">
                  <c:v>4750.7226470384139</c:v>
                </c:pt>
                <c:pt idx="816">
                  <c:v>4749.4421439835914</c:v>
                </c:pt>
                <c:pt idx="817">
                  <c:v>4746.0708917125985</c:v>
                </c:pt>
                <c:pt idx="818">
                  <c:v>4748.0018948758034</c:v>
                </c:pt>
                <c:pt idx="819">
                  <c:v>4749.8568379998014</c:v>
                </c:pt>
                <c:pt idx="820">
                  <c:v>4744.7601817824379</c:v>
                </c:pt>
                <c:pt idx="821">
                  <c:v>4746.4871122335971</c:v>
                </c:pt>
                <c:pt idx="822">
                  <c:v>4746.9078503983501</c:v>
                </c:pt>
                <c:pt idx="823">
                  <c:v>4745.1010541170572</c:v>
                </c:pt>
                <c:pt idx="824">
                  <c:v>4742.1744184704257</c:v>
                </c:pt>
                <c:pt idx="825">
                  <c:v>4741.0834510668001</c:v>
                </c:pt>
                <c:pt idx="826">
                  <c:v>4742.2523207274971</c:v>
                </c:pt>
                <c:pt idx="827">
                  <c:v>4742.6573520392667</c:v>
                </c:pt>
                <c:pt idx="828">
                  <c:v>4740.8386685870755</c:v>
                </c:pt>
                <c:pt idx="829">
                  <c:v>4737.3618788832482</c:v>
                </c:pt>
                <c:pt idx="830">
                  <c:v>4734.9118367370747</c:v>
                </c:pt>
                <c:pt idx="831">
                  <c:v>4732.6401618357177</c:v>
                </c:pt>
                <c:pt idx="832">
                  <c:v>4735.0231392476499</c:v>
                </c:pt>
                <c:pt idx="833">
                  <c:v>4735.9560485150269</c:v>
                </c:pt>
                <c:pt idx="834">
                  <c:v>4730.7325999825389</c:v>
                </c:pt>
                <c:pt idx="835">
                  <c:v>4732.2109923704857</c:v>
                </c:pt>
                <c:pt idx="836">
                  <c:v>4726.500100964412</c:v>
                </c:pt>
                <c:pt idx="837">
                  <c:v>4727.3271773098095</c:v>
                </c:pt>
                <c:pt idx="838">
                  <c:v>4729.8616342756059</c:v>
                </c:pt>
                <c:pt idx="839">
                  <c:v>4727.0823244315106</c:v>
                </c:pt>
                <c:pt idx="840">
                  <c:v>4727.4043995184693</c:v>
                </c:pt>
                <c:pt idx="841">
                  <c:v>4721.6094631294936</c:v>
                </c:pt>
                <c:pt idx="842">
                  <c:v>4715.3112996131558</c:v>
                </c:pt>
                <c:pt idx="843">
                  <c:v>4718.7868943292788</c:v>
                </c:pt>
                <c:pt idx="844">
                  <c:v>4717.8298787139011</c:v>
                </c:pt>
                <c:pt idx="845">
                  <c:v>4719.8421412890893</c:v>
                </c:pt>
                <c:pt idx="846">
                  <c:v>4716.3809000691881</c:v>
                </c:pt>
                <c:pt idx="847">
                  <c:v>4716.4963496274813</c:v>
                </c:pt>
                <c:pt idx="848">
                  <c:v>4712.6678362757302</c:v>
                </c:pt>
                <c:pt idx="849">
                  <c:v>4713.6596274176709</c:v>
                </c:pt>
                <c:pt idx="850">
                  <c:v>4709.4810461504239</c:v>
                </c:pt>
                <c:pt idx="851">
                  <c:v>4715.7956404958295</c:v>
                </c:pt>
                <c:pt idx="852">
                  <c:v>4712.4084559369803</c:v>
                </c:pt>
                <c:pt idx="853">
                  <c:v>4716.5317300614179</c:v>
                </c:pt>
                <c:pt idx="854">
                  <c:v>4717.1524051131091</c:v>
                </c:pt>
                <c:pt idx="855">
                  <c:v>4713.9679755533507</c:v>
                </c:pt>
                <c:pt idx="856">
                  <c:v>4714.4043881156067</c:v>
                </c:pt>
                <c:pt idx="857">
                  <c:v>4717.0995031986531</c:v>
                </c:pt>
                <c:pt idx="858">
                  <c:v>4717.4339343175479</c:v>
                </c:pt>
                <c:pt idx="859">
                  <c:v>4716.7581251941601</c:v>
                </c:pt>
                <c:pt idx="860">
                  <c:v>4711.2017363338118</c:v>
                </c:pt>
                <c:pt idx="861">
                  <c:v>4709.7968944794256</c:v>
                </c:pt>
                <c:pt idx="862">
                  <c:v>4708.104089268988</c:v>
                </c:pt>
                <c:pt idx="863">
                  <c:v>4708.6840932224204</c:v>
                </c:pt>
                <c:pt idx="864">
                  <c:v>4705.2194812533262</c:v>
                </c:pt>
                <c:pt idx="865">
                  <c:v>4701.9264372240796</c:v>
                </c:pt>
                <c:pt idx="866">
                  <c:v>4703.8582679646288</c:v>
                </c:pt>
                <c:pt idx="867">
                  <c:v>4702.2304080453441</c:v>
                </c:pt>
                <c:pt idx="868">
                  <c:v>4704.3921548881717</c:v>
                </c:pt>
                <c:pt idx="869">
                  <c:v>4700.1179583849898</c:v>
                </c:pt>
                <c:pt idx="870">
                  <c:v>4703.805283430117</c:v>
                </c:pt>
                <c:pt idx="871">
                  <c:v>4707.8801440789211</c:v>
                </c:pt>
                <c:pt idx="872">
                  <c:v>4709.0768594134233</c:v>
                </c:pt>
                <c:pt idx="873">
                  <c:v>4707.2868410893316</c:v>
                </c:pt>
                <c:pt idx="874">
                  <c:v>4705.7907658225649</c:v>
                </c:pt>
                <c:pt idx="875">
                  <c:v>4705.3320271761731</c:v>
                </c:pt>
                <c:pt idx="876">
                  <c:v>4708.3802305670697</c:v>
                </c:pt>
                <c:pt idx="877">
                  <c:v>4707.5851762953716</c:v>
                </c:pt>
                <c:pt idx="878">
                  <c:v>4712.1518676242658</c:v>
                </c:pt>
                <c:pt idx="879">
                  <c:v>4708.481183620107</c:v>
                </c:pt>
                <c:pt idx="880">
                  <c:v>4706.7367960591946</c:v>
                </c:pt>
                <c:pt idx="881">
                  <c:v>4709.88092849023</c:v>
                </c:pt>
                <c:pt idx="882">
                  <c:v>4713.8505483083209</c:v>
                </c:pt>
                <c:pt idx="883">
                  <c:v>4714.2887386126413</c:v>
                </c:pt>
                <c:pt idx="884">
                  <c:v>4713.0229399833424</c:v>
                </c:pt>
                <c:pt idx="885">
                  <c:v>4716.2775898752589</c:v>
                </c:pt>
                <c:pt idx="886">
                  <c:v>4717.1488561933384</c:v>
                </c:pt>
                <c:pt idx="887">
                  <c:v>4711.6568028449192</c:v>
                </c:pt>
                <c:pt idx="888">
                  <c:v>4712.6195233931103</c:v>
                </c:pt>
                <c:pt idx="889">
                  <c:v>4710.0150409526277</c:v>
                </c:pt>
                <c:pt idx="890">
                  <c:v>4711.1846766354765</c:v>
                </c:pt>
                <c:pt idx="891">
                  <c:v>4714.6858400497649</c:v>
                </c:pt>
                <c:pt idx="892">
                  <c:v>4718.8799719429453</c:v>
                </c:pt>
                <c:pt idx="893">
                  <c:v>4718.6348726848655</c:v>
                </c:pt>
                <c:pt idx="894">
                  <c:v>4716.6664972930457</c:v>
                </c:pt>
                <c:pt idx="895">
                  <c:v>4719.629502048002</c:v>
                </c:pt>
                <c:pt idx="896">
                  <c:v>4721.6024822038971</c:v>
                </c:pt>
                <c:pt idx="897">
                  <c:v>4721.1283209568328</c:v>
                </c:pt>
                <c:pt idx="898">
                  <c:v>4719.7014314622611</c:v>
                </c:pt>
                <c:pt idx="899">
                  <c:v>4721.0891557090254</c:v>
                </c:pt>
                <c:pt idx="900">
                  <c:v>4720.2381258546284</c:v>
                </c:pt>
                <c:pt idx="901">
                  <c:v>4723.4303389126217</c:v>
                </c:pt>
                <c:pt idx="902">
                  <c:v>4724.525743961397</c:v>
                </c:pt>
                <c:pt idx="903">
                  <c:v>4723.4521784739791</c:v>
                </c:pt>
                <c:pt idx="904">
                  <c:v>4725.3672480167752</c:v>
                </c:pt>
                <c:pt idx="905">
                  <c:v>4725.7276885731608</c:v>
                </c:pt>
                <c:pt idx="906">
                  <c:v>4725.9779685680014</c:v>
                </c:pt>
                <c:pt idx="907">
                  <c:v>4728.6593746909921</c:v>
                </c:pt>
                <c:pt idx="908">
                  <c:v>4727.5841291336428</c:v>
                </c:pt>
                <c:pt idx="909">
                  <c:v>4724.2026367266044</c:v>
                </c:pt>
                <c:pt idx="910">
                  <c:v>4723.1072552256228</c:v>
                </c:pt>
                <c:pt idx="911">
                  <c:v>4720.9454975987064</c:v>
                </c:pt>
                <c:pt idx="912">
                  <c:v>4720.6661943277149</c:v>
                </c:pt>
                <c:pt idx="913">
                  <c:v>4722.5794452686823</c:v>
                </c:pt>
                <c:pt idx="914">
                  <c:v>4726.9315454100733</c:v>
                </c:pt>
                <c:pt idx="915">
                  <c:v>4724.0673545751424</c:v>
                </c:pt>
                <c:pt idx="916">
                  <c:v>4723.410309136083</c:v>
                </c:pt>
                <c:pt idx="917">
                  <c:v>4725.5068477705436</c:v>
                </c:pt>
                <c:pt idx="918">
                  <c:v>4728.5490716286104</c:v>
                </c:pt>
                <c:pt idx="919">
                  <c:v>4725.9668911288281</c:v>
                </c:pt>
                <c:pt idx="920">
                  <c:v>4728.4104740808452</c:v>
                </c:pt>
                <c:pt idx="921">
                  <c:v>4726.4051952403042</c:v>
                </c:pt>
                <c:pt idx="922">
                  <c:v>4729.6805118069005</c:v>
                </c:pt>
                <c:pt idx="923">
                  <c:v>4730.8322659077621</c:v>
                </c:pt>
                <c:pt idx="924">
                  <c:v>4734.7890494677977</c:v>
                </c:pt>
                <c:pt idx="925">
                  <c:v>4736.8674242541092</c:v>
                </c:pt>
                <c:pt idx="926">
                  <c:v>4738.1256895184333</c:v>
                </c:pt>
                <c:pt idx="927">
                  <c:v>4738.3296507576651</c:v>
                </c:pt>
                <c:pt idx="928">
                  <c:v>4739.8954786737504</c:v>
                </c:pt>
                <c:pt idx="929">
                  <c:v>4736.0405475513389</c:v>
                </c:pt>
                <c:pt idx="930">
                  <c:v>4732.2077877432857</c:v>
                </c:pt>
                <c:pt idx="931">
                  <c:v>4729.6143507078104</c:v>
                </c:pt>
                <c:pt idx="932">
                  <c:v>4728.2059345999614</c:v>
                </c:pt>
                <c:pt idx="933">
                  <c:v>4723.9692200216605</c:v>
                </c:pt>
                <c:pt idx="934">
                  <c:v>4723.0902429765847</c:v>
                </c:pt>
                <c:pt idx="935">
                  <c:v>4726.2708869607177</c:v>
                </c:pt>
                <c:pt idx="936">
                  <c:v>4729.469578473575</c:v>
                </c:pt>
                <c:pt idx="937">
                  <c:v>4732.7811478989406</c:v>
                </c:pt>
                <c:pt idx="938">
                  <c:v>4730.2335362242184</c:v>
                </c:pt>
                <c:pt idx="939">
                  <c:v>4727.4927792436247</c:v>
                </c:pt>
                <c:pt idx="940">
                  <c:v>4728.9252231534538</c:v>
                </c:pt>
                <c:pt idx="941">
                  <c:v>4727.5676317295884</c:v>
                </c:pt>
                <c:pt idx="942">
                  <c:v>4731.5882618987298</c:v>
                </c:pt>
                <c:pt idx="943">
                  <c:v>4731.5674943697668</c:v>
                </c:pt>
                <c:pt idx="944">
                  <c:v>4728.5179115253532</c:v>
                </c:pt>
                <c:pt idx="945">
                  <c:v>4725.3499487356121</c:v>
                </c:pt>
                <c:pt idx="946">
                  <c:v>4726.0953636808572</c:v>
                </c:pt>
                <c:pt idx="947">
                  <c:v>4727.0833436145385</c:v>
                </c:pt>
                <c:pt idx="948">
                  <c:v>4725.4394437404017</c:v>
                </c:pt>
                <c:pt idx="949">
                  <c:v>4729.7627851219786</c:v>
                </c:pt>
                <c:pt idx="950">
                  <c:v>4728.8561909793116</c:v>
                </c:pt>
                <c:pt idx="951">
                  <c:v>4732.3578754813461</c:v>
                </c:pt>
                <c:pt idx="952">
                  <c:v>4728.4370702745582</c:v>
                </c:pt>
                <c:pt idx="953">
                  <c:v>4726.3574700116842</c:v>
                </c:pt>
                <c:pt idx="954">
                  <c:v>4727.8088755413637</c:v>
                </c:pt>
                <c:pt idx="955">
                  <c:v>4727.1536772383242</c:v>
                </c:pt>
                <c:pt idx="956">
                  <c:v>4726.8716290936682</c:v>
                </c:pt>
                <c:pt idx="957">
                  <c:v>4727.3963981294737</c:v>
                </c:pt>
                <c:pt idx="958">
                  <c:v>4729.9885451418277</c:v>
                </c:pt>
                <c:pt idx="959">
                  <c:v>4727.7089252169935</c:v>
                </c:pt>
                <c:pt idx="960">
                  <c:v>4727.0410502691539</c:v>
                </c:pt>
                <c:pt idx="961">
                  <c:v>4723.6175959363418</c:v>
                </c:pt>
                <c:pt idx="962">
                  <c:v>4723.0089365731046</c:v>
                </c:pt>
                <c:pt idx="963">
                  <c:v>4720.2986932378089</c:v>
                </c:pt>
                <c:pt idx="964">
                  <c:v>4720.0856688087324</c:v>
                </c:pt>
                <c:pt idx="965">
                  <c:v>4718.0539348369248</c:v>
                </c:pt>
                <c:pt idx="966">
                  <c:v>4720.8188478722477</c:v>
                </c:pt>
                <c:pt idx="967">
                  <c:v>4723.4186181290179</c:v>
                </c:pt>
                <c:pt idx="968">
                  <c:v>4723.142865190207</c:v>
                </c:pt>
                <c:pt idx="969">
                  <c:v>4721.1865361321397</c:v>
                </c:pt>
                <c:pt idx="970">
                  <c:v>4723.0699469188448</c:v>
                </c:pt>
                <c:pt idx="971">
                  <c:v>4720.0832439795222</c:v>
                </c:pt>
                <c:pt idx="972">
                  <c:v>4722.3549913138922</c:v>
                </c:pt>
                <c:pt idx="973">
                  <c:v>4719.6820750603592</c:v>
                </c:pt>
                <c:pt idx="974">
                  <c:v>4715.8132230952087</c:v>
                </c:pt>
                <c:pt idx="975">
                  <c:v>4717.9749740972629</c:v>
                </c:pt>
                <c:pt idx="976">
                  <c:v>4713.7556867260664</c:v>
                </c:pt>
                <c:pt idx="977">
                  <c:v>4712.3723697384867</c:v>
                </c:pt>
                <c:pt idx="978">
                  <c:v>4713.9242699782562</c:v>
                </c:pt>
                <c:pt idx="979">
                  <c:v>4717.1290764914893</c:v>
                </c:pt>
                <c:pt idx="980">
                  <c:v>4717.237951743813</c:v>
                </c:pt>
                <c:pt idx="981">
                  <c:v>4712.5378949477063</c:v>
                </c:pt>
                <c:pt idx="982">
                  <c:v>4711.1796858966054</c:v>
                </c:pt>
                <c:pt idx="983">
                  <c:v>4710.5540690146345</c:v>
                </c:pt>
                <c:pt idx="984">
                  <c:v>4711.1631348931187</c:v>
                </c:pt>
                <c:pt idx="985">
                  <c:v>4709.2757952154234</c:v>
                </c:pt>
                <c:pt idx="986">
                  <c:v>4712.7519172955463</c:v>
                </c:pt>
                <c:pt idx="987">
                  <c:v>4709.4479960918989</c:v>
                </c:pt>
                <c:pt idx="988">
                  <c:v>4713.4608915965046</c:v>
                </c:pt>
                <c:pt idx="989">
                  <c:v>4714.6732624625683</c:v>
                </c:pt>
                <c:pt idx="990">
                  <c:v>4715.8468043455941</c:v>
                </c:pt>
                <c:pt idx="991">
                  <c:v>4712.3470876213769</c:v>
                </c:pt>
                <c:pt idx="992">
                  <c:v>4717.3399676245554</c:v>
                </c:pt>
                <c:pt idx="993">
                  <c:v>4715.8158159892564</c:v>
                </c:pt>
                <c:pt idx="994">
                  <c:v>4712.2110962998786</c:v>
                </c:pt>
                <c:pt idx="995">
                  <c:v>4713.6079924000733</c:v>
                </c:pt>
                <c:pt idx="996">
                  <c:v>4711.7479061270342</c:v>
                </c:pt>
                <c:pt idx="997">
                  <c:v>4709.550359151538</c:v>
                </c:pt>
                <c:pt idx="998">
                  <c:v>4708.2046748841958</c:v>
                </c:pt>
                <c:pt idx="999">
                  <c:v>4707.9417782079609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8D4-8A12-D914DD2C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31311"/>
        <c:axId val="1342136591"/>
      </c:lineChart>
      <c:catAx>
        <c:axId val="13421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6591"/>
        <c:crosses val="autoZero"/>
        <c:auto val="1"/>
        <c:lblAlgn val="ctr"/>
        <c:lblOffset val="100"/>
        <c:noMultiLvlLbl val="0"/>
      </c:catAx>
      <c:valAx>
        <c:axId val="13421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</a:t>
            </a:r>
            <a:r>
              <a:rPr lang="en-AU" baseline="0"/>
              <a:t> revenue at $350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sheet'!$AM$6:$AM$1005</c:f>
              <c:numCache>
                <c:formatCode>"$"#,##0.00</c:formatCode>
                <c:ptCount val="1000"/>
                <c:pt idx="0">
                  <c:v>6098</c:v>
                </c:pt>
                <c:pt idx="1">
                  <c:v>7341.5</c:v>
                </c:pt>
                <c:pt idx="2">
                  <c:v>6822.666666666667</c:v>
                </c:pt>
                <c:pt idx="3">
                  <c:v>8994.75</c:v>
                </c:pt>
                <c:pt idx="4">
                  <c:v>8150.2</c:v>
                </c:pt>
                <c:pt idx="5">
                  <c:v>8563.6666666666661</c:v>
                </c:pt>
                <c:pt idx="6">
                  <c:v>8443.1428571428569</c:v>
                </c:pt>
                <c:pt idx="7">
                  <c:v>9038.875</c:v>
                </c:pt>
                <c:pt idx="8">
                  <c:v>9295.4444444444453</c:v>
                </c:pt>
                <c:pt idx="9">
                  <c:v>9500.7000000000007</c:v>
                </c:pt>
                <c:pt idx="10">
                  <c:v>10181.09090909091</c:v>
                </c:pt>
                <c:pt idx="11">
                  <c:v>10424.166666666666</c:v>
                </c:pt>
                <c:pt idx="12">
                  <c:v>10468.307692307691</c:v>
                </c:pt>
                <c:pt idx="13">
                  <c:v>9769.3571428571431</c:v>
                </c:pt>
                <c:pt idx="14">
                  <c:v>9643.7333333333336</c:v>
                </c:pt>
                <c:pt idx="15">
                  <c:v>9514.25</c:v>
                </c:pt>
                <c:pt idx="16">
                  <c:v>9633</c:v>
                </c:pt>
                <c:pt idx="17">
                  <c:v>9576.8333333333339</c:v>
                </c:pt>
                <c:pt idx="18">
                  <c:v>9913.4210526315783</c:v>
                </c:pt>
                <c:pt idx="19">
                  <c:v>9829.5</c:v>
                </c:pt>
                <c:pt idx="20">
                  <c:v>9505.3333333333339</c:v>
                </c:pt>
                <c:pt idx="21">
                  <c:v>9226.545454545454</c:v>
                </c:pt>
                <c:pt idx="22">
                  <c:v>9031.2608695652179</c:v>
                </c:pt>
                <c:pt idx="23">
                  <c:v>8855.3333333333339</c:v>
                </c:pt>
                <c:pt idx="24">
                  <c:v>8743.56</c:v>
                </c:pt>
                <c:pt idx="25">
                  <c:v>8640.3846153846152</c:v>
                </c:pt>
                <c:pt idx="26">
                  <c:v>8652.6666666666661</c:v>
                </c:pt>
                <c:pt idx="27">
                  <c:v>8482.4642857142862</c:v>
                </c:pt>
                <c:pt idx="28">
                  <c:v>8668.310344827587</c:v>
                </c:pt>
                <c:pt idx="29">
                  <c:v>8931.4</c:v>
                </c:pt>
                <c:pt idx="30">
                  <c:v>9216.1612903225814</c:v>
                </c:pt>
                <c:pt idx="31">
                  <c:v>9254.59375</c:v>
                </c:pt>
                <c:pt idx="32">
                  <c:v>9201.363636363636</c:v>
                </c:pt>
                <c:pt idx="33">
                  <c:v>9286.176470588236</c:v>
                </c:pt>
                <c:pt idx="34">
                  <c:v>9214.028571428571</c:v>
                </c:pt>
                <c:pt idx="35">
                  <c:v>9032.3055555555547</c:v>
                </c:pt>
                <c:pt idx="36">
                  <c:v>8850.9459459459467</c:v>
                </c:pt>
                <c:pt idx="37">
                  <c:v>8710.6578947368416</c:v>
                </c:pt>
                <c:pt idx="38">
                  <c:v>8902.9743589743593</c:v>
                </c:pt>
                <c:pt idx="39">
                  <c:v>8994.9750000000004</c:v>
                </c:pt>
                <c:pt idx="40">
                  <c:v>9113.0243902439033</c:v>
                </c:pt>
                <c:pt idx="41">
                  <c:v>9050.4523809523816</c:v>
                </c:pt>
                <c:pt idx="42">
                  <c:v>8887.5581395348836</c:v>
                </c:pt>
                <c:pt idx="43">
                  <c:v>8871.886363636364</c:v>
                </c:pt>
                <c:pt idx="44">
                  <c:v>8880.2444444444445</c:v>
                </c:pt>
                <c:pt idx="45">
                  <c:v>8964.326086956522</c:v>
                </c:pt>
                <c:pt idx="46">
                  <c:v>9001.7234042553191</c:v>
                </c:pt>
                <c:pt idx="47">
                  <c:v>9082.0833333333339</c:v>
                </c:pt>
                <c:pt idx="48">
                  <c:v>9206.1428571428569</c:v>
                </c:pt>
                <c:pt idx="49">
                  <c:v>9204.42</c:v>
                </c:pt>
                <c:pt idx="50">
                  <c:v>9219</c:v>
                </c:pt>
                <c:pt idx="51">
                  <c:v>9186.6153846153848</c:v>
                </c:pt>
                <c:pt idx="52">
                  <c:v>9286.132075471698</c:v>
                </c:pt>
                <c:pt idx="53">
                  <c:v>9284.0555555555547</c:v>
                </c:pt>
                <c:pt idx="54">
                  <c:v>9257.2727272727279</c:v>
                </c:pt>
                <c:pt idx="55">
                  <c:v>9295.2678571428569</c:v>
                </c:pt>
                <c:pt idx="56">
                  <c:v>9263.0877192982462</c:v>
                </c:pt>
                <c:pt idx="57">
                  <c:v>9358.7413793103442</c:v>
                </c:pt>
                <c:pt idx="58">
                  <c:v>9288.8135593220341</c:v>
                </c:pt>
                <c:pt idx="59">
                  <c:v>9236.25</c:v>
                </c:pt>
                <c:pt idx="60">
                  <c:v>9353.0163934426237</c:v>
                </c:pt>
                <c:pt idx="61">
                  <c:v>9384</c:v>
                </c:pt>
                <c:pt idx="62">
                  <c:v>9408.4444444444453</c:v>
                </c:pt>
                <c:pt idx="63">
                  <c:v>9392.421875</c:v>
                </c:pt>
                <c:pt idx="64">
                  <c:v>9341.7384615384617</c:v>
                </c:pt>
                <c:pt idx="65">
                  <c:v>9275.560606060606</c:v>
                </c:pt>
                <c:pt idx="66">
                  <c:v>9203.6716417910447</c:v>
                </c:pt>
                <c:pt idx="67">
                  <c:v>9123.0588235294126</c:v>
                </c:pt>
                <c:pt idx="68">
                  <c:v>9074.144927536232</c:v>
                </c:pt>
                <c:pt idx="69">
                  <c:v>9027.6857142857134</c:v>
                </c:pt>
                <c:pt idx="70">
                  <c:v>9087.6197183098593</c:v>
                </c:pt>
                <c:pt idx="71">
                  <c:v>8999.5416666666661</c:v>
                </c:pt>
                <c:pt idx="72">
                  <c:v>9018.3424657534251</c:v>
                </c:pt>
                <c:pt idx="73">
                  <c:v>9007.2567567567567</c:v>
                </c:pt>
                <c:pt idx="74">
                  <c:v>8930.9066666666658</c:v>
                </c:pt>
                <c:pt idx="75">
                  <c:v>8863.3421052631584</c:v>
                </c:pt>
                <c:pt idx="76">
                  <c:v>8868.818181818182</c:v>
                </c:pt>
                <c:pt idx="77">
                  <c:v>8970.9743589743593</c:v>
                </c:pt>
                <c:pt idx="78">
                  <c:v>9026.0253164556962</c:v>
                </c:pt>
                <c:pt idx="79">
                  <c:v>9099.7250000000004</c:v>
                </c:pt>
                <c:pt idx="80">
                  <c:v>9110.6543209876545</c:v>
                </c:pt>
                <c:pt idx="81">
                  <c:v>9159.7317073170725</c:v>
                </c:pt>
                <c:pt idx="82">
                  <c:v>9106.8674698795185</c:v>
                </c:pt>
                <c:pt idx="83">
                  <c:v>9066.8809523809523</c:v>
                </c:pt>
                <c:pt idx="84">
                  <c:v>9058.4</c:v>
                </c:pt>
                <c:pt idx="85">
                  <c:v>9121.6511627906984</c:v>
                </c:pt>
                <c:pt idx="86">
                  <c:v>9170.954022988506</c:v>
                </c:pt>
                <c:pt idx="87">
                  <c:v>9129.761363636364</c:v>
                </c:pt>
                <c:pt idx="88">
                  <c:v>9055.9550561797751</c:v>
                </c:pt>
                <c:pt idx="89">
                  <c:v>9004.4666666666672</c:v>
                </c:pt>
                <c:pt idx="90">
                  <c:v>9034.8791208791208</c:v>
                </c:pt>
                <c:pt idx="91">
                  <c:v>9038.402173913044</c:v>
                </c:pt>
                <c:pt idx="92">
                  <c:v>8980.0430107526881</c:v>
                </c:pt>
                <c:pt idx="93">
                  <c:v>8975.0531914893618</c:v>
                </c:pt>
                <c:pt idx="94">
                  <c:v>8975.0210526315786</c:v>
                </c:pt>
                <c:pt idx="95">
                  <c:v>8986.3125</c:v>
                </c:pt>
                <c:pt idx="96">
                  <c:v>9016.5567010309278</c:v>
                </c:pt>
                <c:pt idx="97">
                  <c:v>9047.4897959183672</c:v>
                </c:pt>
                <c:pt idx="98">
                  <c:v>9077.7979797979806</c:v>
                </c:pt>
                <c:pt idx="99">
                  <c:v>9087.61</c:v>
                </c:pt>
                <c:pt idx="100">
                  <c:v>9056.0099009900987</c:v>
                </c:pt>
                <c:pt idx="101">
                  <c:v>9122.7254901960787</c:v>
                </c:pt>
                <c:pt idx="102">
                  <c:v>9103.5533980582532</c:v>
                </c:pt>
                <c:pt idx="103">
                  <c:v>9117.6923076923085</c:v>
                </c:pt>
                <c:pt idx="104">
                  <c:v>9139.2857142857138</c:v>
                </c:pt>
                <c:pt idx="105">
                  <c:v>9174.0283018867922</c:v>
                </c:pt>
                <c:pt idx="106">
                  <c:v>9159.0560747663549</c:v>
                </c:pt>
                <c:pt idx="107">
                  <c:v>9117.4074074074069</c:v>
                </c:pt>
                <c:pt idx="108">
                  <c:v>9136.3577981651379</c:v>
                </c:pt>
                <c:pt idx="109">
                  <c:v>9180.9090909090901</c:v>
                </c:pt>
                <c:pt idx="110">
                  <c:v>9172.3873873873872</c:v>
                </c:pt>
                <c:pt idx="111">
                  <c:v>9129.9732142857138</c:v>
                </c:pt>
                <c:pt idx="112">
                  <c:v>9152.6991150442482</c:v>
                </c:pt>
                <c:pt idx="113">
                  <c:v>9164.3684210526317</c:v>
                </c:pt>
                <c:pt idx="114">
                  <c:v>9135.9478260869564</c:v>
                </c:pt>
                <c:pt idx="115">
                  <c:v>9145.9655172413786</c:v>
                </c:pt>
                <c:pt idx="116">
                  <c:v>9160.0683760683769</c:v>
                </c:pt>
                <c:pt idx="117">
                  <c:v>9146.296610169491</c:v>
                </c:pt>
                <c:pt idx="118">
                  <c:v>9173.3109243697472</c:v>
                </c:pt>
                <c:pt idx="119">
                  <c:v>9140.9249999999993</c:v>
                </c:pt>
                <c:pt idx="120">
                  <c:v>9165.5619834710742</c:v>
                </c:pt>
                <c:pt idx="121">
                  <c:v>9159.1475409836057</c:v>
                </c:pt>
                <c:pt idx="122">
                  <c:v>9177.5447154471549</c:v>
                </c:pt>
                <c:pt idx="123">
                  <c:v>9133.5483870967746</c:v>
                </c:pt>
                <c:pt idx="124">
                  <c:v>9130.64</c:v>
                </c:pt>
                <c:pt idx="125">
                  <c:v>9125.7222222222226</c:v>
                </c:pt>
                <c:pt idx="126">
                  <c:v>9085.6377952755902</c:v>
                </c:pt>
                <c:pt idx="127">
                  <c:v>9092.375</c:v>
                </c:pt>
                <c:pt idx="128">
                  <c:v>9132.1395348837214</c:v>
                </c:pt>
                <c:pt idx="129">
                  <c:v>9119</c:v>
                </c:pt>
                <c:pt idx="130">
                  <c:v>9149.6564885496191</c:v>
                </c:pt>
                <c:pt idx="131">
                  <c:v>9203.992424242424</c:v>
                </c:pt>
                <c:pt idx="132">
                  <c:v>9234.105263157895</c:v>
                </c:pt>
                <c:pt idx="133">
                  <c:v>9256.4850746268658</c:v>
                </c:pt>
                <c:pt idx="134">
                  <c:v>9295.5851851851858</c:v>
                </c:pt>
                <c:pt idx="135">
                  <c:v>9263.1397058823532</c:v>
                </c:pt>
                <c:pt idx="136">
                  <c:v>9267.8686131386858</c:v>
                </c:pt>
                <c:pt idx="137">
                  <c:v>9244.7753623188401</c:v>
                </c:pt>
                <c:pt idx="138">
                  <c:v>9240.294964028777</c:v>
                </c:pt>
                <c:pt idx="139">
                  <c:v>9234.8214285714294</c:v>
                </c:pt>
                <c:pt idx="140">
                  <c:v>9218.588652482269</c:v>
                </c:pt>
                <c:pt idx="141">
                  <c:v>9196.8732394366198</c:v>
                </c:pt>
                <c:pt idx="142">
                  <c:v>9248.8881118881127</c:v>
                </c:pt>
                <c:pt idx="143">
                  <c:v>9246.7083333333339</c:v>
                </c:pt>
                <c:pt idx="144">
                  <c:v>9230.5862068965525</c:v>
                </c:pt>
                <c:pt idx="145">
                  <c:v>9229.32191780822</c:v>
                </c:pt>
                <c:pt idx="146">
                  <c:v>9249</c:v>
                </c:pt>
                <c:pt idx="147">
                  <c:v>9265.5472972972966</c:v>
                </c:pt>
                <c:pt idx="148">
                  <c:v>9242.4362416107379</c:v>
                </c:pt>
                <c:pt idx="149">
                  <c:v>9205.3866666666672</c:v>
                </c:pt>
                <c:pt idx="150">
                  <c:v>9162.1192052980132</c:v>
                </c:pt>
                <c:pt idx="151">
                  <c:v>9175.1710526315783</c:v>
                </c:pt>
                <c:pt idx="152">
                  <c:v>9148.6797385620921</c:v>
                </c:pt>
                <c:pt idx="153">
                  <c:v>9172.7727272727279</c:v>
                </c:pt>
                <c:pt idx="154">
                  <c:v>9178.0129032258064</c:v>
                </c:pt>
                <c:pt idx="155">
                  <c:v>9191.9230769230762</c:v>
                </c:pt>
                <c:pt idx="156">
                  <c:v>9164.0063694267519</c:v>
                </c:pt>
                <c:pt idx="157">
                  <c:v>9183.7721518987346</c:v>
                </c:pt>
                <c:pt idx="158">
                  <c:v>9208.1572327044032</c:v>
                </c:pt>
                <c:pt idx="159">
                  <c:v>9214.96875</c:v>
                </c:pt>
                <c:pt idx="160">
                  <c:v>9161.7453416149074</c:v>
                </c:pt>
                <c:pt idx="161">
                  <c:v>9148.2962962962956</c:v>
                </c:pt>
                <c:pt idx="162">
                  <c:v>9181.3435582822094</c:v>
                </c:pt>
                <c:pt idx="163">
                  <c:v>9171.7560975609758</c:v>
                </c:pt>
                <c:pt idx="164">
                  <c:v>9207.2787878787876</c:v>
                </c:pt>
                <c:pt idx="165">
                  <c:v>9195.9879518072285</c:v>
                </c:pt>
                <c:pt idx="166">
                  <c:v>9176.4491017964065</c:v>
                </c:pt>
                <c:pt idx="167">
                  <c:v>9197.0476190476184</c:v>
                </c:pt>
                <c:pt idx="168">
                  <c:v>9193.4260355029583</c:v>
                </c:pt>
                <c:pt idx="169">
                  <c:v>9228.7470588235301</c:v>
                </c:pt>
                <c:pt idx="170">
                  <c:v>9267.7485380116959</c:v>
                </c:pt>
                <c:pt idx="171">
                  <c:v>9278.0232558139542</c:v>
                </c:pt>
                <c:pt idx="172">
                  <c:v>9287.323699421966</c:v>
                </c:pt>
                <c:pt idx="173">
                  <c:v>9315.8965517241377</c:v>
                </c:pt>
                <c:pt idx="174">
                  <c:v>9362.8742857142861</c:v>
                </c:pt>
                <c:pt idx="175">
                  <c:v>9330.823863636364</c:v>
                </c:pt>
                <c:pt idx="176">
                  <c:v>9345.0338983050842</c:v>
                </c:pt>
                <c:pt idx="177">
                  <c:v>9370.4662921348317</c:v>
                </c:pt>
                <c:pt idx="178">
                  <c:v>9369.0670391061449</c:v>
                </c:pt>
                <c:pt idx="179">
                  <c:v>9362.9722222222226</c:v>
                </c:pt>
                <c:pt idx="180">
                  <c:v>9348.5966850828736</c:v>
                </c:pt>
                <c:pt idx="181">
                  <c:v>9371.5274725274721</c:v>
                </c:pt>
                <c:pt idx="182">
                  <c:v>9375.0819672131147</c:v>
                </c:pt>
                <c:pt idx="183">
                  <c:v>9372.891304347826</c:v>
                </c:pt>
                <c:pt idx="184">
                  <c:v>9372.4162162162156</c:v>
                </c:pt>
                <c:pt idx="185">
                  <c:v>9338.8709677419356</c:v>
                </c:pt>
                <c:pt idx="186">
                  <c:v>9376.2139037433153</c:v>
                </c:pt>
                <c:pt idx="187">
                  <c:v>9381.1170212765956</c:v>
                </c:pt>
                <c:pt idx="188">
                  <c:v>9401.5661375661384</c:v>
                </c:pt>
                <c:pt idx="189">
                  <c:v>9418.984210526316</c:v>
                </c:pt>
                <c:pt idx="190">
                  <c:v>9383.8534031413619</c:v>
                </c:pt>
                <c:pt idx="191">
                  <c:v>9375.1875</c:v>
                </c:pt>
                <c:pt idx="192">
                  <c:v>9384.1709844559591</c:v>
                </c:pt>
                <c:pt idx="193">
                  <c:v>9407.4948453608249</c:v>
                </c:pt>
                <c:pt idx="194">
                  <c:v>9425.7641025641024</c:v>
                </c:pt>
                <c:pt idx="195">
                  <c:v>9425.2346938775518</c:v>
                </c:pt>
                <c:pt idx="196">
                  <c:v>9396.0964467005069</c:v>
                </c:pt>
                <c:pt idx="197">
                  <c:v>9382.7020202020194</c:v>
                </c:pt>
                <c:pt idx="198">
                  <c:v>9365.3668341708544</c:v>
                </c:pt>
                <c:pt idx="199">
                  <c:v>9388.0849999999991</c:v>
                </c:pt>
                <c:pt idx="200">
                  <c:v>9347.5223880597023</c:v>
                </c:pt>
                <c:pt idx="201">
                  <c:v>9370.287128712871</c:v>
                </c:pt>
                <c:pt idx="202">
                  <c:v>9370.0492610837446</c:v>
                </c:pt>
                <c:pt idx="203">
                  <c:v>9347.0637254901958</c:v>
                </c:pt>
                <c:pt idx="204">
                  <c:v>9367.6097560975613</c:v>
                </c:pt>
                <c:pt idx="205">
                  <c:v>9366.8495145631059</c:v>
                </c:pt>
                <c:pt idx="206">
                  <c:v>9392.5314009661834</c:v>
                </c:pt>
                <c:pt idx="207">
                  <c:v>9407.336538461539</c:v>
                </c:pt>
                <c:pt idx="208">
                  <c:v>9446.5885167464112</c:v>
                </c:pt>
                <c:pt idx="209">
                  <c:v>9431.3476190476194</c:v>
                </c:pt>
                <c:pt idx="210">
                  <c:v>9427.5118483412316</c:v>
                </c:pt>
                <c:pt idx="211">
                  <c:v>9438.3962264150941</c:v>
                </c:pt>
                <c:pt idx="212">
                  <c:v>9423.929577464789</c:v>
                </c:pt>
                <c:pt idx="213">
                  <c:v>9463.2242990654213</c:v>
                </c:pt>
                <c:pt idx="214">
                  <c:v>9434.1255813953485</c:v>
                </c:pt>
                <c:pt idx="215">
                  <c:v>9451.2592592592591</c:v>
                </c:pt>
                <c:pt idx="216">
                  <c:v>9464.0783410138247</c:v>
                </c:pt>
                <c:pt idx="217">
                  <c:v>9473.399082568807</c:v>
                </c:pt>
                <c:pt idx="218">
                  <c:v>9469.6803652968028</c:v>
                </c:pt>
                <c:pt idx="219">
                  <c:v>9462.8136363636368</c:v>
                </c:pt>
                <c:pt idx="220">
                  <c:v>9449.6742081447956</c:v>
                </c:pt>
                <c:pt idx="221">
                  <c:v>9428.27027027027</c:v>
                </c:pt>
                <c:pt idx="222">
                  <c:v>9423.417040358745</c:v>
                </c:pt>
                <c:pt idx="223">
                  <c:v>9420.5</c:v>
                </c:pt>
                <c:pt idx="224">
                  <c:v>9420.0622222222228</c:v>
                </c:pt>
                <c:pt idx="225">
                  <c:v>9429.4115044247792</c:v>
                </c:pt>
                <c:pt idx="226">
                  <c:v>9465.4537444933922</c:v>
                </c:pt>
                <c:pt idx="227">
                  <c:v>9487.688596491229</c:v>
                </c:pt>
                <c:pt idx="228">
                  <c:v>9482.0567685589522</c:v>
                </c:pt>
                <c:pt idx="229">
                  <c:v>9456.1347826086949</c:v>
                </c:pt>
                <c:pt idx="230">
                  <c:v>9488.4069264069258</c:v>
                </c:pt>
                <c:pt idx="231">
                  <c:v>9456.0086206896558</c:v>
                </c:pt>
                <c:pt idx="232">
                  <c:v>9435.9055793991411</c:v>
                </c:pt>
                <c:pt idx="233">
                  <c:v>9428.2564102564102</c:v>
                </c:pt>
                <c:pt idx="234">
                  <c:v>9419.1829787234037</c:v>
                </c:pt>
                <c:pt idx="235">
                  <c:v>9447.8050847457635</c:v>
                </c:pt>
                <c:pt idx="236">
                  <c:v>9446.9620253164558</c:v>
                </c:pt>
                <c:pt idx="237">
                  <c:v>9448.7563025210093</c:v>
                </c:pt>
                <c:pt idx="238">
                  <c:v>9453.2384937238494</c:v>
                </c:pt>
                <c:pt idx="239">
                  <c:v>9413.9333333333325</c:v>
                </c:pt>
                <c:pt idx="240">
                  <c:v>9441.1452282157679</c:v>
                </c:pt>
                <c:pt idx="241">
                  <c:v>9458.9958677685954</c:v>
                </c:pt>
                <c:pt idx="242">
                  <c:v>9436.674897119341</c:v>
                </c:pt>
                <c:pt idx="243">
                  <c:v>9441.942622950819</c:v>
                </c:pt>
                <c:pt idx="244">
                  <c:v>9420.8489795918376</c:v>
                </c:pt>
                <c:pt idx="245">
                  <c:v>9412.2113821138209</c:v>
                </c:pt>
                <c:pt idx="246">
                  <c:v>9411.3279352226727</c:v>
                </c:pt>
                <c:pt idx="247">
                  <c:v>9410.520161290322</c:v>
                </c:pt>
                <c:pt idx="248">
                  <c:v>9403.2851405622496</c:v>
                </c:pt>
                <c:pt idx="249">
                  <c:v>9397.8040000000001</c:v>
                </c:pt>
                <c:pt idx="250">
                  <c:v>9406.0159362549803</c:v>
                </c:pt>
                <c:pt idx="251">
                  <c:v>9420.6666666666661</c:v>
                </c:pt>
                <c:pt idx="252">
                  <c:v>9394.1383399209481</c:v>
                </c:pt>
                <c:pt idx="253">
                  <c:v>9411.9133858267724</c:v>
                </c:pt>
                <c:pt idx="254">
                  <c:v>9408.6705882352944</c:v>
                </c:pt>
                <c:pt idx="255">
                  <c:v>9435.09765625</c:v>
                </c:pt>
                <c:pt idx="256">
                  <c:v>9438.7431906614784</c:v>
                </c:pt>
                <c:pt idx="257">
                  <c:v>9414.0155038759694</c:v>
                </c:pt>
                <c:pt idx="258">
                  <c:v>9411.5289575289571</c:v>
                </c:pt>
                <c:pt idx="259">
                  <c:v>9410.7576923076922</c:v>
                </c:pt>
                <c:pt idx="260">
                  <c:v>9421.5708812260527</c:v>
                </c:pt>
                <c:pt idx="261">
                  <c:v>9421.6145038167942</c:v>
                </c:pt>
                <c:pt idx="262">
                  <c:v>9420.6083650190121</c:v>
                </c:pt>
                <c:pt idx="263">
                  <c:v>9440.261363636364</c:v>
                </c:pt>
                <c:pt idx="264">
                  <c:v>9468.4528301886785</c:v>
                </c:pt>
                <c:pt idx="265">
                  <c:v>9467.7631578947367</c:v>
                </c:pt>
                <c:pt idx="266">
                  <c:v>9459.3520599250933</c:v>
                </c:pt>
                <c:pt idx="267">
                  <c:v>9471.8992537313425</c:v>
                </c:pt>
                <c:pt idx="268">
                  <c:v>9486.5427509293677</c:v>
                </c:pt>
                <c:pt idx="269">
                  <c:v>9495.4185185185179</c:v>
                </c:pt>
                <c:pt idx="270">
                  <c:v>9488.9298892988936</c:v>
                </c:pt>
                <c:pt idx="271">
                  <c:v>9491.0257352941171</c:v>
                </c:pt>
                <c:pt idx="272">
                  <c:v>9487.5714285714294</c:v>
                </c:pt>
                <c:pt idx="273">
                  <c:v>9492.0766423357672</c:v>
                </c:pt>
                <c:pt idx="274">
                  <c:v>9481.4109090909096</c:v>
                </c:pt>
                <c:pt idx="275">
                  <c:v>9495.9166666666661</c:v>
                </c:pt>
                <c:pt idx="276">
                  <c:v>9477.73285198556</c:v>
                </c:pt>
                <c:pt idx="277">
                  <c:v>9479.0971223021588</c:v>
                </c:pt>
                <c:pt idx="278">
                  <c:v>9449.9462365591389</c:v>
                </c:pt>
                <c:pt idx="279">
                  <c:v>9447.2535714285714</c:v>
                </c:pt>
                <c:pt idx="280">
                  <c:v>9465.3594306049818</c:v>
                </c:pt>
                <c:pt idx="281">
                  <c:v>9477.5248226950353</c:v>
                </c:pt>
                <c:pt idx="282">
                  <c:v>9505.0282685512375</c:v>
                </c:pt>
                <c:pt idx="283">
                  <c:v>9508.3415492957738</c:v>
                </c:pt>
                <c:pt idx="284">
                  <c:v>9536.1929824561412</c:v>
                </c:pt>
                <c:pt idx="285">
                  <c:v>9548.7762237762236</c:v>
                </c:pt>
                <c:pt idx="286">
                  <c:v>9542.9790940766543</c:v>
                </c:pt>
                <c:pt idx="287">
                  <c:v>9542.0833333333339</c:v>
                </c:pt>
                <c:pt idx="288">
                  <c:v>9560.5709342560549</c:v>
                </c:pt>
                <c:pt idx="289">
                  <c:v>9573.9758620689663</c:v>
                </c:pt>
                <c:pt idx="290">
                  <c:v>9579.1237113402058</c:v>
                </c:pt>
                <c:pt idx="291">
                  <c:v>9588.9041095890407</c:v>
                </c:pt>
                <c:pt idx="292">
                  <c:v>9597.5494880546066</c:v>
                </c:pt>
                <c:pt idx="293">
                  <c:v>9612.4659863945581</c:v>
                </c:pt>
                <c:pt idx="294">
                  <c:v>9600.6779661016953</c:v>
                </c:pt>
                <c:pt idx="295">
                  <c:v>9601.8513513513517</c:v>
                </c:pt>
                <c:pt idx="296">
                  <c:v>9605.6228956228952</c:v>
                </c:pt>
                <c:pt idx="297">
                  <c:v>9617.0939597315428</c:v>
                </c:pt>
                <c:pt idx="298">
                  <c:v>9616.2307692307695</c:v>
                </c:pt>
                <c:pt idx="299">
                  <c:v>9624.4599999999991</c:v>
                </c:pt>
                <c:pt idx="300">
                  <c:v>9612.9900332225916</c:v>
                </c:pt>
                <c:pt idx="301">
                  <c:v>9635.2052980132448</c:v>
                </c:pt>
                <c:pt idx="302">
                  <c:v>9636.72607260726</c:v>
                </c:pt>
                <c:pt idx="303">
                  <c:v>9649.8717105263149</c:v>
                </c:pt>
                <c:pt idx="304">
                  <c:v>9667.4</c:v>
                </c:pt>
                <c:pt idx="305">
                  <c:v>9676.4444444444453</c:v>
                </c:pt>
                <c:pt idx="306">
                  <c:v>9680.3876221498376</c:v>
                </c:pt>
                <c:pt idx="307">
                  <c:v>9674.1980519480512</c:v>
                </c:pt>
                <c:pt idx="308">
                  <c:v>9663.5177993527504</c:v>
                </c:pt>
                <c:pt idx="309">
                  <c:v>9669.4290322580637</c:v>
                </c:pt>
                <c:pt idx="310">
                  <c:v>9670.8006430868172</c:v>
                </c:pt>
                <c:pt idx="311">
                  <c:v>9681.0192307692305</c:v>
                </c:pt>
                <c:pt idx="312">
                  <c:v>9689.5814696485631</c:v>
                </c:pt>
                <c:pt idx="313">
                  <c:v>9698.6783439490446</c:v>
                </c:pt>
                <c:pt idx="314">
                  <c:v>9681.8095238095229</c:v>
                </c:pt>
                <c:pt idx="315">
                  <c:v>9680.5537974683539</c:v>
                </c:pt>
                <c:pt idx="316">
                  <c:v>9663.7318611987375</c:v>
                </c:pt>
                <c:pt idx="317">
                  <c:v>9655.9371069182398</c:v>
                </c:pt>
                <c:pt idx="318">
                  <c:v>9637.3354231974918</c:v>
                </c:pt>
                <c:pt idx="319">
                  <c:v>9649.4750000000004</c:v>
                </c:pt>
                <c:pt idx="320">
                  <c:v>9654.3676012461056</c:v>
                </c:pt>
                <c:pt idx="321">
                  <c:v>9648.1304347826081</c:v>
                </c:pt>
                <c:pt idx="322">
                  <c:v>9622.3126934984521</c:v>
                </c:pt>
                <c:pt idx="323">
                  <c:v>9643.6141975308637</c:v>
                </c:pt>
                <c:pt idx="324">
                  <c:v>9639.7353846153837</c:v>
                </c:pt>
                <c:pt idx="325">
                  <c:v>9629.2116564417174</c:v>
                </c:pt>
                <c:pt idx="326">
                  <c:v>9645.3975535168192</c:v>
                </c:pt>
                <c:pt idx="327">
                  <c:v>9628.7439024390242</c:v>
                </c:pt>
                <c:pt idx="328">
                  <c:v>9624.5075987841938</c:v>
                </c:pt>
                <c:pt idx="329">
                  <c:v>9644.3545454545456</c:v>
                </c:pt>
                <c:pt idx="330">
                  <c:v>9653.8429003021156</c:v>
                </c:pt>
                <c:pt idx="331">
                  <c:v>9641.8042168674692</c:v>
                </c:pt>
                <c:pt idx="332">
                  <c:v>9658.1051051051054</c:v>
                </c:pt>
                <c:pt idx="333">
                  <c:v>9655.6676646706583</c:v>
                </c:pt>
                <c:pt idx="334">
                  <c:v>9649.3373134328358</c:v>
                </c:pt>
                <c:pt idx="335">
                  <c:v>9637.4553571428569</c:v>
                </c:pt>
                <c:pt idx="336">
                  <c:v>9651.1691394658756</c:v>
                </c:pt>
                <c:pt idx="337">
                  <c:v>9668.3964497041416</c:v>
                </c:pt>
                <c:pt idx="338">
                  <c:v>9671.7227138643066</c:v>
                </c:pt>
                <c:pt idx="339">
                  <c:v>9678.6029411764703</c:v>
                </c:pt>
                <c:pt idx="340">
                  <c:v>9684.958944281525</c:v>
                </c:pt>
                <c:pt idx="341">
                  <c:v>9679.105263157895</c:v>
                </c:pt>
                <c:pt idx="342">
                  <c:v>9667.6443148688049</c:v>
                </c:pt>
                <c:pt idx="343">
                  <c:v>9674.084302325582</c:v>
                </c:pt>
                <c:pt idx="344">
                  <c:v>9678.1362318840584</c:v>
                </c:pt>
                <c:pt idx="345">
                  <c:v>9664.9682080924849</c:v>
                </c:pt>
                <c:pt idx="346">
                  <c:v>9677.3054755043231</c:v>
                </c:pt>
                <c:pt idx="347">
                  <c:v>9676.0718390804595</c:v>
                </c:pt>
                <c:pt idx="348">
                  <c:v>9681.0744985673355</c:v>
                </c:pt>
                <c:pt idx="349">
                  <c:v>9677.8371428571427</c:v>
                </c:pt>
                <c:pt idx="350">
                  <c:v>9680.4957264957266</c:v>
                </c:pt>
                <c:pt idx="351">
                  <c:v>9675.2897727272721</c:v>
                </c:pt>
                <c:pt idx="352">
                  <c:v>9653.8866855524084</c:v>
                </c:pt>
                <c:pt idx="353">
                  <c:v>9646.1327683615818</c:v>
                </c:pt>
                <c:pt idx="354">
                  <c:v>9644.2338028169015</c:v>
                </c:pt>
                <c:pt idx="355">
                  <c:v>9654.7106741573025</c:v>
                </c:pt>
                <c:pt idx="356">
                  <c:v>9669.5686274509808</c:v>
                </c:pt>
                <c:pt idx="357">
                  <c:v>9685.8854748603353</c:v>
                </c:pt>
                <c:pt idx="358">
                  <c:v>9696.3649025069644</c:v>
                </c:pt>
                <c:pt idx="359">
                  <c:v>9691.7444444444445</c:v>
                </c:pt>
                <c:pt idx="360">
                  <c:v>9683.0664819944595</c:v>
                </c:pt>
                <c:pt idx="361">
                  <c:v>9685.0718232044201</c:v>
                </c:pt>
                <c:pt idx="362">
                  <c:v>9691.5812672176307</c:v>
                </c:pt>
                <c:pt idx="363">
                  <c:v>9696.2335164835167</c:v>
                </c:pt>
                <c:pt idx="364">
                  <c:v>9702.0219178082189</c:v>
                </c:pt>
                <c:pt idx="365">
                  <c:v>9720.6612021857927</c:v>
                </c:pt>
                <c:pt idx="366">
                  <c:v>9728.1580381471395</c:v>
                </c:pt>
                <c:pt idx="367">
                  <c:v>9709.8342391304341</c:v>
                </c:pt>
                <c:pt idx="368">
                  <c:v>9725.8563685636855</c:v>
                </c:pt>
                <c:pt idx="369">
                  <c:v>9733.6783783783776</c:v>
                </c:pt>
                <c:pt idx="370">
                  <c:v>9720.1051212938</c:v>
                </c:pt>
                <c:pt idx="371">
                  <c:v>9714.3306451612898</c:v>
                </c:pt>
                <c:pt idx="372">
                  <c:v>9703.0563002680974</c:v>
                </c:pt>
                <c:pt idx="373">
                  <c:v>9704.7459893048126</c:v>
                </c:pt>
                <c:pt idx="374">
                  <c:v>9692.7226666666666</c:v>
                </c:pt>
                <c:pt idx="375">
                  <c:v>9679</c:v>
                </c:pt>
                <c:pt idx="376">
                  <c:v>9662.4668435013264</c:v>
                </c:pt>
                <c:pt idx="377">
                  <c:v>9679.3544973544977</c:v>
                </c:pt>
                <c:pt idx="378">
                  <c:v>9659.2137203166221</c:v>
                </c:pt>
                <c:pt idx="379">
                  <c:v>9643.1552631578943</c:v>
                </c:pt>
                <c:pt idx="380">
                  <c:v>9649.3700787401576</c:v>
                </c:pt>
                <c:pt idx="381">
                  <c:v>9663.0759162303657</c:v>
                </c:pt>
                <c:pt idx="382">
                  <c:v>9668.4856396866835</c:v>
                </c:pt>
                <c:pt idx="383">
                  <c:v>9681.0625</c:v>
                </c:pt>
                <c:pt idx="384">
                  <c:v>9675.2961038961039</c:v>
                </c:pt>
                <c:pt idx="385">
                  <c:v>9683.3523316062183</c:v>
                </c:pt>
                <c:pt idx="386">
                  <c:v>9693.8888888888887</c:v>
                </c:pt>
                <c:pt idx="387">
                  <c:v>9704.2757731958754</c:v>
                </c:pt>
                <c:pt idx="388">
                  <c:v>9695.1953727506425</c:v>
                </c:pt>
                <c:pt idx="389">
                  <c:v>9682.6666666666661</c:v>
                </c:pt>
                <c:pt idx="390">
                  <c:v>9683.4398976982102</c:v>
                </c:pt>
                <c:pt idx="391">
                  <c:v>9681.7193877551017</c:v>
                </c:pt>
                <c:pt idx="392">
                  <c:v>9696.9287531806622</c:v>
                </c:pt>
                <c:pt idx="393">
                  <c:v>9703.3654822335029</c:v>
                </c:pt>
                <c:pt idx="394">
                  <c:v>9692.5594936708858</c:v>
                </c:pt>
                <c:pt idx="395">
                  <c:v>9670.7853535353534</c:v>
                </c:pt>
                <c:pt idx="396">
                  <c:v>9659.1410579345084</c:v>
                </c:pt>
                <c:pt idx="397">
                  <c:v>9648.9924623115585</c:v>
                </c:pt>
                <c:pt idx="398">
                  <c:v>9643.0952380952385</c:v>
                </c:pt>
                <c:pt idx="399">
                  <c:v>9649.89</c:v>
                </c:pt>
                <c:pt idx="400">
                  <c:v>9640.3441396508733</c:v>
                </c:pt>
                <c:pt idx="401">
                  <c:v>9635.4751243781102</c:v>
                </c:pt>
                <c:pt idx="402">
                  <c:v>9631.1315136476424</c:v>
                </c:pt>
                <c:pt idx="403">
                  <c:v>9619.4702970297021</c:v>
                </c:pt>
                <c:pt idx="404">
                  <c:v>9613.3679012345674</c:v>
                </c:pt>
                <c:pt idx="405">
                  <c:v>9611.8793103448279</c:v>
                </c:pt>
                <c:pt idx="406">
                  <c:v>9617.3685503685501</c:v>
                </c:pt>
                <c:pt idx="407">
                  <c:v>9619.2181372549021</c:v>
                </c:pt>
                <c:pt idx="408">
                  <c:v>9629.616136919316</c:v>
                </c:pt>
                <c:pt idx="409">
                  <c:v>9644.3219512195119</c:v>
                </c:pt>
                <c:pt idx="410">
                  <c:v>9653.936739659368</c:v>
                </c:pt>
                <c:pt idx="411">
                  <c:v>9665.2038834951454</c:v>
                </c:pt>
                <c:pt idx="412">
                  <c:v>9656.7457627118638</c:v>
                </c:pt>
                <c:pt idx="413">
                  <c:v>9659.1400966183573</c:v>
                </c:pt>
                <c:pt idx="414">
                  <c:v>9659.7469879518067</c:v>
                </c:pt>
                <c:pt idx="415">
                  <c:v>9665.84375</c:v>
                </c:pt>
                <c:pt idx="416">
                  <c:v>9684.9856115107905</c:v>
                </c:pt>
                <c:pt idx="417">
                  <c:v>9664.1985645933019</c:v>
                </c:pt>
                <c:pt idx="418">
                  <c:v>9656.0405727923626</c:v>
                </c:pt>
                <c:pt idx="419">
                  <c:v>9664.5</c:v>
                </c:pt>
                <c:pt idx="420">
                  <c:v>9664.6935866983367</c:v>
                </c:pt>
                <c:pt idx="421">
                  <c:v>9662.3981042654032</c:v>
                </c:pt>
                <c:pt idx="422">
                  <c:v>9669.7801418439722</c:v>
                </c:pt>
                <c:pt idx="423">
                  <c:v>9667.1344339622647</c:v>
                </c:pt>
                <c:pt idx="424">
                  <c:v>9661.1200000000008</c:v>
                </c:pt>
                <c:pt idx="425">
                  <c:v>9670.0093896713606</c:v>
                </c:pt>
                <c:pt idx="426">
                  <c:v>9681.0163934426237</c:v>
                </c:pt>
                <c:pt idx="427">
                  <c:v>9671.8271028037379</c:v>
                </c:pt>
                <c:pt idx="428">
                  <c:v>9672.3846153846152</c:v>
                </c:pt>
                <c:pt idx="429">
                  <c:v>9666.6</c:v>
                </c:pt>
                <c:pt idx="430">
                  <c:v>9651.9095127610217</c:v>
                </c:pt>
                <c:pt idx="431">
                  <c:v>9642.7013888888887</c:v>
                </c:pt>
                <c:pt idx="432">
                  <c:v>9636.9399538106227</c:v>
                </c:pt>
                <c:pt idx="433">
                  <c:v>9640.882488479263</c:v>
                </c:pt>
                <c:pt idx="434">
                  <c:v>9628.7149425287353</c:v>
                </c:pt>
                <c:pt idx="435">
                  <c:v>9619.7293577981654</c:v>
                </c:pt>
                <c:pt idx="436">
                  <c:v>9612.4713958810062</c:v>
                </c:pt>
                <c:pt idx="437">
                  <c:v>9617.4863013698632</c:v>
                </c:pt>
                <c:pt idx="438">
                  <c:v>9610.2665148063788</c:v>
                </c:pt>
                <c:pt idx="439">
                  <c:v>9616.0590909090915</c:v>
                </c:pt>
                <c:pt idx="440">
                  <c:v>9604.4489795918362</c:v>
                </c:pt>
                <c:pt idx="441">
                  <c:v>9596.0588235294126</c:v>
                </c:pt>
                <c:pt idx="442">
                  <c:v>9592.8645598194125</c:v>
                </c:pt>
                <c:pt idx="443">
                  <c:v>9582.7117117117123</c:v>
                </c:pt>
                <c:pt idx="444">
                  <c:v>9585.188764044944</c:v>
                </c:pt>
                <c:pt idx="445">
                  <c:v>9577.7847533632284</c:v>
                </c:pt>
                <c:pt idx="446">
                  <c:v>9574.6152125279641</c:v>
                </c:pt>
                <c:pt idx="447">
                  <c:v>9561.46875</c:v>
                </c:pt>
                <c:pt idx="448">
                  <c:v>9546.2071269487751</c:v>
                </c:pt>
                <c:pt idx="449">
                  <c:v>9535.0666666666675</c:v>
                </c:pt>
                <c:pt idx="450">
                  <c:v>9550.5631929046558</c:v>
                </c:pt>
                <c:pt idx="451">
                  <c:v>9545.4115044247792</c:v>
                </c:pt>
                <c:pt idx="452">
                  <c:v>9540.3642384105951</c:v>
                </c:pt>
                <c:pt idx="453">
                  <c:v>9533.515418502202</c:v>
                </c:pt>
                <c:pt idx="454">
                  <c:v>9524.5076923076922</c:v>
                </c:pt>
                <c:pt idx="455">
                  <c:v>9520.9122807017538</c:v>
                </c:pt>
                <c:pt idx="456">
                  <c:v>9509.916849015317</c:v>
                </c:pt>
                <c:pt idx="457">
                  <c:v>9513.1659388646294</c:v>
                </c:pt>
                <c:pt idx="458">
                  <c:v>9523.3442265795202</c:v>
                </c:pt>
                <c:pt idx="459">
                  <c:v>9519.1826086956517</c:v>
                </c:pt>
                <c:pt idx="460">
                  <c:v>9507.3665943600863</c:v>
                </c:pt>
                <c:pt idx="461">
                  <c:v>9518.4891774891767</c:v>
                </c:pt>
                <c:pt idx="462">
                  <c:v>9520.9287257019441</c:v>
                </c:pt>
                <c:pt idx="463">
                  <c:v>9522.0086206896558</c:v>
                </c:pt>
                <c:pt idx="464">
                  <c:v>9523.561290322581</c:v>
                </c:pt>
                <c:pt idx="465">
                  <c:v>9519.3733905579393</c:v>
                </c:pt>
                <c:pt idx="466">
                  <c:v>9511.5353319057813</c:v>
                </c:pt>
                <c:pt idx="467">
                  <c:v>9520.7735042735039</c:v>
                </c:pt>
                <c:pt idx="468">
                  <c:v>9528.9893390191901</c:v>
                </c:pt>
                <c:pt idx="469">
                  <c:v>9541.5234042553184</c:v>
                </c:pt>
                <c:pt idx="470">
                  <c:v>9544.1868365180471</c:v>
                </c:pt>
                <c:pt idx="471">
                  <c:v>9551.8728813559319</c:v>
                </c:pt>
                <c:pt idx="472">
                  <c:v>9557.3065539112049</c:v>
                </c:pt>
                <c:pt idx="473">
                  <c:v>9547.4451476793256</c:v>
                </c:pt>
                <c:pt idx="474">
                  <c:v>9547.048421052632</c:v>
                </c:pt>
                <c:pt idx="475">
                  <c:v>9556.4453781512602</c:v>
                </c:pt>
                <c:pt idx="476">
                  <c:v>9544.7148846960172</c:v>
                </c:pt>
                <c:pt idx="477">
                  <c:v>9541.6297071129702</c:v>
                </c:pt>
                <c:pt idx="478">
                  <c:v>9533.0563674321511</c:v>
                </c:pt>
                <c:pt idx="479">
                  <c:v>9525.5562499999996</c:v>
                </c:pt>
                <c:pt idx="480">
                  <c:v>9530.9542619542626</c:v>
                </c:pt>
                <c:pt idx="481">
                  <c:v>9538.8153526970946</c:v>
                </c:pt>
                <c:pt idx="482">
                  <c:v>9530.2422360248456</c:v>
                </c:pt>
                <c:pt idx="483">
                  <c:v>9535.5971074380159</c:v>
                </c:pt>
                <c:pt idx="484">
                  <c:v>9536.6762886597935</c:v>
                </c:pt>
                <c:pt idx="485">
                  <c:v>9541.5802469135797</c:v>
                </c:pt>
                <c:pt idx="486">
                  <c:v>9548.4681724845996</c:v>
                </c:pt>
                <c:pt idx="487">
                  <c:v>9556.6106557377043</c:v>
                </c:pt>
                <c:pt idx="488">
                  <c:v>9546.1104294478519</c:v>
                </c:pt>
                <c:pt idx="489">
                  <c:v>9536.5183673469382</c:v>
                </c:pt>
                <c:pt idx="490">
                  <c:v>9536.006109979633</c:v>
                </c:pt>
                <c:pt idx="491">
                  <c:v>9533.4369918699194</c:v>
                </c:pt>
                <c:pt idx="492">
                  <c:v>9520.9391480730228</c:v>
                </c:pt>
                <c:pt idx="493">
                  <c:v>9523.1457489878539</c:v>
                </c:pt>
                <c:pt idx="494">
                  <c:v>9518.3474747474756</c:v>
                </c:pt>
                <c:pt idx="495">
                  <c:v>9519.2883064516136</c:v>
                </c:pt>
                <c:pt idx="496">
                  <c:v>9507.0684104627762</c:v>
                </c:pt>
                <c:pt idx="497">
                  <c:v>9506.2168674698787</c:v>
                </c:pt>
                <c:pt idx="498">
                  <c:v>9495.3266533066126</c:v>
                </c:pt>
                <c:pt idx="499">
                  <c:v>9486.6540000000005</c:v>
                </c:pt>
                <c:pt idx="500">
                  <c:v>9500.0019960079844</c:v>
                </c:pt>
                <c:pt idx="501">
                  <c:v>9507.7928286852584</c:v>
                </c:pt>
                <c:pt idx="502">
                  <c:v>9503.8707753479121</c:v>
                </c:pt>
                <c:pt idx="503">
                  <c:v>9498.8690476190477</c:v>
                </c:pt>
                <c:pt idx="504">
                  <c:v>9504.0633663366334</c:v>
                </c:pt>
                <c:pt idx="505">
                  <c:v>9508.399209486166</c:v>
                </c:pt>
                <c:pt idx="506">
                  <c:v>9499.6015779092704</c:v>
                </c:pt>
                <c:pt idx="507">
                  <c:v>9504.7637795275587</c:v>
                </c:pt>
                <c:pt idx="508">
                  <c:v>9491.1944990176817</c:v>
                </c:pt>
                <c:pt idx="509">
                  <c:v>9493.825490196079</c:v>
                </c:pt>
                <c:pt idx="510">
                  <c:v>9484.8023483365942</c:v>
                </c:pt>
                <c:pt idx="511">
                  <c:v>9480.3828125</c:v>
                </c:pt>
                <c:pt idx="512">
                  <c:v>9492.8927875243662</c:v>
                </c:pt>
                <c:pt idx="513">
                  <c:v>9486.9688715953307</c:v>
                </c:pt>
                <c:pt idx="514">
                  <c:v>9475.9184466019415</c:v>
                </c:pt>
                <c:pt idx="515">
                  <c:v>9484.9011627906984</c:v>
                </c:pt>
                <c:pt idx="516">
                  <c:v>9480.0618955512564</c:v>
                </c:pt>
                <c:pt idx="517">
                  <c:v>9471.1872586872578</c:v>
                </c:pt>
                <c:pt idx="518">
                  <c:v>9481.5472061657038</c:v>
                </c:pt>
                <c:pt idx="519">
                  <c:v>9474.5096153846152</c:v>
                </c:pt>
                <c:pt idx="520">
                  <c:v>9486.3800383877151</c:v>
                </c:pt>
                <c:pt idx="521">
                  <c:v>9495.9808429118766</c:v>
                </c:pt>
                <c:pt idx="522">
                  <c:v>9502.2695984703641</c:v>
                </c:pt>
                <c:pt idx="523">
                  <c:v>9509.5553435114507</c:v>
                </c:pt>
                <c:pt idx="524">
                  <c:v>9514.0761904761912</c:v>
                </c:pt>
                <c:pt idx="525">
                  <c:v>9511.6444866920156</c:v>
                </c:pt>
                <c:pt idx="526">
                  <c:v>9511.7381404174575</c:v>
                </c:pt>
                <c:pt idx="527">
                  <c:v>9517.064393939394</c:v>
                </c:pt>
                <c:pt idx="528">
                  <c:v>9514.0491493383743</c:v>
                </c:pt>
                <c:pt idx="529">
                  <c:v>9514.4867924528298</c:v>
                </c:pt>
                <c:pt idx="530">
                  <c:v>9513.3954802259886</c:v>
                </c:pt>
                <c:pt idx="531">
                  <c:v>9521.4492481203015</c:v>
                </c:pt>
                <c:pt idx="532">
                  <c:v>9510.1200750469052</c:v>
                </c:pt>
                <c:pt idx="533">
                  <c:v>9516.1835205992502</c:v>
                </c:pt>
                <c:pt idx="534">
                  <c:v>9507.9009345794384</c:v>
                </c:pt>
                <c:pt idx="535">
                  <c:v>9516.1119402985078</c:v>
                </c:pt>
                <c:pt idx="536">
                  <c:v>9516.3333333333339</c:v>
                </c:pt>
                <c:pt idx="537">
                  <c:v>9518.6431226765799</c:v>
                </c:pt>
                <c:pt idx="538">
                  <c:v>9520.1576994434145</c:v>
                </c:pt>
                <c:pt idx="539">
                  <c:v>9508.1240740740741</c:v>
                </c:pt>
                <c:pt idx="540">
                  <c:v>9515.0332717190395</c:v>
                </c:pt>
                <c:pt idx="541">
                  <c:v>9518.0424354243551</c:v>
                </c:pt>
                <c:pt idx="542">
                  <c:v>9521.3443830570905</c:v>
                </c:pt>
                <c:pt idx="543">
                  <c:v>9515.323529411764</c:v>
                </c:pt>
                <c:pt idx="544">
                  <c:v>9517.7412844036699</c:v>
                </c:pt>
                <c:pt idx="545">
                  <c:v>9517.1117216117218</c:v>
                </c:pt>
                <c:pt idx="546">
                  <c:v>9522.0091407678246</c:v>
                </c:pt>
                <c:pt idx="547">
                  <c:v>9514.0474452554736</c:v>
                </c:pt>
                <c:pt idx="548">
                  <c:v>9522.1876138433508</c:v>
                </c:pt>
                <c:pt idx="549">
                  <c:v>9512.6454545454544</c:v>
                </c:pt>
                <c:pt idx="550">
                  <c:v>9518.0834845735026</c:v>
                </c:pt>
                <c:pt idx="551">
                  <c:v>9518.996376811594</c:v>
                </c:pt>
                <c:pt idx="552">
                  <c:v>9522.5045207956609</c:v>
                </c:pt>
                <c:pt idx="553">
                  <c:v>9522.841155234657</c:v>
                </c:pt>
                <c:pt idx="554">
                  <c:v>9520.3207207207215</c:v>
                </c:pt>
                <c:pt idx="555">
                  <c:v>9529.8363309352517</c:v>
                </c:pt>
                <c:pt idx="556">
                  <c:v>9528.1400359066429</c:v>
                </c:pt>
                <c:pt idx="557">
                  <c:v>9521.003584229391</c:v>
                </c:pt>
                <c:pt idx="558">
                  <c:v>9525.2289803220028</c:v>
                </c:pt>
                <c:pt idx="559">
                  <c:v>9524.1749999999993</c:v>
                </c:pt>
                <c:pt idx="560">
                  <c:v>9530.7433155080216</c:v>
                </c:pt>
                <c:pt idx="561">
                  <c:v>9543.252669039146</c:v>
                </c:pt>
                <c:pt idx="562">
                  <c:v>9550.7442273534634</c:v>
                </c:pt>
                <c:pt idx="563">
                  <c:v>9543.6436170212764</c:v>
                </c:pt>
                <c:pt idx="564">
                  <c:v>9542.2088495575226</c:v>
                </c:pt>
                <c:pt idx="565">
                  <c:v>9542.2420494699654</c:v>
                </c:pt>
                <c:pt idx="566">
                  <c:v>9539.8059964726635</c:v>
                </c:pt>
                <c:pt idx="567">
                  <c:v>9533.2605633802814</c:v>
                </c:pt>
                <c:pt idx="568">
                  <c:v>9538.8154657293489</c:v>
                </c:pt>
                <c:pt idx="569">
                  <c:v>9528.1263157894737</c:v>
                </c:pt>
                <c:pt idx="570">
                  <c:v>9532.6042031523648</c:v>
                </c:pt>
                <c:pt idx="571">
                  <c:v>9527.8881118881127</c:v>
                </c:pt>
                <c:pt idx="572">
                  <c:v>9534.7294938917967</c:v>
                </c:pt>
                <c:pt idx="573">
                  <c:v>9528.2613240418123</c:v>
                </c:pt>
                <c:pt idx="574">
                  <c:v>9518.4852173913041</c:v>
                </c:pt>
                <c:pt idx="575">
                  <c:v>9516.7361111111113</c:v>
                </c:pt>
                <c:pt idx="576">
                  <c:v>9517.3552859618721</c:v>
                </c:pt>
                <c:pt idx="577">
                  <c:v>9517.6868512110723</c:v>
                </c:pt>
                <c:pt idx="578">
                  <c:v>9528.7702936096721</c:v>
                </c:pt>
                <c:pt idx="579">
                  <c:v>9534.0362068965514</c:v>
                </c:pt>
                <c:pt idx="580">
                  <c:v>9525.1738382099829</c:v>
                </c:pt>
                <c:pt idx="581">
                  <c:v>9520.0773195876282</c:v>
                </c:pt>
                <c:pt idx="582">
                  <c:v>9521.4751286449391</c:v>
                </c:pt>
                <c:pt idx="583">
                  <c:v>9512.0804794520554</c:v>
                </c:pt>
                <c:pt idx="584">
                  <c:v>9511.1572649572645</c:v>
                </c:pt>
                <c:pt idx="585">
                  <c:v>9515.2047781569963</c:v>
                </c:pt>
                <c:pt idx="586">
                  <c:v>9519.708688245315</c:v>
                </c:pt>
                <c:pt idx="587">
                  <c:v>9517.1173469387759</c:v>
                </c:pt>
                <c:pt idx="588">
                  <c:v>9509.5925297113754</c:v>
                </c:pt>
                <c:pt idx="589">
                  <c:v>9512.7084745762713</c:v>
                </c:pt>
                <c:pt idx="590">
                  <c:v>9512.5109983079528</c:v>
                </c:pt>
                <c:pt idx="591">
                  <c:v>9516.5777027027034</c:v>
                </c:pt>
                <c:pt idx="592">
                  <c:v>9509.1669477234409</c:v>
                </c:pt>
                <c:pt idx="593">
                  <c:v>9507.6111111111113</c:v>
                </c:pt>
                <c:pt idx="594">
                  <c:v>9506.1226890756298</c:v>
                </c:pt>
                <c:pt idx="595">
                  <c:v>9518.5469798657723</c:v>
                </c:pt>
                <c:pt idx="596">
                  <c:v>9519.7001675041884</c:v>
                </c:pt>
                <c:pt idx="597">
                  <c:v>9523.9899665551839</c:v>
                </c:pt>
                <c:pt idx="598">
                  <c:v>9528.8497495826377</c:v>
                </c:pt>
                <c:pt idx="599">
                  <c:v>9535.4433333333327</c:v>
                </c:pt>
                <c:pt idx="600">
                  <c:v>9532.2995008319467</c:v>
                </c:pt>
                <c:pt idx="601">
                  <c:v>9538.345514950166</c:v>
                </c:pt>
                <c:pt idx="602">
                  <c:v>9546.5091210613591</c:v>
                </c:pt>
                <c:pt idx="603">
                  <c:v>9538.2698675496686</c:v>
                </c:pt>
                <c:pt idx="604">
                  <c:v>9537.3950413223138</c:v>
                </c:pt>
                <c:pt idx="605">
                  <c:v>9533.6963696369639</c:v>
                </c:pt>
                <c:pt idx="606">
                  <c:v>9536.0477759472815</c:v>
                </c:pt>
                <c:pt idx="607">
                  <c:v>9546.1184210526317</c:v>
                </c:pt>
                <c:pt idx="608">
                  <c:v>9547.4137931034475</c:v>
                </c:pt>
                <c:pt idx="609">
                  <c:v>9555.5901639344265</c:v>
                </c:pt>
                <c:pt idx="610">
                  <c:v>9544.1751227495915</c:v>
                </c:pt>
                <c:pt idx="611">
                  <c:v>9546.0996732026142</c:v>
                </c:pt>
                <c:pt idx="612">
                  <c:v>9537.8009787928222</c:v>
                </c:pt>
                <c:pt idx="613">
                  <c:v>9529.9788273615632</c:v>
                </c:pt>
                <c:pt idx="614">
                  <c:v>9538.1170731707316</c:v>
                </c:pt>
                <c:pt idx="615">
                  <c:v>9543.5081168831166</c:v>
                </c:pt>
                <c:pt idx="616">
                  <c:v>9535.3273905996757</c:v>
                </c:pt>
                <c:pt idx="617">
                  <c:v>9537.6941747572819</c:v>
                </c:pt>
                <c:pt idx="618">
                  <c:v>9541.3634894991919</c:v>
                </c:pt>
                <c:pt idx="619">
                  <c:v>9540.4451612903231</c:v>
                </c:pt>
                <c:pt idx="620">
                  <c:v>9537.2753623188401</c:v>
                </c:pt>
                <c:pt idx="621">
                  <c:v>9535.241157556271</c:v>
                </c:pt>
                <c:pt idx="622">
                  <c:v>9532.414125200643</c:v>
                </c:pt>
                <c:pt idx="623">
                  <c:v>9521.9214743589746</c:v>
                </c:pt>
                <c:pt idx="624">
                  <c:v>9516.4159999999993</c:v>
                </c:pt>
                <c:pt idx="625">
                  <c:v>9512.428115015975</c:v>
                </c:pt>
                <c:pt idx="626">
                  <c:v>9518.3237639553427</c:v>
                </c:pt>
                <c:pt idx="627">
                  <c:v>9510.503184713376</c:v>
                </c:pt>
                <c:pt idx="628">
                  <c:v>9502.7074721780609</c:v>
                </c:pt>
                <c:pt idx="629">
                  <c:v>9496.9238095238088</c:v>
                </c:pt>
                <c:pt idx="630">
                  <c:v>9508.7908082408867</c:v>
                </c:pt>
                <c:pt idx="631">
                  <c:v>9499.0806962025308</c:v>
                </c:pt>
                <c:pt idx="632">
                  <c:v>9492.4849921011064</c:v>
                </c:pt>
                <c:pt idx="633">
                  <c:v>9487.014195583597</c:v>
                </c:pt>
                <c:pt idx="634">
                  <c:v>9498.1543307086613</c:v>
                </c:pt>
                <c:pt idx="635">
                  <c:v>9502.8883647798739</c:v>
                </c:pt>
                <c:pt idx="636">
                  <c:v>9504.1365777080064</c:v>
                </c:pt>
                <c:pt idx="637">
                  <c:v>9499.9529780564262</c:v>
                </c:pt>
                <c:pt idx="638">
                  <c:v>9499.790297339594</c:v>
                </c:pt>
                <c:pt idx="639">
                  <c:v>9503.109375</c:v>
                </c:pt>
                <c:pt idx="640">
                  <c:v>9494.6942277691105</c:v>
                </c:pt>
                <c:pt idx="641">
                  <c:v>9490.5514018691592</c:v>
                </c:pt>
                <c:pt idx="642">
                  <c:v>9499.4852255054429</c:v>
                </c:pt>
                <c:pt idx="643">
                  <c:v>9504.04347826087</c:v>
                </c:pt>
                <c:pt idx="644">
                  <c:v>9502.5612403100768</c:v>
                </c:pt>
                <c:pt idx="645">
                  <c:v>9506.5588235294126</c:v>
                </c:pt>
                <c:pt idx="646">
                  <c:v>9498.1020092735707</c:v>
                </c:pt>
                <c:pt idx="647">
                  <c:v>9509.1728395061727</c:v>
                </c:pt>
                <c:pt idx="648">
                  <c:v>9505.0523882896759</c:v>
                </c:pt>
                <c:pt idx="649">
                  <c:v>9507.0953846153843</c:v>
                </c:pt>
                <c:pt idx="650">
                  <c:v>9507.4623655913983</c:v>
                </c:pt>
                <c:pt idx="651">
                  <c:v>9504.38036809816</c:v>
                </c:pt>
                <c:pt idx="652">
                  <c:v>9499.0811638591113</c:v>
                </c:pt>
                <c:pt idx="653">
                  <c:v>9509.4571865443431</c:v>
                </c:pt>
                <c:pt idx="654">
                  <c:v>9516.1175572519078</c:v>
                </c:pt>
                <c:pt idx="655">
                  <c:v>9507.8185975609758</c:v>
                </c:pt>
                <c:pt idx="656">
                  <c:v>9510.030441400304</c:v>
                </c:pt>
                <c:pt idx="657">
                  <c:v>9510.8085106382987</c:v>
                </c:pt>
                <c:pt idx="658">
                  <c:v>9517.4264036418808</c:v>
                </c:pt>
                <c:pt idx="659">
                  <c:v>9522.4333333333325</c:v>
                </c:pt>
                <c:pt idx="660">
                  <c:v>9532.7760968229959</c:v>
                </c:pt>
                <c:pt idx="661">
                  <c:v>9538.3293051359524</c:v>
                </c:pt>
                <c:pt idx="662">
                  <c:v>9527.5565610859721</c:v>
                </c:pt>
                <c:pt idx="663">
                  <c:v>9521.5602409638559</c:v>
                </c:pt>
                <c:pt idx="664">
                  <c:v>9512.9503759398503</c:v>
                </c:pt>
                <c:pt idx="665">
                  <c:v>9507.3528528528532</c:v>
                </c:pt>
                <c:pt idx="666">
                  <c:v>9506.6611694152925</c:v>
                </c:pt>
                <c:pt idx="667">
                  <c:v>9499.1047904191619</c:v>
                </c:pt>
                <c:pt idx="668">
                  <c:v>9504.6502242152474</c:v>
                </c:pt>
                <c:pt idx="669">
                  <c:v>9507.7328358208961</c:v>
                </c:pt>
                <c:pt idx="670">
                  <c:v>9509.4873323397915</c:v>
                </c:pt>
                <c:pt idx="671">
                  <c:v>9513.8958333333339</c:v>
                </c:pt>
                <c:pt idx="672">
                  <c:v>9515.3358098068347</c:v>
                </c:pt>
                <c:pt idx="673">
                  <c:v>9521.3353115727004</c:v>
                </c:pt>
                <c:pt idx="674">
                  <c:v>9522.7051851851847</c:v>
                </c:pt>
                <c:pt idx="675">
                  <c:v>9524.1804733727804</c:v>
                </c:pt>
                <c:pt idx="676">
                  <c:v>9520.6706056129988</c:v>
                </c:pt>
                <c:pt idx="677">
                  <c:v>9518.883480825958</c:v>
                </c:pt>
                <c:pt idx="678">
                  <c:v>9523.0441826215028</c:v>
                </c:pt>
                <c:pt idx="679">
                  <c:v>9527.5441176470595</c:v>
                </c:pt>
                <c:pt idx="680">
                  <c:v>9519.5330396475765</c:v>
                </c:pt>
                <c:pt idx="681">
                  <c:v>9508.1158357771255</c:v>
                </c:pt>
                <c:pt idx="682">
                  <c:v>9501.1815519765732</c:v>
                </c:pt>
                <c:pt idx="683">
                  <c:v>9500.2456140350878</c:v>
                </c:pt>
                <c:pt idx="684">
                  <c:v>9505.5518248175176</c:v>
                </c:pt>
                <c:pt idx="685">
                  <c:v>9505.578717201166</c:v>
                </c:pt>
                <c:pt idx="686">
                  <c:v>9494.0494905385731</c:v>
                </c:pt>
                <c:pt idx="687">
                  <c:v>9488.1497093023263</c:v>
                </c:pt>
                <c:pt idx="688">
                  <c:v>9482.3207547169804</c:v>
                </c:pt>
                <c:pt idx="689">
                  <c:v>9481.95652173913</c:v>
                </c:pt>
                <c:pt idx="690">
                  <c:v>9476.1534008683066</c:v>
                </c:pt>
                <c:pt idx="691">
                  <c:v>9473.9609826589603</c:v>
                </c:pt>
                <c:pt idx="692">
                  <c:v>9462.5238095238092</c:v>
                </c:pt>
                <c:pt idx="693">
                  <c:v>9461.2593659942358</c:v>
                </c:pt>
                <c:pt idx="694">
                  <c:v>9467.5525179856122</c:v>
                </c:pt>
                <c:pt idx="695">
                  <c:v>9473.53735632184</c:v>
                </c:pt>
                <c:pt idx="696">
                  <c:v>9471.6542324246766</c:v>
                </c:pt>
                <c:pt idx="697">
                  <c:v>9476.3481375358169</c:v>
                </c:pt>
                <c:pt idx="698">
                  <c:v>9469.3290414878393</c:v>
                </c:pt>
                <c:pt idx="699">
                  <c:v>9465.0128571428577</c:v>
                </c:pt>
                <c:pt idx="700">
                  <c:v>9469.2496433666183</c:v>
                </c:pt>
                <c:pt idx="701">
                  <c:v>9458.6752136752129</c:v>
                </c:pt>
                <c:pt idx="702">
                  <c:v>9466.5519203413933</c:v>
                </c:pt>
                <c:pt idx="703">
                  <c:v>9471.107954545454</c:v>
                </c:pt>
                <c:pt idx="704">
                  <c:v>9469.9035460992909</c:v>
                </c:pt>
                <c:pt idx="705">
                  <c:v>9467.4249291784708</c:v>
                </c:pt>
                <c:pt idx="706">
                  <c:v>9466.1244695898167</c:v>
                </c:pt>
                <c:pt idx="707">
                  <c:v>9465.973163841807</c:v>
                </c:pt>
                <c:pt idx="708">
                  <c:v>9461.7165021156561</c:v>
                </c:pt>
                <c:pt idx="709">
                  <c:v>9455.8887323943654</c:v>
                </c:pt>
                <c:pt idx="710">
                  <c:v>9456.5808720112509</c:v>
                </c:pt>
                <c:pt idx="711">
                  <c:v>9463.2738764044952</c:v>
                </c:pt>
                <c:pt idx="712">
                  <c:v>9458.0392706872371</c:v>
                </c:pt>
                <c:pt idx="713">
                  <c:v>9456.712885154062</c:v>
                </c:pt>
                <c:pt idx="714">
                  <c:v>9463.584615384616</c:v>
                </c:pt>
                <c:pt idx="715">
                  <c:v>9464.2094972067043</c:v>
                </c:pt>
                <c:pt idx="716">
                  <c:v>9469.3291492329154</c:v>
                </c:pt>
                <c:pt idx="717">
                  <c:v>9474.4860724233986</c:v>
                </c:pt>
                <c:pt idx="718">
                  <c:v>9483.4200278164117</c:v>
                </c:pt>
                <c:pt idx="719">
                  <c:v>9490.9222222222215</c:v>
                </c:pt>
                <c:pt idx="720">
                  <c:v>9495.4909847434119</c:v>
                </c:pt>
                <c:pt idx="721">
                  <c:v>9489.7645429362874</c:v>
                </c:pt>
                <c:pt idx="722">
                  <c:v>9493.354080221301</c:v>
                </c:pt>
                <c:pt idx="723">
                  <c:v>9487.901933701658</c:v>
                </c:pt>
                <c:pt idx="724">
                  <c:v>9482.6413793103457</c:v>
                </c:pt>
                <c:pt idx="725">
                  <c:v>9485.8457300275477</c:v>
                </c:pt>
                <c:pt idx="726">
                  <c:v>9487.1155433287477</c:v>
                </c:pt>
                <c:pt idx="727">
                  <c:v>9497.8956043956041</c:v>
                </c:pt>
                <c:pt idx="728">
                  <c:v>9493.9149519890252</c:v>
                </c:pt>
                <c:pt idx="729">
                  <c:v>9491.7109589041102</c:v>
                </c:pt>
                <c:pt idx="730">
                  <c:v>9502.9192886456913</c:v>
                </c:pt>
                <c:pt idx="731">
                  <c:v>9504.4836065573763</c:v>
                </c:pt>
                <c:pt idx="732">
                  <c:v>9498.403819918145</c:v>
                </c:pt>
                <c:pt idx="733">
                  <c:v>9492.0149863760216</c:v>
                </c:pt>
                <c:pt idx="734">
                  <c:v>9494.540136054422</c:v>
                </c:pt>
                <c:pt idx="735">
                  <c:v>9492.453804347826</c:v>
                </c:pt>
                <c:pt idx="736">
                  <c:v>9495.7476255088204</c:v>
                </c:pt>
                <c:pt idx="737">
                  <c:v>9500.0542005420048</c:v>
                </c:pt>
                <c:pt idx="738">
                  <c:v>9493.8064952638706</c:v>
                </c:pt>
                <c:pt idx="739">
                  <c:v>9500.618918918919</c:v>
                </c:pt>
                <c:pt idx="740">
                  <c:v>9496.4493927125513</c:v>
                </c:pt>
                <c:pt idx="741">
                  <c:v>9490.9258760107823</c:v>
                </c:pt>
                <c:pt idx="742">
                  <c:v>9495.6810228802151</c:v>
                </c:pt>
                <c:pt idx="743">
                  <c:v>9488.9610215053763</c:v>
                </c:pt>
                <c:pt idx="744">
                  <c:v>9494.8442953020131</c:v>
                </c:pt>
                <c:pt idx="745">
                  <c:v>9492.4155495978557</c:v>
                </c:pt>
                <c:pt idx="746">
                  <c:v>9488.4886211512712</c:v>
                </c:pt>
                <c:pt idx="747">
                  <c:v>9495.1858288770054</c:v>
                </c:pt>
                <c:pt idx="748">
                  <c:v>9497.6595460614153</c:v>
                </c:pt>
                <c:pt idx="749">
                  <c:v>9503.025333333333</c:v>
                </c:pt>
                <c:pt idx="750">
                  <c:v>9500.7723035952058</c:v>
                </c:pt>
                <c:pt idx="751">
                  <c:v>9492.0093085106382</c:v>
                </c:pt>
                <c:pt idx="752">
                  <c:v>9486.156706507305</c:v>
                </c:pt>
                <c:pt idx="753">
                  <c:v>9483.6671087533159</c:v>
                </c:pt>
                <c:pt idx="754">
                  <c:v>9474.6450331125834</c:v>
                </c:pt>
                <c:pt idx="755">
                  <c:v>9466.0119047619046</c:v>
                </c:pt>
                <c:pt idx="756">
                  <c:v>9469.9339498018489</c:v>
                </c:pt>
                <c:pt idx="757">
                  <c:v>9463.0567282321899</c:v>
                </c:pt>
                <c:pt idx="758">
                  <c:v>9453.648221343874</c:v>
                </c:pt>
                <c:pt idx="759">
                  <c:v>9448.9671052631584</c:v>
                </c:pt>
                <c:pt idx="760">
                  <c:v>9455.6018396846248</c:v>
                </c:pt>
                <c:pt idx="761">
                  <c:v>9464.1049868766404</c:v>
                </c:pt>
                <c:pt idx="762">
                  <c:v>9469.3748361730013</c:v>
                </c:pt>
                <c:pt idx="763">
                  <c:v>9466.4332460732985</c:v>
                </c:pt>
                <c:pt idx="764">
                  <c:v>9468.7477124183006</c:v>
                </c:pt>
                <c:pt idx="765">
                  <c:v>9461.2454308094002</c:v>
                </c:pt>
                <c:pt idx="766">
                  <c:v>9460.7040417209901</c:v>
                </c:pt>
                <c:pt idx="767">
                  <c:v>9450.73828125</c:v>
                </c:pt>
                <c:pt idx="768">
                  <c:v>9445.5643693107941</c:v>
                </c:pt>
                <c:pt idx="769">
                  <c:v>9451.2649350649353</c:v>
                </c:pt>
                <c:pt idx="770">
                  <c:v>9457.1906614785985</c:v>
                </c:pt>
                <c:pt idx="771">
                  <c:v>9467.7046632124348</c:v>
                </c:pt>
                <c:pt idx="772">
                  <c:v>9462.6791720569217</c:v>
                </c:pt>
                <c:pt idx="773">
                  <c:v>9459.7364341085267</c:v>
                </c:pt>
                <c:pt idx="774">
                  <c:v>9457.300645161291</c:v>
                </c:pt>
                <c:pt idx="775">
                  <c:v>9455.725515463917</c:v>
                </c:pt>
                <c:pt idx="776">
                  <c:v>9460.3178893178901</c:v>
                </c:pt>
                <c:pt idx="777">
                  <c:v>9454.6465295629823</c:v>
                </c:pt>
                <c:pt idx="778">
                  <c:v>9454.1694480102688</c:v>
                </c:pt>
                <c:pt idx="779">
                  <c:v>9459.7384615384617</c:v>
                </c:pt>
                <c:pt idx="780">
                  <c:v>9464.8924455825872</c:v>
                </c:pt>
                <c:pt idx="781">
                  <c:v>9468.6432225063945</c:v>
                </c:pt>
                <c:pt idx="782">
                  <c:v>9469.9859514687105</c:v>
                </c:pt>
                <c:pt idx="783">
                  <c:v>9476.8456632653069</c:v>
                </c:pt>
                <c:pt idx="784">
                  <c:v>9482.0458598726109</c:v>
                </c:pt>
                <c:pt idx="785">
                  <c:v>9489.36513994911</c:v>
                </c:pt>
                <c:pt idx="786">
                  <c:v>9491.4701397712834</c:v>
                </c:pt>
                <c:pt idx="787">
                  <c:v>9486.2753807106601</c:v>
                </c:pt>
                <c:pt idx="788">
                  <c:v>9490.8529784537386</c:v>
                </c:pt>
                <c:pt idx="789">
                  <c:v>9493.2037974683553</c:v>
                </c:pt>
                <c:pt idx="790">
                  <c:v>9501.1605562579007</c:v>
                </c:pt>
                <c:pt idx="791">
                  <c:v>9502.515151515152</c:v>
                </c:pt>
                <c:pt idx="792">
                  <c:v>9502.287515762926</c:v>
                </c:pt>
                <c:pt idx="793">
                  <c:v>9508.2783375314866</c:v>
                </c:pt>
                <c:pt idx="794">
                  <c:v>9500.860377358491</c:v>
                </c:pt>
                <c:pt idx="795">
                  <c:v>9504.1532663316575</c:v>
                </c:pt>
                <c:pt idx="796">
                  <c:v>9499.8331242158092</c:v>
                </c:pt>
                <c:pt idx="797">
                  <c:v>9493.4699248120305</c:v>
                </c:pt>
                <c:pt idx="798">
                  <c:v>9483.2728410513137</c:v>
                </c:pt>
                <c:pt idx="799">
                  <c:v>9479.5249999999996</c:v>
                </c:pt>
                <c:pt idx="800">
                  <c:v>9480.2022471910113</c:v>
                </c:pt>
                <c:pt idx="801">
                  <c:v>9486.4127182044886</c:v>
                </c:pt>
                <c:pt idx="802">
                  <c:v>9484.8542963885429</c:v>
                </c:pt>
                <c:pt idx="803">
                  <c:v>9479.0385572139312</c:v>
                </c:pt>
                <c:pt idx="804">
                  <c:v>9479.2322981366451</c:v>
                </c:pt>
                <c:pt idx="805">
                  <c:v>9474.5111662531017</c:v>
                </c:pt>
                <c:pt idx="806">
                  <c:v>9471.2403965303602</c:v>
                </c:pt>
                <c:pt idx="807">
                  <c:v>9473.9962871287134</c:v>
                </c:pt>
                <c:pt idx="808">
                  <c:v>9466.0210135970337</c:v>
                </c:pt>
                <c:pt idx="809">
                  <c:v>9463.6370370370369</c:v>
                </c:pt>
                <c:pt idx="810">
                  <c:v>9466.5289765721336</c:v>
                </c:pt>
                <c:pt idx="811">
                  <c:v>9470.2758620689656</c:v>
                </c:pt>
                <c:pt idx="812">
                  <c:v>9463.2509225092253</c:v>
                </c:pt>
                <c:pt idx="813">
                  <c:v>9465.905405405405</c:v>
                </c:pt>
                <c:pt idx="814">
                  <c:v>9464.9153374233138</c:v>
                </c:pt>
                <c:pt idx="815">
                  <c:v>9462.2120098039213</c:v>
                </c:pt>
                <c:pt idx="816">
                  <c:v>9461.9951040391679</c:v>
                </c:pt>
                <c:pt idx="817">
                  <c:v>9462.7249388753062</c:v>
                </c:pt>
                <c:pt idx="818">
                  <c:v>9457.0879120879126</c:v>
                </c:pt>
                <c:pt idx="819">
                  <c:v>9453.1719512195123</c:v>
                </c:pt>
                <c:pt idx="820">
                  <c:v>9455.4591961023143</c:v>
                </c:pt>
                <c:pt idx="821">
                  <c:v>9460.3163017031638</c:v>
                </c:pt>
                <c:pt idx="822">
                  <c:v>9466.0571081409471</c:v>
                </c:pt>
                <c:pt idx="823">
                  <c:v>9462.4842233009713</c:v>
                </c:pt>
                <c:pt idx="824">
                  <c:v>9463.9660606060606</c:v>
                </c:pt>
                <c:pt idx="825">
                  <c:v>9465.1101694915251</c:v>
                </c:pt>
                <c:pt idx="826">
                  <c:v>9466.8089480048366</c:v>
                </c:pt>
                <c:pt idx="827">
                  <c:v>9461.561594202898</c:v>
                </c:pt>
                <c:pt idx="828">
                  <c:v>9455.8154402895052</c:v>
                </c:pt>
                <c:pt idx="829">
                  <c:v>9452.6132530120485</c:v>
                </c:pt>
                <c:pt idx="830">
                  <c:v>9457.3766546329716</c:v>
                </c:pt>
                <c:pt idx="831">
                  <c:v>9462.727163461539</c:v>
                </c:pt>
                <c:pt idx="832">
                  <c:v>9464.2833133253298</c:v>
                </c:pt>
                <c:pt idx="833">
                  <c:v>9467.1390887290163</c:v>
                </c:pt>
                <c:pt idx="834">
                  <c:v>9461.9353293413169</c:v>
                </c:pt>
                <c:pt idx="835">
                  <c:v>9468.0921052631584</c:v>
                </c:pt>
                <c:pt idx="836">
                  <c:v>9462.1075268817203</c:v>
                </c:pt>
                <c:pt idx="837">
                  <c:v>9462.8639618138423</c:v>
                </c:pt>
                <c:pt idx="838">
                  <c:v>9457.27294398093</c:v>
                </c:pt>
                <c:pt idx="839">
                  <c:v>9448.4940476190477</c:v>
                </c:pt>
                <c:pt idx="840">
                  <c:v>9447.5992865636144</c:v>
                </c:pt>
                <c:pt idx="841">
                  <c:v>9445.2399049881242</c:v>
                </c:pt>
                <c:pt idx="842">
                  <c:v>9449.7485172004745</c:v>
                </c:pt>
                <c:pt idx="843">
                  <c:v>9450.231042654028</c:v>
                </c:pt>
                <c:pt idx="844">
                  <c:v>9456.750295857988</c:v>
                </c:pt>
                <c:pt idx="845">
                  <c:v>9458.2458628841614</c:v>
                </c:pt>
                <c:pt idx="846">
                  <c:v>9465.8488783943321</c:v>
                </c:pt>
                <c:pt idx="847">
                  <c:v>9459.0754716981137</c:v>
                </c:pt>
                <c:pt idx="848">
                  <c:v>9465.0977620730264</c:v>
                </c:pt>
                <c:pt idx="849">
                  <c:v>9468.9599999999991</c:v>
                </c:pt>
                <c:pt idx="850">
                  <c:v>9477.4242068155108</c:v>
                </c:pt>
                <c:pt idx="851">
                  <c:v>9470.5821596244132</c:v>
                </c:pt>
                <c:pt idx="852">
                  <c:v>9477.3833528722153</c:v>
                </c:pt>
                <c:pt idx="853">
                  <c:v>9473.5562060889933</c:v>
                </c:pt>
                <c:pt idx="854">
                  <c:v>9468.4666666666672</c:v>
                </c:pt>
                <c:pt idx="855">
                  <c:v>9462.2056074766351</c:v>
                </c:pt>
                <c:pt idx="856">
                  <c:v>9467.0723453908977</c:v>
                </c:pt>
                <c:pt idx="857">
                  <c:v>9470.6177156177164</c:v>
                </c:pt>
                <c:pt idx="858">
                  <c:v>9468.3643771827701</c:v>
                </c:pt>
                <c:pt idx="859">
                  <c:v>9472.7569767441855</c:v>
                </c:pt>
                <c:pt idx="860">
                  <c:v>9471.0418118466896</c:v>
                </c:pt>
                <c:pt idx="861">
                  <c:v>9474.7575406032483</c:v>
                </c:pt>
                <c:pt idx="862">
                  <c:v>9479.3615295480886</c:v>
                </c:pt>
                <c:pt idx="863">
                  <c:v>9487.5578703703704</c:v>
                </c:pt>
                <c:pt idx="864">
                  <c:v>9487.1526011560691</c:v>
                </c:pt>
                <c:pt idx="865">
                  <c:v>9481.2609699769055</c:v>
                </c:pt>
                <c:pt idx="866">
                  <c:v>9482.6920415224922</c:v>
                </c:pt>
                <c:pt idx="867">
                  <c:v>9486.8571428571431</c:v>
                </c:pt>
                <c:pt idx="868">
                  <c:v>9489.4016110471803</c:v>
                </c:pt>
                <c:pt idx="869">
                  <c:v>9485.7586206896558</c:v>
                </c:pt>
                <c:pt idx="870">
                  <c:v>9493.0780711825482</c:v>
                </c:pt>
                <c:pt idx="871">
                  <c:v>9489.3119266055037</c:v>
                </c:pt>
                <c:pt idx="872">
                  <c:v>9486.3562428407786</c:v>
                </c:pt>
                <c:pt idx="873">
                  <c:v>9480.6887871853542</c:v>
                </c:pt>
                <c:pt idx="874">
                  <c:v>9475.6228571428564</c:v>
                </c:pt>
                <c:pt idx="875">
                  <c:v>9470.2534246575342</c:v>
                </c:pt>
                <c:pt idx="876">
                  <c:v>9470.3990877993165</c:v>
                </c:pt>
                <c:pt idx="877">
                  <c:v>9465.2357630979495</c:v>
                </c:pt>
                <c:pt idx="878">
                  <c:v>9467.4197952218437</c:v>
                </c:pt>
                <c:pt idx="879">
                  <c:v>9465.6215909090915</c:v>
                </c:pt>
                <c:pt idx="880">
                  <c:v>9460.1679909194099</c:v>
                </c:pt>
                <c:pt idx="881">
                  <c:v>9465.4829931972781</c:v>
                </c:pt>
                <c:pt idx="882">
                  <c:v>9471.6206115515288</c:v>
                </c:pt>
                <c:pt idx="883">
                  <c:v>9479.2861990950223</c:v>
                </c:pt>
                <c:pt idx="884">
                  <c:v>9487.0180790960458</c:v>
                </c:pt>
                <c:pt idx="885">
                  <c:v>9494.2539503385997</c:v>
                </c:pt>
                <c:pt idx="886">
                  <c:v>9497.9639233370908</c:v>
                </c:pt>
                <c:pt idx="887">
                  <c:v>9502.0180180180178</c:v>
                </c:pt>
                <c:pt idx="888">
                  <c:v>9504.5714285714294</c:v>
                </c:pt>
                <c:pt idx="889">
                  <c:v>9501.2617977528098</c:v>
                </c:pt>
                <c:pt idx="890">
                  <c:v>9499.2210998877672</c:v>
                </c:pt>
                <c:pt idx="891">
                  <c:v>9494.6647982062786</c:v>
                </c:pt>
                <c:pt idx="892">
                  <c:v>9490.3863381858901</c:v>
                </c:pt>
                <c:pt idx="893">
                  <c:v>9491.8881431767331</c:v>
                </c:pt>
                <c:pt idx="894">
                  <c:v>9492.9541899441338</c:v>
                </c:pt>
                <c:pt idx="895">
                  <c:v>9488.5491071428569</c:v>
                </c:pt>
                <c:pt idx="896">
                  <c:v>9483.639910813823</c:v>
                </c:pt>
                <c:pt idx="897">
                  <c:v>9476.2193763919822</c:v>
                </c:pt>
                <c:pt idx="898">
                  <c:v>9469.0812013348168</c:v>
                </c:pt>
                <c:pt idx="899">
                  <c:v>9466.4611111111117</c:v>
                </c:pt>
                <c:pt idx="900">
                  <c:v>9463.8468368479462</c:v>
                </c:pt>
                <c:pt idx="901">
                  <c:v>9462.954545454546</c:v>
                </c:pt>
                <c:pt idx="902">
                  <c:v>9455.7807308970096</c:v>
                </c:pt>
                <c:pt idx="903">
                  <c:v>9458.6482300884963</c:v>
                </c:pt>
                <c:pt idx="904">
                  <c:v>9457.5005524861881</c:v>
                </c:pt>
                <c:pt idx="905">
                  <c:v>9454.9922737306842</c:v>
                </c:pt>
                <c:pt idx="906">
                  <c:v>9448.0628445424481</c:v>
                </c:pt>
                <c:pt idx="907">
                  <c:v>9453.7059471365646</c:v>
                </c:pt>
                <c:pt idx="908">
                  <c:v>9450.9064906490657</c:v>
                </c:pt>
                <c:pt idx="909">
                  <c:v>9458.7604395604394</c:v>
                </c:pt>
                <c:pt idx="910">
                  <c:v>9453.6564215148192</c:v>
                </c:pt>
                <c:pt idx="911">
                  <c:v>9454.1984649122805</c:v>
                </c:pt>
                <c:pt idx="912">
                  <c:v>9449.3723986856512</c:v>
                </c:pt>
                <c:pt idx="913">
                  <c:v>9442.9256017505468</c:v>
                </c:pt>
                <c:pt idx="914">
                  <c:v>9442.4918032786882</c:v>
                </c:pt>
                <c:pt idx="915">
                  <c:v>9440.9126637554582</c:v>
                </c:pt>
                <c:pt idx="916">
                  <c:v>9434.1733914940014</c:v>
                </c:pt>
                <c:pt idx="917">
                  <c:v>9431.4226579520691</c:v>
                </c:pt>
                <c:pt idx="918">
                  <c:v>9439.1403699673556</c:v>
                </c:pt>
                <c:pt idx="919">
                  <c:v>9431.4445652173908</c:v>
                </c:pt>
                <c:pt idx="920">
                  <c:v>9430.00651465798</c:v>
                </c:pt>
                <c:pt idx="921">
                  <c:v>9429.8091106290667</c:v>
                </c:pt>
                <c:pt idx="922">
                  <c:v>9426.1592632719385</c:v>
                </c:pt>
                <c:pt idx="923">
                  <c:v>9428.8582251082244</c:v>
                </c:pt>
                <c:pt idx="924">
                  <c:v>9425.4972972972973</c:v>
                </c:pt>
                <c:pt idx="925">
                  <c:v>9427.6533477321809</c:v>
                </c:pt>
                <c:pt idx="926">
                  <c:v>9421.7162891046391</c:v>
                </c:pt>
                <c:pt idx="927">
                  <c:v>9421.9859913793098</c:v>
                </c:pt>
                <c:pt idx="928">
                  <c:v>9420.6286329386439</c:v>
                </c:pt>
                <c:pt idx="929">
                  <c:v>9418.9774193548383</c:v>
                </c:pt>
                <c:pt idx="930">
                  <c:v>9425.224489795919</c:v>
                </c:pt>
                <c:pt idx="931">
                  <c:v>9426.8326180257518</c:v>
                </c:pt>
                <c:pt idx="932">
                  <c:v>9428.8917470525193</c:v>
                </c:pt>
                <c:pt idx="933">
                  <c:v>9429.1520342612421</c:v>
                </c:pt>
                <c:pt idx="934">
                  <c:v>9430.8299465240634</c:v>
                </c:pt>
                <c:pt idx="935">
                  <c:v>9434.8664529914531</c:v>
                </c:pt>
                <c:pt idx="936">
                  <c:v>9436.9871931696907</c:v>
                </c:pt>
                <c:pt idx="937">
                  <c:v>9431.6407249466956</c:v>
                </c:pt>
                <c:pt idx="938">
                  <c:v>9431.8178913738011</c:v>
                </c:pt>
                <c:pt idx="939">
                  <c:v>9431.0351063829785</c:v>
                </c:pt>
                <c:pt idx="940">
                  <c:v>9436.5377258235912</c:v>
                </c:pt>
                <c:pt idx="941">
                  <c:v>9433.7760084925685</c:v>
                </c:pt>
                <c:pt idx="942">
                  <c:v>9436.2163308589606</c:v>
                </c:pt>
                <c:pt idx="943">
                  <c:v>9432.8368644067796</c:v>
                </c:pt>
                <c:pt idx="944">
                  <c:v>9430.3407407407412</c:v>
                </c:pt>
                <c:pt idx="945">
                  <c:v>9429.5253699788591</c:v>
                </c:pt>
                <c:pt idx="946">
                  <c:v>9433.0295670538544</c:v>
                </c:pt>
                <c:pt idx="947">
                  <c:v>9436.5654008438814</c:v>
                </c:pt>
                <c:pt idx="948">
                  <c:v>9431.1854583772383</c:v>
                </c:pt>
                <c:pt idx="949">
                  <c:v>9427.1915789473678</c:v>
                </c:pt>
                <c:pt idx="950">
                  <c:v>9427.9337539432181</c:v>
                </c:pt>
                <c:pt idx="951">
                  <c:v>9427.1649159663866</c:v>
                </c:pt>
                <c:pt idx="952">
                  <c:v>9427.9055613850996</c:v>
                </c:pt>
                <c:pt idx="953">
                  <c:v>9423.4308176100621</c:v>
                </c:pt>
                <c:pt idx="954">
                  <c:v>9426.2178010471198</c:v>
                </c:pt>
                <c:pt idx="955">
                  <c:v>9430.135983263599</c:v>
                </c:pt>
                <c:pt idx="956">
                  <c:v>9426.8087774294672</c:v>
                </c:pt>
                <c:pt idx="957">
                  <c:v>9418.9885177453034</c:v>
                </c:pt>
                <c:pt idx="958">
                  <c:v>9413.2022940563093</c:v>
                </c:pt>
                <c:pt idx="959">
                  <c:v>9420.4375</c:v>
                </c:pt>
                <c:pt idx="960">
                  <c:v>9420.2580645161288</c:v>
                </c:pt>
                <c:pt idx="961">
                  <c:v>9417.8191268191276</c:v>
                </c:pt>
                <c:pt idx="962">
                  <c:v>9424.9885773624083</c:v>
                </c:pt>
                <c:pt idx="963">
                  <c:v>9427.5383817427391</c:v>
                </c:pt>
                <c:pt idx="964">
                  <c:v>9432.0673575129531</c:v>
                </c:pt>
                <c:pt idx="965">
                  <c:v>9425.1459627329186</c:v>
                </c:pt>
                <c:pt idx="966">
                  <c:v>9422.8293691830404</c:v>
                </c:pt>
                <c:pt idx="967">
                  <c:v>9425.8264462809911</c:v>
                </c:pt>
                <c:pt idx="968">
                  <c:v>9432.8286893704844</c:v>
                </c:pt>
                <c:pt idx="969">
                  <c:v>9435.1639175257733</c:v>
                </c:pt>
                <c:pt idx="970">
                  <c:v>9433.5674562306904</c:v>
                </c:pt>
                <c:pt idx="971">
                  <c:v>9433.7366255144025</c:v>
                </c:pt>
                <c:pt idx="972">
                  <c:v>9437.5786228160323</c:v>
                </c:pt>
                <c:pt idx="973">
                  <c:v>9436.6652977412723</c:v>
                </c:pt>
                <c:pt idx="974">
                  <c:v>9435.0738461538458</c:v>
                </c:pt>
                <c:pt idx="975">
                  <c:v>9428.182377049181</c:v>
                </c:pt>
                <c:pt idx="976">
                  <c:v>9428.1873080859768</c:v>
                </c:pt>
                <c:pt idx="977">
                  <c:v>9426.6850715746423</c:v>
                </c:pt>
                <c:pt idx="978">
                  <c:v>9428.4412665985692</c:v>
                </c:pt>
                <c:pt idx="979">
                  <c:v>9427.6938775510207</c:v>
                </c:pt>
                <c:pt idx="980">
                  <c:v>9431.1162079510705</c:v>
                </c:pt>
                <c:pt idx="981">
                  <c:v>9437.6639511201629</c:v>
                </c:pt>
                <c:pt idx="982">
                  <c:v>9442.0996948118009</c:v>
                </c:pt>
                <c:pt idx="983">
                  <c:v>9447.5934959349597</c:v>
                </c:pt>
                <c:pt idx="984">
                  <c:v>9440.6395939086287</c:v>
                </c:pt>
                <c:pt idx="985">
                  <c:v>9435.0821501014198</c:v>
                </c:pt>
                <c:pt idx="986">
                  <c:v>9440.211752786221</c:v>
                </c:pt>
                <c:pt idx="987">
                  <c:v>9438.0040485829959</c:v>
                </c:pt>
                <c:pt idx="988">
                  <c:v>9439.4893832153684</c:v>
                </c:pt>
                <c:pt idx="989">
                  <c:v>9445.4181818181823</c:v>
                </c:pt>
                <c:pt idx="990">
                  <c:v>9448.1564076690211</c:v>
                </c:pt>
                <c:pt idx="991">
                  <c:v>9442.811491935483</c:v>
                </c:pt>
                <c:pt idx="992">
                  <c:v>9438.5347432024173</c:v>
                </c:pt>
                <c:pt idx="993">
                  <c:v>9438.8068410462784</c:v>
                </c:pt>
                <c:pt idx="994">
                  <c:v>9435.2090452261309</c:v>
                </c:pt>
                <c:pt idx="995">
                  <c:v>9433.726907630522</c:v>
                </c:pt>
                <c:pt idx="996">
                  <c:v>9437.8274824473428</c:v>
                </c:pt>
                <c:pt idx="997">
                  <c:v>9435.5701402805607</c:v>
                </c:pt>
                <c:pt idx="998">
                  <c:v>9434.405405405405</c:v>
                </c:pt>
                <c:pt idx="999">
                  <c:v>9430.0190000000002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DC6-B306-3831F16F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38511"/>
        <c:axId val="1342132751"/>
      </c:lineChart>
      <c:catAx>
        <c:axId val="13421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2751"/>
        <c:crosses val="autoZero"/>
        <c:auto val="1"/>
        <c:lblAlgn val="ctr"/>
        <c:lblOffset val="100"/>
        <c:noMultiLvlLbl val="0"/>
      </c:catAx>
      <c:valAx>
        <c:axId val="13421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Number of occupied rooms @350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sheet'!$AN$6:$AN$1005</c:f>
              <c:numCache>
                <c:formatCode>0</c:formatCode>
                <c:ptCount val="1000"/>
                <c:pt idx="0">
                  <c:v>17</c:v>
                </c:pt>
                <c:pt idx="1">
                  <c:v>20.5</c:v>
                </c:pt>
                <c:pt idx="2">
                  <c:v>19</c:v>
                </c:pt>
                <c:pt idx="3">
                  <c:v>25.25</c:v>
                </c:pt>
                <c:pt idx="4">
                  <c:v>22.8</c:v>
                </c:pt>
                <c:pt idx="5">
                  <c:v>23.833333333333332</c:v>
                </c:pt>
                <c:pt idx="6">
                  <c:v>23.428571428571427</c:v>
                </c:pt>
                <c:pt idx="7">
                  <c:v>25.125</c:v>
                </c:pt>
                <c:pt idx="8">
                  <c:v>25.888888888888889</c:v>
                </c:pt>
                <c:pt idx="9">
                  <c:v>26.5</c:v>
                </c:pt>
                <c:pt idx="10">
                  <c:v>28.454545454545453</c:v>
                </c:pt>
                <c:pt idx="11">
                  <c:v>29.166666666666668</c:v>
                </c:pt>
                <c:pt idx="12">
                  <c:v>29.307692307692307</c:v>
                </c:pt>
                <c:pt idx="13">
                  <c:v>27.285714285714285</c:v>
                </c:pt>
                <c:pt idx="14">
                  <c:v>26.933333333333334</c:v>
                </c:pt>
                <c:pt idx="15">
                  <c:v>26.5625</c:v>
                </c:pt>
                <c:pt idx="16">
                  <c:v>26.882352941176471</c:v>
                </c:pt>
                <c:pt idx="17">
                  <c:v>26.722222222222221</c:v>
                </c:pt>
                <c:pt idx="18">
                  <c:v>27.684210526315791</c:v>
                </c:pt>
                <c:pt idx="19">
                  <c:v>27.45</c:v>
                </c:pt>
                <c:pt idx="20">
                  <c:v>26.523809523809526</c:v>
                </c:pt>
                <c:pt idx="21">
                  <c:v>25.727272727272727</c:v>
                </c:pt>
                <c:pt idx="22">
                  <c:v>25.173913043478262</c:v>
                </c:pt>
                <c:pt idx="23">
                  <c:v>24.666666666666668</c:v>
                </c:pt>
                <c:pt idx="24">
                  <c:v>24.36</c:v>
                </c:pt>
                <c:pt idx="25">
                  <c:v>24.076923076923077</c:v>
                </c:pt>
                <c:pt idx="26">
                  <c:v>24.111111111111111</c:v>
                </c:pt>
                <c:pt idx="27">
                  <c:v>23.642857142857142</c:v>
                </c:pt>
                <c:pt idx="28">
                  <c:v>24.172413793103448</c:v>
                </c:pt>
                <c:pt idx="29">
                  <c:v>24.933333333333334</c:v>
                </c:pt>
                <c:pt idx="30">
                  <c:v>25.741935483870968</c:v>
                </c:pt>
                <c:pt idx="31">
                  <c:v>25.84375</c:v>
                </c:pt>
                <c:pt idx="32">
                  <c:v>25.696969696969695</c:v>
                </c:pt>
                <c:pt idx="33">
                  <c:v>25.941176470588236</c:v>
                </c:pt>
                <c:pt idx="34">
                  <c:v>25.742857142857144</c:v>
                </c:pt>
                <c:pt idx="35">
                  <c:v>25.222222222222221</c:v>
                </c:pt>
                <c:pt idx="36">
                  <c:v>24.702702702702702</c:v>
                </c:pt>
                <c:pt idx="37">
                  <c:v>24.289473684210527</c:v>
                </c:pt>
                <c:pt idx="38">
                  <c:v>24.846153846153847</c:v>
                </c:pt>
                <c:pt idx="39">
                  <c:v>25.1</c:v>
                </c:pt>
                <c:pt idx="40">
                  <c:v>25.439024390243901</c:v>
                </c:pt>
                <c:pt idx="41">
                  <c:v>25.261904761904763</c:v>
                </c:pt>
                <c:pt idx="42">
                  <c:v>24.790697674418606</c:v>
                </c:pt>
                <c:pt idx="43">
                  <c:v>24.75</c:v>
                </c:pt>
                <c:pt idx="44">
                  <c:v>24.777777777777779</c:v>
                </c:pt>
                <c:pt idx="45">
                  <c:v>25.021739130434781</c:v>
                </c:pt>
                <c:pt idx="46">
                  <c:v>25.127659574468087</c:v>
                </c:pt>
                <c:pt idx="47">
                  <c:v>25.354166666666668</c:v>
                </c:pt>
                <c:pt idx="48">
                  <c:v>25.714285714285715</c:v>
                </c:pt>
                <c:pt idx="49">
                  <c:v>25.7</c:v>
                </c:pt>
                <c:pt idx="50">
                  <c:v>25.745098039215687</c:v>
                </c:pt>
                <c:pt idx="51">
                  <c:v>25.653846153846153</c:v>
                </c:pt>
                <c:pt idx="52">
                  <c:v>25.943396226415093</c:v>
                </c:pt>
                <c:pt idx="53">
                  <c:v>25.944444444444443</c:v>
                </c:pt>
                <c:pt idx="54">
                  <c:v>25.872727272727271</c:v>
                </c:pt>
                <c:pt idx="55">
                  <c:v>25.982142857142858</c:v>
                </c:pt>
                <c:pt idx="56">
                  <c:v>25.894736842105264</c:v>
                </c:pt>
                <c:pt idx="57">
                  <c:v>26.172413793103448</c:v>
                </c:pt>
                <c:pt idx="58">
                  <c:v>25.966101694915253</c:v>
                </c:pt>
                <c:pt idx="59">
                  <c:v>25.816666666666666</c:v>
                </c:pt>
                <c:pt idx="60">
                  <c:v>26.147540983606557</c:v>
                </c:pt>
                <c:pt idx="61">
                  <c:v>26.241935483870968</c:v>
                </c:pt>
                <c:pt idx="62">
                  <c:v>26.317460317460316</c:v>
                </c:pt>
                <c:pt idx="63">
                  <c:v>26.265625</c:v>
                </c:pt>
                <c:pt idx="64">
                  <c:v>26.123076923076923</c:v>
                </c:pt>
                <c:pt idx="65">
                  <c:v>25.939393939393938</c:v>
                </c:pt>
                <c:pt idx="66">
                  <c:v>25.731343283582088</c:v>
                </c:pt>
                <c:pt idx="67">
                  <c:v>25.5</c:v>
                </c:pt>
                <c:pt idx="68">
                  <c:v>25.362318840579711</c:v>
                </c:pt>
                <c:pt idx="69">
                  <c:v>25.228571428571428</c:v>
                </c:pt>
                <c:pt idx="70">
                  <c:v>25.3943661971831</c:v>
                </c:pt>
                <c:pt idx="71">
                  <c:v>25.138888888888889</c:v>
                </c:pt>
                <c:pt idx="72">
                  <c:v>25.19178082191781</c:v>
                </c:pt>
                <c:pt idx="73">
                  <c:v>25.162162162162161</c:v>
                </c:pt>
                <c:pt idx="74">
                  <c:v>24.933333333333334</c:v>
                </c:pt>
                <c:pt idx="75">
                  <c:v>24.736842105263158</c:v>
                </c:pt>
                <c:pt idx="76">
                  <c:v>24.753246753246753</c:v>
                </c:pt>
                <c:pt idx="77">
                  <c:v>25.051282051282051</c:v>
                </c:pt>
                <c:pt idx="78">
                  <c:v>25.202531645569621</c:v>
                </c:pt>
                <c:pt idx="79">
                  <c:v>25.412500000000001</c:v>
                </c:pt>
                <c:pt idx="80">
                  <c:v>25.444444444444443</c:v>
                </c:pt>
                <c:pt idx="81">
                  <c:v>25.585365853658537</c:v>
                </c:pt>
                <c:pt idx="82">
                  <c:v>25.433734939759034</c:v>
                </c:pt>
                <c:pt idx="83">
                  <c:v>25.321428571428573</c:v>
                </c:pt>
                <c:pt idx="84">
                  <c:v>25.294117647058822</c:v>
                </c:pt>
                <c:pt idx="85">
                  <c:v>25.476744186046513</c:v>
                </c:pt>
                <c:pt idx="86">
                  <c:v>25.620689655172413</c:v>
                </c:pt>
                <c:pt idx="87">
                  <c:v>25.5</c:v>
                </c:pt>
                <c:pt idx="88">
                  <c:v>25.292134831460675</c:v>
                </c:pt>
                <c:pt idx="89">
                  <c:v>25.144444444444446</c:v>
                </c:pt>
                <c:pt idx="90">
                  <c:v>25.23076923076923</c:v>
                </c:pt>
                <c:pt idx="91">
                  <c:v>25.239130434782609</c:v>
                </c:pt>
                <c:pt idx="92">
                  <c:v>25.0752688172043</c:v>
                </c:pt>
                <c:pt idx="93">
                  <c:v>25.063829787234042</c:v>
                </c:pt>
                <c:pt idx="94">
                  <c:v>25.063157894736843</c:v>
                </c:pt>
                <c:pt idx="95">
                  <c:v>25.09375</c:v>
                </c:pt>
                <c:pt idx="96">
                  <c:v>25.175257731958762</c:v>
                </c:pt>
                <c:pt idx="97">
                  <c:v>25.26530612244898</c:v>
                </c:pt>
                <c:pt idx="98">
                  <c:v>25.353535353535353</c:v>
                </c:pt>
                <c:pt idx="99">
                  <c:v>25.38</c:v>
                </c:pt>
                <c:pt idx="100">
                  <c:v>25.287128712871286</c:v>
                </c:pt>
                <c:pt idx="101">
                  <c:v>25.480392156862745</c:v>
                </c:pt>
                <c:pt idx="102">
                  <c:v>25.427184466019419</c:v>
                </c:pt>
                <c:pt idx="103">
                  <c:v>25.471153846153847</c:v>
                </c:pt>
                <c:pt idx="104">
                  <c:v>25.533333333333335</c:v>
                </c:pt>
                <c:pt idx="105">
                  <c:v>25.632075471698112</c:v>
                </c:pt>
                <c:pt idx="106">
                  <c:v>25.588785046728972</c:v>
                </c:pt>
                <c:pt idx="107">
                  <c:v>25.472222222222221</c:v>
                </c:pt>
                <c:pt idx="108">
                  <c:v>25.522935779816514</c:v>
                </c:pt>
                <c:pt idx="109">
                  <c:v>25.654545454545456</c:v>
                </c:pt>
                <c:pt idx="110">
                  <c:v>25.63063063063063</c:v>
                </c:pt>
                <c:pt idx="111">
                  <c:v>25.508928571428573</c:v>
                </c:pt>
                <c:pt idx="112">
                  <c:v>25.575221238938052</c:v>
                </c:pt>
                <c:pt idx="113">
                  <c:v>25.605263157894736</c:v>
                </c:pt>
                <c:pt idx="114">
                  <c:v>25.521739130434781</c:v>
                </c:pt>
                <c:pt idx="115">
                  <c:v>25.551724137931036</c:v>
                </c:pt>
                <c:pt idx="116">
                  <c:v>25.589743589743591</c:v>
                </c:pt>
                <c:pt idx="117">
                  <c:v>25.550847457627118</c:v>
                </c:pt>
                <c:pt idx="118">
                  <c:v>25.630252100840337</c:v>
                </c:pt>
                <c:pt idx="119">
                  <c:v>25.541666666666668</c:v>
                </c:pt>
                <c:pt idx="120">
                  <c:v>25.611570247933884</c:v>
                </c:pt>
                <c:pt idx="121">
                  <c:v>25.590163934426229</c:v>
                </c:pt>
                <c:pt idx="122">
                  <c:v>25.642276422764226</c:v>
                </c:pt>
                <c:pt idx="123">
                  <c:v>25.516129032258064</c:v>
                </c:pt>
                <c:pt idx="124">
                  <c:v>25.504000000000001</c:v>
                </c:pt>
                <c:pt idx="125">
                  <c:v>25.49206349206349</c:v>
                </c:pt>
                <c:pt idx="126">
                  <c:v>25.377952755905511</c:v>
                </c:pt>
                <c:pt idx="127">
                  <c:v>25.3984375</c:v>
                </c:pt>
                <c:pt idx="128">
                  <c:v>25.511627906976745</c:v>
                </c:pt>
                <c:pt idx="129">
                  <c:v>25.476923076923075</c:v>
                </c:pt>
                <c:pt idx="130">
                  <c:v>25.564885496183205</c:v>
                </c:pt>
                <c:pt idx="131">
                  <c:v>25.719696969696969</c:v>
                </c:pt>
                <c:pt idx="132">
                  <c:v>25.804511278195488</c:v>
                </c:pt>
                <c:pt idx="133">
                  <c:v>25.865671641791046</c:v>
                </c:pt>
                <c:pt idx="134">
                  <c:v>25.977777777777778</c:v>
                </c:pt>
                <c:pt idx="135">
                  <c:v>25.882352941176471</c:v>
                </c:pt>
                <c:pt idx="136">
                  <c:v>25.897810218978101</c:v>
                </c:pt>
                <c:pt idx="137">
                  <c:v>25.826086956521738</c:v>
                </c:pt>
                <c:pt idx="138">
                  <c:v>25.812949640287769</c:v>
                </c:pt>
                <c:pt idx="139">
                  <c:v>25.8</c:v>
                </c:pt>
                <c:pt idx="140">
                  <c:v>25.75177304964539</c:v>
                </c:pt>
                <c:pt idx="141">
                  <c:v>25.690140845070424</c:v>
                </c:pt>
                <c:pt idx="142">
                  <c:v>25.83916083916084</c:v>
                </c:pt>
                <c:pt idx="143">
                  <c:v>25.833333333333332</c:v>
                </c:pt>
                <c:pt idx="144">
                  <c:v>25.786206896551725</c:v>
                </c:pt>
                <c:pt idx="145">
                  <c:v>25.780821917808218</c:v>
                </c:pt>
                <c:pt idx="146">
                  <c:v>25.836734693877553</c:v>
                </c:pt>
                <c:pt idx="147">
                  <c:v>25.885135135135137</c:v>
                </c:pt>
                <c:pt idx="148">
                  <c:v>25.818791946308725</c:v>
                </c:pt>
                <c:pt idx="149">
                  <c:v>25.713333333333335</c:v>
                </c:pt>
                <c:pt idx="150">
                  <c:v>25.589403973509935</c:v>
                </c:pt>
                <c:pt idx="151">
                  <c:v>25.625</c:v>
                </c:pt>
                <c:pt idx="152">
                  <c:v>25.549019607843139</c:v>
                </c:pt>
                <c:pt idx="153">
                  <c:v>25.616883116883116</c:v>
                </c:pt>
                <c:pt idx="154">
                  <c:v>25.63225806451613</c:v>
                </c:pt>
                <c:pt idx="155">
                  <c:v>25.673076923076923</c:v>
                </c:pt>
                <c:pt idx="156">
                  <c:v>25.592356687898089</c:v>
                </c:pt>
                <c:pt idx="157">
                  <c:v>25.651898734177216</c:v>
                </c:pt>
                <c:pt idx="158">
                  <c:v>25.723270440251572</c:v>
                </c:pt>
                <c:pt idx="159">
                  <c:v>25.743749999999999</c:v>
                </c:pt>
                <c:pt idx="160">
                  <c:v>25.590062111801242</c:v>
                </c:pt>
                <c:pt idx="161">
                  <c:v>25.549382716049383</c:v>
                </c:pt>
                <c:pt idx="162">
                  <c:v>25.644171779141104</c:v>
                </c:pt>
                <c:pt idx="163">
                  <c:v>25.615853658536587</c:v>
                </c:pt>
                <c:pt idx="164">
                  <c:v>25.715151515151515</c:v>
                </c:pt>
                <c:pt idx="165">
                  <c:v>25.680722891566266</c:v>
                </c:pt>
                <c:pt idx="166">
                  <c:v>25.622754491017965</c:v>
                </c:pt>
                <c:pt idx="167">
                  <c:v>25.68452380952381</c:v>
                </c:pt>
                <c:pt idx="168">
                  <c:v>25.674556213017752</c:v>
                </c:pt>
                <c:pt idx="169">
                  <c:v>25.776470588235295</c:v>
                </c:pt>
                <c:pt idx="170">
                  <c:v>25.888888888888889</c:v>
                </c:pt>
                <c:pt idx="171">
                  <c:v>25.918604651162791</c:v>
                </c:pt>
                <c:pt idx="172">
                  <c:v>25.947976878612717</c:v>
                </c:pt>
                <c:pt idx="173">
                  <c:v>26.028735632183906</c:v>
                </c:pt>
                <c:pt idx="174">
                  <c:v>26.165714285714287</c:v>
                </c:pt>
                <c:pt idx="175">
                  <c:v>26.073863636363637</c:v>
                </c:pt>
                <c:pt idx="176">
                  <c:v>26.112994350282484</c:v>
                </c:pt>
                <c:pt idx="177">
                  <c:v>26.185393258426966</c:v>
                </c:pt>
                <c:pt idx="178">
                  <c:v>26.178770949720672</c:v>
                </c:pt>
                <c:pt idx="179">
                  <c:v>26.161111111111111</c:v>
                </c:pt>
                <c:pt idx="180">
                  <c:v>26.121546961325969</c:v>
                </c:pt>
                <c:pt idx="181">
                  <c:v>26.186813186813186</c:v>
                </c:pt>
                <c:pt idx="182">
                  <c:v>26.196721311475411</c:v>
                </c:pt>
                <c:pt idx="183">
                  <c:v>26.190217391304348</c:v>
                </c:pt>
                <c:pt idx="184">
                  <c:v>26.189189189189189</c:v>
                </c:pt>
                <c:pt idx="185">
                  <c:v>26.091397849462364</c:v>
                </c:pt>
                <c:pt idx="186">
                  <c:v>26.197860962566846</c:v>
                </c:pt>
                <c:pt idx="187">
                  <c:v>26.212765957446809</c:v>
                </c:pt>
                <c:pt idx="188">
                  <c:v>26.269841269841269</c:v>
                </c:pt>
                <c:pt idx="189">
                  <c:v>26.321052631578947</c:v>
                </c:pt>
                <c:pt idx="190">
                  <c:v>26.219895287958114</c:v>
                </c:pt>
                <c:pt idx="191">
                  <c:v>26.192708333333332</c:v>
                </c:pt>
                <c:pt idx="192">
                  <c:v>26.217616580310882</c:v>
                </c:pt>
                <c:pt idx="193">
                  <c:v>26.283505154639176</c:v>
                </c:pt>
                <c:pt idx="194">
                  <c:v>26.333333333333332</c:v>
                </c:pt>
                <c:pt idx="195">
                  <c:v>26.331632653061224</c:v>
                </c:pt>
                <c:pt idx="196">
                  <c:v>26.248730964467004</c:v>
                </c:pt>
                <c:pt idx="197">
                  <c:v>26.207070707070706</c:v>
                </c:pt>
                <c:pt idx="198">
                  <c:v>26.155778894472363</c:v>
                </c:pt>
                <c:pt idx="199">
                  <c:v>26.22</c:v>
                </c:pt>
                <c:pt idx="200">
                  <c:v>26.104477611940297</c:v>
                </c:pt>
                <c:pt idx="201">
                  <c:v>26.168316831683168</c:v>
                </c:pt>
                <c:pt idx="202">
                  <c:v>26.167487684729064</c:v>
                </c:pt>
                <c:pt idx="203">
                  <c:v>26.098039215686274</c:v>
                </c:pt>
                <c:pt idx="204">
                  <c:v>26.15609756097561</c:v>
                </c:pt>
                <c:pt idx="205">
                  <c:v>26.155339805825243</c:v>
                </c:pt>
                <c:pt idx="206">
                  <c:v>26.227053140096618</c:v>
                </c:pt>
                <c:pt idx="207">
                  <c:v>26.26923076923077</c:v>
                </c:pt>
                <c:pt idx="208">
                  <c:v>26.382775119617225</c:v>
                </c:pt>
                <c:pt idx="209">
                  <c:v>26.338095238095239</c:v>
                </c:pt>
                <c:pt idx="210">
                  <c:v>26.327014218009477</c:v>
                </c:pt>
                <c:pt idx="211">
                  <c:v>26.358490566037737</c:v>
                </c:pt>
                <c:pt idx="212">
                  <c:v>26.314553990610328</c:v>
                </c:pt>
                <c:pt idx="213">
                  <c:v>26.425233644859812</c:v>
                </c:pt>
                <c:pt idx="214">
                  <c:v>26.33953488372093</c:v>
                </c:pt>
                <c:pt idx="215">
                  <c:v>26.388888888888889</c:v>
                </c:pt>
                <c:pt idx="216">
                  <c:v>26.423963133640552</c:v>
                </c:pt>
                <c:pt idx="217">
                  <c:v>26.449541284403669</c:v>
                </c:pt>
                <c:pt idx="218">
                  <c:v>26.438356164383563</c:v>
                </c:pt>
                <c:pt idx="219">
                  <c:v>26.418181818181818</c:v>
                </c:pt>
                <c:pt idx="220">
                  <c:v>26.380090497737555</c:v>
                </c:pt>
                <c:pt idx="221">
                  <c:v>26.31981981981982</c:v>
                </c:pt>
                <c:pt idx="222">
                  <c:v>26.304932735426011</c:v>
                </c:pt>
                <c:pt idx="223">
                  <c:v>26.294642857142858</c:v>
                </c:pt>
                <c:pt idx="224">
                  <c:v>26.293333333333333</c:v>
                </c:pt>
                <c:pt idx="225">
                  <c:v>26.318584070796462</c:v>
                </c:pt>
                <c:pt idx="226">
                  <c:v>26.422907488986784</c:v>
                </c:pt>
                <c:pt idx="227">
                  <c:v>26.486842105263158</c:v>
                </c:pt>
                <c:pt idx="228">
                  <c:v>26.471615720524017</c:v>
                </c:pt>
                <c:pt idx="229">
                  <c:v>26.395652173913042</c:v>
                </c:pt>
                <c:pt idx="230">
                  <c:v>26.489177489177489</c:v>
                </c:pt>
                <c:pt idx="231">
                  <c:v>26.396551724137932</c:v>
                </c:pt>
                <c:pt idx="232">
                  <c:v>26.339055793991417</c:v>
                </c:pt>
                <c:pt idx="233">
                  <c:v>26.316239316239315</c:v>
                </c:pt>
                <c:pt idx="234">
                  <c:v>26.28936170212766</c:v>
                </c:pt>
                <c:pt idx="235">
                  <c:v>26.372881355932204</c:v>
                </c:pt>
                <c:pt idx="236">
                  <c:v>26.371308016877638</c:v>
                </c:pt>
                <c:pt idx="237">
                  <c:v>26.3781512605042</c:v>
                </c:pt>
                <c:pt idx="238">
                  <c:v>26.389121338912133</c:v>
                </c:pt>
                <c:pt idx="239">
                  <c:v>26.274999999999999</c:v>
                </c:pt>
                <c:pt idx="240">
                  <c:v>26.352697095435683</c:v>
                </c:pt>
                <c:pt idx="241">
                  <c:v>26.404958677685951</c:v>
                </c:pt>
                <c:pt idx="242">
                  <c:v>26.34156378600823</c:v>
                </c:pt>
                <c:pt idx="243">
                  <c:v>26.356557377049182</c:v>
                </c:pt>
                <c:pt idx="244">
                  <c:v>26.29795918367347</c:v>
                </c:pt>
                <c:pt idx="245">
                  <c:v>26.272357723577237</c:v>
                </c:pt>
                <c:pt idx="246">
                  <c:v>26.267206477732792</c:v>
                </c:pt>
                <c:pt idx="247">
                  <c:v>26.266129032258064</c:v>
                </c:pt>
                <c:pt idx="248">
                  <c:v>26.244979919678716</c:v>
                </c:pt>
                <c:pt idx="249">
                  <c:v>26.228000000000002</c:v>
                </c:pt>
                <c:pt idx="250">
                  <c:v>26.250996015936256</c:v>
                </c:pt>
                <c:pt idx="251">
                  <c:v>26.293650793650794</c:v>
                </c:pt>
                <c:pt idx="252">
                  <c:v>26.217391304347824</c:v>
                </c:pt>
                <c:pt idx="253">
                  <c:v>26.26771653543307</c:v>
                </c:pt>
                <c:pt idx="254">
                  <c:v>26.258823529411764</c:v>
                </c:pt>
                <c:pt idx="255">
                  <c:v>26.3359375</c:v>
                </c:pt>
                <c:pt idx="256">
                  <c:v>26.346303501945524</c:v>
                </c:pt>
                <c:pt idx="257">
                  <c:v>26.275193798449614</c:v>
                </c:pt>
                <c:pt idx="258">
                  <c:v>26.266409266409266</c:v>
                </c:pt>
                <c:pt idx="259">
                  <c:v>26.265384615384615</c:v>
                </c:pt>
                <c:pt idx="260">
                  <c:v>26.295019157088124</c:v>
                </c:pt>
                <c:pt idx="261">
                  <c:v>26.293893129770993</c:v>
                </c:pt>
                <c:pt idx="262">
                  <c:v>26.288973384030417</c:v>
                </c:pt>
                <c:pt idx="263">
                  <c:v>26.344696969696969</c:v>
                </c:pt>
                <c:pt idx="264">
                  <c:v>26.426415094339621</c:v>
                </c:pt>
                <c:pt idx="265">
                  <c:v>26.424812030075188</c:v>
                </c:pt>
                <c:pt idx="266">
                  <c:v>26.400749063670411</c:v>
                </c:pt>
                <c:pt idx="267">
                  <c:v>26.436567164179106</c:v>
                </c:pt>
                <c:pt idx="268">
                  <c:v>26.479553903345725</c:v>
                </c:pt>
                <c:pt idx="269">
                  <c:v>26.503703703703703</c:v>
                </c:pt>
                <c:pt idx="270">
                  <c:v>26.487084870848708</c:v>
                </c:pt>
                <c:pt idx="271">
                  <c:v>26.492647058823529</c:v>
                </c:pt>
                <c:pt idx="272">
                  <c:v>26.483516483516482</c:v>
                </c:pt>
                <c:pt idx="273">
                  <c:v>26.496350364963504</c:v>
                </c:pt>
                <c:pt idx="274">
                  <c:v>26.465454545454545</c:v>
                </c:pt>
                <c:pt idx="275">
                  <c:v>26.507246376811594</c:v>
                </c:pt>
                <c:pt idx="276">
                  <c:v>26.454873646209386</c:v>
                </c:pt>
                <c:pt idx="277">
                  <c:v>26.456834532374099</c:v>
                </c:pt>
                <c:pt idx="278">
                  <c:v>26.372759856630825</c:v>
                </c:pt>
                <c:pt idx="279">
                  <c:v>26.364285714285714</c:v>
                </c:pt>
                <c:pt idx="280">
                  <c:v>26.416370106761565</c:v>
                </c:pt>
                <c:pt idx="281">
                  <c:v>26.450354609929079</c:v>
                </c:pt>
                <c:pt idx="282">
                  <c:v>26.530035335689046</c:v>
                </c:pt>
                <c:pt idx="283">
                  <c:v>26.538732394366196</c:v>
                </c:pt>
                <c:pt idx="284">
                  <c:v>26.617543859649121</c:v>
                </c:pt>
                <c:pt idx="285">
                  <c:v>26.653846153846153</c:v>
                </c:pt>
                <c:pt idx="286">
                  <c:v>26.637630662020907</c:v>
                </c:pt>
                <c:pt idx="287">
                  <c:v>26.635416666666668</c:v>
                </c:pt>
                <c:pt idx="288">
                  <c:v>26.688581314878892</c:v>
                </c:pt>
                <c:pt idx="289">
                  <c:v>26.72758620689655</c:v>
                </c:pt>
                <c:pt idx="290">
                  <c:v>26.742268041237114</c:v>
                </c:pt>
                <c:pt idx="291">
                  <c:v>26.770547945205479</c:v>
                </c:pt>
                <c:pt idx="292">
                  <c:v>26.795221843003414</c:v>
                </c:pt>
                <c:pt idx="293">
                  <c:v>26.836734693877553</c:v>
                </c:pt>
                <c:pt idx="294">
                  <c:v>26.803389830508475</c:v>
                </c:pt>
                <c:pt idx="295">
                  <c:v>26.807432432432432</c:v>
                </c:pt>
                <c:pt idx="296">
                  <c:v>26.818181818181817</c:v>
                </c:pt>
                <c:pt idx="297">
                  <c:v>26.85234899328859</c:v>
                </c:pt>
                <c:pt idx="298">
                  <c:v>26.849498327759196</c:v>
                </c:pt>
                <c:pt idx="299">
                  <c:v>26.873333333333335</c:v>
                </c:pt>
                <c:pt idx="300">
                  <c:v>26.840531561461795</c:v>
                </c:pt>
                <c:pt idx="301">
                  <c:v>26.903973509933774</c:v>
                </c:pt>
                <c:pt idx="302">
                  <c:v>26.907590759075909</c:v>
                </c:pt>
                <c:pt idx="303">
                  <c:v>26.944078947368421</c:v>
                </c:pt>
                <c:pt idx="304">
                  <c:v>26.99344262295082</c:v>
                </c:pt>
                <c:pt idx="305">
                  <c:v>27.019607843137255</c:v>
                </c:pt>
                <c:pt idx="306">
                  <c:v>27.032573289902281</c:v>
                </c:pt>
                <c:pt idx="307">
                  <c:v>27.016233766233768</c:v>
                </c:pt>
                <c:pt idx="308">
                  <c:v>26.98705501618123</c:v>
                </c:pt>
                <c:pt idx="309">
                  <c:v>27.003225806451614</c:v>
                </c:pt>
                <c:pt idx="310">
                  <c:v>27.006430868167204</c:v>
                </c:pt>
                <c:pt idx="311">
                  <c:v>27.035256410256409</c:v>
                </c:pt>
                <c:pt idx="312">
                  <c:v>27.060702875399361</c:v>
                </c:pt>
                <c:pt idx="313">
                  <c:v>27.085987261146496</c:v>
                </c:pt>
                <c:pt idx="314">
                  <c:v>27.038095238095238</c:v>
                </c:pt>
                <c:pt idx="315">
                  <c:v>27.034810126582279</c:v>
                </c:pt>
                <c:pt idx="316">
                  <c:v>26.987381703470032</c:v>
                </c:pt>
                <c:pt idx="317">
                  <c:v>26.965408805031448</c:v>
                </c:pt>
                <c:pt idx="318">
                  <c:v>26.912225705329153</c:v>
                </c:pt>
                <c:pt idx="319">
                  <c:v>26.946874999999999</c:v>
                </c:pt>
                <c:pt idx="320">
                  <c:v>26.9595015576324</c:v>
                </c:pt>
                <c:pt idx="321">
                  <c:v>26.940993788819874</c:v>
                </c:pt>
                <c:pt idx="322">
                  <c:v>26.866873065015479</c:v>
                </c:pt>
                <c:pt idx="323">
                  <c:v>26.929012345679013</c:v>
                </c:pt>
                <c:pt idx="324">
                  <c:v>26.916923076923077</c:v>
                </c:pt>
                <c:pt idx="325">
                  <c:v>26.886503067484664</c:v>
                </c:pt>
                <c:pt idx="326">
                  <c:v>26.932721712538225</c:v>
                </c:pt>
                <c:pt idx="327">
                  <c:v>26.884146341463413</c:v>
                </c:pt>
                <c:pt idx="328">
                  <c:v>26.872340425531913</c:v>
                </c:pt>
                <c:pt idx="329">
                  <c:v>26.93030303030303</c:v>
                </c:pt>
                <c:pt idx="330">
                  <c:v>26.957703927492446</c:v>
                </c:pt>
                <c:pt idx="331">
                  <c:v>26.921686746987952</c:v>
                </c:pt>
                <c:pt idx="332">
                  <c:v>26.966966966966968</c:v>
                </c:pt>
                <c:pt idx="333">
                  <c:v>26.95808383233533</c:v>
                </c:pt>
                <c:pt idx="334">
                  <c:v>26.940298507462686</c:v>
                </c:pt>
                <c:pt idx="335">
                  <c:v>26.904761904761905</c:v>
                </c:pt>
                <c:pt idx="336">
                  <c:v>26.943620178041542</c:v>
                </c:pt>
                <c:pt idx="337">
                  <c:v>26.994082840236686</c:v>
                </c:pt>
                <c:pt idx="338">
                  <c:v>27.002949852507374</c:v>
                </c:pt>
                <c:pt idx="339">
                  <c:v>27.023529411764706</c:v>
                </c:pt>
                <c:pt idx="340">
                  <c:v>27.041055718475075</c:v>
                </c:pt>
                <c:pt idx="341">
                  <c:v>27.023391812865498</c:v>
                </c:pt>
                <c:pt idx="342">
                  <c:v>26.99125364431487</c:v>
                </c:pt>
                <c:pt idx="343">
                  <c:v>27.00872093023256</c:v>
                </c:pt>
                <c:pt idx="344">
                  <c:v>27.020289855072463</c:v>
                </c:pt>
                <c:pt idx="345">
                  <c:v>26.982658959537574</c:v>
                </c:pt>
                <c:pt idx="346">
                  <c:v>27.017291066282421</c:v>
                </c:pt>
                <c:pt idx="347">
                  <c:v>27.014367816091955</c:v>
                </c:pt>
                <c:pt idx="348">
                  <c:v>27.02865329512894</c:v>
                </c:pt>
                <c:pt idx="349">
                  <c:v>27.02</c:v>
                </c:pt>
                <c:pt idx="350">
                  <c:v>27.02849002849003</c:v>
                </c:pt>
                <c:pt idx="351">
                  <c:v>27.014204545454547</c:v>
                </c:pt>
                <c:pt idx="352">
                  <c:v>26.951841359773372</c:v>
                </c:pt>
                <c:pt idx="353">
                  <c:v>26.929378531073446</c:v>
                </c:pt>
                <c:pt idx="354">
                  <c:v>26.92394366197183</c:v>
                </c:pt>
                <c:pt idx="355">
                  <c:v>26.95505617977528</c:v>
                </c:pt>
                <c:pt idx="356">
                  <c:v>26.997198879551821</c:v>
                </c:pt>
                <c:pt idx="357">
                  <c:v>27.044692737430168</c:v>
                </c:pt>
                <c:pt idx="358">
                  <c:v>27.075208913649025</c:v>
                </c:pt>
                <c:pt idx="359">
                  <c:v>27.06111111111111</c:v>
                </c:pt>
                <c:pt idx="360">
                  <c:v>27.036011080332411</c:v>
                </c:pt>
                <c:pt idx="361">
                  <c:v>27.041436464088399</c:v>
                </c:pt>
                <c:pt idx="362">
                  <c:v>27.060606060606062</c:v>
                </c:pt>
                <c:pt idx="363">
                  <c:v>27.074175824175825</c:v>
                </c:pt>
                <c:pt idx="364">
                  <c:v>27.090410958904108</c:v>
                </c:pt>
                <c:pt idx="365">
                  <c:v>27.144808743169399</c:v>
                </c:pt>
                <c:pt idx="366">
                  <c:v>27.166212534059945</c:v>
                </c:pt>
                <c:pt idx="367">
                  <c:v>27.114130434782609</c:v>
                </c:pt>
                <c:pt idx="368">
                  <c:v>27.159891598915991</c:v>
                </c:pt>
                <c:pt idx="369">
                  <c:v>27.181081081081082</c:v>
                </c:pt>
                <c:pt idx="370">
                  <c:v>27.142857142857142</c:v>
                </c:pt>
                <c:pt idx="371">
                  <c:v>27.126344086021504</c:v>
                </c:pt>
                <c:pt idx="372">
                  <c:v>27.093833780160857</c:v>
                </c:pt>
                <c:pt idx="373">
                  <c:v>27.098930481283421</c:v>
                </c:pt>
                <c:pt idx="374">
                  <c:v>27.064</c:v>
                </c:pt>
                <c:pt idx="375">
                  <c:v>27.023936170212767</c:v>
                </c:pt>
                <c:pt idx="376">
                  <c:v>26.976127320954909</c:v>
                </c:pt>
                <c:pt idx="377">
                  <c:v>27.023809523809526</c:v>
                </c:pt>
                <c:pt idx="378">
                  <c:v>26.965699208443272</c:v>
                </c:pt>
                <c:pt idx="379">
                  <c:v>26.918421052631579</c:v>
                </c:pt>
                <c:pt idx="380">
                  <c:v>26.937007874015748</c:v>
                </c:pt>
                <c:pt idx="381">
                  <c:v>26.976439790575917</c:v>
                </c:pt>
                <c:pt idx="382">
                  <c:v>26.992167101827675</c:v>
                </c:pt>
                <c:pt idx="383">
                  <c:v>27.028645833333332</c:v>
                </c:pt>
                <c:pt idx="384">
                  <c:v>27.012987012987011</c:v>
                </c:pt>
                <c:pt idx="385">
                  <c:v>27.036269430051814</c:v>
                </c:pt>
                <c:pt idx="386">
                  <c:v>27.067183462532299</c:v>
                </c:pt>
                <c:pt idx="387">
                  <c:v>27.097938144329898</c:v>
                </c:pt>
                <c:pt idx="388">
                  <c:v>27.0719794344473</c:v>
                </c:pt>
                <c:pt idx="389">
                  <c:v>27.035897435897436</c:v>
                </c:pt>
                <c:pt idx="390">
                  <c:v>27.038363171355499</c:v>
                </c:pt>
                <c:pt idx="391">
                  <c:v>27.033163265306122</c:v>
                </c:pt>
                <c:pt idx="392">
                  <c:v>27.076335877862597</c:v>
                </c:pt>
                <c:pt idx="393">
                  <c:v>27.093908629441625</c:v>
                </c:pt>
                <c:pt idx="394">
                  <c:v>27.063291139240505</c:v>
                </c:pt>
                <c:pt idx="395">
                  <c:v>27</c:v>
                </c:pt>
                <c:pt idx="396">
                  <c:v>26.967254408060452</c:v>
                </c:pt>
                <c:pt idx="397">
                  <c:v>26.937185929648241</c:v>
                </c:pt>
                <c:pt idx="398">
                  <c:v>26.919799498746865</c:v>
                </c:pt>
                <c:pt idx="399">
                  <c:v>26.94</c:v>
                </c:pt>
                <c:pt idx="400">
                  <c:v>26.91271820448878</c:v>
                </c:pt>
                <c:pt idx="401">
                  <c:v>26.898009950248756</c:v>
                </c:pt>
                <c:pt idx="402">
                  <c:v>26.885856079404466</c:v>
                </c:pt>
                <c:pt idx="403">
                  <c:v>26.85148514851485</c:v>
                </c:pt>
                <c:pt idx="404">
                  <c:v>26.834567901234568</c:v>
                </c:pt>
                <c:pt idx="405">
                  <c:v>26.830049261083744</c:v>
                </c:pt>
                <c:pt idx="406">
                  <c:v>26.845208845208845</c:v>
                </c:pt>
                <c:pt idx="407">
                  <c:v>26.850490196078432</c:v>
                </c:pt>
                <c:pt idx="408">
                  <c:v>26.880195599022006</c:v>
                </c:pt>
                <c:pt idx="409">
                  <c:v>26.921951219512195</c:v>
                </c:pt>
                <c:pt idx="410">
                  <c:v>26.948905109489051</c:v>
                </c:pt>
                <c:pt idx="411">
                  <c:v>26.980582524271846</c:v>
                </c:pt>
                <c:pt idx="412">
                  <c:v>26.956416464891042</c:v>
                </c:pt>
                <c:pt idx="413">
                  <c:v>26.963768115942027</c:v>
                </c:pt>
                <c:pt idx="414">
                  <c:v>26.966265060240964</c:v>
                </c:pt>
                <c:pt idx="415">
                  <c:v>26.983173076923077</c:v>
                </c:pt>
                <c:pt idx="416">
                  <c:v>27.038369304556355</c:v>
                </c:pt>
                <c:pt idx="417">
                  <c:v>26.97846889952153</c:v>
                </c:pt>
                <c:pt idx="418">
                  <c:v>26.954653937947494</c:v>
                </c:pt>
                <c:pt idx="419">
                  <c:v>26.978571428571428</c:v>
                </c:pt>
                <c:pt idx="420">
                  <c:v>26.978622327790973</c:v>
                </c:pt>
                <c:pt idx="421">
                  <c:v>26.971563981042653</c:v>
                </c:pt>
                <c:pt idx="422">
                  <c:v>26.99290780141844</c:v>
                </c:pt>
                <c:pt idx="423">
                  <c:v>26.985849056603772</c:v>
                </c:pt>
                <c:pt idx="424">
                  <c:v>26.969411764705882</c:v>
                </c:pt>
                <c:pt idx="425">
                  <c:v>26.995305164319248</c:v>
                </c:pt>
                <c:pt idx="426">
                  <c:v>27.025761124121779</c:v>
                </c:pt>
                <c:pt idx="427">
                  <c:v>27</c:v>
                </c:pt>
                <c:pt idx="428">
                  <c:v>27.002331002331001</c:v>
                </c:pt>
                <c:pt idx="429">
                  <c:v>26.986046511627908</c:v>
                </c:pt>
                <c:pt idx="430">
                  <c:v>26.944315545243619</c:v>
                </c:pt>
                <c:pt idx="431">
                  <c:v>26.918981481481481</c:v>
                </c:pt>
                <c:pt idx="432">
                  <c:v>26.903002309468821</c:v>
                </c:pt>
                <c:pt idx="433">
                  <c:v>26.914746543778801</c:v>
                </c:pt>
                <c:pt idx="434">
                  <c:v>26.880459770114943</c:v>
                </c:pt>
                <c:pt idx="435">
                  <c:v>26.855504587155963</c:v>
                </c:pt>
                <c:pt idx="436">
                  <c:v>26.835240274599542</c:v>
                </c:pt>
                <c:pt idx="437">
                  <c:v>26.849315068493151</c:v>
                </c:pt>
                <c:pt idx="438">
                  <c:v>26.829157175398635</c:v>
                </c:pt>
                <c:pt idx="439">
                  <c:v>26.845454545454544</c:v>
                </c:pt>
                <c:pt idx="440">
                  <c:v>26.811791383219955</c:v>
                </c:pt>
                <c:pt idx="441">
                  <c:v>26.787330316742082</c:v>
                </c:pt>
                <c:pt idx="442">
                  <c:v>26.776523702031604</c:v>
                </c:pt>
                <c:pt idx="443">
                  <c:v>26.747747747747749</c:v>
                </c:pt>
                <c:pt idx="444">
                  <c:v>26.755056179775281</c:v>
                </c:pt>
                <c:pt idx="445">
                  <c:v>26.733183856502244</c:v>
                </c:pt>
                <c:pt idx="446">
                  <c:v>26.724832214765101</c:v>
                </c:pt>
                <c:pt idx="447">
                  <c:v>26.6875</c:v>
                </c:pt>
                <c:pt idx="448">
                  <c:v>26.643652561247215</c:v>
                </c:pt>
                <c:pt idx="449">
                  <c:v>26.611111111111111</c:v>
                </c:pt>
                <c:pt idx="450">
                  <c:v>26.656319290465632</c:v>
                </c:pt>
                <c:pt idx="451">
                  <c:v>26.641592920353983</c:v>
                </c:pt>
                <c:pt idx="452">
                  <c:v>26.626931567328917</c:v>
                </c:pt>
                <c:pt idx="453">
                  <c:v>26.605726872246695</c:v>
                </c:pt>
                <c:pt idx="454">
                  <c:v>26.580219780219782</c:v>
                </c:pt>
                <c:pt idx="455">
                  <c:v>26.57017543859649</c:v>
                </c:pt>
                <c:pt idx="456">
                  <c:v>26.538293216630198</c:v>
                </c:pt>
                <c:pt idx="457">
                  <c:v>26.548034934497817</c:v>
                </c:pt>
                <c:pt idx="458">
                  <c:v>26.577342047930284</c:v>
                </c:pt>
                <c:pt idx="459">
                  <c:v>26.565217391304348</c:v>
                </c:pt>
                <c:pt idx="460">
                  <c:v>26.531453362255967</c:v>
                </c:pt>
                <c:pt idx="461">
                  <c:v>26.562770562770563</c:v>
                </c:pt>
                <c:pt idx="462">
                  <c:v>26.570194384449245</c:v>
                </c:pt>
                <c:pt idx="463">
                  <c:v>26.573275862068964</c:v>
                </c:pt>
                <c:pt idx="464">
                  <c:v>26.576344086021507</c:v>
                </c:pt>
                <c:pt idx="465">
                  <c:v>26.564377682403432</c:v>
                </c:pt>
                <c:pt idx="466">
                  <c:v>26.541755888650965</c:v>
                </c:pt>
                <c:pt idx="467">
                  <c:v>26.568376068376068</c:v>
                </c:pt>
                <c:pt idx="468">
                  <c:v>26.592750533049042</c:v>
                </c:pt>
                <c:pt idx="469">
                  <c:v>26.627659574468087</c:v>
                </c:pt>
                <c:pt idx="470">
                  <c:v>26.634819532908704</c:v>
                </c:pt>
                <c:pt idx="471">
                  <c:v>26.656779661016948</c:v>
                </c:pt>
                <c:pt idx="472">
                  <c:v>26.672304439746298</c:v>
                </c:pt>
                <c:pt idx="473">
                  <c:v>26.643459915611814</c:v>
                </c:pt>
                <c:pt idx="474">
                  <c:v>26.642105263157895</c:v>
                </c:pt>
                <c:pt idx="475">
                  <c:v>26.668067226890756</c:v>
                </c:pt>
                <c:pt idx="476">
                  <c:v>26.635220125786162</c:v>
                </c:pt>
                <c:pt idx="477">
                  <c:v>26.6255230125523</c:v>
                </c:pt>
                <c:pt idx="478">
                  <c:v>26.601252609603339</c:v>
                </c:pt>
                <c:pt idx="479">
                  <c:v>26.579166666666666</c:v>
                </c:pt>
                <c:pt idx="480">
                  <c:v>26.594594594594593</c:v>
                </c:pt>
                <c:pt idx="481">
                  <c:v>26.616182572614107</c:v>
                </c:pt>
                <c:pt idx="482">
                  <c:v>26.592132505175982</c:v>
                </c:pt>
                <c:pt idx="483">
                  <c:v>26.607438016528924</c:v>
                </c:pt>
                <c:pt idx="484">
                  <c:v>26.610309278350517</c:v>
                </c:pt>
                <c:pt idx="485">
                  <c:v>26.623456790123456</c:v>
                </c:pt>
                <c:pt idx="486">
                  <c:v>26.642710472279262</c:v>
                </c:pt>
                <c:pt idx="487">
                  <c:v>26.665983606557376</c:v>
                </c:pt>
                <c:pt idx="488">
                  <c:v>26.6359918200409</c:v>
                </c:pt>
                <c:pt idx="489">
                  <c:v>26.608163265306121</c:v>
                </c:pt>
                <c:pt idx="490">
                  <c:v>26.60692464358452</c:v>
                </c:pt>
                <c:pt idx="491">
                  <c:v>26.599593495934958</c:v>
                </c:pt>
                <c:pt idx="492">
                  <c:v>26.563894523326571</c:v>
                </c:pt>
                <c:pt idx="493">
                  <c:v>26.570850202429149</c:v>
                </c:pt>
                <c:pt idx="494">
                  <c:v>26.557575757575759</c:v>
                </c:pt>
                <c:pt idx="495">
                  <c:v>26.56048387096774</c:v>
                </c:pt>
                <c:pt idx="496">
                  <c:v>26.525150905432596</c:v>
                </c:pt>
                <c:pt idx="497">
                  <c:v>26.522088353413654</c:v>
                </c:pt>
                <c:pt idx="498">
                  <c:v>26.490981963927855</c:v>
                </c:pt>
                <c:pt idx="499">
                  <c:v>26.466000000000001</c:v>
                </c:pt>
                <c:pt idx="500">
                  <c:v>26.504990019960079</c:v>
                </c:pt>
                <c:pt idx="501">
                  <c:v>26.52788844621514</c:v>
                </c:pt>
                <c:pt idx="502">
                  <c:v>26.516898608349901</c:v>
                </c:pt>
                <c:pt idx="503">
                  <c:v>26.501984126984127</c:v>
                </c:pt>
                <c:pt idx="504">
                  <c:v>26.516831683168316</c:v>
                </c:pt>
                <c:pt idx="505">
                  <c:v>26.529644268774703</c:v>
                </c:pt>
                <c:pt idx="506">
                  <c:v>26.504930966469427</c:v>
                </c:pt>
                <c:pt idx="507">
                  <c:v>26.519685039370078</c:v>
                </c:pt>
                <c:pt idx="508">
                  <c:v>26.481335952848724</c:v>
                </c:pt>
                <c:pt idx="509">
                  <c:v>26.488235294117647</c:v>
                </c:pt>
                <c:pt idx="510">
                  <c:v>26.461839530332682</c:v>
                </c:pt>
                <c:pt idx="511">
                  <c:v>26.44921875</c:v>
                </c:pt>
                <c:pt idx="512">
                  <c:v>26.485380116959064</c:v>
                </c:pt>
                <c:pt idx="513">
                  <c:v>26.468871595330739</c:v>
                </c:pt>
                <c:pt idx="514">
                  <c:v>26.436893203883496</c:v>
                </c:pt>
                <c:pt idx="515">
                  <c:v>26.463178294573645</c:v>
                </c:pt>
                <c:pt idx="516">
                  <c:v>26.448742746615086</c:v>
                </c:pt>
                <c:pt idx="517">
                  <c:v>26.422779922779924</c:v>
                </c:pt>
                <c:pt idx="518">
                  <c:v>26.452793834296724</c:v>
                </c:pt>
                <c:pt idx="519">
                  <c:v>26.432692307692307</c:v>
                </c:pt>
                <c:pt idx="520">
                  <c:v>26.46641074856046</c:v>
                </c:pt>
                <c:pt idx="521">
                  <c:v>26.494252873563219</c:v>
                </c:pt>
                <c:pt idx="522">
                  <c:v>26.512428298279158</c:v>
                </c:pt>
                <c:pt idx="523">
                  <c:v>26.532442748091604</c:v>
                </c:pt>
                <c:pt idx="524">
                  <c:v>26.544761904761906</c:v>
                </c:pt>
                <c:pt idx="525">
                  <c:v>26.538022813688212</c:v>
                </c:pt>
                <c:pt idx="526">
                  <c:v>26.538899430740038</c:v>
                </c:pt>
                <c:pt idx="527">
                  <c:v>26.554924242424242</c:v>
                </c:pt>
                <c:pt idx="528">
                  <c:v>26.546313799621927</c:v>
                </c:pt>
                <c:pt idx="529">
                  <c:v>26.547169811320753</c:v>
                </c:pt>
                <c:pt idx="530">
                  <c:v>26.544256120527308</c:v>
                </c:pt>
                <c:pt idx="531">
                  <c:v>26.56766917293233</c:v>
                </c:pt>
                <c:pt idx="532">
                  <c:v>26.534709193245778</c:v>
                </c:pt>
                <c:pt idx="533">
                  <c:v>26.55243445692884</c:v>
                </c:pt>
                <c:pt idx="534">
                  <c:v>26.528971962616822</c:v>
                </c:pt>
                <c:pt idx="535">
                  <c:v>26.552238805970148</c:v>
                </c:pt>
                <c:pt idx="536">
                  <c:v>26.553072625698324</c:v>
                </c:pt>
                <c:pt idx="537">
                  <c:v>26.559479553903344</c:v>
                </c:pt>
                <c:pt idx="538">
                  <c:v>26.564007421150279</c:v>
                </c:pt>
                <c:pt idx="539">
                  <c:v>26.529629629629628</c:v>
                </c:pt>
                <c:pt idx="540">
                  <c:v>26.548983364140479</c:v>
                </c:pt>
                <c:pt idx="541">
                  <c:v>26.55719557195572</c:v>
                </c:pt>
                <c:pt idx="542">
                  <c:v>26.567219152854513</c:v>
                </c:pt>
                <c:pt idx="543">
                  <c:v>26.549632352941178</c:v>
                </c:pt>
                <c:pt idx="544">
                  <c:v>26.555963302752293</c:v>
                </c:pt>
                <c:pt idx="545">
                  <c:v>26.554945054945055</c:v>
                </c:pt>
                <c:pt idx="546">
                  <c:v>26.568555758683729</c:v>
                </c:pt>
                <c:pt idx="547">
                  <c:v>26.545620437956206</c:v>
                </c:pt>
                <c:pt idx="548">
                  <c:v>26.568306010928961</c:v>
                </c:pt>
                <c:pt idx="549">
                  <c:v>26.541818181818183</c:v>
                </c:pt>
                <c:pt idx="550">
                  <c:v>26.557168784029038</c:v>
                </c:pt>
                <c:pt idx="551">
                  <c:v>26.559782608695652</c:v>
                </c:pt>
                <c:pt idx="552">
                  <c:v>26.569620253164558</c:v>
                </c:pt>
                <c:pt idx="553">
                  <c:v>26.570397111913358</c:v>
                </c:pt>
                <c:pt idx="554">
                  <c:v>26.563963963963964</c:v>
                </c:pt>
                <c:pt idx="555">
                  <c:v>26.591726618705035</c:v>
                </c:pt>
                <c:pt idx="556">
                  <c:v>26.587073608617594</c:v>
                </c:pt>
                <c:pt idx="557">
                  <c:v>26.566308243727597</c:v>
                </c:pt>
                <c:pt idx="558">
                  <c:v>26.577817531305904</c:v>
                </c:pt>
                <c:pt idx="559">
                  <c:v>26.574999999999999</c:v>
                </c:pt>
                <c:pt idx="560">
                  <c:v>26.593582887700535</c:v>
                </c:pt>
                <c:pt idx="561">
                  <c:v>26.629893238434164</c:v>
                </c:pt>
                <c:pt idx="562">
                  <c:v>26.651865008880996</c:v>
                </c:pt>
                <c:pt idx="563">
                  <c:v>26.631205673758867</c:v>
                </c:pt>
                <c:pt idx="564">
                  <c:v>26.626548672566372</c:v>
                </c:pt>
                <c:pt idx="565">
                  <c:v>26.627208480565372</c:v>
                </c:pt>
                <c:pt idx="566">
                  <c:v>26.620811287477956</c:v>
                </c:pt>
                <c:pt idx="567">
                  <c:v>26.60211267605634</c:v>
                </c:pt>
                <c:pt idx="568">
                  <c:v>26.616871704745169</c:v>
                </c:pt>
                <c:pt idx="569">
                  <c:v>26.585964912280701</c:v>
                </c:pt>
                <c:pt idx="570">
                  <c:v>26.598949211908931</c:v>
                </c:pt>
                <c:pt idx="571">
                  <c:v>26.585664335664337</c:v>
                </c:pt>
                <c:pt idx="572">
                  <c:v>26.605584642233858</c:v>
                </c:pt>
                <c:pt idx="573">
                  <c:v>26.587108013937282</c:v>
                </c:pt>
                <c:pt idx="574">
                  <c:v>26.558260869565217</c:v>
                </c:pt>
                <c:pt idx="575">
                  <c:v>26.553819444444443</c:v>
                </c:pt>
                <c:pt idx="576">
                  <c:v>26.55632582322357</c:v>
                </c:pt>
                <c:pt idx="577">
                  <c:v>26.557093425605537</c:v>
                </c:pt>
                <c:pt idx="578">
                  <c:v>26.588946459412782</c:v>
                </c:pt>
                <c:pt idx="579">
                  <c:v>26.603448275862068</c:v>
                </c:pt>
                <c:pt idx="580">
                  <c:v>26.578313253012048</c:v>
                </c:pt>
                <c:pt idx="581">
                  <c:v>26.563573883161514</c:v>
                </c:pt>
                <c:pt idx="582">
                  <c:v>26.567753001715264</c:v>
                </c:pt>
                <c:pt idx="583">
                  <c:v>26.541095890410958</c:v>
                </c:pt>
                <c:pt idx="584">
                  <c:v>26.53846153846154</c:v>
                </c:pt>
                <c:pt idx="585">
                  <c:v>26.549488054607508</c:v>
                </c:pt>
                <c:pt idx="586">
                  <c:v>26.562180579216353</c:v>
                </c:pt>
                <c:pt idx="587">
                  <c:v>26.554421768707481</c:v>
                </c:pt>
                <c:pt idx="588">
                  <c:v>26.533106960950764</c:v>
                </c:pt>
                <c:pt idx="589">
                  <c:v>26.542372881355931</c:v>
                </c:pt>
                <c:pt idx="590">
                  <c:v>26.541455160744501</c:v>
                </c:pt>
                <c:pt idx="591">
                  <c:v>26.552364864864863</c:v>
                </c:pt>
                <c:pt idx="592">
                  <c:v>26.531197301854974</c:v>
                </c:pt>
                <c:pt idx="593">
                  <c:v>26.526936026936028</c:v>
                </c:pt>
                <c:pt idx="594">
                  <c:v>26.522689075630254</c:v>
                </c:pt>
                <c:pt idx="595">
                  <c:v>26.558724832214764</c:v>
                </c:pt>
                <c:pt idx="596">
                  <c:v>26.561139028475711</c:v>
                </c:pt>
                <c:pt idx="597">
                  <c:v>26.573578595317727</c:v>
                </c:pt>
                <c:pt idx="598">
                  <c:v>26.587646076794659</c:v>
                </c:pt>
                <c:pt idx="599">
                  <c:v>26.606666666666666</c:v>
                </c:pt>
                <c:pt idx="600">
                  <c:v>26.597337770382694</c:v>
                </c:pt>
                <c:pt idx="601">
                  <c:v>26.614617940199334</c:v>
                </c:pt>
                <c:pt idx="602">
                  <c:v>26.638474295190711</c:v>
                </c:pt>
                <c:pt idx="603">
                  <c:v>26.614238410596027</c:v>
                </c:pt>
                <c:pt idx="604">
                  <c:v>26.611570247933884</c:v>
                </c:pt>
                <c:pt idx="605">
                  <c:v>26.600660066006601</c:v>
                </c:pt>
                <c:pt idx="606">
                  <c:v>26.607907742998353</c:v>
                </c:pt>
                <c:pt idx="607">
                  <c:v>26.636513157894736</c:v>
                </c:pt>
                <c:pt idx="608">
                  <c:v>26.64039408866995</c:v>
                </c:pt>
                <c:pt idx="609">
                  <c:v>26.66393442622951</c:v>
                </c:pt>
                <c:pt idx="610">
                  <c:v>26.630114566284778</c:v>
                </c:pt>
                <c:pt idx="611">
                  <c:v>26.635620915032678</c:v>
                </c:pt>
                <c:pt idx="612">
                  <c:v>26.611745513866232</c:v>
                </c:pt>
                <c:pt idx="613">
                  <c:v>26.589576547231271</c:v>
                </c:pt>
                <c:pt idx="614">
                  <c:v>26.613008130081301</c:v>
                </c:pt>
                <c:pt idx="615">
                  <c:v>26.628246753246753</c:v>
                </c:pt>
                <c:pt idx="616">
                  <c:v>26.604538087520261</c:v>
                </c:pt>
                <c:pt idx="617">
                  <c:v>26.611650485436893</c:v>
                </c:pt>
                <c:pt idx="618">
                  <c:v>26.621970920840063</c:v>
                </c:pt>
                <c:pt idx="619">
                  <c:v>26.619354838709679</c:v>
                </c:pt>
                <c:pt idx="620">
                  <c:v>26.610305958132045</c:v>
                </c:pt>
                <c:pt idx="621">
                  <c:v>26.60450160771704</c:v>
                </c:pt>
                <c:pt idx="622">
                  <c:v>26.597110754414125</c:v>
                </c:pt>
                <c:pt idx="623">
                  <c:v>26.567307692307693</c:v>
                </c:pt>
                <c:pt idx="624">
                  <c:v>26.5504</c:v>
                </c:pt>
                <c:pt idx="625">
                  <c:v>26.538338658146966</c:v>
                </c:pt>
                <c:pt idx="626">
                  <c:v>26.555023923444978</c:v>
                </c:pt>
                <c:pt idx="627">
                  <c:v>26.53184713375796</c:v>
                </c:pt>
                <c:pt idx="628">
                  <c:v>26.508744038155804</c:v>
                </c:pt>
                <c:pt idx="629">
                  <c:v>26.49206349206349</c:v>
                </c:pt>
                <c:pt idx="630">
                  <c:v>26.526148969889064</c:v>
                </c:pt>
                <c:pt idx="631">
                  <c:v>26.498417721518987</c:v>
                </c:pt>
                <c:pt idx="632">
                  <c:v>26.480252764612953</c:v>
                </c:pt>
                <c:pt idx="633">
                  <c:v>26.465299684542586</c:v>
                </c:pt>
                <c:pt idx="634">
                  <c:v>26.49763779527559</c:v>
                </c:pt>
                <c:pt idx="635">
                  <c:v>26.511006289308177</c:v>
                </c:pt>
                <c:pt idx="636">
                  <c:v>26.514913657770801</c:v>
                </c:pt>
                <c:pt idx="637">
                  <c:v>26.503134796238246</c:v>
                </c:pt>
                <c:pt idx="638">
                  <c:v>26.502347417840376</c:v>
                </c:pt>
                <c:pt idx="639">
                  <c:v>26.512499999999999</c:v>
                </c:pt>
                <c:pt idx="640">
                  <c:v>26.48829953198128</c:v>
                </c:pt>
                <c:pt idx="641">
                  <c:v>26.476635514018692</c:v>
                </c:pt>
                <c:pt idx="642">
                  <c:v>26.502332814930014</c:v>
                </c:pt>
                <c:pt idx="643">
                  <c:v>26.51552795031056</c:v>
                </c:pt>
                <c:pt idx="644">
                  <c:v>26.511627906976745</c:v>
                </c:pt>
                <c:pt idx="645">
                  <c:v>26.523219814241486</c:v>
                </c:pt>
                <c:pt idx="646">
                  <c:v>26.499227202472952</c:v>
                </c:pt>
                <c:pt idx="647">
                  <c:v>26.530864197530864</c:v>
                </c:pt>
                <c:pt idx="648">
                  <c:v>26.519260400616332</c:v>
                </c:pt>
                <c:pt idx="649">
                  <c:v>26.524615384615384</c:v>
                </c:pt>
                <c:pt idx="650">
                  <c:v>26.525345622119815</c:v>
                </c:pt>
                <c:pt idx="651">
                  <c:v>26.516871165644172</c:v>
                </c:pt>
                <c:pt idx="652">
                  <c:v>26.500765696784075</c:v>
                </c:pt>
                <c:pt idx="653">
                  <c:v>26.530581039755351</c:v>
                </c:pt>
                <c:pt idx="654">
                  <c:v>26.549618320610687</c:v>
                </c:pt>
                <c:pt idx="655">
                  <c:v>26.525914634146343</c:v>
                </c:pt>
                <c:pt idx="656">
                  <c:v>26.532724505327245</c:v>
                </c:pt>
                <c:pt idx="657">
                  <c:v>26.534954407294833</c:v>
                </c:pt>
                <c:pt idx="658">
                  <c:v>26.553869499241273</c:v>
                </c:pt>
                <c:pt idx="659">
                  <c:v>26.568181818181817</c:v>
                </c:pt>
                <c:pt idx="660">
                  <c:v>26.597579425113466</c:v>
                </c:pt>
                <c:pt idx="661">
                  <c:v>26.613293051359516</c:v>
                </c:pt>
                <c:pt idx="662">
                  <c:v>26.582202111613878</c:v>
                </c:pt>
                <c:pt idx="663">
                  <c:v>26.564759036144579</c:v>
                </c:pt>
                <c:pt idx="664">
                  <c:v>26.53984962406015</c:v>
                </c:pt>
                <c:pt idx="665">
                  <c:v>26.524024024024023</c:v>
                </c:pt>
                <c:pt idx="666">
                  <c:v>26.521739130434781</c:v>
                </c:pt>
                <c:pt idx="667">
                  <c:v>26.5</c:v>
                </c:pt>
                <c:pt idx="668">
                  <c:v>26.515695067264573</c:v>
                </c:pt>
                <c:pt idx="669">
                  <c:v>26.523880597014927</c:v>
                </c:pt>
                <c:pt idx="670">
                  <c:v>26.529061102831594</c:v>
                </c:pt>
                <c:pt idx="671">
                  <c:v>26.541666666666668</c:v>
                </c:pt>
                <c:pt idx="672">
                  <c:v>26.545319465081725</c:v>
                </c:pt>
                <c:pt idx="673">
                  <c:v>26.562314540059347</c:v>
                </c:pt>
                <c:pt idx="674">
                  <c:v>26.565925925925924</c:v>
                </c:pt>
                <c:pt idx="675">
                  <c:v>26.569526627218934</c:v>
                </c:pt>
                <c:pt idx="676">
                  <c:v>26.559822747415065</c:v>
                </c:pt>
                <c:pt idx="677">
                  <c:v>26.55457227138643</c:v>
                </c:pt>
                <c:pt idx="678">
                  <c:v>26.565537555228278</c:v>
                </c:pt>
                <c:pt idx="679">
                  <c:v>26.577941176470588</c:v>
                </c:pt>
                <c:pt idx="680">
                  <c:v>26.555066079295155</c:v>
                </c:pt>
                <c:pt idx="681">
                  <c:v>26.521994134897362</c:v>
                </c:pt>
                <c:pt idx="682">
                  <c:v>26.502196193265007</c:v>
                </c:pt>
                <c:pt idx="683">
                  <c:v>26.5</c:v>
                </c:pt>
                <c:pt idx="684">
                  <c:v>26.515328467153285</c:v>
                </c:pt>
                <c:pt idx="685">
                  <c:v>26.516034985422742</c:v>
                </c:pt>
                <c:pt idx="686">
                  <c:v>26.483260553129547</c:v>
                </c:pt>
                <c:pt idx="687">
                  <c:v>26.466569767441861</c:v>
                </c:pt>
                <c:pt idx="688">
                  <c:v>26.449927431059507</c:v>
                </c:pt>
                <c:pt idx="689">
                  <c:v>26.447826086956521</c:v>
                </c:pt>
                <c:pt idx="690">
                  <c:v>26.431259044862518</c:v>
                </c:pt>
                <c:pt idx="691">
                  <c:v>26.424855491329481</c:v>
                </c:pt>
                <c:pt idx="692">
                  <c:v>26.392496392496394</c:v>
                </c:pt>
                <c:pt idx="693">
                  <c:v>26.389048991354468</c:v>
                </c:pt>
                <c:pt idx="694">
                  <c:v>26.407194244604316</c:v>
                </c:pt>
                <c:pt idx="695">
                  <c:v>26.423850574712645</c:v>
                </c:pt>
                <c:pt idx="696">
                  <c:v>26.418938307030128</c:v>
                </c:pt>
                <c:pt idx="697">
                  <c:v>26.432664756446993</c:v>
                </c:pt>
                <c:pt idx="698">
                  <c:v>26.412017167381975</c:v>
                </c:pt>
                <c:pt idx="699">
                  <c:v>26.4</c:v>
                </c:pt>
                <c:pt idx="700">
                  <c:v>26.412268188302424</c:v>
                </c:pt>
                <c:pt idx="701">
                  <c:v>26.381766381766383</c:v>
                </c:pt>
                <c:pt idx="702">
                  <c:v>26.403982930298721</c:v>
                </c:pt>
                <c:pt idx="703">
                  <c:v>26.417613636363637</c:v>
                </c:pt>
                <c:pt idx="704">
                  <c:v>26.414184397163119</c:v>
                </c:pt>
                <c:pt idx="705">
                  <c:v>26.406515580736542</c:v>
                </c:pt>
                <c:pt idx="706">
                  <c:v>26.403111739745402</c:v>
                </c:pt>
                <c:pt idx="707">
                  <c:v>26.402542372881356</c:v>
                </c:pt>
                <c:pt idx="708">
                  <c:v>26.390691114245417</c:v>
                </c:pt>
                <c:pt idx="709">
                  <c:v>26.374647887323945</c:v>
                </c:pt>
                <c:pt idx="710">
                  <c:v>26.376933895921237</c:v>
                </c:pt>
                <c:pt idx="711">
                  <c:v>26.396067415730336</c:v>
                </c:pt>
                <c:pt idx="712">
                  <c:v>26.380084151472651</c:v>
                </c:pt>
                <c:pt idx="713">
                  <c:v>26.376750700280112</c:v>
                </c:pt>
                <c:pt idx="714">
                  <c:v>26.395804195804196</c:v>
                </c:pt>
                <c:pt idx="715">
                  <c:v>26.398044692737429</c:v>
                </c:pt>
                <c:pt idx="716">
                  <c:v>26.412831241283126</c:v>
                </c:pt>
                <c:pt idx="717">
                  <c:v>26.427576601671309</c:v>
                </c:pt>
                <c:pt idx="718">
                  <c:v>26.453407510431155</c:v>
                </c:pt>
                <c:pt idx="719">
                  <c:v>26.475000000000001</c:v>
                </c:pt>
                <c:pt idx="720">
                  <c:v>26.488210818307905</c:v>
                </c:pt>
                <c:pt idx="721">
                  <c:v>26.47229916897507</c:v>
                </c:pt>
                <c:pt idx="722">
                  <c:v>26.482710926694327</c:v>
                </c:pt>
                <c:pt idx="723">
                  <c:v>26.466850828729282</c:v>
                </c:pt>
                <c:pt idx="724">
                  <c:v>26.45241379310345</c:v>
                </c:pt>
                <c:pt idx="725">
                  <c:v>26.461432506887054</c:v>
                </c:pt>
                <c:pt idx="726">
                  <c:v>26.464924346629985</c:v>
                </c:pt>
                <c:pt idx="727">
                  <c:v>26.49587912087912</c:v>
                </c:pt>
                <c:pt idx="728">
                  <c:v>26.484224965706446</c:v>
                </c:pt>
                <c:pt idx="729">
                  <c:v>26.478082191780821</c:v>
                </c:pt>
                <c:pt idx="730">
                  <c:v>26.510259917920656</c:v>
                </c:pt>
                <c:pt idx="731">
                  <c:v>26.515027322404372</c:v>
                </c:pt>
                <c:pt idx="732">
                  <c:v>26.497953615279673</c:v>
                </c:pt>
                <c:pt idx="733">
                  <c:v>26.479564032697549</c:v>
                </c:pt>
                <c:pt idx="734">
                  <c:v>26.487074829931974</c:v>
                </c:pt>
                <c:pt idx="735">
                  <c:v>26.480978260869566</c:v>
                </c:pt>
                <c:pt idx="736">
                  <c:v>26.489823609226594</c:v>
                </c:pt>
                <c:pt idx="737">
                  <c:v>26.502710027100271</c:v>
                </c:pt>
                <c:pt idx="738">
                  <c:v>26.484438430311233</c:v>
                </c:pt>
                <c:pt idx="739">
                  <c:v>26.504054054054055</c:v>
                </c:pt>
                <c:pt idx="740">
                  <c:v>26.492577597840757</c:v>
                </c:pt>
                <c:pt idx="741">
                  <c:v>26.477088948787063</c:v>
                </c:pt>
                <c:pt idx="742">
                  <c:v>26.491251682368777</c:v>
                </c:pt>
                <c:pt idx="743">
                  <c:v>26.471774193548388</c:v>
                </c:pt>
                <c:pt idx="744">
                  <c:v>26.488590604026847</c:v>
                </c:pt>
                <c:pt idx="745">
                  <c:v>26.481233243967829</c:v>
                </c:pt>
                <c:pt idx="746">
                  <c:v>26.46987951807229</c:v>
                </c:pt>
                <c:pt idx="747">
                  <c:v>26.489304812834224</c:v>
                </c:pt>
                <c:pt idx="748">
                  <c:v>26.496662216288385</c:v>
                </c:pt>
                <c:pt idx="749">
                  <c:v>26.512</c:v>
                </c:pt>
                <c:pt idx="750">
                  <c:v>26.505992010652463</c:v>
                </c:pt>
                <c:pt idx="751">
                  <c:v>26.481382978723403</c:v>
                </c:pt>
                <c:pt idx="752">
                  <c:v>26.464807436918992</c:v>
                </c:pt>
                <c:pt idx="753">
                  <c:v>26.457559681697614</c:v>
                </c:pt>
                <c:pt idx="754">
                  <c:v>26.431788079470198</c:v>
                </c:pt>
                <c:pt idx="755">
                  <c:v>26.407407407407408</c:v>
                </c:pt>
                <c:pt idx="756">
                  <c:v>26.418758256274767</c:v>
                </c:pt>
                <c:pt idx="757">
                  <c:v>26.398416886543536</c:v>
                </c:pt>
                <c:pt idx="758">
                  <c:v>26.371541501976285</c:v>
                </c:pt>
                <c:pt idx="759">
                  <c:v>26.357894736842105</c:v>
                </c:pt>
                <c:pt idx="760">
                  <c:v>26.37713534822602</c:v>
                </c:pt>
                <c:pt idx="761">
                  <c:v>26.401574803149607</c:v>
                </c:pt>
                <c:pt idx="762">
                  <c:v>26.416775884665793</c:v>
                </c:pt>
                <c:pt idx="763">
                  <c:v>26.408376963350786</c:v>
                </c:pt>
                <c:pt idx="764">
                  <c:v>26.415686274509802</c:v>
                </c:pt>
                <c:pt idx="765">
                  <c:v>26.394255874673629</c:v>
                </c:pt>
                <c:pt idx="766">
                  <c:v>26.392438070404172</c:v>
                </c:pt>
                <c:pt idx="767">
                  <c:v>26.36328125</c:v>
                </c:pt>
                <c:pt idx="768">
                  <c:v>26.348504551365409</c:v>
                </c:pt>
                <c:pt idx="769">
                  <c:v>26.364935064935064</c:v>
                </c:pt>
                <c:pt idx="770">
                  <c:v>26.381322957198442</c:v>
                </c:pt>
                <c:pt idx="771">
                  <c:v>26.411917098445596</c:v>
                </c:pt>
                <c:pt idx="772">
                  <c:v>26.397153945666236</c:v>
                </c:pt>
                <c:pt idx="773">
                  <c:v>26.388888888888889</c:v>
                </c:pt>
                <c:pt idx="774">
                  <c:v>26.381935483870969</c:v>
                </c:pt>
                <c:pt idx="775">
                  <c:v>26.37757731958763</c:v>
                </c:pt>
                <c:pt idx="776">
                  <c:v>26.391248391248393</c:v>
                </c:pt>
                <c:pt idx="777">
                  <c:v>26.375321336760926</c:v>
                </c:pt>
                <c:pt idx="778">
                  <c:v>26.373555840821567</c:v>
                </c:pt>
                <c:pt idx="779">
                  <c:v>26.389743589743588</c:v>
                </c:pt>
                <c:pt idx="780">
                  <c:v>26.404609475032011</c:v>
                </c:pt>
                <c:pt idx="781">
                  <c:v>26.415601023017903</c:v>
                </c:pt>
                <c:pt idx="782">
                  <c:v>26.418901660280969</c:v>
                </c:pt>
                <c:pt idx="783">
                  <c:v>26.438775510204081</c:v>
                </c:pt>
                <c:pt idx="784">
                  <c:v>26.453503184713377</c:v>
                </c:pt>
                <c:pt idx="785">
                  <c:v>26.474554707379134</c:v>
                </c:pt>
                <c:pt idx="786">
                  <c:v>26.48030495552732</c:v>
                </c:pt>
                <c:pt idx="787">
                  <c:v>26.465736040609137</c:v>
                </c:pt>
                <c:pt idx="788">
                  <c:v>26.479087452471482</c:v>
                </c:pt>
                <c:pt idx="789">
                  <c:v>26.486075949367088</c:v>
                </c:pt>
                <c:pt idx="790">
                  <c:v>26.509481668773706</c:v>
                </c:pt>
                <c:pt idx="791">
                  <c:v>26.513888888888889</c:v>
                </c:pt>
                <c:pt idx="792">
                  <c:v>26.513240857503153</c:v>
                </c:pt>
                <c:pt idx="793">
                  <c:v>26.530226700251887</c:v>
                </c:pt>
                <c:pt idx="794">
                  <c:v>26.509433962264151</c:v>
                </c:pt>
                <c:pt idx="795">
                  <c:v>26.518844221105528</c:v>
                </c:pt>
                <c:pt idx="796">
                  <c:v>26.5069008782936</c:v>
                </c:pt>
                <c:pt idx="797">
                  <c:v>26.488721804511279</c:v>
                </c:pt>
                <c:pt idx="798">
                  <c:v>26.459324155193993</c:v>
                </c:pt>
                <c:pt idx="799">
                  <c:v>26.44875</c:v>
                </c:pt>
                <c:pt idx="800">
                  <c:v>26.450686641697878</c:v>
                </c:pt>
                <c:pt idx="801">
                  <c:v>26.468827930174562</c:v>
                </c:pt>
                <c:pt idx="802">
                  <c:v>26.46450809464508</c:v>
                </c:pt>
                <c:pt idx="803">
                  <c:v>26.447761194029852</c:v>
                </c:pt>
                <c:pt idx="804">
                  <c:v>26.448447204968943</c:v>
                </c:pt>
                <c:pt idx="805">
                  <c:v>26.43548387096774</c:v>
                </c:pt>
                <c:pt idx="806">
                  <c:v>26.426270136307313</c:v>
                </c:pt>
                <c:pt idx="807">
                  <c:v>26.434405940594058</c:v>
                </c:pt>
                <c:pt idx="808">
                  <c:v>26.411619283065512</c:v>
                </c:pt>
                <c:pt idx="809">
                  <c:v>26.404938271604937</c:v>
                </c:pt>
                <c:pt idx="810">
                  <c:v>26.413070283600494</c:v>
                </c:pt>
                <c:pt idx="811">
                  <c:v>26.423645320197043</c:v>
                </c:pt>
                <c:pt idx="812">
                  <c:v>26.403444034440344</c:v>
                </c:pt>
                <c:pt idx="813">
                  <c:v>26.411547911547913</c:v>
                </c:pt>
                <c:pt idx="814">
                  <c:v>26.408588957055215</c:v>
                </c:pt>
                <c:pt idx="815">
                  <c:v>26.400735294117649</c:v>
                </c:pt>
                <c:pt idx="816">
                  <c:v>26.400244798041616</c:v>
                </c:pt>
                <c:pt idx="817">
                  <c:v>26.402200488997554</c:v>
                </c:pt>
                <c:pt idx="818">
                  <c:v>26.385836385836384</c:v>
                </c:pt>
                <c:pt idx="819">
                  <c:v>26.37439024390244</c:v>
                </c:pt>
                <c:pt idx="820">
                  <c:v>26.380024360535931</c:v>
                </c:pt>
                <c:pt idx="821">
                  <c:v>26.394160583941606</c:v>
                </c:pt>
                <c:pt idx="822">
                  <c:v>26.410692588092346</c:v>
                </c:pt>
                <c:pt idx="823">
                  <c:v>26.400485436893202</c:v>
                </c:pt>
                <c:pt idx="824">
                  <c:v>26.404848484848486</c:v>
                </c:pt>
                <c:pt idx="825">
                  <c:v>26.407990314769975</c:v>
                </c:pt>
                <c:pt idx="826">
                  <c:v>26.412333736396615</c:v>
                </c:pt>
                <c:pt idx="827">
                  <c:v>26.397342995169083</c:v>
                </c:pt>
                <c:pt idx="828">
                  <c:v>26.381182147165259</c:v>
                </c:pt>
                <c:pt idx="829">
                  <c:v>26.372289156626508</c:v>
                </c:pt>
                <c:pt idx="830">
                  <c:v>26.386281588447652</c:v>
                </c:pt>
                <c:pt idx="831">
                  <c:v>26.401442307692307</c:v>
                </c:pt>
                <c:pt idx="832">
                  <c:v>26.405762304921968</c:v>
                </c:pt>
                <c:pt idx="833">
                  <c:v>26.413669064748202</c:v>
                </c:pt>
                <c:pt idx="834">
                  <c:v>26.398802395209582</c:v>
                </c:pt>
                <c:pt idx="835">
                  <c:v>26.416267942583733</c:v>
                </c:pt>
                <c:pt idx="836">
                  <c:v>26.399044205495819</c:v>
                </c:pt>
                <c:pt idx="837">
                  <c:v>26.400954653937948</c:v>
                </c:pt>
                <c:pt idx="838">
                  <c:v>26.384982121573302</c:v>
                </c:pt>
                <c:pt idx="839">
                  <c:v>26.359523809523811</c:v>
                </c:pt>
                <c:pt idx="840">
                  <c:v>26.356718192627824</c:v>
                </c:pt>
                <c:pt idx="841">
                  <c:v>26.350356294536816</c:v>
                </c:pt>
                <c:pt idx="842">
                  <c:v>26.362989323843415</c:v>
                </c:pt>
                <c:pt idx="843">
                  <c:v>26.363744075829384</c:v>
                </c:pt>
                <c:pt idx="844">
                  <c:v>26.382248520710061</c:v>
                </c:pt>
                <c:pt idx="845">
                  <c:v>26.386524822695037</c:v>
                </c:pt>
                <c:pt idx="846">
                  <c:v>26.408500590318774</c:v>
                </c:pt>
                <c:pt idx="847">
                  <c:v>26.389150943396228</c:v>
                </c:pt>
                <c:pt idx="848">
                  <c:v>26.406360424028268</c:v>
                </c:pt>
                <c:pt idx="849">
                  <c:v>26.41764705882353</c:v>
                </c:pt>
                <c:pt idx="850">
                  <c:v>26.441833137485311</c:v>
                </c:pt>
                <c:pt idx="851">
                  <c:v>26.422535211267604</c:v>
                </c:pt>
                <c:pt idx="852">
                  <c:v>26.441969519343495</c:v>
                </c:pt>
                <c:pt idx="853">
                  <c:v>26.430913348946135</c:v>
                </c:pt>
                <c:pt idx="854">
                  <c:v>26.416374269005846</c:v>
                </c:pt>
                <c:pt idx="855">
                  <c:v>26.398364485981308</c:v>
                </c:pt>
                <c:pt idx="856">
                  <c:v>26.411901983663945</c:v>
                </c:pt>
                <c:pt idx="857">
                  <c:v>26.421911421911421</c:v>
                </c:pt>
                <c:pt idx="858">
                  <c:v>26.41559953434226</c:v>
                </c:pt>
                <c:pt idx="859">
                  <c:v>26.427906976744186</c:v>
                </c:pt>
                <c:pt idx="860">
                  <c:v>26.422764227642276</c:v>
                </c:pt>
                <c:pt idx="861">
                  <c:v>26.433874709976799</c:v>
                </c:pt>
                <c:pt idx="862">
                  <c:v>26.447276940903823</c:v>
                </c:pt>
                <c:pt idx="863">
                  <c:v>26.471064814814813</c:v>
                </c:pt>
                <c:pt idx="864">
                  <c:v>26.470520231213872</c:v>
                </c:pt>
                <c:pt idx="865">
                  <c:v>26.453810623556581</c:v>
                </c:pt>
                <c:pt idx="866">
                  <c:v>26.457900807381776</c:v>
                </c:pt>
                <c:pt idx="867">
                  <c:v>26.47004608294931</c:v>
                </c:pt>
                <c:pt idx="868">
                  <c:v>26.477560414269274</c:v>
                </c:pt>
                <c:pt idx="869">
                  <c:v>26.466666666666665</c:v>
                </c:pt>
                <c:pt idx="870">
                  <c:v>26.487944890929967</c:v>
                </c:pt>
                <c:pt idx="871">
                  <c:v>26.477064220183486</c:v>
                </c:pt>
                <c:pt idx="872">
                  <c:v>26.468499427262312</c:v>
                </c:pt>
                <c:pt idx="873">
                  <c:v>26.451945080091534</c:v>
                </c:pt>
                <c:pt idx="874">
                  <c:v>26.437714285714286</c:v>
                </c:pt>
                <c:pt idx="875">
                  <c:v>26.422374429223744</c:v>
                </c:pt>
                <c:pt idx="876">
                  <c:v>26.423033067274801</c:v>
                </c:pt>
                <c:pt idx="877">
                  <c:v>26.408883826879272</c:v>
                </c:pt>
                <c:pt idx="878">
                  <c:v>26.415244596131966</c:v>
                </c:pt>
                <c:pt idx="879">
                  <c:v>26.410227272727273</c:v>
                </c:pt>
                <c:pt idx="880">
                  <c:v>26.3950056753689</c:v>
                </c:pt>
                <c:pt idx="881">
                  <c:v>26.410430839002267</c:v>
                </c:pt>
                <c:pt idx="882">
                  <c:v>26.428086070215176</c:v>
                </c:pt>
                <c:pt idx="883">
                  <c:v>26.450226244343892</c:v>
                </c:pt>
                <c:pt idx="884">
                  <c:v>26.47231638418079</c:v>
                </c:pt>
                <c:pt idx="885">
                  <c:v>26.493227990970656</c:v>
                </c:pt>
                <c:pt idx="886">
                  <c:v>26.503945885005638</c:v>
                </c:pt>
                <c:pt idx="887">
                  <c:v>26.515765765765767</c:v>
                </c:pt>
                <c:pt idx="888">
                  <c:v>26.523059617547805</c:v>
                </c:pt>
                <c:pt idx="889">
                  <c:v>26.513483146067415</c:v>
                </c:pt>
                <c:pt idx="890">
                  <c:v>26.50729517396184</c:v>
                </c:pt>
                <c:pt idx="891">
                  <c:v>26.494394618834082</c:v>
                </c:pt>
                <c:pt idx="892">
                  <c:v>26.482642777155654</c:v>
                </c:pt>
                <c:pt idx="893">
                  <c:v>26.486577181208055</c:v>
                </c:pt>
                <c:pt idx="894">
                  <c:v>26.489385474860335</c:v>
                </c:pt>
                <c:pt idx="895">
                  <c:v>26.4765625</c:v>
                </c:pt>
                <c:pt idx="896">
                  <c:v>26.462653288740245</c:v>
                </c:pt>
                <c:pt idx="897">
                  <c:v>26.440979955456569</c:v>
                </c:pt>
                <c:pt idx="898">
                  <c:v>26.420467185761957</c:v>
                </c:pt>
                <c:pt idx="899">
                  <c:v>26.413333333333334</c:v>
                </c:pt>
                <c:pt idx="900">
                  <c:v>26.406215316315205</c:v>
                </c:pt>
                <c:pt idx="901">
                  <c:v>26.403547671840354</c:v>
                </c:pt>
                <c:pt idx="902">
                  <c:v>26.383167220376524</c:v>
                </c:pt>
                <c:pt idx="903">
                  <c:v>26.391592920353983</c:v>
                </c:pt>
                <c:pt idx="904">
                  <c:v>26.387845303867405</c:v>
                </c:pt>
                <c:pt idx="905">
                  <c:v>26.380794701986755</c:v>
                </c:pt>
                <c:pt idx="906">
                  <c:v>26.360529217199559</c:v>
                </c:pt>
                <c:pt idx="907">
                  <c:v>26.376651982378856</c:v>
                </c:pt>
                <c:pt idx="908">
                  <c:v>26.36853685368537</c:v>
                </c:pt>
                <c:pt idx="909">
                  <c:v>26.39120879120879</c:v>
                </c:pt>
                <c:pt idx="910">
                  <c:v>26.376509330406147</c:v>
                </c:pt>
                <c:pt idx="911">
                  <c:v>26.378289473684209</c:v>
                </c:pt>
                <c:pt idx="912">
                  <c:v>26.364731653888281</c:v>
                </c:pt>
                <c:pt idx="913">
                  <c:v>26.345733041575492</c:v>
                </c:pt>
                <c:pt idx="914">
                  <c:v>26.344262295081968</c:v>
                </c:pt>
                <c:pt idx="915">
                  <c:v>26.339519650655021</c:v>
                </c:pt>
                <c:pt idx="916">
                  <c:v>26.320610687022899</c:v>
                </c:pt>
                <c:pt idx="917">
                  <c:v>26.312636165577342</c:v>
                </c:pt>
                <c:pt idx="918">
                  <c:v>26.335146898803046</c:v>
                </c:pt>
                <c:pt idx="919">
                  <c:v>26.31304347826087</c:v>
                </c:pt>
                <c:pt idx="920">
                  <c:v>26.308360477741584</c:v>
                </c:pt>
                <c:pt idx="921">
                  <c:v>26.308026030368765</c:v>
                </c:pt>
                <c:pt idx="922">
                  <c:v>26.297941495124594</c:v>
                </c:pt>
                <c:pt idx="923">
                  <c:v>26.305194805194805</c:v>
                </c:pt>
                <c:pt idx="924">
                  <c:v>26.295135135135133</c:v>
                </c:pt>
                <c:pt idx="925">
                  <c:v>26.301295896328295</c:v>
                </c:pt>
                <c:pt idx="926">
                  <c:v>26.284789644012946</c:v>
                </c:pt>
                <c:pt idx="927">
                  <c:v>26.285560344827587</c:v>
                </c:pt>
                <c:pt idx="928">
                  <c:v>26.282023681377826</c:v>
                </c:pt>
                <c:pt idx="929">
                  <c:v>26.27741935483871</c:v>
                </c:pt>
                <c:pt idx="930">
                  <c:v>26.295381310418904</c:v>
                </c:pt>
                <c:pt idx="931">
                  <c:v>26.300429184549355</c:v>
                </c:pt>
                <c:pt idx="932">
                  <c:v>26.306538049303324</c:v>
                </c:pt>
                <c:pt idx="933">
                  <c:v>26.307280513918631</c:v>
                </c:pt>
                <c:pt idx="934">
                  <c:v>26.312299465240642</c:v>
                </c:pt>
                <c:pt idx="935">
                  <c:v>26.323717948717949</c:v>
                </c:pt>
                <c:pt idx="936">
                  <c:v>26.329775880469583</c:v>
                </c:pt>
                <c:pt idx="937">
                  <c:v>26.31449893390192</c:v>
                </c:pt>
                <c:pt idx="938">
                  <c:v>26.315228966986155</c:v>
                </c:pt>
                <c:pt idx="939">
                  <c:v>26.312765957446807</c:v>
                </c:pt>
                <c:pt idx="940">
                  <c:v>26.32837407013815</c:v>
                </c:pt>
                <c:pt idx="941">
                  <c:v>26.320594479830149</c:v>
                </c:pt>
                <c:pt idx="942">
                  <c:v>26.327677624602334</c:v>
                </c:pt>
                <c:pt idx="943">
                  <c:v>26.317796610169491</c:v>
                </c:pt>
                <c:pt idx="944">
                  <c:v>26.31111111111111</c:v>
                </c:pt>
                <c:pt idx="945">
                  <c:v>26.308668076109935</c:v>
                </c:pt>
                <c:pt idx="946">
                  <c:v>26.318901795142555</c:v>
                </c:pt>
                <c:pt idx="947">
                  <c:v>26.329113924050635</c:v>
                </c:pt>
                <c:pt idx="948">
                  <c:v>26.312961011591149</c:v>
                </c:pt>
                <c:pt idx="949">
                  <c:v>26.302105263157895</c:v>
                </c:pt>
                <c:pt idx="950">
                  <c:v>26.303890641430073</c:v>
                </c:pt>
                <c:pt idx="951">
                  <c:v>26.301470588235293</c:v>
                </c:pt>
                <c:pt idx="952">
                  <c:v>26.303252885624346</c:v>
                </c:pt>
                <c:pt idx="953">
                  <c:v>26.290356394129979</c:v>
                </c:pt>
                <c:pt idx="954">
                  <c:v>26.298429319371728</c:v>
                </c:pt>
                <c:pt idx="955">
                  <c:v>26.309623430962343</c:v>
                </c:pt>
                <c:pt idx="956">
                  <c:v>26.299895506792058</c:v>
                </c:pt>
                <c:pt idx="957">
                  <c:v>26.277661795407099</c:v>
                </c:pt>
                <c:pt idx="958">
                  <c:v>26.260688216892596</c:v>
                </c:pt>
                <c:pt idx="959">
                  <c:v>26.28125</c:v>
                </c:pt>
                <c:pt idx="960">
                  <c:v>26.280957336108219</c:v>
                </c:pt>
                <c:pt idx="961">
                  <c:v>26.274428274428274</c:v>
                </c:pt>
                <c:pt idx="962">
                  <c:v>26.294911734164071</c:v>
                </c:pt>
                <c:pt idx="963">
                  <c:v>26.301867219917014</c:v>
                </c:pt>
                <c:pt idx="964">
                  <c:v>26.315025906735752</c:v>
                </c:pt>
                <c:pt idx="965">
                  <c:v>26.295031055900623</c:v>
                </c:pt>
                <c:pt idx="966">
                  <c:v>26.288521199586349</c:v>
                </c:pt>
                <c:pt idx="967">
                  <c:v>26.297520661157026</c:v>
                </c:pt>
                <c:pt idx="968">
                  <c:v>26.317853457172344</c:v>
                </c:pt>
                <c:pt idx="969">
                  <c:v>26.324742268041238</c:v>
                </c:pt>
                <c:pt idx="970">
                  <c:v>26.320288362512873</c:v>
                </c:pt>
                <c:pt idx="971">
                  <c:v>26.320987654320987</c:v>
                </c:pt>
                <c:pt idx="972">
                  <c:v>26.331963001027749</c:v>
                </c:pt>
                <c:pt idx="973">
                  <c:v>26.329568788501028</c:v>
                </c:pt>
                <c:pt idx="974">
                  <c:v>26.325128205128205</c:v>
                </c:pt>
                <c:pt idx="975">
                  <c:v>26.305327868852459</c:v>
                </c:pt>
                <c:pt idx="976">
                  <c:v>26.305015353121803</c:v>
                </c:pt>
                <c:pt idx="977">
                  <c:v>26.300613496932517</c:v>
                </c:pt>
                <c:pt idx="978">
                  <c:v>26.305413687436161</c:v>
                </c:pt>
                <c:pt idx="979">
                  <c:v>26.303061224489795</c:v>
                </c:pt>
                <c:pt idx="980">
                  <c:v>26.312945973496433</c:v>
                </c:pt>
                <c:pt idx="981">
                  <c:v>26.331975560081467</c:v>
                </c:pt>
                <c:pt idx="982">
                  <c:v>26.344862665310274</c:v>
                </c:pt>
                <c:pt idx="983">
                  <c:v>26.360772357723576</c:v>
                </c:pt>
                <c:pt idx="984">
                  <c:v>26.341116751269034</c:v>
                </c:pt>
                <c:pt idx="985">
                  <c:v>26.325557809330629</c:v>
                </c:pt>
                <c:pt idx="986">
                  <c:v>26.340425531914892</c:v>
                </c:pt>
                <c:pt idx="987">
                  <c:v>26.334008097165992</c:v>
                </c:pt>
                <c:pt idx="988">
                  <c:v>26.337714863498483</c:v>
                </c:pt>
                <c:pt idx="989">
                  <c:v>26.354545454545455</c:v>
                </c:pt>
                <c:pt idx="990">
                  <c:v>26.36226034308779</c:v>
                </c:pt>
                <c:pt idx="991">
                  <c:v>26.346774193548388</c:v>
                </c:pt>
                <c:pt idx="992">
                  <c:v>26.33434038267875</c:v>
                </c:pt>
                <c:pt idx="993">
                  <c:v>26.335010060362173</c:v>
                </c:pt>
                <c:pt idx="994">
                  <c:v>26.324623115577889</c:v>
                </c:pt>
                <c:pt idx="995">
                  <c:v>26.320281124497992</c:v>
                </c:pt>
                <c:pt idx="996">
                  <c:v>26.331995987963893</c:v>
                </c:pt>
                <c:pt idx="997">
                  <c:v>26.325651302605209</c:v>
                </c:pt>
                <c:pt idx="998">
                  <c:v>26.322322322322321</c:v>
                </c:pt>
                <c:pt idx="999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9-4DFA-8CA4-84CBCDDB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44751"/>
        <c:axId val="1342125071"/>
      </c:lineChart>
      <c:catAx>
        <c:axId val="13421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25071"/>
        <c:crosses val="autoZero"/>
        <c:auto val="1"/>
        <c:lblAlgn val="ctr"/>
        <c:lblOffset val="100"/>
        <c:noMultiLvlLbl val="0"/>
      </c:catAx>
      <c:valAx>
        <c:axId val="1342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 Daily</a:t>
            </a:r>
            <a:r>
              <a:rPr lang="en-AU" baseline="0"/>
              <a:t> profit @350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data sheet'!$AO$6:$AO$1005</c:f>
              <c:numCache>
                <c:formatCode>General</c:formatCode>
                <c:ptCount val="1000"/>
                <c:pt idx="0">
                  <c:v>4508.8046405373661</c:v>
                </c:pt>
                <c:pt idx="1">
                  <c:v>5782.946062464056</c:v>
                </c:pt>
                <c:pt idx="2">
                  <c:v>5260.7260978581589</c:v>
                </c:pt>
                <c:pt idx="3">
                  <c:v>7434.0192342282444</c:v>
                </c:pt>
                <c:pt idx="4">
                  <c:v>6599.1481675707064</c:v>
                </c:pt>
                <c:pt idx="5">
                  <c:v>7014.8672094531112</c:v>
                </c:pt>
                <c:pt idx="6">
                  <c:v>6888.9798902671737</c:v>
                </c:pt>
                <c:pt idx="7">
                  <c:v>7493.7161186625881</c:v>
                </c:pt>
                <c:pt idx="8">
                  <c:v>7751.7809025549986</c:v>
                </c:pt>
                <c:pt idx="9">
                  <c:v>7959.9635766780393</c:v>
                </c:pt>
                <c:pt idx="10">
                  <c:v>8641.9803729990526</c:v>
                </c:pt>
                <c:pt idx="11">
                  <c:v>8891.816897445593</c:v>
                </c:pt>
                <c:pt idx="12">
                  <c:v>8936.0450961998067</c:v>
                </c:pt>
                <c:pt idx="13">
                  <c:v>8237.802944293835</c:v>
                </c:pt>
                <c:pt idx="14">
                  <c:v>8113.1811145893862</c:v>
                </c:pt>
                <c:pt idx="15">
                  <c:v>7978.4878596021153</c:v>
                </c:pt>
                <c:pt idx="16">
                  <c:v>8097.3943037210929</c:v>
                </c:pt>
                <c:pt idx="17">
                  <c:v>8039.8055487404217</c:v>
                </c:pt>
                <c:pt idx="18">
                  <c:v>8375.7653446075619</c:v>
                </c:pt>
                <c:pt idx="19">
                  <c:v>8294.8011517010964</c:v>
                </c:pt>
                <c:pt idx="20">
                  <c:v>7971.5274304734985</c:v>
                </c:pt>
                <c:pt idx="21">
                  <c:v>7693.2955352037816</c:v>
                </c:pt>
                <c:pt idx="22">
                  <c:v>7495.1682448677639</c:v>
                </c:pt>
                <c:pt idx="23">
                  <c:v>7319.9982493202251</c:v>
                </c:pt>
                <c:pt idx="24">
                  <c:v>7207.7937984855198</c:v>
                </c:pt>
                <c:pt idx="25">
                  <c:v>7105.4379449133539</c:v>
                </c:pt>
                <c:pt idx="26">
                  <c:v>7116.7996447779824</c:v>
                </c:pt>
                <c:pt idx="27">
                  <c:v>6947.5185983160063</c:v>
                </c:pt>
                <c:pt idx="28">
                  <c:v>7132.5675374803423</c:v>
                </c:pt>
                <c:pt idx="29">
                  <c:v>7394.2111010938515</c:v>
                </c:pt>
                <c:pt idx="30">
                  <c:v>7677.5887955840708</c:v>
                </c:pt>
                <c:pt idx="31">
                  <c:v>7715.2881758324756</c:v>
                </c:pt>
                <c:pt idx="32">
                  <c:v>7663.5499334294809</c:v>
                </c:pt>
                <c:pt idx="33">
                  <c:v>7748.1670792633686</c:v>
                </c:pt>
                <c:pt idx="34">
                  <c:v>7675.032462740357</c:v>
                </c:pt>
                <c:pt idx="35">
                  <c:v>7493.4289092392246</c:v>
                </c:pt>
                <c:pt idx="36">
                  <c:v>7311.7908191274255</c:v>
                </c:pt>
                <c:pt idx="37">
                  <c:v>7170.735443754319</c:v>
                </c:pt>
                <c:pt idx="38">
                  <c:v>7361.2237365737392</c:v>
                </c:pt>
                <c:pt idx="39">
                  <c:v>7453.3370831799748</c:v>
                </c:pt>
                <c:pt idx="40">
                  <c:v>7572.1760507632816</c:v>
                </c:pt>
                <c:pt idx="41">
                  <c:v>7509.1521852301248</c:v>
                </c:pt>
                <c:pt idx="42">
                  <c:v>7346.5623391948111</c:v>
                </c:pt>
                <c:pt idx="43">
                  <c:v>7330.8233379324029</c:v>
                </c:pt>
                <c:pt idx="44">
                  <c:v>7338.7148503379012</c:v>
                </c:pt>
                <c:pt idx="45">
                  <c:v>7421.7853251985098</c:v>
                </c:pt>
                <c:pt idx="46">
                  <c:v>7460.2752877995099</c:v>
                </c:pt>
                <c:pt idx="47">
                  <c:v>7540.876174067077</c:v>
                </c:pt>
                <c:pt idx="48">
                  <c:v>7665.6034355838119</c:v>
                </c:pt>
                <c:pt idx="49">
                  <c:v>7664.2434857207963</c:v>
                </c:pt>
                <c:pt idx="50">
                  <c:v>7677.6034158625498</c:v>
                </c:pt>
                <c:pt idx="51">
                  <c:v>7646.0240028611406</c:v>
                </c:pt>
                <c:pt idx="52">
                  <c:v>7746.1952519803617</c:v>
                </c:pt>
                <c:pt idx="53">
                  <c:v>7744.4733387998531</c:v>
                </c:pt>
                <c:pt idx="54">
                  <c:v>7717.9843945352877</c:v>
                </c:pt>
                <c:pt idx="55">
                  <c:v>7755.5202591326088</c:v>
                </c:pt>
                <c:pt idx="56">
                  <c:v>7723.3094434957347</c:v>
                </c:pt>
                <c:pt idx="57">
                  <c:v>7819.4310844373649</c:v>
                </c:pt>
                <c:pt idx="58">
                  <c:v>7749.4368905680876</c:v>
                </c:pt>
                <c:pt idx="59">
                  <c:v>7696.5273795974044</c:v>
                </c:pt>
                <c:pt idx="60">
                  <c:v>7813.5018894601508</c:v>
                </c:pt>
                <c:pt idx="61">
                  <c:v>7844.7026628451731</c:v>
                </c:pt>
                <c:pt idx="62">
                  <c:v>7870.0139392550218</c:v>
                </c:pt>
                <c:pt idx="63">
                  <c:v>7854.2782104785902</c:v>
                </c:pt>
                <c:pt idx="64">
                  <c:v>7803.7859886871811</c:v>
                </c:pt>
                <c:pt idx="65">
                  <c:v>7737.645961852143</c:v>
                </c:pt>
                <c:pt idx="66">
                  <c:v>7665.1093152340818</c:v>
                </c:pt>
                <c:pt idx="67">
                  <c:v>7584.7526140036171</c:v>
                </c:pt>
                <c:pt idx="68">
                  <c:v>7536.2861346509944</c:v>
                </c:pt>
                <c:pt idx="69">
                  <c:v>7489.475978913073</c:v>
                </c:pt>
                <c:pt idx="70">
                  <c:v>7549.7581248858887</c:v>
                </c:pt>
                <c:pt idx="71">
                  <c:v>7461.8291233439568</c:v>
                </c:pt>
                <c:pt idx="72">
                  <c:v>7480.8816588196305</c:v>
                </c:pt>
                <c:pt idx="73">
                  <c:v>7468.9928559765294</c:v>
                </c:pt>
                <c:pt idx="74">
                  <c:v>7392.1180430055701</c:v>
                </c:pt>
                <c:pt idx="75">
                  <c:v>7324.714655695534</c:v>
                </c:pt>
                <c:pt idx="76">
                  <c:v>7330.5232647714911</c:v>
                </c:pt>
                <c:pt idx="77">
                  <c:v>7432.3788324014886</c:v>
                </c:pt>
                <c:pt idx="78">
                  <c:v>7487.6202097899186</c:v>
                </c:pt>
                <c:pt idx="79">
                  <c:v>7561.2841826710428</c:v>
                </c:pt>
                <c:pt idx="80">
                  <c:v>7572.753838308121</c:v>
                </c:pt>
                <c:pt idx="81">
                  <c:v>7622.4653372890498</c:v>
                </c:pt>
                <c:pt idx="82">
                  <c:v>7569.5348938746383</c:v>
                </c:pt>
                <c:pt idx="83">
                  <c:v>7529.5127668938121</c:v>
                </c:pt>
                <c:pt idx="84">
                  <c:v>7520.6528855603528</c:v>
                </c:pt>
                <c:pt idx="85">
                  <c:v>7583.1587845669883</c:v>
                </c:pt>
                <c:pt idx="86">
                  <c:v>7632.0748992587933</c:v>
                </c:pt>
                <c:pt idx="87">
                  <c:v>7591.0336367716609</c:v>
                </c:pt>
                <c:pt idx="88">
                  <c:v>7517.5112611769118</c:v>
                </c:pt>
                <c:pt idx="89">
                  <c:v>7466.4255760630867</c:v>
                </c:pt>
                <c:pt idx="90">
                  <c:v>7497.0411497726036</c:v>
                </c:pt>
                <c:pt idx="91">
                  <c:v>7500.4648761769986</c:v>
                </c:pt>
                <c:pt idx="92">
                  <c:v>7442.6086243130558</c:v>
                </c:pt>
                <c:pt idx="93">
                  <c:v>7437.9106736648409</c:v>
                </c:pt>
                <c:pt idx="94">
                  <c:v>7437.4842650164774</c:v>
                </c:pt>
                <c:pt idx="95">
                  <c:v>7448.3081171474505</c:v>
                </c:pt>
                <c:pt idx="96">
                  <c:v>7478.3664784952953</c:v>
                </c:pt>
                <c:pt idx="97">
                  <c:v>7509.5608081165665</c:v>
                </c:pt>
                <c:pt idx="98">
                  <c:v>7540.0120789713365</c:v>
                </c:pt>
                <c:pt idx="99">
                  <c:v>7549.6803743972887</c:v>
                </c:pt>
                <c:pt idx="100">
                  <c:v>7518.2766589681796</c:v>
                </c:pt>
                <c:pt idx="101">
                  <c:v>7584.5172456842529</c:v>
                </c:pt>
                <c:pt idx="102">
                  <c:v>7564.8328570563581</c:v>
                </c:pt>
                <c:pt idx="103">
                  <c:v>7579.402481402406</c:v>
                </c:pt>
                <c:pt idx="104">
                  <c:v>7600.9506107532152</c:v>
                </c:pt>
                <c:pt idx="105">
                  <c:v>7635.57168822117</c:v>
                </c:pt>
                <c:pt idx="106">
                  <c:v>7621.2204916264818</c:v>
                </c:pt>
                <c:pt idx="107">
                  <c:v>7579.597856229293</c:v>
                </c:pt>
                <c:pt idx="108">
                  <c:v>7598.6693237721611</c:v>
                </c:pt>
                <c:pt idx="109">
                  <c:v>7643.3913199400859</c:v>
                </c:pt>
                <c:pt idx="110">
                  <c:v>7634.72289014123</c:v>
                </c:pt>
                <c:pt idx="111">
                  <c:v>7592.2836487331097</c:v>
                </c:pt>
                <c:pt idx="112">
                  <c:v>7614.9822146916904</c:v>
                </c:pt>
                <c:pt idx="113">
                  <c:v>7626.7831517185459</c:v>
                </c:pt>
                <c:pt idx="114">
                  <c:v>7598.2864664102153</c:v>
                </c:pt>
                <c:pt idx="115">
                  <c:v>7608.0982079043579</c:v>
                </c:pt>
                <c:pt idx="116">
                  <c:v>7622.5018244078237</c:v>
                </c:pt>
                <c:pt idx="117">
                  <c:v>7608.9161755742152</c:v>
                </c:pt>
                <c:pt idx="118">
                  <c:v>7635.7095632886439</c:v>
                </c:pt>
                <c:pt idx="119">
                  <c:v>7603.3802148978575</c:v>
                </c:pt>
                <c:pt idx="120">
                  <c:v>7628.4174499371447</c:v>
                </c:pt>
                <c:pt idx="121">
                  <c:v>7621.3211832295656</c:v>
                </c:pt>
                <c:pt idx="122">
                  <c:v>7639.4248633021507</c:v>
                </c:pt>
                <c:pt idx="123">
                  <c:v>7595.3073296379862</c:v>
                </c:pt>
                <c:pt idx="124">
                  <c:v>7592.0744702185302</c:v>
                </c:pt>
                <c:pt idx="125">
                  <c:v>7587.4612897955285</c:v>
                </c:pt>
                <c:pt idx="126">
                  <c:v>7547.6337108150656</c:v>
                </c:pt>
                <c:pt idx="127">
                  <c:v>7554.3710195273361</c:v>
                </c:pt>
                <c:pt idx="128">
                  <c:v>7594.1283918384543</c:v>
                </c:pt>
                <c:pt idx="129">
                  <c:v>7580.718564132093</c:v>
                </c:pt>
                <c:pt idx="130">
                  <c:v>7611.4443213841259</c:v>
                </c:pt>
                <c:pt idx="131">
                  <c:v>7665.458493941469</c:v>
                </c:pt>
                <c:pt idx="132">
                  <c:v>7695.4250230936641</c:v>
                </c:pt>
                <c:pt idx="133">
                  <c:v>7717.9541705846332</c:v>
                </c:pt>
                <c:pt idx="134">
                  <c:v>7757.182271145517</c:v>
                </c:pt>
                <c:pt idx="135">
                  <c:v>7724.6963727931761</c:v>
                </c:pt>
                <c:pt idx="136">
                  <c:v>7729.6079679521117</c:v>
                </c:pt>
                <c:pt idx="137">
                  <c:v>7706.3948785203856</c:v>
                </c:pt>
                <c:pt idx="138">
                  <c:v>7701.9848847958565</c:v>
                </c:pt>
                <c:pt idx="139">
                  <c:v>7696.6043476856476</c:v>
                </c:pt>
                <c:pt idx="140">
                  <c:v>7680.1674635229165</c:v>
                </c:pt>
                <c:pt idx="141">
                  <c:v>7658.3508749846633</c:v>
                </c:pt>
                <c:pt idx="142">
                  <c:v>7710.4493115334899</c:v>
                </c:pt>
                <c:pt idx="143">
                  <c:v>7708.1258349667933</c:v>
                </c:pt>
                <c:pt idx="144">
                  <c:v>7692.3468364514174</c:v>
                </c:pt>
                <c:pt idx="145">
                  <c:v>7690.916408058556</c:v>
                </c:pt>
                <c:pt idx="146">
                  <c:v>7710.2200452347988</c:v>
                </c:pt>
                <c:pt idx="147">
                  <c:v>7726.8488805762408</c:v>
                </c:pt>
                <c:pt idx="148">
                  <c:v>7703.6434159364953</c:v>
                </c:pt>
                <c:pt idx="149">
                  <c:v>7666.580799579765</c:v>
                </c:pt>
                <c:pt idx="150">
                  <c:v>7623.1916578261298</c:v>
                </c:pt>
                <c:pt idx="151">
                  <c:v>7636.2247987888022</c:v>
                </c:pt>
                <c:pt idx="152">
                  <c:v>7610.0513564036946</c:v>
                </c:pt>
                <c:pt idx="153">
                  <c:v>7634.0457890953112</c:v>
                </c:pt>
                <c:pt idx="154">
                  <c:v>7639.1583879248001</c:v>
                </c:pt>
                <c:pt idx="155">
                  <c:v>7653.2341968511437</c:v>
                </c:pt>
                <c:pt idx="156">
                  <c:v>7625.4699832827182</c:v>
                </c:pt>
                <c:pt idx="157">
                  <c:v>7645.2040701812966</c:v>
                </c:pt>
                <c:pt idx="158">
                  <c:v>7669.6299720606521</c:v>
                </c:pt>
                <c:pt idx="159">
                  <c:v>7676.336290083671</c:v>
                </c:pt>
                <c:pt idx="160">
                  <c:v>7622.8666888110001</c:v>
                </c:pt>
                <c:pt idx="161">
                  <c:v>7609.4073034929797</c:v>
                </c:pt>
                <c:pt idx="162">
                  <c:v>7642.369442405221</c:v>
                </c:pt>
                <c:pt idx="163">
                  <c:v>7632.9109129519375</c:v>
                </c:pt>
                <c:pt idx="164">
                  <c:v>7668.4539142928188</c:v>
                </c:pt>
                <c:pt idx="165">
                  <c:v>7657.2645206697525</c:v>
                </c:pt>
                <c:pt idx="166">
                  <c:v>7637.9217630426974</c:v>
                </c:pt>
                <c:pt idx="167">
                  <c:v>7658.6872943034496</c:v>
                </c:pt>
                <c:pt idx="168">
                  <c:v>7654.8359298799824</c:v>
                </c:pt>
                <c:pt idx="169">
                  <c:v>7690.0859239749279</c:v>
                </c:pt>
                <c:pt idx="170">
                  <c:v>7728.7362444014734</c:v>
                </c:pt>
                <c:pt idx="171">
                  <c:v>7739.226150040784</c:v>
                </c:pt>
                <c:pt idx="172">
                  <c:v>7748.7428666873666</c:v>
                </c:pt>
                <c:pt idx="173">
                  <c:v>7776.844201528952</c:v>
                </c:pt>
                <c:pt idx="174">
                  <c:v>7817.8742699397644</c:v>
                </c:pt>
                <c:pt idx="175">
                  <c:v>7785.7298329355308</c:v>
                </c:pt>
                <c:pt idx="176">
                  <c:v>7800.0106315948678</c:v>
                </c:pt>
                <c:pt idx="177">
                  <c:v>7825.2944811104608</c:v>
                </c:pt>
                <c:pt idx="178">
                  <c:v>7823.8643979230592</c:v>
                </c:pt>
                <c:pt idx="179">
                  <c:v>7817.9033650452538</c:v>
                </c:pt>
                <c:pt idx="180">
                  <c:v>7803.5852150771434</c:v>
                </c:pt>
                <c:pt idx="181">
                  <c:v>7826.7104684391024</c:v>
                </c:pt>
                <c:pt idx="182">
                  <c:v>7830.2254577391705</c:v>
                </c:pt>
                <c:pt idx="183">
                  <c:v>7828.3051277544328</c:v>
                </c:pt>
                <c:pt idx="184">
                  <c:v>7827.6556811015535</c:v>
                </c:pt>
                <c:pt idx="185">
                  <c:v>7794.2363085841553</c:v>
                </c:pt>
                <c:pt idx="186">
                  <c:v>7831.360459158378</c:v>
                </c:pt>
                <c:pt idx="187">
                  <c:v>7836.2811134846079</c:v>
                </c:pt>
                <c:pt idx="188">
                  <c:v>7856.5206541836205</c:v>
                </c:pt>
                <c:pt idx="189">
                  <c:v>7874.2358532669223</c:v>
                </c:pt>
                <c:pt idx="190">
                  <c:v>7839.2306684792211</c:v>
                </c:pt>
                <c:pt idx="191">
                  <c:v>7830.5074033944693</c:v>
                </c:pt>
                <c:pt idx="192">
                  <c:v>7839.7135300707996</c:v>
                </c:pt>
                <c:pt idx="193">
                  <c:v>7863.0704271162058</c:v>
                </c:pt>
                <c:pt idx="194">
                  <c:v>7881.5167639779456</c:v>
                </c:pt>
                <c:pt idx="195">
                  <c:v>7881.0236704754452</c:v>
                </c:pt>
                <c:pt idx="196">
                  <c:v>7851.9732328333266</c:v>
                </c:pt>
                <c:pt idx="197">
                  <c:v>7838.6801051724551</c:v>
                </c:pt>
                <c:pt idx="198">
                  <c:v>7821.2005566095277</c:v>
                </c:pt>
                <c:pt idx="199">
                  <c:v>7843.8798262782457</c:v>
                </c:pt>
                <c:pt idx="200">
                  <c:v>7803.147492665149</c:v>
                </c:pt>
                <c:pt idx="201">
                  <c:v>7825.8149147692047</c:v>
                </c:pt>
                <c:pt idx="202">
                  <c:v>7825.6683114237085</c:v>
                </c:pt>
                <c:pt idx="203">
                  <c:v>7802.6118834460876</c:v>
                </c:pt>
                <c:pt idx="204">
                  <c:v>7823.2055789792721</c:v>
                </c:pt>
                <c:pt idx="205">
                  <c:v>7822.2348236519283</c:v>
                </c:pt>
                <c:pt idx="206">
                  <c:v>7848.2212351263124</c:v>
                </c:pt>
                <c:pt idx="207">
                  <c:v>7863.1307493764625</c:v>
                </c:pt>
                <c:pt idx="208">
                  <c:v>7889.6309522403262</c:v>
                </c:pt>
                <c:pt idx="209">
                  <c:v>7874.6263726203169</c:v>
                </c:pt>
                <c:pt idx="210">
                  <c:v>7870.8016321282039</c:v>
                </c:pt>
                <c:pt idx="211">
                  <c:v>7881.7170957794078</c:v>
                </c:pt>
                <c:pt idx="212">
                  <c:v>7867.4260282782598</c:v>
                </c:pt>
                <c:pt idx="213">
                  <c:v>7906.7550399895981</c:v>
                </c:pt>
                <c:pt idx="214">
                  <c:v>7877.7945229979287</c:v>
                </c:pt>
                <c:pt idx="215">
                  <c:v>7894.8370783812943</c:v>
                </c:pt>
                <c:pt idx="216">
                  <c:v>7908.0050923167792</c:v>
                </c:pt>
                <c:pt idx="217">
                  <c:v>7917.3050777029393</c:v>
                </c:pt>
                <c:pt idx="218">
                  <c:v>7913.6465021443191</c:v>
                </c:pt>
                <c:pt idx="219">
                  <c:v>7906.7753495314519</c:v>
                </c:pt>
                <c:pt idx="220">
                  <c:v>7893.8640542047469</c:v>
                </c:pt>
                <c:pt idx="221">
                  <c:v>7872.4145345971183</c:v>
                </c:pt>
                <c:pt idx="222">
                  <c:v>7867.5814007922008</c:v>
                </c:pt>
                <c:pt idx="223">
                  <c:v>7864.7620877780155</c:v>
                </c:pt>
                <c:pt idx="224">
                  <c:v>7864.3025480377073</c:v>
                </c:pt>
                <c:pt idx="225">
                  <c:v>7873.5572152598706</c:v>
                </c:pt>
                <c:pt idx="226">
                  <c:v>7907.2917261170633</c:v>
                </c:pt>
                <c:pt idx="227">
                  <c:v>7929.7553976939762</c:v>
                </c:pt>
                <c:pt idx="228">
                  <c:v>7924.1581339882068</c:v>
                </c:pt>
                <c:pt idx="229">
                  <c:v>7898.4301494028705</c:v>
                </c:pt>
                <c:pt idx="230">
                  <c:v>7930.7816773445975</c:v>
                </c:pt>
                <c:pt idx="231">
                  <c:v>7898.3892656257822</c:v>
                </c:pt>
                <c:pt idx="232">
                  <c:v>7878.4461930679199</c:v>
                </c:pt>
                <c:pt idx="233">
                  <c:v>7870.9925916970942</c:v>
                </c:pt>
                <c:pt idx="234">
                  <c:v>7862.1226747895644</c:v>
                </c:pt>
                <c:pt idx="235">
                  <c:v>7891.164140937929</c:v>
                </c:pt>
                <c:pt idx="236">
                  <c:v>7890.3225492170104</c:v>
                </c:pt>
                <c:pt idx="237">
                  <c:v>7892.300859464538</c:v>
                </c:pt>
                <c:pt idx="238">
                  <c:v>7896.9233047899097</c:v>
                </c:pt>
                <c:pt idx="239">
                  <c:v>7857.645199219829</c:v>
                </c:pt>
                <c:pt idx="240">
                  <c:v>7884.8788970248552</c:v>
                </c:pt>
                <c:pt idx="241">
                  <c:v>7902.6694594807932</c:v>
                </c:pt>
                <c:pt idx="242">
                  <c:v>7880.4638061200412</c:v>
                </c:pt>
                <c:pt idx="243">
                  <c:v>7885.8604663338265</c:v>
                </c:pt>
                <c:pt idx="244">
                  <c:v>7865.0022185885164</c:v>
                </c:pt>
                <c:pt idx="245">
                  <c:v>7856.7902552621417</c:v>
                </c:pt>
                <c:pt idx="246">
                  <c:v>7856.154941580533</c:v>
                </c:pt>
                <c:pt idx="247">
                  <c:v>7855.60602849731</c:v>
                </c:pt>
                <c:pt idx="248">
                  <c:v>7848.5398110867109</c:v>
                </c:pt>
                <c:pt idx="249">
                  <c:v>7843.2450408648801</c:v>
                </c:pt>
                <c:pt idx="250">
                  <c:v>7851.4232218111665</c:v>
                </c:pt>
                <c:pt idx="251">
                  <c:v>7866.0638979645573</c:v>
                </c:pt>
                <c:pt idx="252">
                  <c:v>7839.6481528661461</c:v>
                </c:pt>
                <c:pt idx="253">
                  <c:v>7857.390855159495</c:v>
                </c:pt>
                <c:pt idx="254">
                  <c:v>7854.2405353222639</c:v>
                </c:pt>
                <c:pt idx="255">
                  <c:v>7880.7957603264476</c:v>
                </c:pt>
                <c:pt idx="256">
                  <c:v>7884.3974737302069</c:v>
                </c:pt>
                <c:pt idx="257">
                  <c:v>7859.71410255704</c:v>
                </c:pt>
                <c:pt idx="258">
                  <c:v>7857.4401115444398</c:v>
                </c:pt>
                <c:pt idx="259">
                  <c:v>7856.8572755997093</c:v>
                </c:pt>
                <c:pt idx="260">
                  <c:v>7867.7937599851521</c:v>
                </c:pt>
                <c:pt idx="261">
                  <c:v>7868.0379300897193</c:v>
                </c:pt>
                <c:pt idx="262">
                  <c:v>7867.0194144186653</c:v>
                </c:pt>
                <c:pt idx="263">
                  <c:v>7886.7602146784093</c:v>
                </c:pt>
                <c:pt idx="264">
                  <c:v>7914.938109641088</c:v>
                </c:pt>
                <c:pt idx="265">
                  <c:v>7914.2473126544264</c:v>
                </c:pt>
                <c:pt idx="266">
                  <c:v>7905.6933217874957</c:v>
                </c:pt>
                <c:pt idx="267">
                  <c:v>7918.2935178796988</c:v>
                </c:pt>
                <c:pt idx="268">
                  <c:v>7933.2520303360179</c:v>
                </c:pt>
                <c:pt idx="269">
                  <c:v>7942.1268674912653</c:v>
                </c:pt>
                <c:pt idx="270">
                  <c:v>7935.6530587163006</c:v>
                </c:pt>
                <c:pt idx="271">
                  <c:v>7937.8899808388687</c:v>
                </c:pt>
                <c:pt idx="272">
                  <c:v>7934.3309185323033</c:v>
                </c:pt>
                <c:pt idx="273">
                  <c:v>7938.8539848209202</c:v>
                </c:pt>
                <c:pt idx="274">
                  <c:v>7928.279160676575</c:v>
                </c:pt>
                <c:pt idx="275">
                  <c:v>7942.7940848744556</c:v>
                </c:pt>
                <c:pt idx="276">
                  <c:v>7924.5375464628096</c:v>
                </c:pt>
                <c:pt idx="277">
                  <c:v>7925.7696619000444</c:v>
                </c:pt>
                <c:pt idx="278">
                  <c:v>7896.8499898280816</c:v>
                </c:pt>
                <c:pt idx="279">
                  <c:v>7894.2781749596534</c:v>
                </c:pt>
                <c:pt idx="280">
                  <c:v>7912.2963917539055</c:v>
                </c:pt>
                <c:pt idx="281">
                  <c:v>7924.4151025392948</c:v>
                </c:pt>
                <c:pt idx="282">
                  <c:v>7951.7761563560298</c:v>
                </c:pt>
                <c:pt idx="283">
                  <c:v>7955.1720524538932</c:v>
                </c:pt>
                <c:pt idx="284">
                  <c:v>7983.2290471353617</c:v>
                </c:pt>
                <c:pt idx="285">
                  <c:v>7995.8092247672894</c:v>
                </c:pt>
                <c:pt idx="286">
                  <c:v>7990.26133331454</c:v>
                </c:pt>
                <c:pt idx="287">
                  <c:v>7989.2446589711035</c:v>
                </c:pt>
                <c:pt idx="288">
                  <c:v>8007.6353004072944</c:v>
                </c:pt>
                <c:pt idx="289">
                  <c:v>8021.1544177397136</c:v>
                </c:pt>
                <c:pt idx="290">
                  <c:v>8026.4930434201415</c:v>
                </c:pt>
                <c:pt idx="291">
                  <c:v>8036.3040629279603</c:v>
                </c:pt>
                <c:pt idx="292">
                  <c:v>8044.9387619677718</c:v>
                </c:pt>
                <c:pt idx="293">
                  <c:v>8059.6710163449634</c:v>
                </c:pt>
                <c:pt idx="294">
                  <c:v>8047.6708125912819</c:v>
                </c:pt>
                <c:pt idx="295">
                  <c:v>8048.8401922286075</c:v>
                </c:pt>
                <c:pt idx="296">
                  <c:v>8052.5872500957721</c:v>
                </c:pt>
                <c:pt idx="297">
                  <c:v>8064.0784081427209</c:v>
                </c:pt>
                <c:pt idx="298">
                  <c:v>8063.3278876486747</c:v>
                </c:pt>
                <c:pt idx="299">
                  <c:v>8071.489711415803</c:v>
                </c:pt>
                <c:pt idx="300">
                  <c:v>8060.0215928470298</c:v>
                </c:pt>
                <c:pt idx="301">
                  <c:v>8082.388603021267</c:v>
                </c:pt>
                <c:pt idx="302">
                  <c:v>8084.0107752127269</c:v>
                </c:pt>
                <c:pt idx="303">
                  <c:v>8097.1410630491337</c:v>
                </c:pt>
                <c:pt idx="304">
                  <c:v>8114.7351052685653</c:v>
                </c:pt>
                <c:pt idx="305">
                  <c:v>8123.8016427702059</c:v>
                </c:pt>
                <c:pt idx="306">
                  <c:v>8127.8726767342559</c:v>
                </c:pt>
                <c:pt idx="307">
                  <c:v>8121.8693647646487</c:v>
                </c:pt>
                <c:pt idx="308">
                  <c:v>8111.217913589654</c:v>
                </c:pt>
                <c:pt idx="309">
                  <c:v>8117.1862524911494</c:v>
                </c:pt>
                <c:pt idx="310">
                  <c:v>8118.7649916791552</c:v>
                </c:pt>
                <c:pt idx="311">
                  <c:v>8129.1868128876395</c:v>
                </c:pt>
                <c:pt idx="312">
                  <c:v>8137.8218993103228</c:v>
                </c:pt>
                <c:pt idx="313">
                  <c:v>8146.9506926442982</c:v>
                </c:pt>
                <c:pt idx="314">
                  <c:v>8130.1286693883703</c:v>
                </c:pt>
                <c:pt idx="315">
                  <c:v>8128.9761682297585</c:v>
                </c:pt>
                <c:pt idx="316">
                  <c:v>8112.2633267701103</c:v>
                </c:pt>
                <c:pt idx="317">
                  <c:v>8104.536396478934</c:v>
                </c:pt>
                <c:pt idx="318">
                  <c:v>8085.8899011357635</c:v>
                </c:pt>
                <c:pt idx="319">
                  <c:v>8098.0270495820751</c:v>
                </c:pt>
                <c:pt idx="320">
                  <c:v>8103.0100206180587</c:v>
                </c:pt>
                <c:pt idx="321">
                  <c:v>8096.6499322093505</c:v>
                </c:pt>
                <c:pt idx="322">
                  <c:v>8070.8818580680745</c:v>
                </c:pt>
                <c:pt idx="323">
                  <c:v>8092.3353467760535</c:v>
                </c:pt>
                <c:pt idx="324">
                  <c:v>8088.4962492230416</c:v>
                </c:pt>
                <c:pt idx="325">
                  <c:v>8077.8387977749198</c:v>
                </c:pt>
                <c:pt idx="326">
                  <c:v>8094.1454805065832</c:v>
                </c:pt>
                <c:pt idx="327">
                  <c:v>8077.5681331525302</c:v>
                </c:pt>
                <c:pt idx="328">
                  <c:v>8073.4563427040748</c:v>
                </c:pt>
                <c:pt idx="329">
                  <c:v>8093.3413298680725</c:v>
                </c:pt>
                <c:pt idx="330">
                  <c:v>8102.9405227678526</c:v>
                </c:pt>
                <c:pt idx="331">
                  <c:v>8091.0605716489308</c:v>
                </c:pt>
                <c:pt idx="332">
                  <c:v>8107.4282922737784</c:v>
                </c:pt>
                <c:pt idx="333">
                  <c:v>8104.9894953767971</c:v>
                </c:pt>
                <c:pt idx="334">
                  <c:v>8098.7254793635357</c:v>
                </c:pt>
                <c:pt idx="335">
                  <c:v>8086.8078372982009</c:v>
                </c:pt>
                <c:pt idx="336">
                  <c:v>8100.4791146099988</c:v>
                </c:pt>
                <c:pt idx="337">
                  <c:v>8117.7513212259701</c:v>
                </c:pt>
                <c:pt idx="338">
                  <c:v>8121.0508503994624</c:v>
                </c:pt>
                <c:pt idx="339">
                  <c:v>8128.0234291351444</c:v>
                </c:pt>
                <c:pt idx="340">
                  <c:v>8134.4954535808656</c:v>
                </c:pt>
                <c:pt idx="341">
                  <c:v>8128.6352349213166</c:v>
                </c:pt>
                <c:pt idx="342">
                  <c:v>8116.9925425597503</c:v>
                </c:pt>
                <c:pt idx="343">
                  <c:v>8123.2851684150955</c:v>
                </c:pt>
                <c:pt idx="344">
                  <c:v>8127.432514087609</c:v>
                </c:pt>
                <c:pt idx="345">
                  <c:v>8114.258236570231</c:v>
                </c:pt>
                <c:pt idx="346">
                  <c:v>8126.5509391278374</c:v>
                </c:pt>
                <c:pt idx="347">
                  <c:v>8125.3474348344089</c:v>
                </c:pt>
                <c:pt idx="348">
                  <c:v>8130.247884808653</c:v>
                </c:pt>
                <c:pt idx="349">
                  <c:v>8127.1068508340049</c:v>
                </c:pt>
                <c:pt idx="350">
                  <c:v>8129.8304348939291</c:v>
                </c:pt>
                <c:pt idx="351">
                  <c:v>8124.5830741018472</c:v>
                </c:pt>
                <c:pt idx="352">
                  <c:v>8103.2748714238314</c:v>
                </c:pt>
                <c:pt idx="353">
                  <c:v>8095.6229631054639</c:v>
                </c:pt>
                <c:pt idx="354">
                  <c:v>8093.6942100860142</c:v>
                </c:pt>
                <c:pt idx="355">
                  <c:v>8104.1992267259984</c:v>
                </c:pt>
                <c:pt idx="356">
                  <c:v>8119.244398519887</c:v>
                </c:pt>
                <c:pt idx="357">
                  <c:v>8135.5269256734455</c:v>
                </c:pt>
                <c:pt idx="358">
                  <c:v>8146.1667055003036</c:v>
                </c:pt>
                <c:pt idx="359">
                  <c:v>8141.5873812271866</c:v>
                </c:pt>
                <c:pt idx="360">
                  <c:v>8132.9153591411705</c:v>
                </c:pt>
                <c:pt idx="361">
                  <c:v>8135.1211509367013</c:v>
                </c:pt>
                <c:pt idx="362">
                  <c:v>8141.4191102981858</c:v>
                </c:pt>
                <c:pt idx="363">
                  <c:v>8146.0875012238312</c:v>
                </c:pt>
                <c:pt idx="364">
                  <c:v>8151.8285363965488</c:v>
                </c:pt>
                <c:pt idx="365">
                  <c:v>8170.3472955479956</c:v>
                </c:pt>
                <c:pt idx="366">
                  <c:v>8177.8479023936261</c:v>
                </c:pt>
                <c:pt idx="367">
                  <c:v>8159.5202170919574</c:v>
                </c:pt>
                <c:pt idx="368">
                  <c:v>8175.5872243968633</c:v>
                </c:pt>
                <c:pt idx="369">
                  <c:v>8183.5348134626265</c:v>
                </c:pt>
                <c:pt idx="370">
                  <c:v>8169.9895235260756</c:v>
                </c:pt>
                <c:pt idx="371">
                  <c:v>8164.2047753438264</c:v>
                </c:pt>
                <c:pt idx="372">
                  <c:v>8152.9901162280839</c:v>
                </c:pt>
                <c:pt idx="373">
                  <c:v>8154.7553734848825</c:v>
                </c:pt>
                <c:pt idx="374">
                  <c:v>8142.6589513845838</c:v>
                </c:pt>
                <c:pt idx="375">
                  <c:v>8128.8498159232313</c:v>
                </c:pt>
                <c:pt idx="376">
                  <c:v>8112.3778812689316</c:v>
                </c:pt>
                <c:pt idx="377">
                  <c:v>8129.1822371311609</c:v>
                </c:pt>
                <c:pt idx="378">
                  <c:v>8108.9972165900426</c:v>
                </c:pt>
                <c:pt idx="379">
                  <c:v>8093.0455549278277</c:v>
                </c:pt>
                <c:pt idx="380">
                  <c:v>8099.1718994149369</c:v>
                </c:pt>
                <c:pt idx="381">
                  <c:v>8113.0400395912739</c:v>
                </c:pt>
                <c:pt idx="382">
                  <c:v>8118.5375697377267</c:v>
                </c:pt>
                <c:pt idx="383">
                  <c:v>8131.2163603524396</c:v>
                </c:pt>
                <c:pt idx="384">
                  <c:v>8125.4201535411812</c:v>
                </c:pt>
                <c:pt idx="385">
                  <c:v>8133.581058770591</c:v>
                </c:pt>
                <c:pt idx="386">
                  <c:v>8144.122926390356</c:v>
                </c:pt>
                <c:pt idx="387">
                  <c:v>8154.6483458876237</c:v>
                </c:pt>
                <c:pt idx="388">
                  <c:v>8145.5167240388573</c:v>
                </c:pt>
                <c:pt idx="389">
                  <c:v>8132.9939520386988</c:v>
                </c:pt>
                <c:pt idx="390">
                  <c:v>8133.8996900975708</c:v>
                </c:pt>
                <c:pt idx="391">
                  <c:v>8132.3522781650117</c:v>
                </c:pt>
                <c:pt idx="392">
                  <c:v>8147.7289545024996</c:v>
                </c:pt>
                <c:pt idx="393">
                  <c:v>8154.2767226988508</c:v>
                </c:pt>
                <c:pt idx="394">
                  <c:v>8143.5321212526032</c:v>
                </c:pt>
                <c:pt idx="395">
                  <c:v>8121.9043985088865</c:v>
                </c:pt>
                <c:pt idx="396">
                  <c:v>8110.2170267363617</c:v>
                </c:pt>
                <c:pt idx="397">
                  <c:v>8100.2133825628389</c:v>
                </c:pt>
                <c:pt idx="398">
                  <c:v>8094.2075450531311</c:v>
                </c:pt>
                <c:pt idx="399">
                  <c:v>8101.0933336331109</c:v>
                </c:pt>
                <c:pt idx="400">
                  <c:v>8091.600060091223</c:v>
                </c:pt>
                <c:pt idx="401">
                  <c:v>8086.8056650852113</c:v>
                </c:pt>
                <c:pt idx="402">
                  <c:v>8082.3867235455946</c:v>
                </c:pt>
                <c:pt idx="403">
                  <c:v>8070.8013370591443</c:v>
                </c:pt>
                <c:pt idx="404">
                  <c:v>8064.7176863141704</c:v>
                </c:pt>
                <c:pt idx="405">
                  <c:v>8063.3507499115558</c:v>
                </c:pt>
                <c:pt idx="406">
                  <c:v>8068.8978388134219</c:v>
                </c:pt>
                <c:pt idx="407">
                  <c:v>8070.8624275569</c:v>
                </c:pt>
                <c:pt idx="408">
                  <c:v>8081.2563426402321</c:v>
                </c:pt>
                <c:pt idx="409">
                  <c:v>8095.9172550334642</c:v>
                </c:pt>
                <c:pt idx="410">
                  <c:v>8105.4766742030333</c:v>
                </c:pt>
                <c:pt idx="411">
                  <c:v>8116.7620606306837</c:v>
                </c:pt>
                <c:pt idx="412">
                  <c:v>8108.4536115861429</c:v>
                </c:pt>
                <c:pt idx="413">
                  <c:v>8110.7677877007236</c:v>
                </c:pt>
                <c:pt idx="414">
                  <c:v>8111.481454347113</c:v>
                </c:pt>
                <c:pt idx="415">
                  <c:v>8117.6126693123351</c:v>
                </c:pt>
                <c:pt idx="416">
                  <c:v>8135.590550162161</c:v>
                </c:pt>
                <c:pt idx="417">
                  <c:v>8114.877557944008</c:v>
                </c:pt>
                <c:pt idx="418">
                  <c:v>8106.7293756784384</c:v>
                </c:pt>
                <c:pt idx="419">
                  <c:v>8115.2164758200479</c:v>
                </c:pt>
                <c:pt idx="420">
                  <c:v>8115.4530532411263</c:v>
                </c:pt>
                <c:pt idx="421">
                  <c:v>8113.1503961634317</c:v>
                </c:pt>
                <c:pt idx="422">
                  <c:v>8120.5874109033875</c:v>
                </c:pt>
                <c:pt idx="423">
                  <c:v>8117.8188594024496</c:v>
                </c:pt>
                <c:pt idx="424">
                  <c:v>8111.8732425305052</c:v>
                </c:pt>
                <c:pt idx="425">
                  <c:v>8120.8139161762811</c:v>
                </c:pt>
                <c:pt idx="426">
                  <c:v>8131.8479664881352</c:v>
                </c:pt>
                <c:pt idx="427">
                  <c:v>8122.5505920668029</c:v>
                </c:pt>
                <c:pt idx="428">
                  <c:v>8123.1281390720205</c:v>
                </c:pt>
                <c:pt idx="429">
                  <c:v>8117.4074101259739</c:v>
                </c:pt>
                <c:pt idx="430">
                  <c:v>8102.7240772340356</c:v>
                </c:pt>
                <c:pt idx="431">
                  <c:v>8093.6894519655389</c:v>
                </c:pt>
                <c:pt idx="432">
                  <c:v>8087.9907470050775</c:v>
                </c:pt>
                <c:pt idx="433">
                  <c:v>8091.9964447931397</c:v>
                </c:pt>
                <c:pt idx="434">
                  <c:v>8079.9092703442138</c:v>
                </c:pt>
                <c:pt idx="435">
                  <c:v>8070.8062364709931</c:v>
                </c:pt>
                <c:pt idx="436">
                  <c:v>8063.594260382245</c:v>
                </c:pt>
                <c:pt idx="437">
                  <c:v>8068.6585878343449</c:v>
                </c:pt>
                <c:pt idx="438">
                  <c:v>8061.5654632467176</c:v>
                </c:pt>
                <c:pt idx="439">
                  <c:v>8067.4106041209516</c:v>
                </c:pt>
                <c:pt idx="440">
                  <c:v>8055.781672475041</c:v>
                </c:pt>
                <c:pt idx="441">
                  <c:v>8047.4074131197058</c:v>
                </c:pt>
                <c:pt idx="442">
                  <c:v>8044.2633362079005</c:v>
                </c:pt>
                <c:pt idx="443">
                  <c:v>8034.0847457680838</c:v>
                </c:pt>
                <c:pt idx="444">
                  <c:v>8036.6000550492072</c:v>
                </c:pt>
                <c:pt idx="445">
                  <c:v>8029.2403664358008</c:v>
                </c:pt>
                <c:pt idx="446">
                  <c:v>8026.0910891104559</c:v>
                </c:pt>
                <c:pt idx="447">
                  <c:v>8013.0308235681068</c:v>
                </c:pt>
                <c:pt idx="448">
                  <c:v>7997.6439472297225</c:v>
                </c:pt>
                <c:pt idx="449">
                  <c:v>7986.4950366836747</c:v>
                </c:pt>
                <c:pt idx="450">
                  <c:v>8002.1596904567768</c:v>
                </c:pt>
                <c:pt idx="451">
                  <c:v>7997.0534573143659</c:v>
                </c:pt>
                <c:pt idx="452">
                  <c:v>7992.0188713139769</c:v>
                </c:pt>
                <c:pt idx="453">
                  <c:v>7985.1818172397752</c:v>
                </c:pt>
                <c:pt idx="454">
                  <c:v>7976.1377841597241</c:v>
                </c:pt>
                <c:pt idx="455">
                  <c:v>7972.5734294782069</c:v>
                </c:pt>
                <c:pt idx="456">
                  <c:v>7961.6085937103417</c:v>
                </c:pt>
                <c:pt idx="457">
                  <c:v>7964.8732945416268</c:v>
                </c:pt>
                <c:pt idx="458">
                  <c:v>7974.9788782977585</c:v>
                </c:pt>
                <c:pt idx="459">
                  <c:v>7970.805762449344</c:v>
                </c:pt>
                <c:pt idx="460">
                  <c:v>7959.2207489865077</c:v>
                </c:pt>
                <c:pt idx="461">
                  <c:v>7970.3176500861691</c:v>
                </c:pt>
                <c:pt idx="462">
                  <c:v>7972.7295210921147</c:v>
                </c:pt>
                <c:pt idx="463">
                  <c:v>7973.8028907885309</c:v>
                </c:pt>
                <c:pt idx="464">
                  <c:v>7975.3652480868368</c:v>
                </c:pt>
                <c:pt idx="465">
                  <c:v>7971.1324168252077</c:v>
                </c:pt>
                <c:pt idx="466">
                  <c:v>7963.2713961068366</c:v>
                </c:pt>
                <c:pt idx="467">
                  <c:v>7972.4289410121546</c:v>
                </c:pt>
                <c:pt idx="468">
                  <c:v>7980.6397679829943</c:v>
                </c:pt>
                <c:pt idx="469">
                  <c:v>7993.2679198103451</c:v>
                </c:pt>
                <c:pt idx="470">
                  <c:v>7995.9375745672533</c:v>
                </c:pt>
                <c:pt idx="471">
                  <c:v>8003.6477338587401</c:v>
                </c:pt>
                <c:pt idx="472">
                  <c:v>8009.0577113440077</c:v>
                </c:pt>
                <c:pt idx="473">
                  <c:v>7999.2536546090423</c:v>
                </c:pt>
                <c:pt idx="474">
                  <c:v>7998.8205754835553</c:v>
                </c:pt>
                <c:pt idx="475">
                  <c:v>8008.2363130537997</c:v>
                </c:pt>
                <c:pt idx="476">
                  <c:v>7996.5242561256819</c:v>
                </c:pt>
                <c:pt idx="477">
                  <c:v>7993.4973131067763</c:v>
                </c:pt>
                <c:pt idx="478">
                  <c:v>7984.9435175783747</c:v>
                </c:pt>
                <c:pt idx="479">
                  <c:v>7977.4904816056323</c:v>
                </c:pt>
                <c:pt idx="480">
                  <c:v>7982.922419767795</c:v>
                </c:pt>
                <c:pt idx="481">
                  <c:v>7990.8027072043997</c:v>
                </c:pt>
                <c:pt idx="482">
                  <c:v>7982.2774906304476</c:v>
                </c:pt>
                <c:pt idx="483">
                  <c:v>7987.5751728674131</c:v>
                </c:pt>
                <c:pt idx="484">
                  <c:v>7988.5836749242053</c:v>
                </c:pt>
                <c:pt idx="485">
                  <c:v>7993.4093903966605</c:v>
                </c:pt>
                <c:pt idx="486">
                  <c:v>8000.2120826022774</c:v>
                </c:pt>
                <c:pt idx="487">
                  <c:v>8008.3429643722729</c:v>
                </c:pt>
                <c:pt idx="488">
                  <c:v>7997.8278656387592</c:v>
                </c:pt>
                <c:pt idx="489">
                  <c:v>7988.2475836926087</c:v>
                </c:pt>
                <c:pt idx="490">
                  <c:v>7987.6917785389378</c:v>
                </c:pt>
                <c:pt idx="491">
                  <c:v>7985.2257877657039</c:v>
                </c:pt>
                <c:pt idx="492">
                  <c:v>7972.6984204566725</c:v>
                </c:pt>
                <c:pt idx="493">
                  <c:v>7975.0328806475673</c:v>
                </c:pt>
                <c:pt idx="494">
                  <c:v>7970.1142571743758</c:v>
                </c:pt>
                <c:pt idx="495">
                  <c:v>7971.0383491349921</c:v>
                </c:pt>
                <c:pt idx="496">
                  <c:v>7958.7300830428139</c:v>
                </c:pt>
                <c:pt idx="497">
                  <c:v>7957.8621644293898</c:v>
                </c:pt>
                <c:pt idx="498">
                  <c:v>7947.040817886992</c:v>
                </c:pt>
                <c:pt idx="499">
                  <c:v>7938.3534666104415</c:v>
                </c:pt>
                <c:pt idx="500">
                  <c:v>7951.6766204355326</c:v>
                </c:pt>
                <c:pt idx="501">
                  <c:v>7959.4952695872344</c:v>
                </c:pt>
                <c:pt idx="502">
                  <c:v>7955.6172389075382</c:v>
                </c:pt>
                <c:pt idx="503">
                  <c:v>7950.6761504591823</c:v>
                </c:pt>
                <c:pt idx="504">
                  <c:v>7955.9027266046151</c:v>
                </c:pt>
                <c:pt idx="505">
                  <c:v>7960.266802462771</c:v>
                </c:pt>
                <c:pt idx="506">
                  <c:v>7951.4211726111807</c:v>
                </c:pt>
                <c:pt idx="507">
                  <c:v>7956.6478364047653</c:v>
                </c:pt>
                <c:pt idx="508">
                  <c:v>7943.1203580801566</c:v>
                </c:pt>
                <c:pt idx="509">
                  <c:v>7945.7578974473954</c:v>
                </c:pt>
                <c:pt idx="510">
                  <c:v>7936.8069944987137</c:v>
                </c:pt>
                <c:pt idx="511">
                  <c:v>7932.2941237814948</c:v>
                </c:pt>
                <c:pt idx="512">
                  <c:v>7944.8464154766943</c:v>
                </c:pt>
                <c:pt idx="513">
                  <c:v>7938.9426257885016</c:v>
                </c:pt>
                <c:pt idx="514">
                  <c:v>7927.902681376856</c:v>
                </c:pt>
                <c:pt idx="515">
                  <c:v>7936.89623781301</c:v>
                </c:pt>
                <c:pt idx="516">
                  <c:v>7932.0180550290152</c:v>
                </c:pt>
                <c:pt idx="517">
                  <c:v>7923.1714925511105</c:v>
                </c:pt>
                <c:pt idx="518">
                  <c:v>7933.5220167013749</c:v>
                </c:pt>
                <c:pt idx="519">
                  <c:v>7926.5166861617199</c:v>
                </c:pt>
                <c:pt idx="520">
                  <c:v>7938.3650925568136</c:v>
                </c:pt>
                <c:pt idx="521">
                  <c:v>7948.0754424674806</c:v>
                </c:pt>
                <c:pt idx="522">
                  <c:v>7954.3326818613914</c:v>
                </c:pt>
                <c:pt idx="523">
                  <c:v>7961.6691320438958</c:v>
                </c:pt>
                <c:pt idx="524">
                  <c:v>7966.1190581946576</c:v>
                </c:pt>
                <c:pt idx="525">
                  <c:v>7963.7910457539838</c:v>
                </c:pt>
                <c:pt idx="526">
                  <c:v>7963.8403213975498</c:v>
                </c:pt>
                <c:pt idx="527">
                  <c:v>7969.2409559963889</c:v>
                </c:pt>
                <c:pt idx="528">
                  <c:v>7966.2879876017041</c:v>
                </c:pt>
                <c:pt idx="529">
                  <c:v>7966.7708261697908</c:v>
                </c:pt>
                <c:pt idx="530">
                  <c:v>7965.8628218361364</c:v>
                </c:pt>
                <c:pt idx="531">
                  <c:v>7973.9116724635142</c:v>
                </c:pt>
                <c:pt idx="532">
                  <c:v>7962.6674937505022</c:v>
                </c:pt>
                <c:pt idx="533">
                  <c:v>7968.766562512762</c:v>
                </c:pt>
                <c:pt idx="534">
                  <c:v>7960.4980515152702</c:v>
                </c:pt>
                <c:pt idx="535">
                  <c:v>7968.7369670555181</c:v>
                </c:pt>
                <c:pt idx="536">
                  <c:v>7968.9942257078865</c:v>
                </c:pt>
                <c:pt idx="537">
                  <c:v>7971.2999284389589</c:v>
                </c:pt>
                <c:pt idx="538">
                  <c:v>7972.7328841124399</c:v>
                </c:pt>
                <c:pt idx="539">
                  <c:v>7960.717494137627</c:v>
                </c:pt>
                <c:pt idx="540">
                  <c:v>7967.6360522046834</c:v>
                </c:pt>
                <c:pt idx="541">
                  <c:v>7970.7128508738515</c:v>
                </c:pt>
                <c:pt idx="542">
                  <c:v>7973.9585318598884</c:v>
                </c:pt>
                <c:pt idx="543">
                  <c:v>7967.8790837875376</c:v>
                </c:pt>
                <c:pt idx="544">
                  <c:v>7970.3131798578652</c:v>
                </c:pt>
                <c:pt idx="545">
                  <c:v>7969.8405701362617</c:v>
                </c:pt>
                <c:pt idx="546">
                  <c:v>7974.7948701920723</c:v>
                </c:pt>
                <c:pt idx="547">
                  <c:v>7966.7501760312562</c:v>
                </c:pt>
                <c:pt idx="548">
                  <c:v>7974.9296252070562</c:v>
                </c:pt>
                <c:pt idx="549">
                  <c:v>7965.3952403840776</c:v>
                </c:pt>
                <c:pt idx="550">
                  <c:v>7970.8764585357885</c:v>
                </c:pt>
                <c:pt idx="551">
                  <c:v>7971.7327380925144</c:v>
                </c:pt>
                <c:pt idx="552">
                  <c:v>7975.3257945790574</c:v>
                </c:pt>
                <c:pt idx="553">
                  <c:v>7975.6717321691794</c:v>
                </c:pt>
                <c:pt idx="554">
                  <c:v>7973.1931911802994</c:v>
                </c:pt>
                <c:pt idx="555">
                  <c:v>7982.6872279354293</c:v>
                </c:pt>
                <c:pt idx="556">
                  <c:v>7980.9630409537194</c:v>
                </c:pt>
                <c:pt idx="557">
                  <c:v>7973.8505960062485</c:v>
                </c:pt>
                <c:pt idx="558">
                  <c:v>7978.1298444308622</c:v>
                </c:pt>
                <c:pt idx="559">
                  <c:v>7977.1009041872412</c:v>
                </c:pt>
                <c:pt idx="560">
                  <c:v>7983.7365972428397</c:v>
                </c:pt>
                <c:pt idx="561">
                  <c:v>7996.3412695375046</c:v>
                </c:pt>
                <c:pt idx="562">
                  <c:v>8003.7889289118157</c:v>
                </c:pt>
                <c:pt idx="563">
                  <c:v>7996.7350944105692</c:v>
                </c:pt>
                <c:pt idx="564">
                  <c:v>7995.341220699338</c:v>
                </c:pt>
                <c:pt idx="565">
                  <c:v>7995.4540865656409</c:v>
                </c:pt>
                <c:pt idx="566">
                  <c:v>7993.0206497400522</c:v>
                </c:pt>
                <c:pt idx="567">
                  <c:v>7986.4808349630412</c:v>
                </c:pt>
                <c:pt idx="568">
                  <c:v>7992.0361455665661</c:v>
                </c:pt>
                <c:pt idx="569">
                  <c:v>7981.4221601679465</c:v>
                </c:pt>
                <c:pt idx="570">
                  <c:v>7985.9378365398125</c:v>
                </c:pt>
                <c:pt idx="571">
                  <c:v>7981.1489332827387</c:v>
                </c:pt>
                <c:pt idx="572">
                  <c:v>7987.9941016014172</c:v>
                </c:pt>
                <c:pt idx="573">
                  <c:v>7981.5523985130631</c:v>
                </c:pt>
                <c:pt idx="574">
                  <c:v>7971.8576273702975</c:v>
                </c:pt>
                <c:pt idx="575">
                  <c:v>7970.0543713253992</c:v>
                </c:pt>
                <c:pt idx="576">
                  <c:v>7970.6977155263303</c:v>
                </c:pt>
                <c:pt idx="577">
                  <c:v>7970.9132391747307</c:v>
                </c:pt>
                <c:pt idx="578">
                  <c:v>7981.9455395086825</c:v>
                </c:pt>
                <c:pt idx="579">
                  <c:v>7987.1926834835513</c:v>
                </c:pt>
                <c:pt idx="580">
                  <c:v>7978.3264944341836</c:v>
                </c:pt>
                <c:pt idx="581">
                  <c:v>7973.2946373459763</c:v>
                </c:pt>
                <c:pt idx="582">
                  <c:v>7974.789792322942</c:v>
                </c:pt>
                <c:pt idx="583">
                  <c:v>7965.3836492249002</c:v>
                </c:pt>
                <c:pt idx="584">
                  <c:v>7964.5090421850118</c:v>
                </c:pt>
                <c:pt idx="585">
                  <c:v>7968.6169514026215</c:v>
                </c:pt>
                <c:pt idx="586">
                  <c:v>7973.1923324581003</c:v>
                </c:pt>
                <c:pt idx="587">
                  <c:v>7970.5448782082467</c:v>
                </c:pt>
                <c:pt idx="588">
                  <c:v>7963.050950878951</c:v>
                </c:pt>
                <c:pt idx="589">
                  <c:v>7966.2139777189577</c:v>
                </c:pt>
                <c:pt idx="590">
                  <c:v>7965.966057986454</c:v>
                </c:pt>
                <c:pt idx="591">
                  <c:v>7970.0270985746629</c:v>
                </c:pt>
                <c:pt idx="592">
                  <c:v>7962.5796355851462</c:v>
                </c:pt>
                <c:pt idx="593">
                  <c:v>7961.1056627793514</c:v>
                </c:pt>
                <c:pt idx="594">
                  <c:v>7959.5767396060628</c:v>
                </c:pt>
                <c:pt idx="595">
                  <c:v>7971.9586209765257</c:v>
                </c:pt>
                <c:pt idx="596">
                  <c:v>7973.2449607629314</c:v>
                </c:pt>
                <c:pt idx="597">
                  <c:v>7977.5275123349302</c:v>
                </c:pt>
                <c:pt idx="598">
                  <c:v>7982.3412688946373</c:v>
                </c:pt>
                <c:pt idx="599">
                  <c:v>7989.0176921189977</c:v>
                </c:pt>
                <c:pt idx="600">
                  <c:v>7985.8852991396125</c:v>
                </c:pt>
                <c:pt idx="601">
                  <c:v>7991.9158822400368</c:v>
                </c:pt>
                <c:pt idx="602">
                  <c:v>8000.1387705795241</c:v>
                </c:pt>
                <c:pt idx="603">
                  <c:v>7991.9569206051974</c:v>
                </c:pt>
                <c:pt idx="604">
                  <c:v>7991.1527224832316</c:v>
                </c:pt>
                <c:pt idx="605">
                  <c:v>7987.4375400411664</c:v>
                </c:pt>
                <c:pt idx="606">
                  <c:v>7989.7768557218715</c:v>
                </c:pt>
                <c:pt idx="607">
                  <c:v>7999.8612902749564</c:v>
                </c:pt>
                <c:pt idx="608">
                  <c:v>8001.1781631664162</c:v>
                </c:pt>
                <c:pt idx="609">
                  <c:v>8009.4057563944098</c:v>
                </c:pt>
                <c:pt idx="610">
                  <c:v>7998.0170618205893</c:v>
                </c:pt>
                <c:pt idx="611">
                  <c:v>8000.0161549026116</c:v>
                </c:pt>
                <c:pt idx="612">
                  <c:v>7991.8281453796353</c:v>
                </c:pt>
                <c:pt idx="613">
                  <c:v>7984.0314372511666</c:v>
                </c:pt>
                <c:pt idx="614">
                  <c:v>7992.1730061865828</c:v>
                </c:pt>
                <c:pt idx="615">
                  <c:v>7997.5238403530111</c:v>
                </c:pt>
                <c:pt idx="616">
                  <c:v>7989.3603701219472</c:v>
                </c:pt>
                <c:pt idx="617">
                  <c:v>7991.6470629685155</c:v>
                </c:pt>
                <c:pt idx="618">
                  <c:v>7995.2361649078512</c:v>
                </c:pt>
                <c:pt idx="619">
                  <c:v>7994.3627494734455</c:v>
                </c:pt>
                <c:pt idx="620">
                  <c:v>7991.216423414603</c:v>
                </c:pt>
                <c:pt idx="621">
                  <c:v>7989.1602224533681</c:v>
                </c:pt>
                <c:pt idx="622">
                  <c:v>7986.3468502288024</c:v>
                </c:pt>
                <c:pt idx="623">
                  <c:v>7975.8594742487785</c:v>
                </c:pt>
                <c:pt idx="624">
                  <c:v>7970.3326165800199</c:v>
                </c:pt>
                <c:pt idx="625">
                  <c:v>7966.3645166728329</c:v>
                </c:pt>
                <c:pt idx="626">
                  <c:v>7972.3234569672777</c:v>
                </c:pt>
                <c:pt idx="627">
                  <c:v>7964.4705170911211</c:v>
                </c:pt>
                <c:pt idx="628">
                  <c:v>7956.6693030279412</c:v>
                </c:pt>
                <c:pt idx="629">
                  <c:v>7950.9339270793698</c:v>
                </c:pt>
                <c:pt idx="630">
                  <c:v>7962.8010521935348</c:v>
                </c:pt>
                <c:pt idx="631">
                  <c:v>7953.0666003523638</c:v>
                </c:pt>
                <c:pt idx="632">
                  <c:v>7946.3875438362347</c:v>
                </c:pt>
                <c:pt idx="633">
                  <c:v>7940.9018986724968</c:v>
                </c:pt>
                <c:pt idx="634">
                  <c:v>7952.0946158630668</c:v>
                </c:pt>
                <c:pt idx="635">
                  <c:v>7956.8082486067169</c:v>
                </c:pt>
                <c:pt idx="636">
                  <c:v>7958.0567872724623</c:v>
                </c:pt>
                <c:pt idx="637">
                  <c:v>7953.8770140116676</c:v>
                </c:pt>
                <c:pt idx="638">
                  <c:v>7953.7128943282632</c:v>
                </c:pt>
                <c:pt idx="639">
                  <c:v>7957.0056093245194</c:v>
                </c:pt>
                <c:pt idx="640">
                  <c:v>7948.5675822051562</c:v>
                </c:pt>
                <c:pt idx="641">
                  <c:v>7944.4655351096526</c:v>
                </c:pt>
                <c:pt idx="642">
                  <c:v>7953.3704576015971</c:v>
                </c:pt>
                <c:pt idx="643">
                  <c:v>7957.8975143023699</c:v>
                </c:pt>
                <c:pt idx="644">
                  <c:v>7956.4603012764701</c:v>
                </c:pt>
                <c:pt idx="645">
                  <c:v>7960.4887654428667</c:v>
                </c:pt>
                <c:pt idx="646">
                  <c:v>7952.0183944751525</c:v>
                </c:pt>
                <c:pt idx="647">
                  <c:v>7963.1575741005781</c:v>
                </c:pt>
                <c:pt idx="648">
                  <c:v>7959.0032719438395</c:v>
                </c:pt>
                <c:pt idx="649">
                  <c:v>7961.0733005401889</c:v>
                </c:pt>
                <c:pt idx="650">
                  <c:v>7961.3785937362463</c:v>
                </c:pt>
                <c:pt idx="651">
                  <c:v>7958.3478118074654</c:v>
                </c:pt>
                <c:pt idx="652">
                  <c:v>7953.1038445337499</c:v>
                </c:pt>
                <c:pt idx="653">
                  <c:v>7963.4715640782197</c:v>
                </c:pt>
                <c:pt idx="654">
                  <c:v>7970.1510804333293</c:v>
                </c:pt>
                <c:pt idx="655">
                  <c:v>7961.9505999954345</c:v>
                </c:pt>
                <c:pt idx="656">
                  <c:v>7964.1777732702185</c:v>
                </c:pt>
                <c:pt idx="657">
                  <c:v>7964.9757719538356</c:v>
                </c:pt>
                <c:pt idx="658">
                  <c:v>7971.5916822272447</c:v>
                </c:pt>
                <c:pt idx="659">
                  <c:v>7976.5863445581554</c:v>
                </c:pt>
                <c:pt idx="660">
                  <c:v>7986.9737789782157</c:v>
                </c:pt>
                <c:pt idx="661">
                  <c:v>7992.5644444208901</c:v>
                </c:pt>
                <c:pt idx="662">
                  <c:v>7981.9121984686253</c:v>
                </c:pt>
                <c:pt idx="663">
                  <c:v>7975.9667068532981</c:v>
                </c:pt>
                <c:pt idx="664">
                  <c:v>7967.3514760811622</c:v>
                </c:pt>
                <c:pt idx="665">
                  <c:v>7961.7341782927688</c:v>
                </c:pt>
                <c:pt idx="666">
                  <c:v>7961.0310734014993</c:v>
                </c:pt>
                <c:pt idx="667">
                  <c:v>7953.4895668953932</c:v>
                </c:pt>
                <c:pt idx="668">
                  <c:v>7959.0732336542633</c:v>
                </c:pt>
                <c:pt idx="669">
                  <c:v>7962.1706043345102</c:v>
                </c:pt>
                <c:pt idx="670">
                  <c:v>7963.863321098911</c:v>
                </c:pt>
                <c:pt idx="671">
                  <c:v>7968.3229094501949</c:v>
                </c:pt>
                <c:pt idx="672">
                  <c:v>7969.8089088185334</c:v>
                </c:pt>
                <c:pt idx="673">
                  <c:v>7975.7472862028962</c:v>
                </c:pt>
                <c:pt idx="674">
                  <c:v>7977.1839755405308</c:v>
                </c:pt>
                <c:pt idx="675">
                  <c:v>7978.6147022283685</c:v>
                </c:pt>
                <c:pt idx="676">
                  <c:v>7975.1256113497666</c:v>
                </c:pt>
                <c:pt idx="677">
                  <c:v>7973.3865819799285</c:v>
                </c:pt>
                <c:pt idx="678">
                  <c:v>7977.5161321226888</c:v>
                </c:pt>
                <c:pt idx="679">
                  <c:v>7982.0684010786745</c:v>
                </c:pt>
                <c:pt idx="680">
                  <c:v>7974.0721288092263</c:v>
                </c:pt>
                <c:pt idx="681">
                  <c:v>7962.7397005701578</c:v>
                </c:pt>
                <c:pt idx="682">
                  <c:v>7955.8059459988544</c:v>
                </c:pt>
                <c:pt idx="683">
                  <c:v>7954.9091253385695</c:v>
                </c:pt>
                <c:pt idx="684">
                  <c:v>7960.2142071344379</c:v>
                </c:pt>
                <c:pt idx="685">
                  <c:v>7960.2927789543228</c:v>
                </c:pt>
                <c:pt idx="686">
                  <c:v>7948.868476536647</c:v>
                </c:pt>
                <c:pt idx="687">
                  <c:v>7942.9675042655554</c:v>
                </c:pt>
                <c:pt idx="688">
                  <c:v>7937.2172357691279</c:v>
                </c:pt>
                <c:pt idx="689">
                  <c:v>7936.9672796264076</c:v>
                </c:pt>
                <c:pt idx="690">
                  <c:v>7931.152593656001</c:v>
                </c:pt>
                <c:pt idx="691">
                  <c:v>7928.8871489889661</c:v>
                </c:pt>
                <c:pt idx="692">
                  <c:v>7917.4491366004631</c:v>
                </c:pt>
                <c:pt idx="693">
                  <c:v>7916.1792681781035</c:v>
                </c:pt>
                <c:pt idx="694">
                  <c:v>7922.5380872058377</c:v>
                </c:pt>
                <c:pt idx="695">
                  <c:v>7928.5043953192398</c:v>
                </c:pt>
                <c:pt idx="696">
                  <c:v>7926.6682508237209</c:v>
                </c:pt>
                <c:pt idx="697">
                  <c:v>7931.3523002588763</c:v>
                </c:pt>
                <c:pt idx="698">
                  <c:v>7924.3994920734831</c:v>
                </c:pt>
                <c:pt idx="699">
                  <c:v>7920.0667637819633</c:v>
                </c:pt>
                <c:pt idx="700">
                  <c:v>7924.3232035168594</c:v>
                </c:pt>
                <c:pt idx="701">
                  <c:v>7913.7908469108597</c:v>
                </c:pt>
                <c:pt idx="702">
                  <c:v>7921.6792668314174</c:v>
                </c:pt>
                <c:pt idx="703">
                  <c:v>7926.3198160934353</c:v>
                </c:pt>
                <c:pt idx="704">
                  <c:v>7925.1856499369396</c:v>
                </c:pt>
                <c:pt idx="705">
                  <c:v>7922.7101185566726</c:v>
                </c:pt>
                <c:pt idx="706">
                  <c:v>7921.3928710473083</c:v>
                </c:pt>
                <c:pt idx="707">
                  <c:v>7921.2418129604284</c:v>
                </c:pt>
                <c:pt idx="708">
                  <c:v>7916.9684663458593</c:v>
                </c:pt>
                <c:pt idx="709">
                  <c:v>7911.1659692641442</c:v>
                </c:pt>
                <c:pt idx="710">
                  <c:v>7911.8568030899423</c:v>
                </c:pt>
                <c:pt idx="711">
                  <c:v>7918.5455774273241</c:v>
                </c:pt>
                <c:pt idx="712">
                  <c:v>7913.4702074938577</c:v>
                </c:pt>
                <c:pt idx="713">
                  <c:v>7912.1201175279075</c:v>
                </c:pt>
                <c:pt idx="714">
                  <c:v>7919.0055919181932</c:v>
                </c:pt>
                <c:pt idx="715">
                  <c:v>7919.635191903667</c:v>
                </c:pt>
                <c:pt idx="716">
                  <c:v>7924.7553590893203</c:v>
                </c:pt>
                <c:pt idx="717">
                  <c:v>7929.9080406255034</c:v>
                </c:pt>
                <c:pt idx="718">
                  <c:v>7938.7900208251604</c:v>
                </c:pt>
                <c:pt idx="719">
                  <c:v>7946.3016522033913</c:v>
                </c:pt>
                <c:pt idx="720">
                  <c:v>7950.9052208004323</c:v>
                </c:pt>
                <c:pt idx="721">
                  <c:v>7945.1788718120488</c:v>
                </c:pt>
                <c:pt idx="722">
                  <c:v>7948.8099396036896</c:v>
                </c:pt>
                <c:pt idx="723">
                  <c:v>7943.4381610683322</c:v>
                </c:pt>
                <c:pt idx="724">
                  <c:v>7938.1895673305617</c:v>
                </c:pt>
                <c:pt idx="725">
                  <c:v>7941.4277907376709</c:v>
                </c:pt>
                <c:pt idx="726">
                  <c:v>7942.6508527025262</c:v>
                </c:pt>
                <c:pt idx="727">
                  <c:v>7953.3697355817494</c:v>
                </c:pt>
                <c:pt idx="728">
                  <c:v>7949.3604637156832</c:v>
                </c:pt>
                <c:pt idx="729">
                  <c:v>7947.1248045286984</c:v>
                </c:pt>
                <c:pt idx="730">
                  <c:v>7956.910679524387</c:v>
                </c:pt>
                <c:pt idx="731">
                  <c:v>7958.4350650845035</c:v>
                </c:pt>
                <c:pt idx="732">
                  <c:v>7952.3617080740823</c:v>
                </c:pt>
                <c:pt idx="733">
                  <c:v>7945.9996754405984</c:v>
                </c:pt>
                <c:pt idx="734">
                  <c:v>7948.5198341644427</c:v>
                </c:pt>
                <c:pt idx="735">
                  <c:v>7946.4341164533362</c:v>
                </c:pt>
                <c:pt idx="736">
                  <c:v>7949.6708787821617</c:v>
                </c:pt>
                <c:pt idx="737">
                  <c:v>7954.0229781368171</c:v>
                </c:pt>
                <c:pt idx="738">
                  <c:v>7947.8168226074531</c:v>
                </c:pt>
                <c:pt idx="739">
                  <c:v>7954.6371983834188</c:v>
                </c:pt>
                <c:pt idx="740">
                  <c:v>7950.5515784267209</c:v>
                </c:pt>
                <c:pt idx="741">
                  <c:v>7945.0143940041226</c:v>
                </c:pt>
                <c:pt idx="742">
                  <c:v>7949.8026937206623</c:v>
                </c:pt>
                <c:pt idx="743">
                  <c:v>7943.1253795704661</c:v>
                </c:pt>
                <c:pt idx="744">
                  <c:v>7948.9607381689693</c:v>
                </c:pt>
                <c:pt idx="745">
                  <c:v>7946.5061305410281</c:v>
                </c:pt>
                <c:pt idx="746">
                  <c:v>7942.5792535687715</c:v>
                </c:pt>
                <c:pt idx="747">
                  <c:v>7949.3363671027137</c:v>
                </c:pt>
                <c:pt idx="748">
                  <c:v>7951.7816986500075</c:v>
                </c:pt>
                <c:pt idx="749">
                  <c:v>7957.1376632300662</c:v>
                </c:pt>
                <c:pt idx="750">
                  <c:v>7954.9294052902478</c:v>
                </c:pt>
                <c:pt idx="751">
                  <c:v>7946.2224055314873</c:v>
                </c:pt>
                <c:pt idx="752">
                  <c:v>7940.358182470919</c:v>
                </c:pt>
                <c:pt idx="753">
                  <c:v>7937.8181385644202</c:v>
                </c:pt>
                <c:pt idx="754">
                  <c:v>7928.7965551109219</c:v>
                </c:pt>
                <c:pt idx="755">
                  <c:v>7920.1578945850188</c:v>
                </c:pt>
                <c:pt idx="756">
                  <c:v>7924.0902087423174</c:v>
                </c:pt>
                <c:pt idx="757">
                  <c:v>7917.2225061966765</c:v>
                </c:pt>
                <c:pt idx="758">
                  <c:v>7907.8818472403655</c:v>
                </c:pt>
                <c:pt idx="759">
                  <c:v>7903.214062242705</c:v>
                </c:pt>
                <c:pt idx="760">
                  <c:v>7909.9026382883203</c:v>
                </c:pt>
                <c:pt idx="761">
                  <c:v>7918.4339537916003</c:v>
                </c:pt>
                <c:pt idx="762">
                  <c:v>7923.7361461803293</c:v>
                </c:pt>
                <c:pt idx="763">
                  <c:v>7920.8027137180652</c:v>
                </c:pt>
                <c:pt idx="764">
                  <c:v>7923.1430583064448</c:v>
                </c:pt>
                <c:pt idx="765">
                  <c:v>7915.6508796690214</c:v>
                </c:pt>
                <c:pt idx="766">
                  <c:v>7915.0966729758384</c:v>
                </c:pt>
                <c:pt idx="767">
                  <c:v>7905.1591704064822</c:v>
                </c:pt>
                <c:pt idx="768">
                  <c:v>7899.9777215831573</c:v>
                </c:pt>
                <c:pt idx="769">
                  <c:v>7905.659075103923</c:v>
                </c:pt>
                <c:pt idx="770">
                  <c:v>7911.6046661011769</c:v>
                </c:pt>
                <c:pt idx="771">
                  <c:v>7921.4757088069055</c:v>
                </c:pt>
                <c:pt idx="772">
                  <c:v>7916.4593754439793</c:v>
                </c:pt>
                <c:pt idx="773">
                  <c:v>7913.5291045580243</c:v>
                </c:pt>
                <c:pt idx="774">
                  <c:v>7911.0904394995578</c:v>
                </c:pt>
                <c:pt idx="775">
                  <c:v>7909.6160924587693</c:v>
                </c:pt>
                <c:pt idx="776">
                  <c:v>7914.2227558419372</c:v>
                </c:pt>
                <c:pt idx="777">
                  <c:v>7908.4753895935255</c:v>
                </c:pt>
                <c:pt idx="778">
                  <c:v>7907.9882677738869</c:v>
                </c:pt>
                <c:pt idx="779">
                  <c:v>7913.5603384584638</c:v>
                </c:pt>
                <c:pt idx="780">
                  <c:v>7918.7013086816096</c:v>
                </c:pt>
                <c:pt idx="781">
                  <c:v>7922.3934796596213</c:v>
                </c:pt>
                <c:pt idx="782">
                  <c:v>7923.7552977460655</c:v>
                </c:pt>
                <c:pt idx="783">
                  <c:v>7930.6193009644794</c:v>
                </c:pt>
                <c:pt idx="784">
                  <c:v>7935.8147283105991</c:v>
                </c:pt>
                <c:pt idx="785">
                  <c:v>7943.1182488251306</c:v>
                </c:pt>
                <c:pt idx="786">
                  <c:v>7945.2451695655536</c:v>
                </c:pt>
                <c:pt idx="787">
                  <c:v>7939.9653238734745</c:v>
                </c:pt>
                <c:pt idx="788">
                  <c:v>7944.5491651517959</c:v>
                </c:pt>
                <c:pt idx="789">
                  <c:v>7946.8924583540002</c:v>
                </c:pt>
                <c:pt idx="790">
                  <c:v>7954.8799495698049</c:v>
                </c:pt>
                <c:pt idx="791">
                  <c:v>7956.2045214728278</c:v>
                </c:pt>
                <c:pt idx="792">
                  <c:v>7956.0124563438958</c:v>
                </c:pt>
                <c:pt idx="793">
                  <c:v>7962.0137922158838</c:v>
                </c:pt>
                <c:pt idx="794">
                  <c:v>7954.5889066945783</c:v>
                </c:pt>
                <c:pt idx="795">
                  <c:v>7957.8912111167638</c:v>
                </c:pt>
                <c:pt idx="796">
                  <c:v>7953.581579319095</c:v>
                </c:pt>
                <c:pt idx="797">
                  <c:v>7947.2144968150706</c:v>
                </c:pt>
                <c:pt idx="798">
                  <c:v>7937.063046644741</c:v>
                </c:pt>
                <c:pt idx="799">
                  <c:v>7933.2898858679582</c:v>
                </c:pt>
                <c:pt idx="800">
                  <c:v>7933.9663582426556</c:v>
                </c:pt>
                <c:pt idx="801">
                  <c:v>7940.2107822063899</c:v>
                </c:pt>
                <c:pt idx="802">
                  <c:v>7938.7150463960606</c:v>
                </c:pt>
                <c:pt idx="803">
                  <c:v>7932.9688679516057</c:v>
                </c:pt>
                <c:pt idx="804">
                  <c:v>7933.1480461480696</c:v>
                </c:pt>
                <c:pt idx="805">
                  <c:v>7928.4177274594149</c:v>
                </c:pt>
                <c:pt idx="806">
                  <c:v>7925.1750719941438</c:v>
                </c:pt>
                <c:pt idx="807">
                  <c:v>7927.9146394483423</c:v>
                </c:pt>
                <c:pt idx="808">
                  <c:v>7919.9251735171611</c:v>
                </c:pt>
                <c:pt idx="809">
                  <c:v>7917.616495665925</c:v>
                </c:pt>
                <c:pt idx="810">
                  <c:v>7920.491504610688</c:v>
                </c:pt>
                <c:pt idx="811">
                  <c:v>7924.2398990306192</c:v>
                </c:pt>
                <c:pt idx="812">
                  <c:v>7917.1920790210334</c:v>
                </c:pt>
                <c:pt idx="813">
                  <c:v>7919.8701980835667</c:v>
                </c:pt>
                <c:pt idx="814">
                  <c:v>7918.9091414944642</c:v>
                </c:pt>
                <c:pt idx="815">
                  <c:v>7916.3250679522889</c:v>
                </c:pt>
                <c:pt idx="816">
                  <c:v>7916.1614268532812</c:v>
                </c:pt>
                <c:pt idx="817">
                  <c:v>7916.9480564941969</c:v>
                </c:pt>
                <c:pt idx="818">
                  <c:v>7911.3760969986051</c:v>
                </c:pt>
                <c:pt idx="819">
                  <c:v>7907.4465099026638</c:v>
                </c:pt>
                <c:pt idx="820">
                  <c:v>7909.7212980364548</c:v>
                </c:pt>
                <c:pt idx="821">
                  <c:v>7914.533190130267</c:v>
                </c:pt>
                <c:pt idx="822">
                  <c:v>7920.3017488713967</c:v>
                </c:pt>
                <c:pt idx="823">
                  <c:v>7916.7289939155789</c:v>
                </c:pt>
                <c:pt idx="824">
                  <c:v>7918.2160289128742</c:v>
                </c:pt>
                <c:pt idx="825">
                  <c:v>7919.4119292335608</c:v>
                </c:pt>
                <c:pt idx="826">
                  <c:v>7921.1253538228457</c:v>
                </c:pt>
                <c:pt idx="827">
                  <c:v>7915.9318147324975</c:v>
                </c:pt>
                <c:pt idx="828">
                  <c:v>7910.2101978461087</c:v>
                </c:pt>
                <c:pt idx="829">
                  <c:v>7907.0020764199689</c:v>
                </c:pt>
                <c:pt idx="830">
                  <c:v>7911.7651091564512</c:v>
                </c:pt>
                <c:pt idx="831">
                  <c:v>7917.1250436305018</c:v>
                </c:pt>
                <c:pt idx="832">
                  <c:v>7918.6994843418597</c:v>
                </c:pt>
                <c:pt idx="833">
                  <c:v>7921.5703307208223</c:v>
                </c:pt>
                <c:pt idx="834">
                  <c:v>7916.3915195068448</c:v>
                </c:pt>
                <c:pt idx="835">
                  <c:v>7922.5397297716718</c:v>
                </c:pt>
                <c:pt idx="836">
                  <c:v>7916.5667854583999</c:v>
                </c:pt>
                <c:pt idx="837">
                  <c:v>7917.2982671099708</c:v>
                </c:pt>
                <c:pt idx="838">
                  <c:v>7911.6466175095375</c:v>
                </c:pt>
                <c:pt idx="839">
                  <c:v>7902.9411042821657</c:v>
                </c:pt>
                <c:pt idx="840">
                  <c:v>7902.0839297668408</c:v>
                </c:pt>
                <c:pt idx="841">
                  <c:v>7899.6465966940841</c:v>
                </c:pt>
                <c:pt idx="842">
                  <c:v>7904.1515943153099</c:v>
                </c:pt>
                <c:pt idx="843">
                  <c:v>7904.6747185821296</c:v>
                </c:pt>
                <c:pt idx="844">
                  <c:v>7911.2539905409449</c:v>
                </c:pt>
                <c:pt idx="845">
                  <c:v>7912.7424118961244</c:v>
                </c:pt>
                <c:pt idx="846">
                  <c:v>7920.3295383544437</c:v>
                </c:pt>
                <c:pt idx="847">
                  <c:v>7913.6085611069157</c:v>
                </c:pt>
                <c:pt idx="848">
                  <c:v>7919.6345872983347</c:v>
                </c:pt>
                <c:pt idx="849">
                  <c:v>7923.4829689813232</c:v>
                </c:pt>
                <c:pt idx="850">
                  <c:v>7931.9976128902008</c:v>
                </c:pt>
                <c:pt idx="851">
                  <c:v>7925.2019078233234</c:v>
                </c:pt>
                <c:pt idx="852">
                  <c:v>7931.9857111869869</c:v>
                </c:pt>
                <c:pt idx="853">
                  <c:v>7928.1691915833972</c:v>
                </c:pt>
                <c:pt idx="854">
                  <c:v>7923.0435734767971</c:v>
                </c:pt>
                <c:pt idx="855">
                  <c:v>7916.7644233531764</c:v>
                </c:pt>
                <c:pt idx="856">
                  <c:v>7921.6433041316004</c:v>
                </c:pt>
                <c:pt idx="857">
                  <c:v>7925.2131781426096</c:v>
                </c:pt>
                <c:pt idx="858">
                  <c:v>7922.9593827147719</c:v>
                </c:pt>
                <c:pt idx="859">
                  <c:v>7927.3328371955631</c:v>
                </c:pt>
                <c:pt idx="860">
                  <c:v>7925.6388964423877</c:v>
                </c:pt>
                <c:pt idx="861">
                  <c:v>7929.3328637125687</c:v>
                </c:pt>
                <c:pt idx="862">
                  <c:v>7933.9885151295093</c:v>
                </c:pt>
                <c:pt idx="863">
                  <c:v>7942.1524021494261</c:v>
                </c:pt>
                <c:pt idx="864">
                  <c:v>7941.7382728231942</c:v>
                </c:pt>
                <c:pt idx="865">
                  <c:v>7935.8482154137673</c:v>
                </c:pt>
                <c:pt idx="866">
                  <c:v>7937.2832237105376</c:v>
                </c:pt>
                <c:pt idx="867">
                  <c:v>7941.4910849084918</c:v>
                </c:pt>
                <c:pt idx="868">
                  <c:v>7944.0926941899024</c:v>
                </c:pt>
                <c:pt idx="869">
                  <c:v>7940.4436133262998</c:v>
                </c:pt>
                <c:pt idx="870">
                  <c:v>7947.8119814748297</c:v>
                </c:pt>
                <c:pt idx="871">
                  <c:v>7944.0849165875006</c:v>
                </c:pt>
                <c:pt idx="872">
                  <c:v>7941.1562974439694</c:v>
                </c:pt>
                <c:pt idx="873">
                  <c:v>7935.4898873957427</c:v>
                </c:pt>
                <c:pt idx="874">
                  <c:v>7930.4287428289736</c:v>
                </c:pt>
                <c:pt idx="875">
                  <c:v>7925.101741279992</c:v>
                </c:pt>
                <c:pt idx="876">
                  <c:v>7925.2400777738967</c:v>
                </c:pt>
                <c:pt idx="877">
                  <c:v>7920.0076035347192</c:v>
                </c:pt>
                <c:pt idx="878">
                  <c:v>7922.1894043626662</c:v>
                </c:pt>
                <c:pt idx="879">
                  <c:v>7920.3907824464923</c:v>
                </c:pt>
                <c:pt idx="880">
                  <c:v>7914.9083763710814</c:v>
                </c:pt>
                <c:pt idx="881">
                  <c:v>7920.2156558324032</c:v>
                </c:pt>
                <c:pt idx="882">
                  <c:v>7926.3556239692598</c:v>
                </c:pt>
                <c:pt idx="883">
                  <c:v>7934.0167907460718</c:v>
                </c:pt>
                <c:pt idx="884">
                  <c:v>7941.7817148706235</c:v>
                </c:pt>
                <c:pt idx="885">
                  <c:v>7948.9911016867272</c:v>
                </c:pt>
                <c:pt idx="886">
                  <c:v>7952.7986559763722</c:v>
                </c:pt>
                <c:pt idx="887">
                  <c:v>7956.8561047836884</c:v>
                </c:pt>
                <c:pt idx="888">
                  <c:v>7959.4405162157427</c:v>
                </c:pt>
                <c:pt idx="889">
                  <c:v>7956.1835064074912</c:v>
                </c:pt>
                <c:pt idx="890">
                  <c:v>7954.1293301773767</c:v>
                </c:pt>
                <c:pt idx="891">
                  <c:v>7949.5767152048629</c:v>
                </c:pt>
                <c:pt idx="892">
                  <c:v>7945.3071025805639</c:v>
                </c:pt>
                <c:pt idx="893">
                  <c:v>7946.7938291385817</c:v>
                </c:pt>
                <c:pt idx="894">
                  <c:v>7947.8932448881469</c:v>
                </c:pt>
                <c:pt idx="895">
                  <c:v>7943.498444858672</c:v>
                </c:pt>
                <c:pt idx="896">
                  <c:v>7938.6188118445707</c:v>
                </c:pt>
                <c:pt idx="897">
                  <c:v>7931.2066457632236</c:v>
                </c:pt>
                <c:pt idx="898">
                  <c:v>7924.0588526296551</c:v>
                </c:pt>
                <c:pt idx="899">
                  <c:v>7921.4840515798851</c:v>
                </c:pt>
                <c:pt idx="900">
                  <c:v>7918.8878863240698</c:v>
                </c:pt>
                <c:pt idx="901">
                  <c:v>7918.0466671746126</c:v>
                </c:pt>
                <c:pt idx="902">
                  <c:v>7910.9115932809009</c:v>
                </c:pt>
                <c:pt idx="903">
                  <c:v>7913.7775916180235</c:v>
                </c:pt>
                <c:pt idx="904">
                  <c:v>7912.5830314185287</c:v>
                </c:pt>
                <c:pt idx="905">
                  <c:v>7910.0330743545501</c:v>
                </c:pt>
                <c:pt idx="906">
                  <c:v>7903.1195063132018</c:v>
                </c:pt>
                <c:pt idx="907">
                  <c:v>7908.7563499780745</c:v>
                </c:pt>
                <c:pt idx="908">
                  <c:v>7906.0116457451632</c:v>
                </c:pt>
                <c:pt idx="909">
                  <c:v>7913.8973210053528</c:v>
                </c:pt>
                <c:pt idx="910">
                  <c:v>7908.7996428313372</c:v>
                </c:pt>
                <c:pt idx="911">
                  <c:v>7909.3906680079635</c:v>
                </c:pt>
                <c:pt idx="912">
                  <c:v>7904.5841590478622</c:v>
                </c:pt>
                <c:pt idx="913">
                  <c:v>7898.1464968111395</c:v>
                </c:pt>
                <c:pt idx="914">
                  <c:v>7897.7022908129738</c:v>
                </c:pt>
                <c:pt idx="915">
                  <c:v>7896.1000439830104</c:v>
                </c:pt>
                <c:pt idx="916">
                  <c:v>7889.3655770694195</c:v>
                </c:pt>
                <c:pt idx="917">
                  <c:v>7886.659096674518</c:v>
                </c:pt>
                <c:pt idx="918">
                  <c:v>7894.4166843816192</c:v>
                </c:pt>
                <c:pt idx="919">
                  <c:v>7886.7390069957064</c:v>
                </c:pt>
                <c:pt idx="920">
                  <c:v>7885.3016470914963</c:v>
                </c:pt>
                <c:pt idx="921">
                  <c:v>7885.0866386923008</c:v>
                </c:pt>
                <c:pt idx="922">
                  <c:v>7881.3608988742762</c:v>
                </c:pt>
                <c:pt idx="923">
                  <c:v>7884.0130278373681</c:v>
                </c:pt>
                <c:pt idx="924">
                  <c:v>7880.6801856325328</c:v>
                </c:pt>
                <c:pt idx="925">
                  <c:v>7882.8366071939517</c:v>
                </c:pt>
                <c:pt idx="926">
                  <c:v>7876.9029415129817</c:v>
                </c:pt>
                <c:pt idx="927">
                  <c:v>7877.1687246213442</c:v>
                </c:pt>
                <c:pt idx="928">
                  <c:v>7875.7970869398669</c:v>
                </c:pt>
                <c:pt idx="929">
                  <c:v>7874.1748849488704</c:v>
                </c:pt>
                <c:pt idx="930">
                  <c:v>7880.4612624776519</c:v>
                </c:pt>
                <c:pt idx="931">
                  <c:v>7882.1433362424932</c:v>
                </c:pt>
                <c:pt idx="932">
                  <c:v>7884.1796700619734</c:v>
                </c:pt>
                <c:pt idx="933">
                  <c:v>7884.4761342066749</c:v>
                </c:pt>
                <c:pt idx="934">
                  <c:v>7886.179034270056</c:v>
                </c:pt>
                <c:pt idx="935">
                  <c:v>7890.2097176582083</c:v>
                </c:pt>
                <c:pt idx="936">
                  <c:v>7892.2787314652096</c:v>
                </c:pt>
                <c:pt idx="937">
                  <c:v>7886.9460067792252</c:v>
                </c:pt>
                <c:pt idx="938">
                  <c:v>7887.1022099539396</c:v>
                </c:pt>
                <c:pt idx="939">
                  <c:v>7886.3315145386568</c:v>
                </c:pt>
                <c:pt idx="940">
                  <c:v>7891.9030898717738</c:v>
                </c:pt>
                <c:pt idx="941">
                  <c:v>7889.1589312434717</c:v>
                </c:pt>
                <c:pt idx="942">
                  <c:v>7891.5846695513992</c:v>
                </c:pt>
                <c:pt idx="943">
                  <c:v>7888.2095666193409</c:v>
                </c:pt>
                <c:pt idx="944">
                  <c:v>7885.7456832984217</c:v>
                </c:pt>
                <c:pt idx="945">
                  <c:v>7884.9540106676268</c:v>
                </c:pt>
                <c:pt idx="946">
                  <c:v>7888.4605142382698</c:v>
                </c:pt>
                <c:pt idx="947">
                  <c:v>7891.9920146285649</c:v>
                </c:pt>
                <c:pt idx="948">
                  <c:v>7886.6202788284145</c:v>
                </c:pt>
                <c:pt idx="949">
                  <c:v>7882.6402162169597</c:v>
                </c:pt>
                <c:pt idx="950">
                  <c:v>7883.3960961234088</c:v>
                </c:pt>
                <c:pt idx="951">
                  <c:v>7882.6011988628916</c:v>
                </c:pt>
                <c:pt idx="952">
                  <c:v>7883.3182676979222</c:v>
                </c:pt>
                <c:pt idx="953">
                  <c:v>7878.7699338278317</c:v>
                </c:pt>
                <c:pt idx="954">
                  <c:v>7881.5272387462592</c:v>
                </c:pt>
                <c:pt idx="955">
                  <c:v>7885.4682361688847</c:v>
                </c:pt>
                <c:pt idx="956">
                  <c:v>7882.1824664682772</c:v>
                </c:pt>
                <c:pt idx="957">
                  <c:v>7874.3398786891685</c:v>
                </c:pt>
                <c:pt idx="958">
                  <c:v>7868.5937203799449</c:v>
                </c:pt>
                <c:pt idx="959">
                  <c:v>7875.8881222649934</c:v>
                </c:pt>
                <c:pt idx="960">
                  <c:v>7875.7066374343249</c:v>
                </c:pt>
                <c:pt idx="961">
                  <c:v>7873.2645665443233</c:v>
                </c:pt>
                <c:pt idx="962">
                  <c:v>7880.407153498254</c:v>
                </c:pt>
                <c:pt idx="963">
                  <c:v>7882.9649555215974</c:v>
                </c:pt>
                <c:pt idx="964">
                  <c:v>7887.5577233677741</c:v>
                </c:pt>
                <c:pt idx="965">
                  <c:v>7880.6999425918602</c:v>
                </c:pt>
                <c:pt idx="966">
                  <c:v>7878.3705358606658</c:v>
                </c:pt>
                <c:pt idx="967">
                  <c:v>7881.3694926040698</c:v>
                </c:pt>
                <c:pt idx="968">
                  <c:v>7888.4045833586406</c:v>
                </c:pt>
                <c:pt idx="969">
                  <c:v>7890.7656112635959</c:v>
                </c:pt>
                <c:pt idx="970">
                  <c:v>7889.2535078663523</c:v>
                </c:pt>
                <c:pt idx="971">
                  <c:v>7889.4518723517713</c:v>
                </c:pt>
                <c:pt idx="972">
                  <c:v>7893.3094510731762</c:v>
                </c:pt>
                <c:pt idx="973">
                  <c:v>7892.365159946964</c:v>
                </c:pt>
                <c:pt idx="974">
                  <c:v>7890.740509229805</c:v>
                </c:pt>
                <c:pt idx="975">
                  <c:v>7883.8535388572382</c:v>
                </c:pt>
                <c:pt idx="976">
                  <c:v>7883.8924389126569</c:v>
                </c:pt>
                <c:pt idx="977">
                  <c:v>7882.3875196456029</c:v>
                </c:pt>
                <c:pt idx="978">
                  <c:v>7884.1409484490696</c:v>
                </c:pt>
                <c:pt idx="979">
                  <c:v>7883.3415514442086</c:v>
                </c:pt>
                <c:pt idx="980">
                  <c:v>7886.7320301408809</c:v>
                </c:pt>
                <c:pt idx="981">
                  <c:v>7893.2969114432117</c:v>
                </c:pt>
                <c:pt idx="982">
                  <c:v>7897.7101860036692</c:v>
                </c:pt>
                <c:pt idx="983">
                  <c:v>7903.2515953903676</c:v>
                </c:pt>
                <c:pt idx="984">
                  <c:v>7896.3389457233943</c:v>
                </c:pt>
                <c:pt idx="985">
                  <c:v>7890.8042890550223</c:v>
                </c:pt>
                <c:pt idx="986">
                  <c:v>7895.9538118606843</c:v>
                </c:pt>
                <c:pt idx="987">
                  <c:v>7893.7635420397755</c:v>
                </c:pt>
                <c:pt idx="988">
                  <c:v>7895.2919239048288</c:v>
                </c:pt>
                <c:pt idx="989">
                  <c:v>7901.2289713432901</c:v>
                </c:pt>
                <c:pt idx="990">
                  <c:v>7903.9633170562256</c:v>
                </c:pt>
                <c:pt idx="991">
                  <c:v>7898.620188000521</c:v>
                </c:pt>
                <c:pt idx="992">
                  <c:v>7894.3562479978618</c:v>
                </c:pt>
                <c:pt idx="993">
                  <c:v>7894.6006033502135</c:v>
                </c:pt>
                <c:pt idx="994">
                  <c:v>7891.0333043305982</c:v>
                </c:pt>
                <c:pt idx="995">
                  <c:v>7889.5714907992151</c:v>
                </c:pt>
                <c:pt idx="996">
                  <c:v>7893.7204753881715</c:v>
                </c:pt>
                <c:pt idx="997">
                  <c:v>7891.4790449701313</c:v>
                </c:pt>
                <c:pt idx="998">
                  <c:v>7890.3102563603361</c:v>
                </c:pt>
                <c:pt idx="999">
                  <c:v>7885.8870881860967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F-4DE2-94A6-91BD03A7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42351"/>
        <c:axId val="1342139471"/>
      </c:lineChart>
      <c:catAx>
        <c:axId val="13421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9471"/>
        <c:crosses val="autoZero"/>
        <c:auto val="1"/>
        <c:lblAlgn val="ctr"/>
        <c:lblOffset val="100"/>
        <c:noMultiLvlLbl val="0"/>
      </c:catAx>
      <c:valAx>
        <c:axId val="13421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Late cancellations distribution - Poisson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Late cancellations distribution - Poisson</a:t>
          </a:r>
        </a:p>
      </cx:txPr>
    </cx:title>
    <cx:plotArea>
      <cx:plotAreaRegion>
        <cx:series layoutId="clusteredColumn" uniqueId="{F824549D-90C1-4E99-AF49-E1B090F8E3E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for daily reservations - Poisson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daily reservations - Poisson</a:t>
          </a:r>
        </a:p>
      </cx:txPr>
    </cx:title>
    <cx:plotArea>
      <cx:plotAreaRegion>
        <cx:series layoutId="clusteredColumn" uniqueId="{36F99FE9-0927-42DB-AA72-F2C00E749F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for walk-ins -uniform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walk-ins -uniform</a:t>
          </a:r>
        </a:p>
      </cx:txPr>
    </cx:title>
    <cx:plotArea>
      <cx:plotAreaRegion>
        <cx:series layoutId="clusteredColumn" uniqueId="{8D0242C4-63B4-489F-BC73-FC590BC012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Daily profit at $200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profit at $200</a:t>
          </a:r>
        </a:p>
      </cx:txPr>
    </cx:title>
    <cx:plotArea>
      <cx:plotAreaRegion>
        <cx:series layoutId="boxWhisker" uniqueId="{77E00776-6F25-4B5C-8DCA-CA8D53F917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Daily profit at $230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profit at $230</a:t>
          </a:r>
        </a:p>
      </cx:txPr>
    </cx:title>
    <cx:plotArea>
      <cx:plotAreaRegion>
        <cx:series layoutId="boxWhisker" uniqueId="{1596D0BE-9C0E-4D29-96A9-34BCEF5168A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Daily profit @350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profit @350</a:t>
          </a:r>
        </a:p>
      </cx:txPr>
    </cx:title>
    <cx:plotArea>
      <cx:plotAreaRegion>
        <cx:series layoutId="boxWhisker" uniqueId="{E3EBAB87-BD50-4695-9E96-857F124A63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microsoft.com/office/2014/relationships/chartEx" Target="../charts/chartEx4.xml"/><Relationship Id="rId6" Type="http://schemas.microsoft.com/office/2014/relationships/chartEx" Target="../charts/chartEx6.xml"/><Relationship Id="rId5" Type="http://schemas.openxmlformats.org/officeDocument/2006/relationships/chart" Target="../charts/chart12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537882</xdr:colOff>
      <xdr:row>0</xdr:row>
      <xdr:rowOff>104588</xdr:rowOff>
    </xdr:from>
    <xdr:to>
      <xdr:col>15</xdr:col>
      <xdr:colOff>299190</xdr:colOff>
      <xdr:row>22</xdr:row>
      <xdr:rowOff>40922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C03CD-164A-A69D-B676-20085C1D9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7706" y="104588"/>
          <a:ext cx="7112366" cy="4045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206375</xdr:colOff>
      <xdr:row>1</xdr:row>
      <xdr:rowOff>31750</xdr:rowOff>
    </xdr:from>
    <xdr:to>
      <xdr:col>49</xdr:col>
      <xdr:colOff>511175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968A7-9DF3-4447-AE93-B29281CD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41275</xdr:colOff>
      <xdr:row>1</xdr:row>
      <xdr:rowOff>76200</xdr:rowOff>
    </xdr:from>
    <xdr:to>
      <xdr:col>57</xdr:col>
      <xdr:colOff>346075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3FCE8-4687-854B-6B23-131A94F19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600075</xdr:colOff>
      <xdr:row>1</xdr:row>
      <xdr:rowOff>114300</xdr:rowOff>
    </xdr:from>
    <xdr:to>
      <xdr:col>65</xdr:col>
      <xdr:colOff>295275</xdr:colOff>
      <xdr:row>14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0A6E29-156F-ACAE-7DEB-0FFBC996E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276225</xdr:colOff>
      <xdr:row>15</xdr:row>
      <xdr:rowOff>95250</xdr:rowOff>
    </xdr:from>
    <xdr:to>
      <xdr:col>49</xdr:col>
      <xdr:colOff>581025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FA845-9B83-83B9-6512-5836BB0CB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73025</xdr:colOff>
      <xdr:row>15</xdr:row>
      <xdr:rowOff>120650</xdr:rowOff>
    </xdr:from>
    <xdr:to>
      <xdr:col>57</xdr:col>
      <xdr:colOff>377825</xdr:colOff>
      <xdr:row>30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23AEB8-FC63-AFF5-A056-B4FF8796E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73025</xdr:colOff>
      <xdr:row>15</xdr:row>
      <xdr:rowOff>152400</xdr:rowOff>
    </xdr:from>
    <xdr:to>
      <xdr:col>65</xdr:col>
      <xdr:colOff>377825</xdr:colOff>
      <xdr:row>30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F261FB-1578-4471-C06D-8EFD64D9F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327025</xdr:colOff>
      <xdr:row>31</xdr:row>
      <xdr:rowOff>133350</xdr:rowOff>
    </xdr:from>
    <xdr:to>
      <xdr:col>50</xdr:col>
      <xdr:colOff>22225</xdr:colOff>
      <xdr:row>46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0AD343-CB9A-F4BA-7BED-55617D226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136525</xdr:colOff>
      <xdr:row>31</xdr:row>
      <xdr:rowOff>171450</xdr:rowOff>
    </xdr:from>
    <xdr:to>
      <xdr:col>57</xdr:col>
      <xdr:colOff>441325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A20753-D4F9-B9F5-9420-6EA9396A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47625</xdr:colOff>
      <xdr:row>31</xdr:row>
      <xdr:rowOff>152400</xdr:rowOff>
    </xdr:from>
    <xdr:to>
      <xdr:col>65</xdr:col>
      <xdr:colOff>352425</xdr:colOff>
      <xdr:row>46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E86855-2D7A-6F83-2602-14601C439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647700</xdr:colOff>
      <xdr:row>1010</xdr:row>
      <xdr:rowOff>120650</xdr:rowOff>
    </xdr:from>
    <xdr:to>
      <xdr:col>8</xdr:col>
      <xdr:colOff>203200</xdr:colOff>
      <xdr:row>1025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75B851-591E-C8DD-0780-600FCB25B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18666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628650</xdr:colOff>
      <xdr:row>1010</xdr:row>
      <xdr:rowOff>127000</xdr:rowOff>
    </xdr:from>
    <xdr:to>
      <xdr:col>13</xdr:col>
      <xdr:colOff>438150</xdr:colOff>
      <xdr:row>1025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F7D88E3-B265-D7F1-C723-8D8DF8C62C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4350" y="186670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647700</xdr:colOff>
      <xdr:row>1027</xdr:row>
      <xdr:rowOff>139700</xdr:rowOff>
    </xdr:from>
    <xdr:to>
      <xdr:col>8</xdr:col>
      <xdr:colOff>203200</xdr:colOff>
      <xdr:row>1042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E3E23BB-9069-6E40-5DAB-58AD406E8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18981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14</xdr:row>
      <xdr:rowOff>12700</xdr:rowOff>
    </xdr:from>
    <xdr:to>
      <xdr:col>25</xdr:col>
      <xdr:colOff>390525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68C92E-A0FB-0157-449B-2ACCDAE1B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92225" y="267970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139700</xdr:colOff>
      <xdr:row>2</xdr:row>
      <xdr:rowOff>88900</xdr:rowOff>
    </xdr:from>
    <xdr:to>
      <xdr:col>24</xdr:col>
      <xdr:colOff>488950</xdr:colOff>
      <xdr:row>12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DA1B-3098-8861-E845-0C56FCED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400050</xdr:colOff>
      <xdr:row>2</xdr:row>
      <xdr:rowOff>171450</xdr:rowOff>
    </xdr:from>
    <xdr:to>
      <xdr:col>42</xdr:col>
      <xdr:colOff>400050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F663D-5DFE-CE57-CE71-E9F55D37F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441325</xdr:colOff>
      <xdr:row>14</xdr:row>
      <xdr:rowOff>38100</xdr:rowOff>
    </xdr:from>
    <xdr:to>
      <xdr:col>44</xdr:col>
      <xdr:colOff>136525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736FF30-F595-305B-2F3B-B050F1F6E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08075" y="2705100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444500</xdr:colOff>
      <xdr:row>3</xdr:row>
      <xdr:rowOff>50800</xdr:rowOff>
    </xdr:from>
    <xdr:to>
      <xdr:col>59</xdr:col>
      <xdr:colOff>444500</xdr:colOff>
      <xdr:row>13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E9BD61-CA23-6DC5-50A4-EDB6A4069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231775</xdr:colOff>
      <xdr:row>14</xdr:row>
      <xdr:rowOff>63500</xdr:rowOff>
    </xdr:from>
    <xdr:to>
      <xdr:col>60</xdr:col>
      <xdr:colOff>536575</xdr:colOff>
      <xdr:row>29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44C35DF-3D86-AE0F-D45F-2C5B74D5D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49175" y="273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IS775_Topic_9_Workings.xlsx" TargetMode="External"/><Relationship Id="rId1" Type="http://schemas.openxmlformats.org/officeDocument/2006/relationships/externalLinkPath" Target="/Users/HP/Documents/MIS775_Topic_9_Work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Manager Page"/>
      <sheetName val="Conceptual Model"/>
      <sheetName val="Distributions"/>
      <sheetName val="Model"/>
      <sheetName val="Simulated Output"/>
      <sheetName val="Sheet1"/>
      <sheetName val="Output Summary"/>
      <sheetName val="Risk Analysis"/>
    </sheetNames>
    <sheetDataSet>
      <sheetData sheetId="0"/>
      <sheetData sheetId="1"/>
      <sheetData sheetId="2"/>
      <sheetData sheetId="3"/>
      <sheetData sheetId="4">
        <row r="4">
          <cell r="C4">
            <v>163.6638528291744</v>
          </cell>
          <cell r="H4">
            <v>44</v>
          </cell>
        </row>
        <row r="5">
          <cell r="H5">
            <v>91.336147170825612</v>
          </cell>
        </row>
        <row r="6">
          <cell r="C6">
            <v>1651160.2789470982</v>
          </cell>
          <cell r="H6">
            <v>16198.813807189728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ourism.vic.gov.au/business-information/crisis-management-guide/plan-and-prepare/booking-cancellations" TargetMode="External"/><Relationship Id="rId2" Type="http://schemas.openxmlformats.org/officeDocument/2006/relationships/hyperlink" Target="https://www.mews.com/en/blog/hotel-housekeeping-costs-per-room" TargetMode="External"/><Relationship Id="rId1" Type="http://schemas.openxmlformats.org/officeDocument/2006/relationships/hyperlink" Target="https://www.sec.gov/Archives/edgar/data/1692412/000119312523103624/d451871dars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rivago.com.au/en-AU/srl/hotels-geelong-australia?search=101-53;105-1320;106-1324;106-1527;106-2007;200-54931;dr-20240526-202405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F2A7-01C7-4601-A7FE-2CEB8C3F8A4F}">
  <dimension ref="B2:F35"/>
  <sheetViews>
    <sheetView topLeftCell="B1" zoomScale="109" workbookViewId="0">
      <selection activeCell="F35" sqref="F35"/>
    </sheetView>
  </sheetViews>
  <sheetFormatPr defaultRowHeight="14.5" x14ac:dyDescent="0.35"/>
  <cols>
    <col min="2" max="2" width="10.36328125" bestFit="1" customWidth="1"/>
    <col min="4" max="4" width="27.1796875" bestFit="1" customWidth="1"/>
    <col min="5" max="5" width="106.453125" bestFit="1" customWidth="1"/>
    <col min="6" max="6" width="142.90625" bestFit="1" customWidth="1"/>
  </cols>
  <sheetData>
    <row r="2" spans="2:6" x14ac:dyDescent="0.35">
      <c r="B2" s="47"/>
      <c r="C2" s="47"/>
      <c r="D2" s="117" t="s">
        <v>160</v>
      </c>
      <c r="E2" s="117" t="s">
        <v>161</v>
      </c>
      <c r="F2" s="47" t="s">
        <v>162</v>
      </c>
    </row>
    <row r="3" spans="2:6" x14ac:dyDescent="0.35">
      <c r="B3" s="97" t="s">
        <v>6</v>
      </c>
      <c r="C3" s="47"/>
      <c r="D3" s="47" t="s">
        <v>9</v>
      </c>
      <c r="E3" s="47" t="s">
        <v>137</v>
      </c>
      <c r="F3" s="47" t="s">
        <v>163</v>
      </c>
    </row>
    <row r="4" spans="2:6" x14ac:dyDescent="0.35">
      <c r="B4" s="47"/>
      <c r="C4" s="47"/>
      <c r="D4" s="47" t="s">
        <v>65</v>
      </c>
      <c r="E4" s="47" t="s">
        <v>158</v>
      </c>
      <c r="F4" s="47" t="s">
        <v>164</v>
      </c>
    </row>
    <row r="5" spans="2:6" x14ac:dyDescent="0.35">
      <c r="B5" s="47"/>
      <c r="C5" s="47"/>
      <c r="D5" s="47"/>
      <c r="E5" s="47"/>
      <c r="F5" s="47"/>
    </row>
    <row r="6" spans="2:6" x14ac:dyDescent="0.35">
      <c r="B6" s="97" t="s">
        <v>7</v>
      </c>
      <c r="C6" s="47"/>
      <c r="D6" s="97" t="s">
        <v>8</v>
      </c>
      <c r="E6" s="47"/>
      <c r="F6" s="47"/>
    </row>
    <row r="7" spans="2:6" x14ac:dyDescent="0.35">
      <c r="B7" s="47"/>
      <c r="C7" s="47"/>
      <c r="D7" s="47"/>
      <c r="E7" s="47"/>
      <c r="F7" s="47"/>
    </row>
    <row r="8" spans="2:6" x14ac:dyDescent="0.35">
      <c r="B8" s="47"/>
      <c r="C8" s="47"/>
      <c r="D8" s="47" t="s">
        <v>138</v>
      </c>
      <c r="E8" s="47" t="s">
        <v>140</v>
      </c>
      <c r="F8" s="47" t="s">
        <v>165</v>
      </c>
    </row>
    <row r="9" spans="2:6" x14ac:dyDescent="0.35">
      <c r="B9" s="47"/>
      <c r="C9" s="47"/>
      <c r="D9" s="47" t="s">
        <v>10</v>
      </c>
      <c r="E9" s="47" t="s">
        <v>139</v>
      </c>
      <c r="F9" s="47" t="s">
        <v>166</v>
      </c>
    </row>
    <row r="10" spans="2:6" x14ac:dyDescent="0.35">
      <c r="B10" s="47"/>
      <c r="C10" s="47"/>
      <c r="D10" s="47" t="s">
        <v>11</v>
      </c>
      <c r="E10" s="47" t="s">
        <v>141</v>
      </c>
      <c r="F10" s="47" t="s">
        <v>167</v>
      </c>
    </row>
    <row r="11" spans="2:6" x14ac:dyDescent="0.35">
      <c r="B11" s="47"/>
      <c r="C11" s="47"/>
      <c r="D11" s="47"/>
      <c r="E11" s="47"/>
      <c r="F11" s="47"/>
    </row>
    <row r="12" spans="2:6" x14ac:dyDescent="0.35">
      <c r="B12" s="47"/>
      <c r="C12" s="47"/>
      <c r="D12" s="97" t="s">
        <v>12</v>
      </c>
      <c r="E12" s="47"/>
      <c r="F12" s="47"/>
    </row>
    <row r="13" spans="2:6" x14ac:dyDescent="0.35">
      <c r="B13" s="47"/>
      <c r="C13" s="47"/>
      <c r="D13" s="47"/>
      <c r="E13" s="47"/>
      <c r="F13" s="47"/>
    </row>
    <row r="14" spans="2:6" x14ac:dyDescent="0.35">
      <c r="B14" s="47"/>
      <c r="C14" s="47"/>
      <c r="D14" s="47" t="s">
        <v>13</v>
      </c>
      <c r="E14" s="47" t="s">
        <v>142</v>
      </c>
      <c r="F14" s="47" t="s">
        <v>168</v>
      </c>
    </row>
    <row r="15" spans="2:6" x14ac:dyDescent="0.35">
      <c r="B15" s="47"/>
      <c r="C15" s="47"/>
      <c r="D15" s="47" t="s">
        <v>14</v>
      </c>
      <c r="E15" s="47" t="s">
        <v>143</v>
      </c>
      <c r="F15" s="47" t="s">
        <v>169</v>
      </c>
    </row>
    <row r="16" spans="2:6" x14ac:dyDescent="0.35">
      <c r="B16" s="47"/>
      <c r="C16" s="47"/>
      <c r="D16" s="47" t="s">
        <v>144</v>
      </c>
      <c r="E16" s="47" t="s">
        <v>145</v>
      </c>
      <c r="F16" s="47" t="s">
        <v>170</v>
      </c>
    </row>
    <row r="17" spans="2:6" x14ac:dyDescent="0.35">
      <c r="B17" s="47"/>
      <c r="C17" s="47"/>
      <c r="D17" s="47" t="s">
        <v>24</v>
      </c>
      <c r="E17" s="47" t="s">
        <v>146</v>
      </c>
      <c r="F17" s="47" t="s">
        <v>171</v>
      </c>
    </row>
    <row r="18" spans="2:6" x14ac:dyDescent="0.35">
      <c r="B18" s="47"/>
      <c r="C18" s="47"/>
      <c r="D18" s="47"/>
      <c r="E18" s="47"/>
      <c r="F18" s="47"/>
    </row>
    <row r="19" spans="2:6" x14ac:dyDescent="0.35">
      <c r="B19" s="47"/>
      <c r="C19" s="47"/>
      <c r="D19" s="97" t="s">
        <v>15</v>
      </c>
      <c r="E19" s="47"/>
      <c r="F19" s="47"/>
    </row>
    <row r="20" spans="2:6" x14ac:dyDescent="0.35">
      <c r="B20" s="47"/>
      <c r="C20" s="47"/>
      <c r="D20" s="47"/>
      <c r="E20" s="47"/>
      <c r="F20" s="47"/>
    </row>
    <row r="21" spans="2:6" x14ac:dyDescent="0.35">
      <c r="B21" s="47"/>
      <c r="C21" s="47"/>
      <c r="D21" s="47" t="s">
        <v>23</v>
      </c>
      <c r="E21" s="47" t="s">
        <v>148</v>
      </c>
      <c r="F21" s="47" t="s">
        <v>175</v>
      </c>
    </row>
    <row r="22" spans="2:6" x14ac:dyDescent="0.35">
      <c r="B22" s="47"/>
      <c r="C22" s="47"/>
      <c r="D22" s="47" t="s">
        <v>16</v>
      </c>
      <c r="E22" s="47" t="s">
        <v>147</v>
      </c>
      <c r="F22" s="47" t="s">
        <v>172</v>
      </c>
    </row>
    <row r="23" spans="2:6" x14ac:dyDescent="0.35">
      <c r="B23" s="47"/>
      <c r="C23" s="47"/>
      <c r="D23" s="47" t="s">
        <v>17</v>
      </c>
      <c r="E23" s="47" t="s">
        <v>149</v>
      </c>
      <c r="F23" s="47" t="s">
        <v>173</v>
      </c>
    </row>
    <row r="24" spans="2:6" x14ac:dyDescent="0.35">
      <c r="B24" s="47"/>
      <c r="C24" s="47"/>
      <c r="D24" s="47" t="s">
        <v>22</v>
      </c>
      <c r="E24" s="47" t="s">
        <v>150</v>
      </c>
      <c r="F24" s="47" t="s">
        <v>174</v>
      </c>
    </row>
    <row r="25" spans="2:6" x14ac:dyDescent="0.35">
      <c r="B25" s="47"/>
      <c r="C25" s="47"/>
      <c r="D25" s="47"/>
      <c r="E25" s="47"/>
      <c r="F25" s="47"/>
    </row>
    <row r="26" spans="2:6" x14ac:dyDescent="0.35">
      <c r="B26" s="47"/>
      <c r="C26" s="47"/>
      <c r="D26" s="47"/>
      <c r="E26" s="47"/>
      <c r="F26" s="47"/>
    </row>
    <row r="27" spans="2:6" x14ac:dyDescent="0.35">
      <c r="B27" s="47"/>
      <c r="C27" s="47"/>
      <c r="D27" s="97" t="s">
        <v>18</v>
      </c>
      <c r="E27" s="47"/>
      <c r="F27" s="47"/>
    </row>
    <row r="28" spans="2:6" x14ac:dyDescent="0.35">
      <c r="B28" s="47"/>
      <c r="C28" s="47"/>
      <c r="D28" s="47"/>
      <c r="E28" s="47"/>
      <c r="F28" s="47"/>
    </row>
    <row r="29" spans="2:6" x14ac:dyDescent="0.35">
      <c r="B29" s="47"/>
      <c r="C29" s="47"/>
      <c r="D29" s="47" t="s">
        <v>19</v>
      </c>
      <c r="E29" s="47" t="s">
        <v>151</v>
      </c>
      <c r="F29" s="47" t="s">
        <v>176</v>
      </c>
    </row>
    <row r="30" spans="2:6" x14ac:dyDescent="0.35">
      <c r="B30" s="47"/>
      <c r="C30" s="47"/>
      <c r="D30" s="47" t="s">
        <v>20</v>
      </c>
      <c r="E30" s="47" t="s">
        <v>152</v>
      </c>
      <c r="F30" s="47" t="s">
        <v>177</v>
      </c>
    </row>
    <row r="31" spans="2:6" x14ac:dyDescent="0.35">
      <c r="B31" s="47"/>
      <c r="C31" s="47"/>
      <c r="D31" s="47" t="s">
        <v>21</v>
      </c>
      <c r="E31" s="47" t="s">
        <v>153</v>
      </c>
      <c r="F31" s="47" t="s">
        <v>178</v>
      </c>
    </row>
    <row r="32" spans="2:6" x14ac:dyDescent="0.35">
      <c r="B32" s="47"/>
      <c r="C32" s="47"/>
      <c r="D32" s="47" t="s">
        <v>25</v>
      </c>
      <c r="E32" s="47" t="s">
        <v>154</v>
      </c>
      <c r="F32" s="47" t="s">
        <v>179</v>
      </c>
    </row>
    <row r="33" spans="2:6" x14ac:dyDescent="0.35">
      <c r="B33" s="47"/>
      <c r="C33" s="47"/>
      <c r="D33" s="47" t="s">
        <v>32</v>
      </c>
      <c r="E33" s="47" t="s">
        <v>155</v>
      </c>
      <c r="F33" s="47" t="s">
        <v>180</v>
      </c>
    </row>
    <row r="34" spans="2:6" x14ac:dyDescent="0.35">
      <c r="B34" s="47"/>
      <c r="C34" s="47"/>
      <c r="D34" s="47" t="s">
        <v>156</v>
      </c>
      <c r="E34" s="47" t="s">
        <v>159</v>
      </c>
      <c r="F34" s="47" t="s">
        <v>182</v>
      </c>
    </row>
    <row r="35" spans="2:6" x14ac:dyDescent="0.35">
      <c r="B35" s="47"/>
      <c r="C35" s="47"/>
      <c r="D35" s="47" t="s">
        <v>67</v>
      </c>
      <c r="E35" s="47" t="s">
        <v>157</v>
      </c>
      <c r="F35" s="47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B130-7CDF-400A-9C93-4938CD2F1703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51</v>
      </c>
      <c r="D6">
        <v>10</v>
      </c>
      <c r="E6" s="109">
        <v>35</v>
      </c>
      <c r="F6" s="109">
        <v>10</v>
      </c>
      <c r="G6" s="109">
        <v>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4620</v>
      </c>
      <c r="E8" s="107">
        <v>6720</v>
      </c>
      <c r="F8" s="107">
        <v>4620</v>
      </c>
      <c r="G8" s="107">
        <v>2620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07FF-2E75-4283-A106-099B0E291B59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51</v>
      </c>
      <c r="D6">
        <v>10</v>
      </c>
      <c r="E6" s="109">
        <v>35</v>
      </c>
      <c r="F6" s="109">
        <v>10</v>
      </c>
      <c r="G6" s="109">
        <v>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5520</v>
      </c>
      <c r="E8" s="107">
        <v>8070</v>
      </c>
      <c r="F8" s="107">
        <v>5520</v>
      </c>
      <c r="G8" s="107">
        <v>3220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8F4-2B3E-47B8-8130-4F72AA78E2FC}">
  <sheetPr>
    <outlinePr summaryBelow="0"/>
  </sheetPr>
  <dimension ref="B1:G11"/>
  <sheetViews>
    <sheetView showGridLines="0" workbookViewId="0">
      <selection activeCell="H18" sqref="H18"/>
    </sheetView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51</v>
      </c>
      <c r="D6">
        <v>10</v>
      </c>
      <c r="E6" s="109">
        <v>35</v>
      </c>
      <c r="F6" s="109">
        <v>10</v>
      </c>
      <c r="G6" s="109">
        <v>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9120</v>
      </c>
      <c r="E8" s="107">
        <v>13470</v>
      </c>
      <c r="F8" s="107">
        <v>9120</v>
      </c>
      <c r="G8" s="107">
        <v>5620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E5EB-46A9-41B6-9D91-82D10907A4D5}">
  <sheetPr>
    <outlinePr summaryBelow="0"/>
  </sheetPr>
  <dimension ref="B1:F11"/>
  <sheetViews>
    <sheetView showGridLines="0" workbookViewId="0">
      <selection activeCell="K3" sqref="K3"/>
    </sheetView>
  </sheetViews>
  <sheetFormatPr defaultRowHeight="14.5" outlineLevelRow="1" outlineLevelCol="1" x14ac:dyDescent="0.35"/>
  <cols>
    <col min="3" max="3" width="5.9062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40" t="s">
        <v>39</v>
      </c>
      <c r="C2" s="40"/>
      <c r="D2" s="43"/>
      <c r="E2" s="43"/>
      <c r="F2" s="43"/>
    </row>
    <row r="3" spans="2:6" ht="15.5" collapsed="1" x14ac:dyDescent="0.35">
      <c r="B3" s="39"/>
      <c r="C3" s="39"/>
      <c r="D3" s="44" t="s">
        <v>41</v>
      </c>
      <c r="E3" s="44" t="s">
        <v>48</v>
      </c>
      <c r="F3" s="44" t="s">
        <v>50</v>
      </c>
    </row>
    <row r="4" spans="2:6" ht="147" hidden="1" outlineLevel="1" x14ac:dyDescent="0.35">
      <c r="B4" s="108"/>
      <c r="C4" s="108"/>
      <c r="E4" s="110" t="s">
        <v>184</v>
      </c>
      <c r="F4" s="110" t="s">
        <v>184</v>
      </c>
    </row>
    <row r="5" spans="2:6" x14ac:dyDescent="0.35">
      <c r="B5" s="41" t="s">
        <v>40</v>
      </c>
      <c r="C5" s="41"/>
      <c r="D5" s="106"/>
      <c r="E5" s="106"/>
      <c r="F5" s="106"/>
    </row>
    <row r="6" spans="2:6" outlineLevel="1" x14ac:dyDescent="0.35">
      <c r="B6" s="108"/>
      <c r="C6" s="108" t="s">
        <v>38</v>
      </c>
      <c r="D6">
        <v>50</v>
      </c>
      <c r="E6" s="109">
        <v>50</v>
      </c>
      <c r="F6" s="109">
        <v>0</v>
      </c>
    </row>
    <row r="7" spans="2:6" x14ac:dyDescent="0.35">
      <c r="B7" s="41" t="s">
        <v>42</v>
      </c>
      <c r="C7" s="41"/>
      <c r="D7" s="106"/>
      <c r="E7" s="106"/>
      <c r="F7" s="106"/>
    </row>
    <row r="8" spans="2:6" ht="15" outlineLevel="1" thickBot="1" x14ac:dyDescent="0.4">
      <c r="B8" s="42"/>
      <c r="C8" s="42" t="s">
        <v>46</v>
      </c>
      <c r="D8" s="107">
        <v>8435</v>
      </c>
      <c r="E8" s="107">
        <v>8435</v>
      </c>
      <c r="F8" s="107">
        <v>-1565</v>
      </c>
    </row>
    <row r="9" spans="2:6" x14ac:dyDescent="0.35">
      <c r="B9" t="s">
        <v>43</v>
      </c>
    </row>
    <row r="10" spans="2:6" x14ac:dyDescent="0.35">
      <c r="B10" t="s">
        <v>44</v>
      </c>
    </row>
    <row r="11" spans="2:6" x14ac:dyDescent="0.35">
      <c r="B11" t="s">
        <v>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A20F-28BF-4732-BEE8-BD096DE18398}">
  <sheetPr>
    <outlinePr summaryBelow="0"/>
  </sheetPr>
  <dimension ref="B1:F11"/>
  <sheetViews>
    <sheetView showGridLines="0" topLeftCell="B1" workbookViewId="0"/>
  </sheetViews>
  <sheetFormatPr defaultRowHeight="14.5" outlineLevelRow="1" outlineLevelCol="1" x14ac:dyDescent="0.35"/>
  <cols>
    <col min="3" max="3" width="5.9062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40" t="s">
        <v>39</v>
      </c>
      <c r="C2" s="40"/>
      <c r="D2" s="43"/>
      <c r="E2" s="43"/>
      <c r="F2" s="43"/>
    </row>
    <row r="3" spans="2:6" ht="15.5" collapsed="1" x14ac:dyDescent="0.35">
      <c r="B3" s="39"/>
      <c r="C3" s="39"/>
      <c r="D3" s="44" t="s">
        <v>41</v>
      </c>
      <c r="E3" s="44" t="s">
        <v>48</v>
      </c>
      <c r="F3" s="44" t="s">
        <v>50</v>
      </c>
    </row>
    <row r="4" spans="2:6" ht="147" hidden="1" outlineLevel="1" x14ac:dyDescent="0.35">
      <c r="B4" s="108"/>
      <c r="C4" s="108"/>
      <c r="E4" s="110" t="s">
        <v>184</v>
      </c>
      <c r="F4" s="110" t="s">
        <v>184</v>
      </c>
    </row>
    <row r="5" spans="2:6" x14ac:dyDescent="0.35">
      <c r="B5" s="41" t="s">
        <v>40</v>
      </c>
      <c r="C5" s="41"/>
      <c r="D5" s="106"/>
      <c r="E5" s="106"/>
      <c r="F5" s="106"/>
    </row>
    <row r="6" spans="2:6" outlineLevel="1" x14ac:dyDescent="0.35">
      <c r="B6" s="108"/>
      <c r="C6" s="108" t="s">
        <v>38</v>
      </c>
      <c r="D6">
        <v>50</v>
      </c>
      <c r="E6" s="109">
        <v>50</v>
      </c>
      <c r="F6" s="109">
        <v>0</v>
      </c>
    </row>
    <row r="7" spans="2:6" x14ac:dyDescent="0.35">
      <c r="B7" s="41" t="s">
        <v>42</v>
      </c>
      <c r="C7" s="41"/>
      <c r="D7" s="106"/>
      <c r="E7" s="106"/>
      <c r="F7" s="106"/>
    </row>
    <row r="8" spans="2:6" ht="15" outlineLevel="1" thickBot="1" x14ac:dyDescent="0.4">
      <c r="B8" s="42"/>
      <c r="C8" s="42" t="s">
        <v>46</v>
      </c>
      <c r="D8" s="107">
        <v>9935</v>
      </c>
      <c r="E8" s="107">
        <v>9935</v>
      </c>
      <c r="F8" s="107">
        <v>-1565</v>
      </c>
    </row>
    <row r="9" spans="2:6" x14ac:dyDescent="0.35">
      <c r="B9" t="s">
        <v>43</v>
      </c>
    </row>
    <row r="10" spans="2:6" x14ac:dyDescent="0.35">
      <c r="B10" t="s">
        <v>44</v>
      </c>
    </row>
    <row r="11" spans="2:6" x14ac:dyDescent="0.35">
      <c r="B11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CF79-C56A-4CA3-8F55-D2AA1ED9944A}">
  <sheetPr>
    <outlinePr summaryBelow="0"/>
  </sheetPr>
  <dimension ref="B1:F11"/>
  <sheetViews>
    <sheetView showGridLines="0" workbookViewId="0">
      <selection activeCell="I10" sqref="I10"/>
    </sheetView>
  </sheetViews>
  <sheetFormatPr defaultRowHeight="14.5" outlineLevelRow="1" outlineLevelCol="1" x14ac:dyDescent="0.35"/>
  <cols>
    <col min="3" max="3" width="5.9062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40" t="s">
        <v>39</v>
      </c>
      <c r="C2" s="40"/>
      <c r="D2" s="43"/>
      <c r="E2" s="43"/>
      <c r="F2" s="43"/>
    </row>
    <row r="3" spans="2:6" ht="15.5" collapsed="1" x14ac:dyDescent="0.35">
      <c r="B3" s="39"/>
      <c r="C3" s="39"/>
      <c r="D3" s="44" t="s">
        <v>41</v>
      </c>
      <c r="E3" s="44" t="s">
        <v>48</v>
      </c>
      <c r="F3" s="44" t="s">
        <v>50</v>
      </c>
    </row>
    <row r="4" spans="2:6" ht="147" hidden="1" outlineLevel="1" x14ac:dyDescent="0.35">
      <c r="B4" s="108"/>
      <c r="C4" s="108"/>
      <c r="E4" s="110" t="s">
        <v>184</v>
      </c>
      <c r="F4" s="110" t="s">
        <v>184</v>
      </c>
    </row>
    <row r="5" spans="2:6" x14ac:dyDescent="0.35">
      <c r="B5" s="41" t="s">
        <v>40</v>
      </c>
      <c r="C5" s="41"/>
      <c r="D5" s="106"/>
      <c r="E5" s="106"/>
      <c r="F5" s="106"/>
    </row>
    <row r="6" spans="2:6" outlineLevel="1" x14ac:dyDescent="0.35">
      <c r="B6" s="108"/>
      <c r="C6" s="108" t="s">
        <v>38</v>
      </c>
      <c r="D6">
        <v>50</v>
      </c>
      <c r="E6" s="109">
        <v>50</v>
      </c>
      <c r="F6" s="109">
        <v>0</v>
      </c>
    </row>
    <row r="7" spans="2:6" x14ac:dyDescent="0.35">
      <c r="B7" s="41" t="s">
        <v>42</v>
      </c>
      <c r="C7" s="41"/>
      <c r="D7" s="106"/>
      <c r="E7" s="106"/>
      <c r="F7" s="106"/>
    </row>
    <row r="8" spans="2:6" ht="15" outlineLevel="1" thickBot="1" x14ac:dyDescent="0.4">
      <c r="B8" s="42"/>
      <c r="C8" s="42" t="s">
        <v>46</v>
      </c>
      <c r="D8" s="107">
        <v>15935</v>
      </c>
      <c r="E8" s="107">
        <v>15935</v>
      </c>
      <c r="F8" s="107">
        <v>-1565</v>
      </c>
    </row>
    <row r="9" spans="2:6" x14ac:dyDescent="0.35">
      <c r="B9" t="s">
        <v>43</v>
      </c>
    </row>
    <row r="10" spans="2:6" x14ac:dyDescent="0.35">
      <c r="B10" t="s">
        <v>44</v>
      </c>
    </row>
    <row r="11" spans="2:6" x14ac:dyDescent="0.35">
      <c r="B11" t="s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D1CA-F7EA-4D28-999B-AAE9A0F3FCBD}">
  <dimension ref="B3:S56"/>
  <sheetViews>
    <sheetView topLeftCell="E1" workbookViewId="0">
      <selection activeCell="I9" sqref="I9"/>
    </sheetView>
  </sheetViews>
  <sheetFormatPr defaultRowHeight="14.5" x14ac:dyDescent="0.35"/>
  <cols>
    <col min="2" max="2" width="16.08984375" bestFit="1" customWidth="1"/>
    <col min="3" max="3" width="21.26953125" bestFit="1" customWidth="1"/>
    <col min="5" max="5" width="10" bestFit="1" customWidth="1"/>
    <col min="6" max="6" width="10.08984375" bestFit="1" customWidth="1"/>
    <col min="7" max="7" width="15.7265625" bestFit="1" customWidth="1"/>
    <col min="9" max="10" width="15.7265625" bestFit="1" customWidth="1"/>
    <col min="11" max="11" width="21.08984375" bestFit="1" customWidth="1"/>
    <col min="12" max="12" width="10.08984375" bestFit="1" customWidth="1"/>
    <col min="14" max="14" width="15.54296875" bestFit="1" customWidth="1"/>
    <col min="15" max="15" width="16.81640625" bestFit="1" customWidth="1"/>
    <col min="16" max="16" width="12.453125" bestFit="1" customWidth="1"/>
    <col min="18" max="18" width="16.81640625" bestFit="1" customWidth="1"/>
  </cols>
  <sheetData>
    <row r="3" spans="2:13" x14ac:dyDescent="0.35">
      <c r="B3" s="27" t="s">
        <v>13</v>
      </c>
      <c r="C3" s="50" t="s">
        <v>59</v>
      </c>
      <c r="K3" s="27" t="s">
        <v>72</v>
      </c>
      <c r="M3" s="50" t="s">
        <v>64</v>
      </c>
    </row>
    <row r="5" spans="2:13" x14ac:dyDescent="0.35">
      <c r="B5" s="47" t="s">
        <v>13</v>
      </c>
      <c r="C5" s="47" t="s">
        <v>58</v>
      </c>
      <c r="E5" s="47" t="s">
        <v>52</v>
      </c>
      <c r="F5" s="47" t="s">
        <v>53</v>
      </c>
      <c r="G5" s="47" t="s">
        <v>54</v>
      </c>
      <c r="K5" s="47" t="s">
        <v>52</v>
      </c>
      <c r="L5" s="47" t="s">
        <v>53</v>
      </c>
    </row>
    <row r="6" spans="2:13" x14ac:dyDescent="0.35">
      <c r="B6" s="47">
        <v>0</v>
      </c>
      <c r="C6" s="49">
        <f>_xlfn.POISSON.DIST(Distributions!B6,15,TRUE)</f>
        <v>3.0590232050182579E-7</v>
      </c>
      <c r="E6" s="47">
        <v>0</v>
      </c>
      <c r="F6" s="47">
        <v>0</v>
      </c>
      <c r="G6" s="47">
        <v>0</v>
      </c>
      <c r="K6" s="47">
        <v>0</v>
      </c>
      <c r="L6" s="47">
        <v>35</v>
      </c>
    </row>
    <row r="7" spans="2:13" x14ac:dyDescent="0.35">
      <c r="B7" s="47">
        <v>1</v>
      </c>
      <c r="C7" s="49">
        <f>_xlfn.POISSON.DIST(Distributions!B7,15,TRUE)</f>
        <v>4.8944371280292126E-6</v>
      </c>
      <c r="E7" s="47">
        <v>0</v>
      </c>
      <c r="F7" s="47">
        <v>0</v>
      </c>
      <c r="G7" s="47">
        <v>1</v>
      </c>
    </row>
    <row r="8" spans="2:13" x14ac:dyDescent="0.35">
      <c r="B8" s="47">
        <v>2</v>
      </c>
      <c r="C8" s="49">
        <f>_xlfn.POISSON.DIST(Distributions!B8,15,TRUE)</f>
        <v>3.9308448184484612E-5</v>
      </c>
      <c r="E8" s="47">
        <v>0</v>
      </c>
      <c r="F8" s="47">
        <v>0</v>
      </c>
      <c r="G8" s="47">
        <v>2</v>
      </c>
    </row>
    <row r="9" spans="2:13" x14ac:dyDescent="0.35">
      <c r="B9" s="47">
        <v>3</v>
      </c>
      <c r="C9" s="49">
        <f>_xlfn.POISSON.DIST(Distributions!B9,15,TRUE)</f>
        <v>2.1137850346676163E-4</v>
      </c>
      <c r="E9" s="47">
        <v>0</v>
      </c>
      <c r="F9" s="47">
        <v>0</v>
      </c>
      <c r="G9" s="47">
        <v>3</v>
      </c>
    </row>
    <row r="10" spans="2:13" x14ac:dyDescent="0.35">
      <c r="B10" s="47">
        <v>4</v>
      </c>
      <c r="C10" s="49">
        <f>_xlfn.POISSON.DIST(Distributions!B10,15,TRUE)</f>
        <v>8.5664121077530042E-4</v>
      </c>
      <c r="E10" s="47">
        <v>0</v>
      </c>
      <c r="F10" s="47">
        <v>0</v>
      </c>
      <c r="G10" s="47">
        <v>4</v>
      </c>
    </row>
    <row r="11" spans="2:13" x14ac:dyDescent="0.35">
      <c r="B11" s="47">
        <v>5</v>
      </c>
      <c r="C11" s="49">
        <f>_xlfn.POISSON.DIST(Distributions!B11,15,TRUE)</f>
        <v>2.7924293327009166E-3</v>
      </c>
      <c r="E11" s="47">
        <v>0</v>
      </c>
      <c r="F11" s="47">
        <v>0</v>
      </c>
      <c r="G11" s="47">
        <v>5</v>
      </c>
    </row>
    <row r="12" spans="2:13" x14ac:dyDescent="0.35">
      <c r="B12" s="47">
        <v>6</v>
      </c>
      <c r="C12" s="49">
        <f>_xlfn.POISSON.DIST(Distributions!B12,15,TRUE)</f>
        <v>7.6318996375149576E-3</v>
      </c>
      <c r="E12" s="47">
        <v>0</v>
      </c>
      <c r="F12" s="47">
        <v>0.01</v>
      </c>
      <c r="G12" s="47">
        <v>6</v>
      </c>
      <c r="K12" t="s">
        <v>55</v>
      </c>
      <c r="M12" s="50" t="s">
        <v>63</v>
      </c>
    </row>
    <row r="13" spans="2:13" x14ac:dyDescent="0.35">
      <c r="B13" s="47">
        <v>7</v>
      </c>
      <c r="C13" s="49">
        <f>_xlfn.POISSON.DIST(Distributions!B13,15,TRUE)</f>
        <v>1.8002193147830761E-2</v>
      </c>
      <c r="E13" s="47">
        <v>0.01</v>
      </c>
      <c r="F13" s="47">
        <v>0.02</v>
      </c>
      <c r="G13" s="47">
        <v>7</v>
      </c>
    </row>
    <row r="14" spans="2:13" x14ac:dyDescent="0.35">
      <c r="B14" s="47">
        <v>8</v>
      </c>
      <c r="C14" s="49">
        <f>_xlfn.POISSON.DIST(Distributions!B14,15,TRUE)</f>
        <v>3.7446493479672882E-2</v>
      </c>
      <c r="E14" s="47">
        <v>0.02</v>
      </c>
      <c r="F14" s="47">
        <v>0.04</v>
      </c>
      <c r="G14" s="47">
        <v>8</v>
      </c>
      <c r="K14" t="s">
        <v>57</v>
      </c>
    </row>
    <row r="15" spans="2:13" x14ac:dyDescent="0.35">
      <c r="B15" s="47">
        <v>9</v>
      </c>
      <c r="C15" s="49">
        <f>_xlfn.POISSON.DIST(Distributions!B15,15,TRUE)</f>
        <v>6.9853660699409792E-2</v>
      </c>
      <c r="E15" s="47">
        <v>0.04</v>
      </c>
      <c r="F15" s="47">
        <v>7.0000000000000007E-2</v>
      </c>
      <c r="G15" s="47">
        <v>9</v>
      </c>
    </row>
    <row r="16" spans="2:13" x14ac:dyDescent="0.35">
      <c r="B16" s="47">
        <v>10</v>
      </c>
      <c r="C16" s="49">
        <f>_xlfn.POISSON.DIST(Distributions!B16,15,TRUE)</f>
        <v>0.1184644115290151</v>
      </c>
      <c r="E16" s="47">
        <v>7.0000000000000007E-2</v>
      </c>
      <c r="F16" s="47">
        <v>0.12</v>
      </c>
      <c r="G16" s="47">
        <v>10</v>
      </c>
      <c r="K16" s="47" t="s">
        <v>56</v>
      </c>
      <c r="L16" s="47" t="s">
        <v>62</v>
      </c>
    </row>
    <row r="17" spans="2:19" x14ac:dyDescent="0.35">
      <c r="B17" s="47">
        <v>11</v>
      </c>
      <c r="C17" s="49">
        <f>_xlfn.POISSON.DIST(Distributions!B17,15,TRUE)</f>
        <v>0.18475179902393143</v>
      </c>
      <c r="E17" s="47">
        <v>0.12</v>
      </c>
      <c r="F17" s="47">
        <v>0.18</v>
      </c>
      <c r="G17" s="47">
        <v>11</v>
      </c>
      <c r="K17" s="47">
        <f>(15+40+75)/3</f>
        <v>43.333333333333336</v>
      </c>
      <c r="L17" s="47">
        <f>_xlfn.STDEV.S(15,40,75)</f>
        <v>30.138568866708543</v>
      </c>
      <c r="O17" s="113"/>
      <c r="P17" s="113"/>
      <c r="R17" s="113"/>
      <c r="S17" s="113"/>
    </row>
    <row r="18" spans="2:19" x14ac:dyDescent="0.35">
      <c r="B18" s="112">
        <v>12</v>
      </c>
      <c r="C18" s="49">
        <f>_xlfn.POISSON.DIST(Distributions!B18,15,TRUE)</f>
        <v>0.26761103339257686</v>
      </c>
      <c r="E18" s="47">
        <v>0.18</v>
      </c>
      <c r="F18" s="47">
        <v>0.27</v>
      </c>
      <c r="G18" s="112">
        <v>12</v>
      </c>
    </row>
    <row r="19" spans="2:19" x14ac:dyDescent="0.35">
      <c r="B19" s="112">
        <v>13</v>
      </c>
      <c r="C19" s="49">
        <f>_xlfn.POISSON.DIST(Distributions!B19,15,TRUE)</f>
        <v>0.36321784227947546</v>
      </c>
      <c r="E19" s="47">
        <v>0.27</v>
      </c>
      <c r="F19" s="47">
        <v>0.36</v>
      </c>
      <c r="G19" s="112">
        <v>13</v>
      </c>
    </row>
    <row r="20" spans="2:19" x14ac:dyDescent="0.35">
      <c r="B20" s="47">
        <v>14</v>
      </c>
      <c r="C20" s="49">
        <f>_xlfn.POISSON.DIST(Distributions!B20,15,TRUE)</f>
        <v>0.46565370894400981</v>
      </c>
      <c r="E20" s="47">
        <v>0.36</v>
      </c>
      <c r="F20" s="47">
        <v>0.47</v>
      </c>
      <c r="G20" s="47">
        <v>14</v>
      </c>
    </row>
    <row r="21" spans="2:19" x14ac:dyDescent="0.35">
      <c r="B21" s="47">
        <v>15</v>
      </c>
      <c r="C21" s="49">
        <f>_xlfn.POISSON.DIST(Distributions!B21,15,TRUE)</f>
        <v>0.56808957560854367</v>
      </c>
      <c r="E21" s="47">
        <v>0.47</v>
      </c>
      <c r="F21" s="47">
        <v>0.56999999999999995</v>
      </c>
      <c r="G21" s="47">
        <v>15</v>
      </c>
      <c r="J21" s="27" t="s">
        <v>27</v>
      </c>
      <c r="K21" s="50" t="s">
        <v>61</v>
      </c>
    </row>
    <row r="22" spans="2:19" x14ac:dyDescent="0.35">
      <c r="B22" s="47">
        <v>16</v>
      </c>
      <c r="C22" s="49">
        <f>_xlfn.POISSON.DIST(Distributions!B22,15,TRUE)</f>
        <v>0.66412320060654451</v>
      </c>
      <c r="E22" s="47">
        <v>0.56999999999999995</v>
      </c>
      <c r="F22" s="47">
        <v>0.66</v>
      </c>
      <c r="G22" s="47">
        <v>16</v>
      </c>
    </row>
    <row r="23" spans="2:19" x14ac:dyDescent="0.35">
      <c r="B23" s="47">
        <v>17</v>
      </c>
      <c r="C23" s="49">
        <f>_xlfn.POISSON.DIST(Distributions!B23,15,TRUE)</f>
        <v>0.74885875207536889</v>
      </c>
      <c r="E23" s="47">
        <v>0.66</v>
      </c>
      <c r="F23" s="47">
        <v>0.75</v>
      </c>
      <c r="G23" s="47">
        <v>17</v>
      </c>
    </row>
    <row r="24" spans="2:19" x14ac:dyDescent="0.35">
      <c r="B24" s="47">
        <v>18</v>
      </c>
      <c r="C24" s="49">
        <f>_xlfn.POISSON.DIST(Distributions!B24,15,TRUE)</f>
        <v>0.81947171163272248</v>
      </c>
      <c r="E24" s="47">
        <v>0.75</v>
      </c>
      <c r="F24" s="47">
        <v>0.82</v>
      </c>
      <c r="G24" s="47">
        <v>18</v>
      </c>
      <c r="J24" s="47" t="s">
        <v>27</v>
      </c>
      <c r="K24" s="47" t="s">
        <v>60</v>
      </c>
      <c r="M24" s="47" t="s">
        <v>52</v>
      </c>
      <c r="N24" s="47" t="s">
        <v>53</v>
      </c>
      <c r="O24" s="47" t="s">
        <v>27</v>
      </c>
    </row>
    <row r="25" spans="2:19" x14ac:dyDescent="0.35">
      <c r="B25" s="47">
        <v>19</v>
      </c>
      <c r="C25" s="49">
        <f>_xlfn.POISSON.DIST(Distributions!B25,15,TRUE)</f>
        <v>0.87521878496747518</v>
      </c>
      <c r="E25" s="47">
        <v>0.82</v>
      </c>
      <c r="F25" s="47">
        <v>0.88</v>
      </c>
      <c r="G25" s="47">
        <v>19</v>
      </c>
      <c r="J25" s="47">
        <v>0</v>
      </c>
      <c r="K25" s="49">
        <f>_xlfn.POISSON.DIST(J25,6,TRUE)</f>
        <v>2.4787521766663585E-3</v>
      </c>
      <c r="M25" s="47">
        <v>0</v>
      </c>
      <c r="N25" s="47">
        <v>0</v>
      </c>
      <c r="O25" s="47">
        <v>0</v>
      </c>
    </row>
    <row r="26" spans="2:19" x14ac:dyDescent="0.35">
      <c r="B26" s="47">
        <v>20</v>
      </c>
      <c r="C26" s="49">
        <f>_xlfn.POISSON.DIST(Distributions!B26,15,TRUE)</f>
        <v>0.91702908996853982</v>
      </c>
      <c r="E26" s="47">
        <v>0.88</v>
      </c>
      <c r="F26" s="47">
        <v>0.92</v>
      </c>
      <c r="G26" s="47">
        <v>20</v>
      </c>
      <c r="J26" s="47">
        <v>1</v>
      </c>
      <c r="K26" s="49">
        <f t="shared" ref="K26:K45" si="0">_xlfn.POISSON.DIST(J26,6,TRUE)</f>
        <v>1.7351265236664509E-2</v>
      </c>
      <c r="M26" s="47">
        <v>0</v>
      </c>
      <c r="N26" s="47">
        <v>0.02</v>
      </c>
      <c r="O26" s="47">
        <v>1</v>
      </c>
    </row>
    <row r="27" spans="2:19" x14ac:dyDescent="0.35">
      <c r="B27" s="47">
        <v>21</v>
      </c>
      <c r="C27" s="49">
        <f>_xlfn.POISSON.DIST(Distributions!B27,15,TRUE)</f>
        <v>0.94689359354072877</v>
      </c>
      <c r="E27" s="47">
        <v>0.92</v>
      </c>
      <c r="F27" s="47">
        <v>0.95</v>
      </c>
      <c r="G27" s="47">
        <v>21</v>
      </c>
      <c r="J27" s="47">
        <v>2</v>
      </c>
      <c r="K27" s="49">
        <f t="shared" si="0"/>
        <v>6.196880441665896E-2</v>
      </c>
      <c r="M27" s="47">
        <v>0.02</v>
      </c>
      <c r="N27" s="47">
        <v>0.06</v>
      </c>
      <c r="O27" s="47">
        <v>2</v>
      </c>
    </row>
    <row r="28" spans="2:19" x14ac:dyDescent="0.35">
      <c r="B28" s="47">
        <v>22</v>
      </c>
      <c r="C28" s="49">
        <f>_xlfn.POISSON.DIST(Distributions!B28,15,TRUE)</f>
        <v>0.96725575506722128</v>
      </c>
      <c r="E28" s="47">
        <v>0.95</v>
      </c>
      <c r="F28" s="47">
        <v>0.97</v>
      </c>
      <c r="G28" s="47">
        <v>22</v>
      </c>
      <c r="J28" s="47">
        <v>3</v>
      </c>
      <c r="K28" s="49">
        <f t="shared" si="0"/>
        <v>0.15120388277664787</v>
      </c>
      <c r="M28" s="47">
        <v>0.06</v>
      </c>
      <c r="N28" s="47">
        <v>0.15</v>
      </c>
      <c r="O28" s="47">
        <v>3</v>
      </c>
    </row>
    <row r="29" spans="2:19" x14ac:dyDescent="0.35">
      <c r="B29" s="47">
        <v>23</v>
      </c>
      <c r="C29" s="49">
        <f>_xlfn.POISSON.DIST(Distributions!B29,15,TRUE)</f>
        <v>0.98053542562797724</v>
      </c>
      <c r="E29" s="47">
        <v>0.97</v>
      </c>
      <c r="F29" s="47">
        <v>0.98</v>
      </c>
      <c r="G29" s="47">
        <v>23</v>
      </c>
      <c r="J29" s="47">
        <v>4</v>
      </c>
      <c r="K29" s="49">
        <f t="shared" si="0"/>
        <v>0.28505650031663121</v>
      </c>
      <c r="M29" s="47">
        <v>0.15</v>
      </c>
      <c r="N29" s="47">
        <v>0.28999999999999998</v>
      </c>
      <c r="O29" s="47">
        <v>4</v>
      </c>
    </row>
    <row r="30" spans="2:19" x14ac:dyDescent="0.35">
      <c r="B30" s="47">
        <v>24</v>
      </c>
      <c r="C30" s="49">
        <f>_xlfn.POISSON.DIST(Distributions!B30,15,TRUE)</f>
        <v>0.98883521972844979</v>
      </c>
      <c r="E30" s="47">
        <v>0.98</v>
      </c>
      <c r="F30" s="47">
        <v>0.99</v>
      </c>
      <c r="G30" s="47">
        <v>24</v>
      </c>
      <c r="J30" s="47">
        <v>5</v>
      </c>
      <c r="K30" s="49">
        <f t="shared" si="0"/>
        <v>0.44567964136461113</v>
      </c>
      <c r="M30" s="47">
        <v>0.28999999999999998</v>
      </c>
      <c r="N30" s="47">
        <v>0.45</v>
      </c>
      <c r="O30" s="47">
        <v>5</v>
      </c>
    </row>
    <row r="31" spans="2:19" x14ac:dyDescent="0.35">
      <c r="B31" s="47">
        <v>25</v>
      </c>
      <c r="C31" s="49">
        <f>_xlfn.POISSON.DIST(Distributions!B31,15,TRUE)</f>
        <v>0.9938150961887332</v>
      </c>
      <c r="E31" s="47">
        <v>0.99</v>
      </c>
      <c r="F31" s="47">
        <v>0.99</v>
      </c>
      <c r="G31" s="47">
        <v>25</v>
      </c>
      <c r="J31" s="47">
        <v>6</v>
      </c>
      <c r="K31" s="49">
        <f t="shared" si="0"/>
        <v>0.60630278241259128</v>
      </c>
      <c r="M31" s="47">
        <v>0.45</v>
      </c>
      <c r="N31" s="47">
        <v>0.61</v>
      </c>
      <c r="O31" s="47">
        <v>6</v>
      </c>
    </row>
    <row r="32" spans="2:19" x14ac:dyDescent="0.35">
      <c r="B32" s="112">
        <v>26</v>
      </c>
      <c r="C32" s="49">
        <f>_xlfn.POISSON.DIST(Distributions!B32,15,TRUE)</f>
        <v>0.99668810183889678</v>
      </c>
      <c r="E32" s="47">
        <v>0.99</v>
      </c>
      <c r="F32" s="47">
        <v>1</v>
      </c>
      <c r="G32" s="112">
        <v>26</v>
      </c>
      <c r="J32" s="47">
        <v>7</v>
      </c>
      <c r="K32" s="49">
        <f t="shared" si="0"/>
        <v>0.74397976045371694</v>
      </c>
      <c r="M32" s="47">
        <v>0.61</v>
      </c>
      <c r="N32" s="47">
        <v>0.74</v>
      </c>
      <c r="O32" s="47">
        <v>7</v>
      </c>
    </row>
    <row r="33" spans="2:15" x14ac:dyDescent="0.35">
      <c r="B33" s="112">
        <v>27</v>
      </c>
      <c r="C33" s="49">
        <f>_xlfn.POISSON.DIST(Distributions!B33,15,TRUE)</f>
        <v>0.99828421608898754</v>
      </c>
      <c r="E33" s="47">
        <v>1</v>
      </c>
      <c r="F33" s="47">
        <v>1</v>
      </c>
      <c r="G33" s="112">
        <v>27</v>
      </c>
      <c r="J33" s="47">
        <v>8</v>
      </c>
      <c r="K33" s="49">
        <f t="shared" si="0"/>
        <v>0.84723749398456127</v>
      </c>
      <c r="M33" s="47">
        <v>0.74</v>
      </c>
      <c r="N33" s="47">
        <v>0.85</v>
      </c>
      <c r="O33" s="47">
        <v>8</v>
      </c>
    </row>
    <row r="34" spans="2:15" x14ac:dyDescent="0.35">
      <c r="B34" s="47">
        <v>28</v>
      </c>
      <c r="C34" s="49">
        <f>_xlfn.POISSON.DIST(Distributions!B34,15,TRUE)</f>
        <v>0.99913927729439345</v>
      </c>
      <c r="E34" s="47">
        <v>1</v>
      </c>
      <c r="F34" s="47">
        <v>1</v>
      </c>
      <c r="G34" s="47">
        <v>28</v>
      </c>
      <c r="J34" s="47">
        <v>9</v>
      </c>
      <c r="K34" s="49">
        <f t="shared" si="0"/>
        <v>0.91607598300512416</v>
      </c>
      <c r="M34" s="47">
        <v>0.85</v>
      </c>
      <c r="N34" s="47">
        <v>0.92</v>
      </c>
      <c r="O34" s="47">
        <v>9</v>
      </c>
    </row>
    <row r="35" spans="2:15" x14ac:dyDescent="0.35">
      <c r="B35" s="47">
        <v>29</v>
      </c>
      <c r="C35" s="49">
        <f>_xlfn.POISSON.DIST(Distributions!B35,15,TRUE)</f>
        <v>0.99958155033167229</v>
      </c>
      <c r="E35" s="47">
        <v>1</v>
      </c>
      <c r="F35" s="47">
        <v>1</v>
      </c>
      <c r="G35" s="47">
        <v>29</v>
      </c>
      <c r="J35" s="47">
        <v>10</v>
      </c>
      <c r="K35" s="49">
        <f t="shared" si="0"/>
        <v>0.95737907641746189</v>
      </c>
      <c r="M35" s="47">
        <v>0.92</v>
      </c>
      <c r="N35" s="47">
        <v>0.96</v>
      </c>
      <c r="O35" s="47">
        <v>10</v>
      </c>
    </row>
    <row r="36" spans="2:15" x14ac:dyDescent="0.35">
      <c r="B36" s="47">
        <v>30</v>
      </c>
      <c r="C36" s="49">
        <f>_xlfn.POISSON.DIST(Distributions!B36,15,TRUE)</f>
        <v>0.99980268685031182</v>
      </c>
      <c r="E36" s="47">
        <v>1</v>
      </c>
      <c r="F36" s="47">
        <v>1</v>
      </c>
      <c r="G36" s="47">
        <v>30</v>
      </c>
      <c r="J36" s="47">
        <v>11</v>
      </c>
      <c r="K36" s="49">
        <f t="shared" si="0"/>
        <v>0.97990803646055524</v>
      </c>
      <c r="M36" s="47">
        <v>0.96</v>
      </c>
      <c r="N36" s="47">
        <v>0.98</v>
      </c>
      <c r="O36" s="47">
        <v>11</v>
      </c>
    </row>
    <row r="37" spans="2:15" x14ac:dyDescent="0.35">
      <c r="B37" s="47">
        <v>31</v>
      </c>
      <c r="C37" s="49">
        <f>_xlfn.POISSON.DIST(Distributions!B37,15,TRUE)</f>
        <v>0.99990968839158889</v>
      </c>
      <c r="E37" s="47">
        <v>1</v>
      </c>
      <c r="F37" s="47">
        <v>1</v>
      </c>
      <c r="G37" s="47">
        <v>31</v>
      </c>
      <c r="J37" s="47">
        <v>12</v>
      </c>
      <c r="K37" s="49">
        <f t="shared" si="0"/>
        <v>0.99117251648210192</v>
      </c>
      <c r="M37" s="47">
        <v>0.98</v>
      </c>
      <c r="N37" s="47">
        <v>0.99</v>
      </c>
      <c r="O37" s="47">
        <v>12</v>
      </c>
    </row>
    <row r="38" spans="2:15" x14ac:dyDescent="0.35">
      <c r="B38" s="47">
        <v>32</v>
      </c>
      <c r="C38" s="49">
        <f>_xlfn.POISSON.DIST(Distributions!B38,15,TRUE)</f>
        <v>0.99995984536406257</v>
      </c>
      <c r="E38" s="47">
        <v>1</v>
      </c>
      <c r="F38" s="47">
        <v>1</v>
      </c>
      <c r="G38" s="47">
        <v>32</v>
      </c>
      <c r="J38" s="47">
        <v>13</v>
      </c>
      <c r="K38" s="49">
        <f t="shared" si="0"/>
        <v>0.99637150726127721</v>
      </c>
      <c r="M38" s="47">
        <v>0.99</v>
      </c>
      <c r="N38" s="47">
        <v>1</v>
      </c>
      <c r="O38" s="47">
        <v>13</v>
      </c>
    </row>
    <row r="39" spans="2:15" x14ac:dyDescent="0.35">
      <c r="B39" s="47">
        <v>33</v>
      </c>
      <c r="C39" s="49">
        <f>_xlfn.POISSON.DIST(Distributions!B39,15,TRUE)</f>
        <v>0.99998264398791425</v>
      </c>
      <c r="E39" s="47">
        <v>1</v>
      </c>
      <c r="F39" s="47">
        <v>1</v>
      </c>
      <c r="G39" s="47">
        <v>33</v>
      </c>
      <c r="J39" s="47">
        <v>14</v>
      </c>
      <c r="K39" s="49">
        <f t="shared" si="0"/>
        <v>0.9985996461666381</v>
      </c>
      <c r="M39" s="47">
        <v>1</v>
      </c>
      <c r="N39" s="47">
        <v>1</v>
      </c>
      <c r="O39" s="47">
        <v>14</v>
      </c>
    </row>
    <row r="40" spans="2:15" x14ac:dyDescent="0.35">
      <c r="B40" s="47">
        <v>34</v>
      </c>
      <c r="C40" s="49">
        <f>_xlfn.POISSON.DIST(Distributions!B40,15,TRUE)</f>
        <v>0.99999270220431935</v>
      </c>
      <c r="E40" s="47">
        <v>1</v>
      </c>
      <c r="F40" s="47">
        <v>1</v>
      </c>
      <c r="G40" s="47">
        <v>34</v>
      </c>
      <c r="J40" s="47">
        <v>15</v>
      </c>
      <c r="K40" s="49">
        <f t="shared" si="0"/>
        <v>0.99949090172878252</v>
      </c>
      <c r="M40" s="47">
        <v>1</v>
      </c>
      <c r="N40" s="47">
        <v>1</v>
      </c>
      <c r="O40" s="47">
        <v>15</v>
      </c>
    </row>
    <row r="41" spans="2:15" x14ac:dyDescent="0.35">
      <c r="B41" s="47">
        <v>35</v>
      </c>
      <c r="C41" s="49">
        <f>_xlfn.POISSON.DIST(Distributions!B41,15,TRUE)</f>
        <v>0.99999701286849296</v>
      </c>
      <c r="E41" s="47">
        <v>1</v>
      </c>
      <c r="F41" s="47">
        <v>1</v>
      </c>
      <c r="G41" s="47">
        <v>35</v>
      </c>
      <c r="J41" s="47">
        <v>16</v>
      </c>
      <c r="K41" s="49">
        <f t="shared" si="0"/>
        <v>0.99982512256458667</v>
      </c>
      <c r="M41" s="47">
        <v>1</v>
      </c>
      <c r="N41" s="47">
        <v>1</v>
      </c>
      <c r="O41" s="47">
        <v>16</v>
      </c>
    </row>
    <row r="42" spans="2:15" x14ac:dyDescent="0.35">
      <c r="B42" s="47">
        <v>36</v>
      </c>
      <c r="C42" s="49">
        <f>_xlfn.POISSON.DIST(Distributions!B42,15,TRUE)</f>
        <v>0.99999880897856541</v>
      </c>
      <c r="E42" s="47">
        <v>1</v>
      </c>
      <c r="F42" s="47">
        <v>1</v>
      </c>
      <c r="G42" s="47">
        <v>36</v>
      </c>
      <c r="J42" s="47">
        <v>17</v>
      </c>
      <c r="K42" s="49">
        <f t="shared" si="0"/>
        <v>0.99994308285957634</v>
      </c>
      <c r="M42" s="47">
        <v>1</v>
      </c>
      <c r="N42" s="47">
        <v>1</v>
      </c>
      <c r="O42" s="47">
        <v>17</v>
      </c>
    </row>
    <row r="43" spans="2:15" x14ac:dyDescent="0.35">
      <c r="B43" s="47">
        <v>37</v>
      </c>
      <c r="C43" s="49">
        <f>_xlfn.POISSON.DIST(Distributions!B43,15,TRUE)</f>
        <v>0.9999995371312973</v>
      </c>
      <c r="E43" s="47">
        <v>1</v>
      </c>
      <c r="F43" s="47">
        <v>1</v>
      </c>
      <c r="G43" s="47">
        <v>37</v>
      </c>
      <c r="J43" s="47">
        <v>18</v>
      </c>
      <c r="K43" s="49">
        <f t="shared" si="0"/>
        <v>0.99998240295790619</v>
      </c>
      <c r="M43" s="47">
        <v>1</v>
      </c>
      <c r="N43" s="47">
        <v>1</v>
      </c>
      <c r="O43" s="47">
        <v>18</v>
      </c>
    </row>
    <row r="44" spans="2:15" x14ac:dyDescent="0.35">
      <c r="B44" s="47">
        <v>38</v>
      </c>
      <c r="C44" s="49">
        <f>_xlfn.POISSON.DIST(Distributions!B44,15,TRUE)</f>
        <v>0.99999982456000747</v>
      </c>
      <c r="E44" s="47">
        <v>1</v>
      </c>
      <c r="F44" s="47">
        <v>1</v>
      </c>
      <c r="G44" s="47">
        <v>38</v>
      </c>
      <c r="J44" s="47">
        <v>19</v>
      </c>
      <c r="K44" s="49">
        <f t="shared" si="0"/>
        <v>0.99999481983106298</v>
      </c>
      <c r="M44" s="47">
        <v>1</v>
      </c>
      <c r="N44" s="47">
        <v>1</v>
      </c>
      <c r="O44" s="47">
        <v>19</v>
      </c>
    </row>
    <row r="45" spans="2:15" x14ac:dyDescent="0.35">
      <c r="B45" s="47">
        <v>39</v>
      </c>
      <c r="C45" s="49">
        <f>_xlfn.POISSON.DIST(Distributions!B45,15,TRUE)</f>
        <v>0.99999993510951124</v>
      </c>
      <c r="E45" s="47">
        <v>1</v>
      </c>
      <c r="F45" s="47">
        <v>1</v>
      </c>
      <c r="G45" s="47">
        <v>39</v>
      </c>
      <c r="J45" s="47">
        <v>20</v>
      </c>
      <c r="K45" s="49">
        <f t="shared" si="0"/>
        <v>0.99999854489300999</v>
      </c>
      <c r="M45" s="47">
        <v>1</v>
      </c>
      <c r="N45" s="47">
        <v>1</v>
      </c>
      <c r="O45" s="47">
        <v>20</v>
      </c>
    </row>
    <row r="46" spans="2:15" x14ac:dyDescent="0.35">
      <c r="B46" s="112">
        <v>40</v>
      </c>
      <c r="C46" s="49">
        <f>_xlfn.POISSON.DIST(Distributions!B46,15,TRUE)</f>
        <v>0.99999997656557515</v>
      </c>
      <c r="E46" s="47">
        <v>1</v>
      </c>
      <c r="F46" s="47">
        <v>1</v>
      </c>
      <c r="G46" s="112">
        <v>40</v>
      </c>
    </row>
    <row r="47" spans="2:15" x14ac:dyDescent="0.35">
      <c r="B47" s="112">
        <v>41</v>
      </c>
      <c r="C47" s="49">
        <f>_xlfn.POISSON.DIST(Distributions!B47,15,TRUE)</f>
        <v>0.99999999173242782</v>
      </c>
      <c r="E47" s="47">
        <v>1</v>
      </c>
      <c r="F47" s="47">
        <v>1</v>
      </c>
      <c r="G47" s="112">
        <v>41</v>
      </c>
    </row>
    <row r="48" spans="2:15" x14ac:dyDescent="0.35">
      <c r="B48" s="47">
        <v>42</v>
      </c>
      <c r="C48" s="49">
        <f>_xlfn.POISSON.DIST(Distributions!B48,15,TRUE)</f>
        <v>0.99999999714916088</v>
      </c>
      <c r="E48" s="47">
        <v>1</v>
      </c>
      <c r="F48" s="47">
        <v>1</v>
      </c>
      <c r="G48" s="47">
        <v>42</v>
      </c>
    </row>
    <row r="49" spans="2:7" x14ac:dyDescent="0.35">
      <c r="B49" s="47">
        <v>43</v>
      </c>
      <c r="C49" s="49">
        <f>_xlfn.POISSON.DIST(Distributions!B49,15,TRUE)</f>
        <v>0.99999999903871895</v>
      </c>
      <c r="E49" s="47">
        <v>1</v>
      </c>
      <c r="F49" s="47">
        <v>1</v>
      </c>
      <c r="G49" s="47">
        <v>43</v>
      </c>
    </row>
    <row r="50" spans="2:7" x14ac:dyDescent="0.35">
      <c r="B50" s="47">
        <v>44</v>
      </c>
      <c r="C50" s="49">
        <f>_xlfn.POISSON.DIST(Distributions!B50,15,TRUE)</f>
        <v>0.99999999968288655</v>
      </c>
      <c r="E50" s="47">
        <v>1</v>
      </c>
      <c r="F50" s="47">
        <v>1</v>
      </c>
      <c r="G50" s="47">
        <v>44</v>
      </c>
    </row>
    <row r="51" spans="2:7" x14ac:dyDescent="0.35">
      <c r="B51" s="47">
        <v>45</v>
      </c>
      <c r="C51" s="49">
        <f>_xlfn.POISSON.DIST(Distributions!B51,15,TRUE)</f>
        <v>0.99999999989760902</v>
      </c>
      <c r="E51" s="47">
        <v>1</v>
      </c>
      <c r="F51" s="47">
        <v>1</v>
      </c>
      <c r="G51" s="47">
        <v>45</v>
      </c>
    </row>
    <row r="52" spans="2:7" x14ac:dyDescent="0.35">
      <c r="B52" s="47">
        <v>46</v>
      </c>
      <c r="C52" s="49">
        <f>_xlfn.POISSON.DIST(Distributions!B52,15,TRUE)</f>
        <v>0.99999999996762723</v>
      </c>
      <c r="E52" s="47">
        <v>1</v>
      </c>
      <c r="F52" s="47">
        <v>1</v>
      </c>
      <c r="G52" s="47">
        <v>46</v>
      </c>
    </row>
    <row r="53" spans="2:7" x14ac:dyDescent="0.35">
      <c r="B53" s="47">
        <v>47</v>
      </c>
      <c r="C53" s="49">
        <f>_xlfn.POISSON.DIST(Distributions!B53,15,TRUE)</f>
        <v>0.99999999998997346</v>
      </c>
      <c r="E53" s="47">
        <v>1</v>
      </c>
      <c r="F53" s="47">
        <v>1</v>
      </c>
      <c r="G53" s="47">
        <v>47</v>
      </c>
    </row>
    <row r="54" spans="2:7" x14ac:dyDescent="0.35">
      <c r="B54" s="47">
        <v>48</v>
      </c>
      <c r="C54" s="49">
        <f>_xlfn.POISSON.DIST(Distributions!B54,15,TRUE)</f>
        <v>0.99999999999695666</v>
      </c>
      <c r="E54" s="47">
        <v>1</v>
      </c>
      <c r="F54" s="47">
        <v>1</v>
      </c>
      <c r="G54" s="47">
        <v>48</v>
      </c>
    </row>
    <row r="55" spans="2:7" x14ac:dyDescent="0.35">
      <c r="B55" s="47">
        <v>49</v>
      </c>
      <c r="C55" s="49">
        <f>_xlfn.POISSON.DIST(Distributions!B55,15,TRUE)</f>
        <v>0.99999999999909439</v>
      </c>
      <c r="E55" s="47">
        <v>1</v>
      </c>
      <c r="F55" s="47">
        <v>1</v>
      </c>
      <c r="G55" s="47">
        <v>49</v>
      </c>
    </row>
    <row r="56" spans="2:7" x14ac:dyDescent="0.35">
      <c r="B56" s="47">
        <v>50</v>
      </c>
      <c r="C56" s="49">
        <f>_xlfn.POISSON.DIST(Distributions!B56,15,TRUE)</f>
        <v>0.99999999999973577</v>
      </c>
      <c r="E56" s="47">
        <v>1</v>
      </c>
      <c r="F56" s="47">
        <v>1</v>
      </c>
      <c r="G56" s="47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9B8F-01FA-4262-88A5-1B738C3D16FF}">
  <sheetPr>
    <tabColor rgb="FFC00000"/>
  </sheetPr>
  <dimension ref="B2:Q28"/>
  <sheetViews>
    <sheetView showGridLines="0" tabSelected="1" zoomScaleNormal="100" workbookViewId="0">
      <selection activeCell="H7" sqref="H7"/>
    </sheetView>
  </sheetViews>
  <sheetFormatPr defaultColWidth="9.1796875" defaultRowHeight="15.5" x14ac:dyDescent="0.35"/>
  <cols>
    <col min="1" max="1" width="5.453125" style="5" customWidth="1"/>
    <col min="2" max="2" width="46" style="5" customWidth="1"/>
    <col min="3" max="3" width="11.81640625" style="5" bestFit="1" customWidth="1"/>
    <col min="4" max="4" width="5.1796875" style="5" customWidth="1"/>
    <col min="5" max="5" width="3.453125" style="5" customWidth="1"/>
    <col min="6" max="6" width="4.7265625" style="5" customWidth="1"/>
    <col min="7" max="7" width="51.54296875" style="5" bestFit="1" customWidth="1"/>
    <col min="8" max="8" width="13.26953125" style="5" customWidth="1"/>
    <col min="9" max="11" width="9.54296875" style="5" customWidth="1"/>
    <col min="12" max="16384" width="9.1796875" style="5"/>
  </cols>
  <sheetData>
    <row r="2" spans="2:17" ht="18.5" x14ac:dyDescent="0.45">
      <c r="B2" s="1" t="s">
        <v>0</v>
      </c>
      <c r="C2" s="2"/>
      <c r="D2" s="2"/>
      <c r="E2" s="3"/>
      <c r="F2" s="2"/>
      <c r="G2" s="4" t="s">
        <v>1</v>
      </c>
    </row>
    <row r="3" spans="2:17" x14ac:dyDescent="0.35">
      <c r="C3"/>
      <c r="E3" s="6"/>
      <c r="G3" s="27" t="s">
        <v>2</v>
      </c>
      <c r="H3"/>
    </row>
    <row r="4" spans="2:17" ht="15.65" customHeight="1" x14ac:dyDescent="0.35">
      <c r="B4" s="15" t="s">
        <v>19</v>
      </c>
      <c r="C4" s="16">
        <f ca="1">(H18*H19)+H17+H20+'Model_Simulated Data'!H7+C9</f>
        <v>1551.6860350784455</v>
      </c>
      <c r="E4" s="6"/>
      <c r="G4" s="9" t="s">
        <v>13</v>
      </c>
      <c r="H4" s="35">
        <f ca="1">VLOOKUP(RAND(),Distributions!E6:G56,3)</f>
        <v>12</v>
      </c>
      <c r="I4" s="10"/>
      <c r="J4" s="10"/>
      <c r="K4" s="10"/>
      <c r="L4" s="10"/>
    </row>
    <row r="5" spans="2:17" x14ac:dyDescent="0.35">
      <c r="B5" s="58" t="s">
        <v>21</v>
      </c>
      <c r="C5" s="16">
        <f ca="1">H12*C6+C7</f>
        <v>12435</v>
      </c>
      <c r="E5" s="6"/>
      <c r="G5" s="9" t="s">
        <v>27</v>
      </c>
      <c r="H5" s="48">
        <f ca="1">VLOOKUP(RAND(),Distributions!M25:O45,3)</f>
        <v>5</v>
      </c>
      <c r="I5"/>
      <c r="J5"/>
      <c r="K5"/>
      <c r="L5"/>
      <c r="M5"/>
      <c r="N5"/>
      <c r="O5"/>
      <c r="P5"/>
      <c r="Q5"/>
    </row>
    <row r="6" spans="2:17" x14ac:dyDescent="0.35">
      <c r="B6" s="15" t="s">
        <v>20</v>
      </c>
      <c r="C6" s="62">
        <f ca="1">MIN((H4+C10-H5),H18)</f>
        <v>35</v>
      </c>
      <c r="E6" s="6"/>
      <c r="G6" s="9" t="s">
        <v>72</v>
      </c>
      <c r="H6" s="48">
        <f ca="1">RANDBETWEEN(Distributions!K6,Distributions!L6)</f>
        <v>28</v>
      </c>
      <c r="I6"/>
      <c r="J6"/>
      <c r="K6"/>
      <c r="L6"/>
      <c r="M6"/>
      <c r="N6"/>
      <c r="O6"/>
      <c r="P6"/>
      <c r="Q6"/>
    </row>
    <row r="7" spans="2:17" x14ac:dyDescent="0.35">
      <c r="B7" s="15" t="s">
        <v>31</v>
      </c>
      <c r="C7" s="16">
        <f ca="1">H11*H5</f>
        <v>185</v>
      </c>
      <c r="E7" s="6"/>
      <c r="G7" s="9" t="s">
        <v>28</v>
      </c>
      <c r="H7" s="14">
        <f ca="1">_xlfn.NORM.INV(RAND(),Distributions!K17,Distributions!L17)</f>
        <v>56.686035078445343</v>
      </c>
      <c r="I7"/>
      <c r="J7"/>
      <c r="K7"/>
      <c r="L7"/>
      <c r="M7"/>
      <c r="N7"/>
      <c r="O7"/>
      <c r="P7"/>
      <c r="Q7"/>
    </row>
    <row r="8" spans="2:17" x14ac:dyDescent="0.35">
      <c r="B8" s="25" t="s">
        <v>67</v>
      </c>
      <c r="C8" s="53">
        <f ca="1">MAX(0,H4+C10-H5-H18)</f>
        <v>0</v>
      </c>
      <c r="E8" s="6"/>
      <c r="G8"/>
      <c r="H8"/>
      <c r="I8"/>
      <c r="J8"/>
      <c r="K8"/>
      <c r="L8"/>
      <c r="M8"/>
      <c r="N8"/>
      <c r="O8"/>
      <c r="P8"/>
      <c r="Q8"/>
    </row>
    <row r="9" spans="2:17" x14ac:dyDescent="0.35">
      <c r="B9" s="25" t="s">
        <v>32</v>
      </c>
      <c r="C9" s="37">
        <f ca="1">(H12+180)*C8</f>
        <v>0</v>
      </c>
      <c r="E9" s="6"/>
      <c r="G9"/>
      <c r="H9"/>
      <c r="I9"/>
      <c r="J9"/>
      <c r="K9"/>
      <c r="L9"/>
      <c r="M9"/>
      <c r="N9"/>
      <c r="O9"/>
      <c r="P9"/>
      <c r="Q9"/>
    </row>
    <row r="10" spans="2:17" x14ac:dyDescent="0.35">
      <c r="B10" s="25" t="s">
        <v>70</v>
      </c>
      <c r="C10" s="53">
        <f ca="1">MIN(H6,(H13-H4+H5))</f>
        <v>28</v>
      </c>
      <c r="E10" s="6"/>
      <c r="G10" s="27" t="s">
        <v>3</v>
      </c>
      <c r="H10"/>
      <c r="I10"/>
      <c r="J10"/>
      <c r="K10"/>
      <c r="L10"/>
      <c r="M10"/>
      <c r="N10"/>
      <c r="O10"/>
      <c r="P10"/>
      <c r="Q10"/>
    </row>
    <row r="11" spans="2:17" x14ac:dyDescent="0.35">
      <c r="E11" s="6"/>
      <c r="G11" s="19" t="s">
        <v>29</v>
      </c>
      <c r="H11" s="20">
        <v>37</v>
      </c>
      <c r="I11"/>
      <c r="J11"/>
      <c r="K11"/>
      <c r="L11"/>
      <c r="M11"/>
      <c r="N11"/>
      <c r="O11"/>
      <c r="P11"/>
      <c r="Q11"/>
    </row>
    <row r="12" spans="2:17" x14ac:dyDescent="0.35">
      <c r="B12" s="17" t="s">
        <v>9</v>
      </c>
      <c r="C12" s="38">
        <f ca="1">C5-C4</f>
        <v>10883.313964921555</v>
      </c>
      <c r="E12" s="6"/>
      <c r="G12" s="19" t="s">
        <v>30</v>
      </c>
      <c r="H12" s="32">
        <v>350</v>
      </c>
      <c r="I12"/>
      <c r="J12"/>
      <c r="K12"/>
      <c r="L12"/>
      <c r="M12"/>
      <c r="N12"/>
      <c r="O12"/>
      <c r="P12"/>
      <c r="Q12"/>
    </row>
    <row r="13" spans="2:17" x14ac:dyDescent="0.35">
      <c r="B13" s="52" t="s">
        <v>65</v>
      </c>
      <c r="C13" s="52" t="str">
        <f ca="1">IF(C6=50,"Yes","No")</f>
        <v>No</v>
      </c>
      <c r="E13" s="6"/>
      <c r="G13" s="26" t="s">
        <v>66</v>
      </c>
      <c r="H13" s="26">
        <v>55</v>
      </c>
      <c r="I13"/>
      <c r="J13"/>
      <c r="K13"/>
      <c r="L13"/>
      <c r="M13"/>
      <c r="N13"/>
      <c r="O13"/>
      <c r="P13"/>
      <c r="Q13"/>
    </row>
    <row r="14" spans="2:17" x14ac:dyDescent="0.35">
      <c r="B14" s="18"/>
      <c r="C14" s="18"/>
      <c r="E14" s="6"/>
      <c r="I14"/>
      <c r="J14"/>
      <c r="K14"/>
      <c r="L14"/>
      <c r="M14"/>
      <c r="N14"/>
      <c r="O14"/>
      <c r="P14"/>
      <c r="Q14"/>
    </row>
    <row r="15" spans="2:17" x14ac:dyDescent="0.35">
      <c r="E15" s="6"/>
      <c r="I15"/>
      <c r="J15"/>
      <c r="K15"/>
      <c r="L15"/>
      <c r="M15"/>
      <c r="N15"/>
      <c r="O15"/>
      <c r="P15"/>
      <c r="Q15"/>
    </row>
    <row r="16" spans="2:17" ht="15.65" customHeight="1" x14ac:dyDescent="0.35">
      <c r="E16" s="6"/>
      <c r="G16" s="27" t="s">
        <v>5</v>
      </c>
      <c r="H16"/>
      <c r="I16"/>
      <c r="J16"/>
      <c r="K16"/>
      <c r="L16"/>
      <c r="M16"/>
      <c r="N16"/>
      <c r="O16"/>
      <c r="P16"/>
      <c r="Q16"/>
    </row>
    <row r="17" spans="5:17" ht="18" customHeight="1" x14ac:dyDescent="0.35">
      <c r="E17" s="6"/>
      <c r="G17" s="21" t="s">
        <v>34</v>
      </c>
      <c r="H17" s="22">
        <v>420</v>
      </c>
      <c r="I17"/>
      <c r="J17"/>
      <c r="K17"/>
      <c r="L17"/>
      <c r="M17"/>
      <c r="N17"/>
      <c r="O17"/>
      <c r="P17"/>
      <c r="Q17"/>
    </row>
    <row r="18" spans="5:17" ht="18.399999999999999" customHeight="1" x14ac:dyDescent="0.35">
      <c r="E18" s="6"/>
      <c r="G18" s="21" t="s">
        <v>16</v>
      </c>
      <c r="H18" s="33">
        <v>50</v>
      </c>
      <c r="I18"/>
      <c r="J18"/>
      <c r="K18"/>
      <c r="L18"/>
      <c r="M18"/>
      <c r="N18"/>
      <c r="O18"/>
      <c r="P18"/>
      <c r="Q18"/>
    </row>
    <row r="19" spans="5:17" x14ac:dyDescent="0.35">
      <c r="E19" s="6"/>
      <c r="G19" s="21" t="s">
        <v>26</v>
      </c>
      <c r="H19" s="23">
        <v>16</v>
      </c>
      <c r="I19"/>
      <c r="J19"/>
      <c r="K19"/>
      <c r="L19"/>
      <c r="M19"/>
      <c r="N19"/>
      <c r="O19"/>
      <c r="P19"/>
      <c r="Q19"/>
    </row>
    <row r="20" spans="5:17" x14ac:dyDescent="0.35">
      <c r="E20" s="6"/>
      <c r="G20" s="21" t="s">
        <v>33</v>
      </c>
      <c r="H20" s="29">
        <v>275</v>
      </c>
    </row>
    <row r="21" spans="5:17" x14ac:dyDescent="0.35">
      <c r="E21" s="6"/>
      <c r="G21" s="45"/>
      <c r="H21" s="46"/>
      <c r="I21" s="24"/>
    </row>
    <row r="22" spans="5:17" x14ac:dyDescent="0.35">
      <c r="E22" s="6"/>
      <c r="G22"/>
      <c r="H22"/>
    </row>
    <row r="23" spans="5:17" x14ac:dyDescent="0.35">
      <c r="E23" s="6"/>
      <c r="G23"/>
      <c r="H23"/>
    </row>
    <row r="24" spans="5:17" x14ac:dyDescent="0.35">
      <c r="E24" s="6"/>
      <c r="G24"/>
      <c r="H24"/>
    </row>
    <row r="25" spans="5:17" x14ac:dyDescent="0.35">
      <c r="E25" s="6"/>
    </row>
    <row r="26" spans="5:17" x14ac:dyDescent="0.35">
      <c r="E26" s="6"/>
    </row>
    <row r="28" spans="5:17" x14ac:dyDescent="0.35">
      <c r="J28" s="5" t="s">
        <v>4</v>
      </c>
    </row>
  </sheetData>
  <sheetProtection formatCells="0" formatColumns="0" formatRows="0" insertColumns="0" insertRows="0" insertHyperlinks="0" deleteColumns="0" deleteRows="0" sort="0" autoFilter="0" pivotTables="0"/>
  <scenarios current="0" sqref="C14 C6">
    <scenario name="Reduce cost of on-boarding" locked="1" count="1" user="David Stewart" comment="Created by David Stewart on 16/08/2019">
      <inputCells r="H17" val="35"/>
    </scenario>
  </scenarios>
  <dataValidations count="3">
    <dataValidation type="whole" allowBlank="1" showInputMessage="1" showErrorMessage="1" sqref="H4" xr:uid="{C52A63DD-1FA3-4382-83D1-BA5A9CE68A8F}">
      <formula1>0</formula1>
      <formula2>50</formula2>
    </dataValidation>
    <dataValidation type="whole" allowBlank="1" showInputMessage="1" showErrorMessage="1" sqref="C8" xr:uid="{8AAC2DF8-BA74-442F-9AC9-092A57DD4671}">
      <formula1>0</formula1>
      <formula2>10</formula2>
    </dataValidation>
    <dataValidation type="list" allowBlank="1" showInputMessage="1" showErrorMessage="1" sqref="H12" xr:uid="{DC837FA9-9806-4A58-87F3-BEA897F1E934}">
      <formula1>"200,230,350"</formula1>
    </dataValidation>
  </dataValidations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0732-DEEE-4F38-B5DD-68FDAB8F79F7}">
  <dimension ref="B1:AO1009"/>
  <sheetViews>
    <sheetView topLeftCell="BB29" zoomScale="86" workbookViewId="0">
      <selection activeCell="BP17" sqref="BP17"/>
    </sheetView>
  </sheetViews>
  <sheetFormatPr defaultRowHeight="14.5" x14ac:dyDescent="0.35"/>
  <cols>
    <col min="3" max="3" width="13.36328125" customWidth="1"/>
    <col min="4" max="4" width="12.08984375" customWidth="1"/>
    <col min="5" max="5" width="11.453125" customWidth="1"/>
    <col min="6" max="6" width="12.90625" customWidth="1"/>
    <col min="7" max="7" width="12.26953125" customWidth="1"/>
    <col min="8" max="8" width="9.7265625" bestFit="1" customWidth="1"/>
    <col min="9" max="9" width="9.81640625" bestFit="1" customWidth="1"/>
    <col min="10" max="10" width="14.36328125" bestFit="1" customWidth="1"/>
    <col min="11" max="12" width="17.6328125" bestFit="1" customWidth="1"/>
    <col min="14" max="14" width="9.81640625" bestFit="1" customWidth="1"/>
    <col min="16" max="16" width="13.81640625" customWidth="1"/>
    <col min="17" max="17" width="15.36328125" customWidth="1"/>
    <col min="18" max="18" width="13.81640625" customWidth="1"/>
    <col min="19" max="19" width="16.6328125" customWidth="1"/>
    <col min="20" max="20" width="9.81640625" bestFit="1" customWidth="1"/>
    <col min="22" max="22" width="11.08984375" customWidth="1"/>
    <col min="23" max="23" width="13.90625" bestFit="1" customWidth="1"/>
    <col min="25" max="27" width="15.36328125" customWidth="1"/>
    <col min="29" max="29" width="13" customWidth="1"/>
    <col min="30" max="30" width="12.90625" customWidth="1"/>
    <col min="31" max="31" width="14.08984375" customWidth="1"/>
    <col min="32" max="32" width="14.1796875" customWidth="1"/>
    <col min="33" max="33" width="9.81640625" bestFit="1" customWidth="1"/>
    <col min="34" max="34" width="11.36328125" bestFit="1" customWidth="1"/>
    <col min="35" max="35" width="11.54296875" customWidth="1"/>
    <col min="36" max="36" width="13.90625" bestFit="1" customWidth="1"/>
    <col min="39" max="39" width="17.6328125" bestFit="1" customWidth="1"/>
    <col min="40" max="40" width="15.81640625" customWidth="1"/>
    <col min="41" max="41" width="12.08984375" customWidth="1"/>
  </cols>
  <sheetData>
    <row r="1" spans="2:41" x14ac:dyDescent="0.35">
      <c r="F1" s="80"/>
    </row>
    <row r="2" spans="2:41" ht="14.5" customHeight="1" x14ac:dyDescent="0.35">
      <c r="B2" t="s">
        <v>77</v>
      </c>
      <c r="L2" s="118" t="s">
        <v>82</v>
      </c>
      <c r="M2" s="118"/>
      <c r="N2" s="118"/>
      <c r="P2" t="s">
        <v>78</v>
      </c>
      <c r="Y2" t="s">
        <v>82</v>
      </c>
      <c r="AC2" t="s">
        <v>79</v>
      </c>
      <c r="AM2" t="s">
        <v>82</v>
      </c>
    </row>
    <row r="3" spans="2:41" ht="14.5" customHeight="1" x14ac:dyDescent="0.35">
      <c r="L3" s="119"/>
      <c r="M3" s="119"/>
      <c r="N3" s="119"/>
    </row>
    <row r="4" spans="2:41" ht="58" x14ac:dyDescent="0.35">
      <c r="C4" s="64" t="s">
        <v>73</v>
      </c>
      <c r="D4" s="65" t="s">
        <v>54</v>
      </c>
      <c r="E4" s="65" t="s">
        <v>27</v>
      </c>
      <c r="F4" s="65" t="s">
        <v>74</v>
      </c>
      <c r="G4" s="66" t="s">
        <v>75</v>
      </c>
      <c r="H4" s="66" t="s">
        <v>132</v>
      </c>
      <c r="I4" s="67" t="s">
        <v>76</v>
      </c>
      <c r="J4" s="93" t="s">
        <v>116</v>
      </c>
      <c r="L4" s="75" t="s">
        <v>80</v>
      </c>
      <c r="M4" s="66" t="s">
        <v>132</v>
      </c>
      <c r="N4" s="67" t="s">
        <v>81</v>
      </c>
      <c r="P4" s="64" t="s">
        <v>73</v>
      </c>
      <c r="Q4" s="65" t="s">
        <v>54</v>
      </c>
      <c r="R4" s="65" t="s">
        <v>27</v>
      </c>
      <c r="S4" s="65" t="s">
        <v>74</v>
      </c>
      <c r="T4" s="66" t="s">
        <v>75</v>
      </c>
      <c r="U4" s="66" t="s">
        <v>132</v>
      </c>
      <c r="V4" s="67" t="s">
        <v>76</v>
      </c>
      <c r="W4" s="102" t="s">
        <v>126</v>
      </c>
      <c r="Y4" s="75" t="s">
        <v>80</v>
      </c>
      <c r="Z4" s="66" t="s">
        <v>133</v>
      </c>
      <c r="AA4" s="67" t="s">
        <v>81</v>
      </c>
      <c r="AC4" s="64" t="s">
        <v>73</v>
      </c>
      <c r="AD4" s="65" t="s">
        <v>54</v>
      </c>
      <c r="AE4" s="65" t="s">
        <v>27</v>
      </c>
      <c r="AF4" s="65" t="s">
        <v>74</v>
      </c>
      <c r="AG4" s="66" t="s">
        <v>75</v>
      </c>
      <c r="AH4" s="66" t="s">
        <v>132</v>
      </c>
      <c r="AI4" s="67" t="s">
        <v>76</v>
      </c>
      <c r="AJ4" s="102" t="s">
        <v>126</v>
      </c>
      <c r="AM4" s="75" t="s">
        <v>80</v>
      </c>
      <c r="AN4" s="66" t="s">
        <v>133</v>
      </c>
      <c r="AO4" s="67" t="s">
        <v>81</v>
      </c>
    </row>
    <row r="5" spans="2:41" x14ac:dyDescent="0.35">
      <c r="C5" s="85"/>
      <c r="D5" s="84">
        <f ca="1">'Model_Simulated Data'!H4</f>
        <v>12</v>
      </c>
      <c r="E5" s="84">
        <f ca="1">'Model_Simulated Data'!H5</f>
        <v>5</v>
      </c>
      <c r="F5" s="70">
        <f ca="1">'Model_Simulated Data'!H6</f>
        <v>28</v>
      </c>
      <c r="G5" s="69">
        <f ca="1">'Model_Simulated Data'!C5</f>
        <v>12435</v>
      </c>
      <c r="H5" s="70">
        <f ca="1">'Model_Simulated Data'!C6</f>
        <v>35</v>
      </c>
      <c r="I5" s="85">
        <f ca="1">'Model_Simulated Data'!C12</f>
        <v>10883.313964921555</v>
      </c>
      <c r="J5" s="58" t="str">
        <f ca="1">'Model_Simulated Data'!C13</f>
        <v>No</v>
      </c>
      <c r="L5" s="69"/>
      <c r="M5" s="69"/>
      <c r="N5" s="85"/>
      <c r="P5" s="58"/>
      <c r="Q5" s="68">
        <f ca="1">'Model_Simulated Data'!H4</f>
        <v>12</v>
      </c>
      <c r="R5" s="69">
        <f ca="1">'Model_Simulated Data'!H5</f>
        <v>5</v>
      </c>
      <c r="S5" s="70">
        <f ca="1">'Model_Simulated Data'!H6</f>
        <v>28</v>
      </c>
      <c r="T5" s="69">
        <f ca="1">'Model_Simulated Data'!C5</f>
        <v>12435</v>
      </c>
      <c r="U5" s="70">
        <f ca="1">'Model_Simulated Data'!C6</f>
        <v>35</v>
      </c>
      <c r="V5" s="85">
        <f ca="1">'Model_Simulated Data'!C12</f>
        <v>10883.313964921555</v>
      </c>
      <c r="W5" s="58" t="str">
        <f ca="1">'Model_Simulated Data'!C13</f>
        <v>No</v>
      </c>
      <c r="Y5" s="69"/>
      <c r="Z5" s="69"/>
      <c r="AA5" s="85"/>
      <c r="AC5" s="58"/>
      <c r="AD5" s="84">
        <f ca="1">'Model_Simulated Data'!H4</f>
        <v>12</v>
      </c>
      <c r="AE5" s="84">
        <f ca="1">'Model_Simulated Data'!H5</f>
        <v>5</v>
      </c>
      <c r="AF5" s="70">
        <f ca="1">'Model_Simulated Data'!H6</f>
        <v>28</v>
      </c>
      <c r="AG5" s="69">
        <f ca="1">'Model_Simulated Data'!C5</f>
        <v>12435</v>
      </c>
      <c r="AH5" s="70">
        <f ca="1">'Model_Simulated Data'!C6</f>
        <v>35</v>
      </c>
      <c r="AI5" s="85">
        <f ca="1">'Model_Simulated Data'!C12</f>
        <v>10883.313964921555</v>
      </c>
      <c r="AJ5" s="58" t="str">
        <f ca="1">'Model_Simulated Data'!C13</f>
        <v>No</v>
      </c>
      <c r="AM5" s="69"/>
      <c r="AN5" s="69"/>
      <c r="AO5" s="58"/>
    </row>
    <row r="6" spans="2:41" x14ac:dyDescent="0.35">
      <c r="C6" s="49">
        <v>1</v>
      </c>
      <c r="D6" s="74">
        <v>16</v>
      </c>
      <c r="E6" s="74">
        <v>13</v>
      </c>
      <c r="F6" s="73">
        <v>3</v>
      </c>
      <c r="G6" s="72">
        <v>1681</v>
      </c>
      <c r="H6" s="73">
        <v>6</v>
      </c>
      <c r="I6" s="86">
        <v>157.56062080562992</v>
      </c>
      <c r="J6" s="47" t="s">
        <v>117</v>
      </c>
      <c r="L6" s="72">
        <f>AVERAGE($G$6:G6)</f>
        <v>1681</v>
      </c>
      <c r="M6" s="73">
        <f>AVERAGE($H$6:H6)</f>
        <v>6</v>
      </c>
      <c r="N6" s="86">
        <f>AVERAGE($I$6:I6)</f>
        <v>157.56062080562992</v>
      </c>
      <c r="P6" s="47">
        <v>1</v>
      </c>
      <c r="Q6" s="71">
        <v>17</v>
      </c>
      <c r="R6" s="72">
        <v>6</v>
      </c>
      <c r="S6" s="73">
        <v>34</v>
      </c>
      <c r="T6" s="72">
        <v>10572</v>
      </c>
      <c r="U6" s="73">
        <v>45</v>
      </c>
      <c r="V6" s="86">
        <v>9093.2750267891006</v>
      </c>
      <c r="W6" s="47" t="s">
        <v>117</v>
      </c>
      <c r="Y6" s="72">
        <f>AVERAGE($T$6:T6)</f>
        <v>10572</v>
      </c>
      <c r="Z6" s="73">
        <f>AVERAGE($U$6:U6)</f>
        <v>45</v>
      </c>
      <c r="AA6" s="86">
        <f>AVERAGE($V$6:V6)</f>
        <v>9093.2750267891006</v>
      </c>
      <c r="AC6" s="47">
        <v>1</v>
      </c>
      <c r="AD6" s="74">
        <v>12</v>
      </c>
      <c r="AE6" s="74">
        <v>4</v>
      </c>
      <c r="AF6" s="73">
        <v>9</v>
      </c>
      <c r="AG6" s="72">
        <v>6098</v>
      </c>
      <c r="AH6" s="73">
        <v>17</v>
      </c>
      <c r="AI6" s="86">
        <v>4508.8046405373661</v>
      </c>
      <c r="AJ6" s="47" t="s">
        <v>117</v>
      </c>
      <c r="AM6" s="72">
        <f>AVERAGE($AG$6:AG6)</f>
        <v>6098</v>
      </c>
      <c r="AN6" s="73">
        <f>AVERAGE($AH$6:AH6)</f>
        <v>17</v>
      </c>
      <c r="AO6" s="47">
        <f>AVERAGE($AI$6:AI6)</f>
        <v>4508.8046405373661</v>
      </c>
    </row>
    <row r="7" spans="2:41" x14ac:dyDescent="0.35">
      <c r="C7" s="49">
        <v>2</v>
      </c>
      <c r="D7" s="74">
        <v>11</v>
      </c>
      <c r="E7" s="74">
        <v>9</v>
      </c>
      <c r="F7" s="73">
        <v>4</v>
      </c>
      <c r="G7" s="72">
        <v>1533</v>
      </c>
      <c r="H7" s="73">
        <v>6</v>
      </c>
      <c r="I7" s="86">
        <v>-39.80659090140216</v>
      </c>
      <c r="J7" s="47" t="s">
        <v>117</v>
      </c>
      <c r="L7" s="72">
        <f>AVERAGE($G$6:G7)</f>
        <v>1607</v>
      </c>
      <c r="M7" s="73">
        <f>AVERAGE($H$6:H7)</f>
        <v>6</v>
      </c>
      <c r="N7" s="86">
        <f>AVERAGE($I$6:I7)</f>
        <v>58.877014952113882</v>
      </c>
      <c r="P7" s="47">
        <v>2</v>
      </c>
      <c r="Q7" s="71">
        <v>16</v>
      </c>
      <c r="R7" s="72">
        <v>4</v>
      </c>
      <c r="S7" s="73">
        <v>33</v>
      </c>
      <c r="T7" s="72">
        <v>10498</v>
      </c>
      <c r="U7" s="73">
        <v>45</v>
      </c>
      <c r="V7" s="86">
        <v>8932.7594786935297</v>
      </c>
      <c r="W7" s="47" t="s">
        <v>117</v>
      </c>
      <c r="Y7" s="72">
        <f>AVERAGE($T$6:T7)</f>
        <v>10535</v>
      </c>
      <c r="Z7" s="73">
        <f>AVERAGE($U$6:U7)</f>
        <v>45</v>
      </c>
      <c r="AA7" s="86">
        <f>AVERAGE($V$6:V7)</f>
        <v>9013.017252741316</v>
      </c>
      <c r="AC7" s="47">
        <v>2</v>
      </c>
      <c r="AD7" s="74">
        <v>18</v>
      </c>
      <c r="AE7" s="74">
        <v>5</v>
      </c>
      <c r="AF7" s="73">
        <v>11</v>
      </c>
      <c r="AG7" s="72">
        <v>8585</v>
      </c>
      <c r="AH7" s="73">
        <v>24</v>
      </c>
      <c r="AI7" s="86">
        <v>7057.0874843907459</v>
      </c>
      <c r="AJ7" s="47" t="s">
        <v>117</v>
      </c>
      <c r="AM7" s="72">
        <f>AVERAGE($AG$6:AG7)</f>
        <v>7341.5</v>
      </c>
      <c r="AN7" s="73">
        <f>AVERAGE($AH$6:AH7)</f>
        <v>20.5</v>
      </c>
      <c r="AO7" s="47">
        <f>AVERAGE($AI$6:AI7)</f>
        <v>5782.946062464056</v>
      </c>
    </row>
    <row r="8" spans="2:41" x14ac:dyDescent="0.35">
      <c r="C8" s="49">
        <v>3</v>
      </c>
      <c r="D8" s="74">
        <v>17</v>
      </c>
      <c r="E8" s="74">
        <v>1</v>
      </c>
      <c r="F8" s="73">
        <v>25</v>
      </c>
      <c r="G8" s="72">
        <v>8237</v>
      </c>
      <c r="H8" s="73">
        <v>41</v>
      </c>
      <c r="I8" s="86">
        <v>6702.9100424152894</v>
      </c>
      <c r="J8" s="47" t="s">
        <v>117</v>
      </c>
      <c r="L8" s="72">
        <f>AVERAGE($G$6:G8)</f>
        <v>3817</v>
      </c>
      <c r="M8" s="73">
        <f>AVERAGE($H$6:H8)</f>
        <v>17.666666666666668</v>
      </c>
      <c r="N8" s="86">
        <f>AVERAGE($I$6:I8)</f>
        <v>2273.5546907731723</v>
      </c>
      <c r="P8" s="47">
        <v>3</v>
      </c>
      <c r="Q8" s="71">
        <v>14</v>
      </c>
      <c r="R8" s="72">
        <v>6</v>
      </c>
      <c r="S8" s="73">
        <v>4</v>
      </c>
      <c r="T8" s="72">
        <v>2982</v>
      </c>
      <c r="U8" s="73">
        <v>12</v>
      </c>
      <c r="V8" s="86">
        <v>1449.4201214427874</v>
      </c>
      <c r="W8" s="47" t="s">
        <v>117</v>
      </c>
      <c r="Y8" s="72">
        <f>AVERAGE($T$6:T8)</f>
        <v>8017.333333333333</v>
      </c>
      <c r="Z8" s="73">
        <f>AVERAGE($U$6:U8)</f>
        <v>34</v>
      </c>
      <c r="AA8" s="86">
        <f>AVERAGE($V$6:V8)</f>
        <v>6491.8182089751399</v>
      </c>
      <c r="AC8" s="47">
        <v>3</v>
      </c>
      <c r="AD8" s="74">
        <v>16</v>
      </c>
      <c r="AE8" s="74">
        <v>5</v>
      </c>
      <c r="AF8" s="73">
        <v>5</v>
      </c>
      <c r="AG8" s="72">
        <v>5785</v>
      </c>
      <c r="AH8" s="73">
        <v>16</v>
      </c>
      <c r="AI8" s="86">
        <v>4216.2861686463657</v>
      </c>
      <c r="AJ8" s="47" t="s">
        <v>117</v>
      </c>
      <c r="AM8" s="72">
        <f>AVERAGE($AG$6:AG8)</f>
        <v>6822.666666666667</v>
      </c>
      <c r="AN8" s="73">
        <f>AVERAGE($AH$6:AH8)</f>
        <v>19</v>
      </c>
      <c r="AO8" s="47">
        <f>AVERAGE($AI$6:AI8)</f>
        <v>5260.7260978581589</v>
      </c>
    </row>
    <row r="9" spans="2:41" x14ac:dyDescent="0.35">
      <c r="C9" s="49">
        <v>4</v>
      </c>
      <c r="D9" s="74">
        <v>10</v>
      </c>
      <c r="E9" s="74">
        <v>6</v>
      </c>
      <c r="F9" s="73">
        <v>21</v>
      </c>
      <c r="G9" s="72">
        <v>5222</v>
      </c>
      <c r="H9" s="73">
        <v>25</v>
      </c>
      <c r="I9" s="86">
        <v>3700.9333057022532</v>
      </c>
      <c r="J9" s="47" t="s">
        <v>117</v>
      </c>
      <c r="L9" s="72">
        <f>AVERAGE($G$6:G9)</f>
        <v>4168.25</v>
      </c>
      <c r="M9" s="73">
        <f>AVERAGE($H$6:H9)</f>
        <v>19.5</v>
      </c>
      <c r="N9" s="86">
        <f>AVERAGE($I$6:I9)</f>
        <v>2630.3993445054425</v>
      </c>
      <c r="P9" s="47">
        <v>4</v>
      </c>
      <c r="Q9" s="71">
        <v>19</v>
      </c>
      <c r="R9" s="72">
        <v>8</v>
      </c>
      <c r="S9" s="73">
        <v>25</v>
      </c>
      <c r="T9" s="72">
        <v>8576</v>
      </c>
      <c r="U9" s="73">
        <v>36</v>
      </c>
      <c r="V9" s="86">
        <v>7017.9024466759638</v>
      </c>
      <c r="W9" s="47" t="s">
        <v>117</v>
      </c>
      <c r="Y9" s="72">
        <f>AVERAGE($T$6:T9)</f>
        <v>8157</v>
      </c>
      <c r="Z9" s="73">
        <f>AVERAGE($U$6:U9)</f>
        <v>34.5</v>
      </c>
      <c r="AA9" s="86">
        <f>AVERAGE($V$6:V9)</f>
        <v>6623.3392684003466</v>
      </c>
      <c r="AC9" s="47">
        <v>4</v>
      </c>
      <c r="AD9" s="74">
        <v>21</v>
      </c>
      <c r="AE9" s="74">
        <v>3</v>
      </c>
      <c r="AF9" s="73">
        <v>26</v>
      </c>
      <c r="AG9" s="72">
        <v>15511</v>
      </c>
      <c r="AH9" s="73">
        <v>44</v>
      </c>
      <c r="AI9" s="86">
        <v>13953.8986433385</v>
      </c>
      <c r="AJ9" s="47" t="s">
        <v>117</v>
      </c>
      <c r="AM9" s="72">
        <f>AVERAGE($AG$6:AG9)</f>
        <v>8994.75</v>
      </c>
      <c r="AN9" s="73">
        <f>AVERAGE($AH$6:AH9)</f>
        <v>25.25</v>
      </c>
      <c r="AO9" s="47">
        <f>AVERAGE($AI$6:AI9)</f>
        <v>7434.0192342282444</v>
      </c>
    </row>
    <row r="10" spans="2:41" x14ac:dyDescent="0.35">
      <c r="C10" s="49">
        <v>5</v>
      </c>
      <c r="D10" s="74">
        <v>9</v>
      </c>
      <c r="E10" s="74">
        <v>5</v>
      </c>
      <c r="F10" s="73">
        <v>20</v>
      </c>
      <c r="G10" s="72">
        <v>4985</v>
      </c>
      <c r="H10" s="73">
        <v>24</v>
      </c>
      <c r="I10" s="86">
        <v>3456.4438116026995</v>
      </c>
      <c r="J10" s="47" t="s">
        <v>117</v>
      </c>
      <c r="L10" s="72">
        <f>AVERAGE($G$6:G10)</f>
        <v>4331.6000000000004</v>
      </c>
      <c r="M10" s="73">
        <f>AVERAGE($H$6:H10)</f>
        <v>20.399999999999999</v>
      </c>
      <c r="N10" s="86">
        <f>AVERAGE($I$6:I10)</f>
        <v>2795.6082379248937</v>
      </c>
      <c r="P10" s="47">
        <v>5</v>
      </c>
      <c r="Q10" s="71">
        <v>12</v>
      </c>
      <c r="R10" s="72">
        <v>3</v>
      </c>
      <c r="S10" s="73">
        <v>31</v>
      </c>
      <c r="T10" s="72">
        <v>9311</v>
      </c>
      <c r="U10" s="73">
        <v>40</v>
      </c>
      <c r="V10" s="86">
        <v>7769.6444822201083</v>
      </c>
      <c r="W10" s="47" t="s">
        <v>117</v>
      </c>
      <c r="Y10" s="72">
        <f>AVERAGE($T$6:T10)</f>
        <v>8387.7999999999993</v>
      </c>
      <c r="Z10" s="73">
        <f>AVERAGE($U$6:U10)</f>
        <v>35.6</v>
      </c>
      <c r="AA10" s="86">
        <f>AVERAGE($V$6:V10)</f>
        <v>6852.6003111642985</v>
      </c>
      <c r="AC10" s="47">
        <v>5</v>
      </c>
      <c r="AD10" s="74">
        <v>12</v>
      </c>
      <c r="AE10" s="74">
        <v>6</v>
      </c>
      <c r="AF10" s="73">
        <v>7</v>
      </c>
      <c r="AG10" s="72">
        <v>4772</v>
      </c>
      <c r="AH10" s="73">
        <v>13</v>
      </c>
      <c r="AI10" s="86">
        <v>3259.663900940559</v>
      </c>
      <c r="AJ10" s="47" t="s">
        <v>117</v>
      </c>
      <c r="AM10" s="72">
        <f>AVERAGE($AG$6:AG10)</f>
        <v>8150.2</v>
      </c>
      <c r="AN10" s="73">
        <f>AVERAGE($AH$6:AH10)</f>
        <v>22.8</v>
      </c>
      <c r="AO10" s="47">
        <f>AVERAGE($AI$6:AI10)</f>
        <v>6599.1481675707064</v>
      </c>
    </row>
    <row r="11" spans="2:41" x14ac:dyDescent="0.35">
      <c r="C11" s="49">
        <v>6</v>
      </c>
      <c r="D11" s="74">
        <v>15</v>
      </c>
      <c r="E11" s="74">
        <v>6</v>
      </c>
      <c r="F11" s="73">
        <v>28</v>
      </c>
      <c r="G11" s="72">
        <v>7622</v>
      </c>
      <c r="H11" s="73">
        <v>37</v>
      </c>
      <c r="I11" s="86">
        <v>6132.8882677928686</v>
      </c>
      <c r="J11" s="47" t="s">
        <v>117</v>
      </c>
      <c r="L11" s="72">
        <f>AVERAGE($G$6:G11)</f>
        <v>4880</v>
      </c>
      <c r="M11" s="73">
        <f>AVERAGE($H$6:H11)</f>
        <v>23.166666666666668</v>
      </c>
      <c r="N11" s="86">
        <f>AVERAGE($I$6:I11)</f>
        <v>3351.8215762362233</v>
      </c>
      <c r="P11" s="47">
        <v>6</v>
      </c>
      <c r="Q11" s="71">
        <v>6</v>
      </c>
      <c r="R11" s="72">
        <v>10</v>
      </c>
      <c r="S11" s="73">
        <v>29</v>
      </c>
      <c r="T11" s="72">
        <v>6120</v>
      </c>
      <c r="U11" s="73">
        <v>25</v>
      </c>
      <c r="V11" s="86">
        <v>4553.047235145159</v>
      </c>
      <c r="W11" s="47" t="s">
        <v>117</v>
      </c>
      <c r="Y11" s="72">
        <f>AVERAGE($T$6:T11)</f>
        <v>8009.833333333333</v>
      </c>
      <c r="Z11" s="73">
        <f>AVERAGE($U$6:U11)</f>
        <v>33.833333333333336</v>
      </c>
      <c r="AA11" s="86">
        <f>AVERAGE($V$6:V11)</f>
        <v>6469.3414651611092</v>
      </c>
      <c r="AC11" s="47">
        <v>6</v>
      </c>
      <c r="AD11" s="74">
        <v>18</v>
      </c>
      <c r="AE11" s="74">
        <v>13</v>
      </c>
      <c r="AF11" s="73">
        <v>24</v>
      </c>
      <c r="AG11" s="72">
        <v>10631</v>
      </c>
      <c r="AH11" s="73">
        <v>29</v>
      </c>
      <c r="AI11" s="86">
        <v>9093.4624188651342</v>
      </c>
      <c r="AJ11" s="47" t="s">
        <v>117</v>
      </c>
      <c r="AM11" s="72">
        <f>AVERAGE($AG$6:AG11)</f>
        <v>8563.6666666666661</v>
      </c>
      <c r="AN11" s="73">
        <f>AVERAGE($AH$6:AH11)</f>
        <v>23.833333333333332</v>
      </c>
      <c r="AO11" s="47">
        <f>AVERAGE($AI$6:AI11)</f>
        <v>7014.8672094531112</v>
      </c>
    </row>
    <row r="12" spans="2:41" x14ac:dyDescent="0.35">
      <c r="C12" s="49">
        <v>7</v>
      </c>
      <c r="D12" s="74">
        <v>16</v>
      </c>
      <c r="E12" s="74">
        <v>5</v>
      </c>
      <c r="F12" s="73">
        <v>3</v>
      </c>
      <c r="G12" s="72">
        <v>2985</v>
      </c>
      <c r="H12" s="73">
        <v>14</v>
      </c>
      <c r="I12" s="86">
        <v>1389.3811682775595</v>
      </c>
      <c r="J12" s="47" t="s">
        <v>117</v>
      </c>
      <c r="L12" s="72">
        <f>AVERAGE($G$6:G12)</f>
        <v>4609.2857142857147</v>
      </c>
      <c r="M12" s="73">
        <f>AVERAGE($H$6:H12)</f>
        <v>21.857142857142858</v>
      </c>
      <c r="N12" s="86">
        <f>AVERAGE($I$6:I12)</f>
        <v>3071.4729465278429</v>
      </c>
      <c r="P12" s="47">
        <v>7</v>
      </c>
      <c r="Q12" s="71">
        <v>11</v>
      </c>
      <c r="R12" s="72">
        <v>2</v>
      </c>
      <c r="S12" s="73">
        <v>33</v>
      </c>
      <c r="T12" s="72">
        <v>9734</v>
      </c>
      <c r="U12" s="73">
        <v>42</v>
      </c>
      <c r="V12" s="86">
        <v>8210.9774169761731</v>
      </c>
      <c r="W12" s="47" t="s">
        <v>117</v>
      </c>
      <c r="Y12" s="72">
        <f>AVERAGE($T$6:T12)</f>
        <v>8256.1428571428569</v>
      </c>
      <c r="Z12" s="73">
        <f>AVERAGE($U$6:U12)</f>
        <v>35</v>
      </c>
      <c r="AA12" s="86">
        <f>AVERAGE($V$6:V12)</f>
        <v>6718.1466011346902</v>
      </c>
      <c r="AC12" s="47">
        <v>7</v>
      </c>
      <c r="AD12" s="74">
        <v>11</v>
      </c>
      <c r="AE12" s="74">
        <v>10</v>
      </c>
      <c r="AF12" s="73">
        <v>20</v>
      </c>
      <c r="AG12" s="72">
        <v>7720</v>
      </c>
      <c r="AH12" s="73">
        <v>21</v>
      </c>
      <c r="AI12" s="86">
        <v>6133.6559751515442</v>
      </c>
      <c r="AJ12" s="47" t="s">
        <v>117</v>
      </c>
      <c r="AM12" s="72">
        <f>AVERAGE($AG$6:AG12)</f>
        <v>8443.1428571428569</v>
      </c>
      <c r="AN12" s="73">
        <f>AVERAGE($AH$6:AH12)</f>
        <v>23.428571428571427</v>
      </c>
      <c r="AO12" s="47">
        <f>AVERAGE($AI$6:AI12)</f>
        <v>6888.9798902671737</v>
      </c>
    </row>
    <row r="13" spans="2:41" x14ac:dyDescent="0.35">
      <c r="C13" s="49">
        <v>8</v>
      </c>
      <c r="D13" s="74">
        <v>21</v>
      </c>
      <c r="E13" s="74">
        <v>3</v>
      </c>
      <c r="F13" s="73">
        <v>13</v>
      </c>
      <c r="G13" s="72">
        <v>6311</v>
      </c>
      <c r="H13" s="73">
        <v>31</v>
      </c>
      <c r="I13" s="86">
        <v>4778.7855837064581</v>
      </c>
      <c r="J13" s="47" t="s">
        <v>117</v>
      </c>
      <c r="L13" s="72">
        <f>AVERAGE($G$6:G13)</f>
        <v>4822</v>
      </c>
      <c r="M13" s="73">
        <f>AVERAGE($H$6:H13)</f>
        <v>23</v>
      </c>
      <c r="N13" s="86">
        <f>AVERAGE($I$6:I13)</f>
        <v>3284.8870261751699</v>
      </c>
      <c r="P13" s="47">
        <v>8</v>
      </c>
      <c r="Q13" s="71">
        <v>17</v>
      </c>
      <c r="R13" s="72">
        <v>7</v>
      </c>
      <c r="S13" s="73">
        <v>29</v>
      </c>
      <c r="T13" s="72">
        <v>9229</v>
      </c>
      <c r="U13" s="73">
        <v>39</v>
      </c>
      <c r="V13" s="86">
        <v>7670.4106022024089</v>
      </c>
      <c r="W13" s="47" t="s">
        <v>117</v>
      </c>
      <c r="Y13" s="72">
        <f>AVERAGE($T$6:T13)</f>
        <v>8377.75</v>
      </c>
      <c r="Z13" s="73">
        <f>AVERAGE($U$6:U13)</f>
        <v>35.5</v>
      </c>
      <c r="AA13" s="86">
        <f>AVERAGE($V$6:V13)</f>
        <v>6837.1796012681543</v>
      </c>
      <c r="AC13" s="47">
        <v>8</v>
      </c>
      <c r="AD13" s="74">
        <v>18</v>
      </c>
      <c r="AE13" s="74">
        <v>7</v>
      </c>
      <c r="AF13" s="73">
        <v>26</v>
      </c>
      <c r="AG13" s="72">
        <v>13209</v>
      </c>
      <c r="AH13" s="73">
        <v>37</v>
      </c>
      <c r="AI13" s="86">
        <v>11726.869717430491</v>
      </c>
      <c r="AJ13" s="47" t="s">
        <v>117</v>
      </c>
      <c r="AM13" s="72">
        <f>AVERAGE($AG$6:AG13)</f>
        <v>9038.875</v>
      </c>
      <c r="AN13" s="73">
        <f>AVERAGE($AH$6:AH13)</f>
        <v>25.125</v>
      </c>
      <c r="AO13" s="47">
        <f>AVERAGE($AI$6:AI13)</f>
        <v>7493.7161186625881</v>
      </c>
    </row>
    <row r="14" spans="2:41" x14ac:dyDescent="0.35">
      <c r="C14" s="49">
        <v>9</v>
      </c>
      <c r="D14" s="74">
        <v>16</v>
      </c>
      <c r="E14" s="74">
        <v>1</v>
      </c>
      <c r="F14" s="73">
        <v>9</v>
      </c>
      <c r="G14" s="72">
        <v>4837</v>
      </c>
      <c r="H14" s="73">
        <v>24</v>
      </c>
      <c r="I14" s="86">
        <v>3285.9154274993289</v>
      </c>
      <c r="J14" s="47" t="s">
        <v>117</v>
      </c>
      <c r="L14" s="72">
        <f>AVERAGE($G$6:G14)</f>
        <v>4823.666666666667</v>
      </c>
      <c r="M14" s="73">
        <f>AVERAGE($H$6:H14)</f>
        <v>23.111111111111111</v>
      </c>
      <c r="N14" s="86">
        <f>AVERAGE($I$6:I14)</f>
        <v>3285.0012929889654</v>
      </c>
      <c r="P14" s="47">
        <v>9</v>
      </c>
      <c r="Q14" s="71">
        <v>16</v>
      </c>
      <c r="R14" s="72">
        <v>12</v>
      </c>
      <c r="S14" s="73">
        <v>9</v>
      </c>
      <c r="T14" s="72">
        <v>3434</v>
      </c>
      <c r="U14" s="73">
        <v>13</v>
      </c>
      <c r="V14" s="86">
        <v>1892.0696353049891</v>
      </c>
      <c r="W14" s="47" t="s">
        <v>117</v>
      </c>
      <c r="Y14" s="72">
        <f>AVERAGE($T$6:T14)</f>
        <v>7828.4444444444443</v>
      </c>
      <c r="Z14" s="73">
        <f>AVERAGE($U$6:U14)</f>
        <v>33</v>
      </c>
      <c r="AA14" s="86">
        <f>AVERAGE($V$6:V14)</f>
        <v>6287.7229383833583</v>
      </c>
      <c r="AC14" s="47">
        <v>9</v>
      </c>
      <c r="AD14" s="74">
        <v>18</v>
      </c>
      <c r="AE14" s="74">
        <v>4</v>
      </c>
      <c r="AF14" s="73">
        <v>18</v>
      </c>
      <c r="AG14" s="72">
        <v>11348</v>
      </c>
      <c r="AH14" s="73">
        <v>32</v>
      </c>
      <c r="AI14" s="86">
        <v>9816.2991736942859</v>
      </c>
      <c r="AJ14" s="47" t="s">
        <v>117</v>
      </c>
      <c r="AM14" s="72">
        <f>AVERAGE($AG$6:AG14)</f>
        <v>9295.4444444444453</v>
      </c>
      <c r="AN14" s="73">
        <f>AVERAGE($AH$6:AH14)</f>
        <v>25.888888888888889</v>
      </c>
      <c r="AO14" s="47">
        <f>AVERAGE($AI$6:AI14)</f>
        <v>7751.7809025549986</v>
      </c>
    </row>
    <row r="15" spans="2:41" x14ac:dyDescent="0.35">
      <c r="C15" s="49">
        <v>10</v>
      </c>
      <c r="D15" s="74">
        <v>17</v>
      </c>
      <c r="E15" s="74">
        <v>8</v>
      </c>
      <c r="F15" s="73">
        <v>26</v>
      </c>
      <c r="G15" s="72">
        <v>7296</v>
      </c>
      <c r="H15" s="73">
        <v>35</v>
      </c>
      <c r="I15" s="86">
        <v>5776.3703985825287</v>
      </c>
      <c r="J15" s="47" t="s">
        <v>117</v>
      </c>
      <c r="L15" s="72">
        <f>AVERAGE($G$6:G15)</f>
        <v>5070.8999999999996</v>
      </c>
      <c r="M15" s="73">
        <f>AVERAGE($H$6:H15)</f>
        <v>24.3</v>
      </c>
      <c r="N15" s="86">
        <f>AVERAGE($I$6:I15)</f>
        <v>3534.1382035483211</v>
      </c>
      <c r="P15" s="47">
        <v>10</v>
      </c>
      <c r="Q15" s="71">
        <v>16</v>
      </c>
      <c r="R15" s="72">
        <v>8</v>
      </c>
      <c r="S15" s="73">
        <v>11</v>
      </c>
      <c r="T15" s="72">
        <v>4666</v>
      </c>
      <c r="U15" s="73">
        <v>19</v>
      </c>
      <c r="V15" s="86">
        <v>3194.6017056479004</v>
      </c>
      <c r="W15" s="47" t="s">
        <v>117</v>
      </c>
      <c r="Y15" s="72">
        <f>AVERAGE($T$6:T15)</f>
        <v>7512.2</v>
      </c>
      <c r="Z15" s="73">
        <f>AVERAGE($U$6:U15)</f>
        <v>31.6</v>
      </c>
      <c r="AA15" s="86">
        <f>AVERAGE($V$6:V15)</f>
        <v>5978.4108151098126</v>
      </c>
      <c r="AC15" s="47">
        <v>10</v>
      </c>
      <c r="AD15" s="74">
        <v>21</v>
      </c>
      <c r="AE15" s="74">
        <v>4</v>
      </c>
      <c r="AF15" s="73">
        <v>15</v>
      </c>
      <c r="AG15" s="72">
        <v>11348</v>
      </c>
      <c r="AH15" s="73">
        <v>32</v>
      </c>
      <c r="AI15" s="86">
        <v>9833.6076437854117</v>
      </c>
      <c r="AJ15" s="47" t="s">
        <v>117</v>
      </c>
      <c r="AM15" s="72">
        <f>AVERAGE($AG$6:AG15)</f>
        <v>9500.7000000000007</v>
      </c>
      <c r="AN15" s="73">
        <f>AVERAGE($AH$6:AH15)</f>
        <v>26.5</v>
      </c>
      <c r="AO15" s="47">
        <f>AVERAGE($AI$6:AI15)</f>
        <v>7959.9635766780393</v>
      </c>
    </row>
    <row r="16" spans="2:41" x14ac:dyDescent="0.35">
      <c r="C16" s="49">
        <v>11</v>
      </c>
      <c r="D16" s="74">
        <v>13</v>
      </c>
      <c r="E16" s="74">
        <v>6</v>
      </c>
      <c r="F16" s="73">
        <v>27</v>
      </c>
      <c r="G16" s="72">
        <v>7022</v>
      </c>
      <c r="H16" s="73">
        <v>34</v>
      </c>
      <c r="I16" s="86">
        <v>5486.49272950048</v>
      </c>
      <c r="J16" s="47" t="s">
        <v>117</v>
      </c>
      <c r="L16" s="72">
        <f>AVERAGE($G$6:G16)</f>
        <v>5248.272727272727</v>
      </c>
      <c r="M16" s="73">
        <f>AVERAGE($H$6:H16)</f>
        <v>25.181818181818183</v>
      </c>
      <c r="N16" s="86">
        <f>AVERAGE($I$6:I16)</f>
        <v>3711.6249786348812</v>
      </c>
      <c r="P16" s="47">
        <v>11</v>
      </c>
      <c r="Q16" s="71">
        <v>22</v>
      </c>
      <c r="R16" s="72">
        <v>10</v>
      </c>
      <c r="S16" s="73">
        <v>34</v>
      </c>
      <c r="T16" s="72">
        <v>10950</v>
      </c>
      <c r="U16" s="73">
        <v>46</v>
      </c>
      <c r="V16" s="86">
        <v>9441.0221324404774</v>
      </c>
      <c r="W16" s="47" t="s">
        <v>117</v>
      </c>
      <c r="Y16" s="72">
        <f>AVERAGE($T$6:T16)</f>
        <v>7824.727272727273</v>
      </c>
      <c r="Z16" s="73">
        <f>AVERAGE($U$6:U16)</f>
        <v>32.909090909090907</v>
      </c>
      <c r="AA16" s="86">
        <f>AVERAGE($V$6:V16)</f>
        <v>6293.1936621398727</v>
      </c>
      <c r="AC16" s="47">
        <v>11</v>
      </c>
      <c r="AD16" s="74">
        <v>20</v>
      </c>
      <c r="AE16" s="74">
        <v>5</v>
      </c>
      <c r="AF16" s="73">
        <v>33</v>
      </c>
      <c r="AG16" s="72">
        <v>16985</v>
      </c>
      <c r="AH16" s="73">
        <v>48</v>
      </c>
      <c r="AI16" s="86">
        <v>15462.14833620918</v>
      </c>
      <c r="AJ16" s="47" t="s">
        <v>117</v>
      </c>
      <c r="AM16" s="72">
        <f>AVERAGE($AG$6:AG16)</f>
        <v>10181.09090909091</v>
      </c>
      <c r="AN16" s="73">
        <f>AVERAGE($AH$6:AH16)</f>
        <v>28.454545454545453</v>
      </c>
      <c r="AO16" s="47">
        <f>AVERAGE($AI$6:AI16)</f>
        <v>8641.9803729990526</v>
      </c>
    </row>
    <row r="17" spans="3:41" x14ac:dyDescent="0.35">
      <c r="C17" s="49">
        <v>12</v>
      </c>
      <c r="D17" s="74">
        <v>18</v>
      </c>
      <c r="E17" s="74">
        <v>6</v>
      </c>
      <c r="F17" s="73">
        <v>6</v>
      </c>
      <c r="G17" s="72">
        <v>3822</v>
      </c>
      <c r="H17" s="73">
        <v>18</v>
      </c>
      <c r="I17" s="86">
        <v>2289.6041924322872</v>
      </c>
      <c r="J17" s="47" t="s">
        <v>117</v>
      </c>
      <c r="L17" s="72">
        <f>AVERAGE($G$6:G17)</f>
        <v>5129.416666666667</v>
      </c>
      <c r="M17" s="73">
        <f>AVERAGE($H$6:H17)</f>
        <v>24.583333333333332</v>
      </c>
      <c r="N17" s="86">
        <f>AVERAGE($I$6:I17)</f>
        <v>3593.1232464513319</v>
      </c>
      <c r="P17" s="47">
        <v>12</v>
      </c>
      <c r="Q17" s="71">
        <v>18</v>
      </c>
      <c r="R17" s="72">
        <v>5</v>
      </c>
      <c r="S17" s="73">
        <v>25</v>
      </c>
      <c r="T17" s="72">
        <v>8925</v>
      </c>
      <c r="U17" s="73">
        <v>38</v>
      </c>
      <c r="V17" s="86">
        <v>7415.967019634023</v>
      </c>
      <c r="W17" s="47" t="s">
        <v>117</v>
      </c>
      <c r="Y17" s="72">
        <f>AVERAGE($T$6:T17)</f>
        <v>7916.416666666667</v>
      </c>
      <c r="Z17" s="73">
        <f>AVERAGE($U$6:U17)</f>
        <v>33.333333333333336</v>
      </c>
      <c r="AA17" s="86">
        <f>AVERAGE($V$6:V17)</f>
        <v>6386.758108597719</v>
      </c>
      <c r="AC17" s="47">
        <v>12</v>
      </c>
      <c r="AD17" s="74">
        <v>19</v>
      </c>
      <c r="AE17" s="74">
        <v>4</v>
      </c>
      <c r="AF17" s="73">
        <v>22</v>
      </c>
      <c r="AG17" s="72">
        <v>13098</v>
      </c>
      <c r="AH17" s="73">
        <v>37</v>
      </c>
      <c r="AI17" s="86">
        <v>11640.018666357546</v>
      </c>
      <c r="AJ17" s="47" t="s">
        <v>117</v>
      </c>
      <c r="AM17" s="72">
        <f>AVERAGE($AG$6:AG17)</f>
        <v>10424.166666666666</v>
      </c>
      <c r="AN17" s="73">
        <f>AVERAGE($AH$6:AH17)</f>
        <v>29.166666666666668</v>
      </c>
      <c r="AO17" s="47">
        <f>AVERAGE($AI$6:AI17)</f>
        <v>8891.816897445593</v>
      </c>
    </row>
    <row r="18" spans="3:41" x14ac:dyDescent="0.35">
      <c r="C18" s="49">
        <v>13</v>
      </c>
      <c r="D18" s="74">
        <v>13</v>
      </c>
      <c r="E18" s="74">
        <v>4</v>
      </c>
      <c r="F18" s="73">
        <v>32</v>
      </c>
      <c r="G18" s="72">
        <v>8348</v>
      </c>
      <c r="H18" s="73">
        <v>41</v>
      </c>
      <c r="I18" s="86">
        <v>6826.2446421953427</v>
      </c>
      <c r="J18" s="47" t="s">
        <v>117</v>
      </c>
      <c r="L18" s="72">
        <f>AVERAGE($G$6:G18)</f>
        <v>5377</v>
      </c>
      <c r="M18" s="73">
        <f>AVERAGE($H$6:H18)</f>
        <v>25.846153846153847</v>
      </c>
      <c r="N18" s="86">
        <f>AVERAGE($I$6:I18)</f>
        <v>3841.8248922777939</v>
      </c>
      <c r="P18" s="47">
        <v>13</v>
      </c>
      <c r="Q18" s="71">
        <v>12</v>
      </c>
      <c r="R18" s="72">
        <v>3</v>
      </c>
      <c r="S18" s="73">
        <v>5</v>
      </c>
      <c r="T18" s="72">
        <v>3331</v>
      </c>
      <c r="U18" s="73">
        <v>14</v>
      </c>
      <c r="V18" s="86">
        <v>1778.9595342644218</v>
      </c>
      <c r="W18" s="47" t="s">
        <v>117</v>
      </c>
      <c r="Y18" s="72">
        <f>AVERAGE($T$6:T18)</f>
        <v>7563.6923076923076</v>
      </c>
      <c r="Z18" s="73">
        <f>AVERAGE($U$6:U18)</f>
        <v>31.846153846153847</v>
      </c>
      <c r="AA18" s="86">
        <f>AVERAGE($V$6:V18)</f>
        <v>6032.3120644182345</v>
      </c>
      <c r="AC18" s="47">
        <v>13</v>
      </c>
      <c r="AD18" s="74">
        <v>11</v>
      </c>
      <c r="AE18" s="74">
        <v>4</v>
      </c>
      <c r="AF18" s="73">
        <v>24</v>
      </c>
      <c r="AG18" s="72">
        <v>10998</v>
      </c>
      <c r="AH18" s="73">
        <v>31</v>
      </c>
      <c r="AI18" s="86">
        <v>9466.7834812503515</v>
      </c>
      <c r="AJ18" s="47" t="s">
        <v>117</v>
      </c>
      <c r="AM18" s="72">
        <f>AVERAGE($AG$6:AG18)</f>
        <v>10468.307692307691</v>
      </c>
      <c r="AN18" s="73">
        <f>AVERAGE($AH$6:AH18)</f>
        <v>29.307692307692307</v>
      </c>
      <c r="AO18" s="47">
        <f>AVERAGE($AI$6:AI18)</f>
        <v>8936.0450961998067</v>
      </c>
    </row>
    <row r="19" spans="3:41" x14ac:dyDescent="0.35">
      <c r="C19" s="49">
        <v>14</v>
      </c>
      <c r="D19" s="74">
        <v>9</v>
      </c>
      <c r="E19" s="74">
        <v>10</v>
      </c>
      <c r="F19" s="73">
        <v>19</v>
      </c>
      <c r="G19" s="72">
        <v>3970</v>
      </c>
      <c r="H19" s="73">
        <v>18</v>
      </c>
      <c r="I19" s="86">
        <v>2387.6335244970978</v>
      </c>
      <c r="J19" s="47" t="s">
        <v>117</v>
      </c>
      <c r="L19" s="72">
        <f>AVERAGE($G$6:G19)</f>
        <v>5276.5</v>
      </c>
      <c r="M19" s="73">
        <f>AVERAGE($H$6:H19)</f>
        <v>25.285714285714285</v>
      </c>
      <c r="N19" s="86">
        <f>AVERAGE($I$6:I19)</f>
        <v>3737.9540802934584</v>
      </c>
      <c r="P19" s="47">
        <v>14</v>
      </c>
      <c r="Q19" s="71">
        <v>15</v>
      </c>
      <c r="R19" s="72">
        <v>3</v>
      </c>
      <c r="S19" s="73">
        <v>30</v>
      </c>
      <c r="T19" s="72">
        <v>9771</v>
      </c>
      <c r="U19" s="73">
        <v>42</v>
      </c>
      <c r="V19" s="86">
        <v>8294.2690033836607</v>
      </c>
      <c r="W19" s="47" t="s">
        <v>117</v>
      </c>
      <c r="Y19" s="72">
        <f>AVERAGE($T$6:T19)</f>
        <v>7721.3571428571431</v>
      </c>
      <c r="Z19" s="73">
        <f>AVERAGE($U$6:U19)</f>
        <v>32.571428571428569</v>
      </c>
      <c r="AA19" s="86">
        <f>AVERAGE($V$6:V19)</f>
        <v>6193.8804172014788</v>
      </c>
      <c r="AC19" s="47">
        <v>14</v>
      </c>
      <c r="AD19" s="74">
        <v>8</v>
      </c>
      <c r="AE19" s="74">
        <v>9</v>
      </c>
      <c r="AF19" s="73">
        <v>2</v>
      </c>
      <c r="AG19" s="72">
        <v>683</v>
      </c>
      <c r="AH19" s="73">
        <v>1</v>
      </c>
      <c r="AI19" s="86">
        <v>-839.34503048379111</v>
      </c>
      <c r="AJ19" s="47" t="s">
        <v>117</v>
      </c>
      <c r="AM19" s="72">
        <f>AVERAGE($AG$6:AG19)</f>
        <v>9769.3571428571431</v>
      </c>
      <c r="AN19" s="73">
        <f>AVERAGE($AH$6:AH19)</f>
        <v>27.285714285714285</v>
      </c>
      <c r="AO19" s="47">
        <f>AVERAGE($AI$6:AI19)</f>
        <v>8237.802944293835</v>
      </c>
    </row>
    <row r="20" spans="3:41" x14ac:dyDescent="0.35">
      <c r="C20" s="49">
        <v>15</v>
      </c>
      <c r="D20" s="74">
        <v>16</v>
      </c>
      <c r="E20" s="74">
        <v>5</v>
      </c>
      <c r="F20" s="73">
        <v>14</v>
      </c>
      <c r="G20" s="72">
        <v>5185</v>
      </c>
      <c r="H20" s="73">
        <v>25</v>
      </c>
      <c r="I20" s="86">
        <v>3644.0446373712757</v>
      </c>
      <c r="J20" s="47" t="s">
        <v>117</v>
      </c>
      <c r="L20" s="72">
        <f>AVERAGE($G$6:G20)</f>
        <v>5270.4</v>
      </c>
      <c r="M20" s="73">
        <f>AVERAGE($H$6:H20)</f>
        <v>25.266666666666666</v>
      </c>
      <c r="N20" s="86">
        <f>AVERAGE($I$6:I20)</f>
        <v>3731.6934507653132</v>
      </c>
      <c r="P20" s="47">
        <v>15</v>
      </c>
      <c r="Q20" s="71">
        <v>16</v>
      </c>
      <c r="R20" s="72">
        <v>6</v>
      </c>
      <c r="S20" s="73">
        <v>2</v>
      </c>
      <c r="T20" s="72">
        <v>2982</v>
      </c>
      <c r="U20" s="73">
        <v>12</v>
      </c>
      <c r="V20" s="86">
        <v>1445.2779660147403</v>
      </c>
      <c r="W20" s="47" t="s">
        <v>117</v>
      </c>
      <c r="Y20" s="72">
        <f>AVERAGE($T$6:T20)</f>
        <v>7405.4</v>
      </c>
      <c r="Z20" s="73">
        <f>AVERAGE($U$6:U20)</f>
        <v>31.2</v>
      </c>
      <c r="AA20" s="86">
        <f>AVERAGE($V$6:V20)</f>
        <v>5877.3069204556959</v>
      </c>
      <c r="AC20" s="47">
        <v>15</v>
      </c>
      <c r="AD20" s="74">
        <v>12</v>
      </c>
      <c r="AE20" s="74">
        <v>5</v>
      </c>
      <c r="AF20" s="73">
        <v>15</v>
      </c>
      <c r="AG20" s="72">
        <v>7885</v>
      </c>
      <c r="AH20" s="73">
        <v>22</v>
      </c>
      <c r="AI20" s="86">
        <v>6368.4754987271044</v>
      </c>
      <c r="AJ20" s="47" t="s">
        <v>117</v>
      </c>
      <c r="AM20" s="72">
        <f>AVERAGE($AG$6:AG20)</f>
        <v>9643.7333333333336</v>
      </c>
      <c r="AN20" s="73">
        <f>AVERAGE($AH$6:AH20)</f>
        <v>26.933333333333334</v>
      </c>
      <c r="AO20" s="47">
        <f>AVERAGE($AI$6:AI20)</f>
        <v>8113.1811145893862</v>
      </c>
    </row>
    <row r="21" spans="3:41" x14ac:dyDescent="0.35">
      <c r="C21" s="49">
        <v>16</v>
      </c>
      <c r="D21" s="74">
        <v>15</v>
      </c>
      <c r="E21" s="74">
        <v>7</v>
      </c>
      <c r="F21" s="73">
        <v>13</v>
      </c>
      <c r="G21" s="72">
        <v>4459</v>
      </c>
      <c r="H21" s="73">
        <v>21</v>
      </c>
      <c r="I21" s="86">
        <v>2972.8060417781071</v>
      </c>
      <c r="J21" s="47" t="s">
        <v>117</v>
      </c>
      <c r="L21" s="72">
        <f>AVERAGE($G$6:G21)</f>
        <v>5219.6875</v>
      </c>
      <c r="M21" s="73">
        <f>AVERAGE($H$6:H21)</f>
        <v>25</v>
      </c>
      <c r="N21" s="86">
        <f>AVERAGE($I$6:I21)</f>
        <v>3684.2629877036129</v>
      </c>
      <c r="P21" s="47">
        <v>16</v>
      </c>
      <c r="Q21" s="71">
        <v>13</v>
      </c>
      <c r="R21" s="72">
        <v>11</v>
      </c>
      <c r="S21" s="73">
        <v>13</v>
      </c>
      <c r="T21" s="72">
        <v>3857</v>
      </c>
      <c r="U21" s="73">
        <v>15</v>
      </c>
      <c r="V21" s="86">
        <v>2327.1694532885922</v>
      </c>
      <c r="W21" s="47" t="s">
        <v>117</v>
      </c>
      <c r="Y21" s="72">
        <f>AVERAGE($T$6:T21)</f>
        <v>7183.625</v>
      </c>
      <c r="Z21" s="73">
        <f>AVERAGE($U$6:U21)</f>
        <v>30.1875</v>
      </c>
      <c r="AA21" s="86">
        <f>AVERAGE($V$6:V21)</f>
        <v>5655.4233287577517</v>
      </c>
      <c r="AC21" s="47">
        <v>16</v>
      </c>
      <c r="AD21" s="74">
        <v>16</v>
      </c>
      <c r="AE21" s="74">
        <v>6</v>
      </c>
      <c r="AF21" s="73">
        <v>11</v>
      </c>
      <c r="AG21" s="72">
        <v>7572</v>
      </c>
      <c r="AH21" s="73">
        <v>21</v>
      </c>
      <c r="AI21" s="86">
        <v>5958.0890347930508</v>
      </c>
      <c r="AJ21" s="47" t="s">
        <v>117</v>
      </c>
      <c r="AM21" s="72">
        <f>AVERAGE($AG$6:AG21)</f>
        <v>9514.25</v>
      </c>
      <c r="AN21" s="73">
        <f>AVERAGE($AH$6:AH21)</f>
        <v>26.5625</v>
      </c>
      <c r="AO21" s="47">
        <f>AVERAGE($AI$6:AI21)</f>
        <v>7978.4878596021153</v>
      </c>
    </row>
    <row r="22" spans="3:41" x14ac:dyDescent="0.35">
      <c r="C22" s="49">
        <v>17</v>
      </c>
      <c r="D22" s="74">
        <v>12</v>
      </c>
      <c r="E22" s="74">
        <v>7</v>
      </c>
      <c r="F22" s="73">
        <v>0</v>
      </c>
      <c r="G22" s="72">
        <v>1259</v>
      </c>
      <c r="H22" s="73">
        <v>5</v>
      </c>
      <c r="I22" s="86">
        <v>-310.2350717121119</v>
      </c>
      <c r="J22" s="47" t="s">
        <v>117</v>
      </c>
      <c r="L22" s="72">
        <f>AVERAGE($G$6:G22)</f>
        <v>4986.7058823529414</v>
      </c>
      <c r="M22" s="73">
        <f>AVERAGE($H$6:H22)</f>
        <v>23.823529411764707</v>
      </c>
      <c r="N22" s="86">
        <f>AVERAGE($I$6:I22)</f>
        <v>3449.2925136203348</v>
      </c>
      <c r="P22" s="47">
        <v>17</v>
      </c>
      <c r="Q22" s="71">
        <v>15</v>
      </c>
      <c r="R22" s="72">
        <v>7</v>
      </c>
      <c r="S22" s="73">
        <v>18</v>
      </c>
      <c r="T22" s="72">
        <v>6239</v>
      </c>
      <c r="U22" s="73">
        <v>26</v>
      </c>
      <c r="V22" s="86">
        <v>4713.3707656450752</v>
      </c>
      <c r="W22" s="47" t="s">
        <v>117</v>
      </c>
      <c r="Y22" s="72">
        <f>AVERAGE($T$6:T22)</f>
        <v>7128.0588235294117</v>
      </c>
      <c r="Z22" s="73">
        <f>AVERAGE($U$6:U22)</f>
        <v>29.941176470588236</v>
      </c>
      <c r="AA22" s="86">
        <f>AVERAGE($V$6:V22)</f>
        <v>5600.0084721040648</v>
      </c>
      <c r="AC22" s="47">
        <v>17</v>
      </c>
      <c r="AD22" s="74">
        <v>14</v>
      </c>
      <c r="AE22" s="74">
        <v>9</v>
      </c>
      <c r="AF22" s="73">
        <v>27</v>
      </c>
      <c r="AG22" s="72">
        <v>11533</v>
      </c>
      <c r="AH22" s="73">
        <v>32</v>
      </c>
      <c r="AI22" s="86">
        <v>9999.8974096247421</v>
      </c>
      <c r="AJ22" s="47" t="s">
        <v>117</v>
      </c>
      <c r="AM22" s="72">
        <f>AVERAGE($AG$6:AG22)</f>
        <v>9633</v>
      </c>
      <c r="AN22" s="73">
        <f>AVERAGE($AH$6:AH22)</f>
        <v>26.882352941176471</v>
      </c>
      <c r="AO22" s="47">
        <f>AVERAGE($AI$6:AI22)</f>
        <v>8097.3943037210929</v>
      </c>
    </row>
    <row r="23" spans="3:41" x14ac:dyDescent="0.35">
      <c r="C23" s="49">
        <v>18</v>
      </c>
      <c r="D23" s="74">
        <v>20</v>
      </c>
      <c r="E23" s="74">
        <v>7</v>
      </c>
      <c r="F23" s="73">
        <v>32</v>
      </c>
      <c r="G23" s="72">
        <v>9259</v>
      </c>
      <c r="H23" s="73">
        <v>45</v>
      </c>
      <c r="I23" s="86">
        <v>7636.0094528417303</v>
      </c>
      <c r="J23" s="47" t="s">
        <v>117</v>
      </c>
      <c r="L23" s="72">
        <f>AVERAGE($G$6:G23)</f>
        <v>5224.0555555555557</v>
      </c>
      <c r="M23" s="73">
        <f>AVERAGE($H$6:H23)</f>
        <v>25</v>
      </c>
      <c r="N23" s="86">
        <f>AVERAGE($I$6:I23)</f>
        <v>3681.8878991326346</v>
      </c>
      <c r="P23" s="47">
        <v>18</v>
      </c>
      <c r="Q23" s="71">
        <v>18</v>
      </c>
      <c r="R23" s="72">
        <v>9</v>
      </c>
      <c r="S23" s="73">
        <v>24</v>
      </c>
      <c r="T23" s="72">
        <v>7923</v>
      </c>
      <c r="U23" s="73">
        <v>33</v>
      </c>
      <c r="V23" s="86">
        <v>6387.2404532336895</v>
      </c>
      <c r="W23" s="47" t="s">
        <v>117</v>
      </c>
      <c r="Y23" s="72">
        <f>AVERAGE($T$6:T23)</f>
        <v>7172.2222222222226</v>
      </c>
      <c r="Z23" s="73">
        <f>AVERAGE($U$6:U23)</f>
        <v>30.111111111111111</v>
      </c>
      <c r="AA23" s="86">
        <f>AVERAGE($V$6:V23)</f>
        <v>5643.7435821668223</v>
      </c>
      <c r="AC23" s="47">
        <v>18</v>
      </c>
      <c r="AD23" s="74">
        <v>15</v>
      </c>
      <c r="AE23" s="74">
        <v>6</v>
      </c>
      <c r="AF23" s="73">
        <v>15</v>
      </c>
      <c r="AG23" s="72">
        <v>8622</v>
      </c>
      <c r="AH23" s="73">
        <v>24</v>
      </c>
      <c r="AI23" s="86">
        <v>7060.7967140689962</v>
      </c>
      <c r="AJ23" s="47" t="s">
        <v>117</v>
      </c>
      <c r="AM23" s="72">
        <f>AVERAGE($AG$6:AG23)</f>
        <v>9576.8333333333339</v>
      </c>
      <c r="AN23" s="73">
        <f>AVERAGE($AH$6:AH23)</f>
        <v>26.722222222222221</v>
      </c>
      <c r="AO23" s="47">
        <f>AVERAGE($AI$6:AI23)</f>
        <v>8039.8055487404217</v>
      </c>
    </row>
    <row r="24" spans="3:41" x14ac:dyDescent="0.35">
      <c r="C24" s="49">
        <v>19</v>
      </c>
      <c r="D24" s="74">
        <v>14</v>
      </c>
      <c r="E24" s="74">
        <v>2</v>
      </c>
      <c r="F24" s="73">
        <v>24</v>
      </c>
      <c r="G24" s="72">
        <v>7274</v>
      </c>
      <c r="H24" s="73">
        <v>36</v>
      </c>
      <c r="I24" s="86">
        <v>5735.8009407852987</v>
      </c>
      <c r="J24" s="47" t="s">
        <v>117</v>
      </c>
      <c r="L24" s="72">
        <f>AVERAGE($G$6:G24)</f>
        <v>5331.9473684210525</v>
      </c>
      <c r="M24" s="73">
        <f>AVERAGE($H$6:H24)</f>
        <v>25.578947368421051</v>
      </c>
      <c r="N24" s="86">
        <f>AVERAGE($I$6:I24)</f>
        <v>3789.9885855354064</v>
      </c>
      <c r="P24" s="47">
        <v>19</v>
      </c>
      <c r="Q24" s="71">
        <v>12</v>
      </c>
      <c r="R24" s="72">
        <v>2</v>
      </c>
      <c r="S24" s="73">
        <v>21</v>
      </c>
      <c r="T24" s="72">
        <v>7204</v>
      </c>
      <c r="U24" s="73">
        <v>31</v>
      </c>
      <c r="V24" s="86">
        <v>5638.8293440149664</v>
      </c>
      <c r="W24" s="47" t="s">
        <v>117</v>
      </c>
      <c r="Y24" s="72">
        <f>AVERAGE($T$6:T24)</f>
        <v>7173.894736842105</v>
      </c>
      <c r="Z24" s="73">
        <f>AVERAGE($U$6:U24)</f>
        <v>30.157894736842106</v>
      </c>
      <c r="AA24" s="86">
        <f>AVERAGE($V$6:V24)</f>
        <v>5643.484938053567</v>
      </c>
      <c r="AC24" s="47">
        <v>19</v>
      </c>
      <c r="AD24" s="74">
        <v>18</v>
      </c>
      <c r="AE24" s="74">
        <v>6</v>
      </c>
      <c r="AF24" s="73">
        <v>33</v>
      </c>
      <c r="AG24" s="72">
        <v>15972</v>
      </c>
      <c r="AH24" s="73">
        <v>45</v>
      </c>
      <c r="AI24" s="86">
        <v>14423.041670216098</v>
      </c>
      <c r="AJ24" s="47" t="s">
        <v>117</v>
      </c>
      <c r="AM24" s="72">
        <f>AVERAGE($AG$6:AG24)</f>
        <v>9913.4210526315783</v>
      </c>
      <c r="AN24" s="73">
        <f>AVERAGE($AH$6:AH24)</f>
        <v>27.684210526315791</v>
      </c>
      <c r="AO24" s="47">
        <f>AVERAGE($AI$6:AI24)</f>
        <v>8375.7653446075619</v>
      </c>
    </row>
    <row r="25" spans="3:41" x14ac:dyDescent="0.35">
      <c r="C25" s="49">
        <v>20</v>
      </c>
      <c r="D25" s="74">
        <v>16</v>
      </c>
      <c r="E25" s="74">
        <v>10</v>
      </c>
      <c r="F25" s="73">
        <v>4</v>
      </c>
      <c r="G25" s="72">
        <v>2370</v>
      </c>
      <c r="H25" s="73">
        <v>10</v>
      </c>
      <c r="I25" s="86">
        <v>848.30086636860278</v>
      </c>
      <c r="J25" s="47" t="s">
        <v>117</v>
      </c>
      <c r="L25" s="72">
        <f>AVERAGE($G$6:G25)</f>
        <v>5183.8500000000004</v>
      </c>
      <c r="M25" s="73">
        <f>AVERAGE($H$6:H25)</f>
        <v>24.8</v>
      </c>
      <c r="N25" s="86">
        <f>AVERAGE($I$6:I25)</f>
        <v>3642.9041995770663</v>
      </c>
      <c r="P25" s="47">
        <v>20</v>
      </c>
      <c r="Q25" s="71">
        <v>18</v>
      </c>
      <c r="R25" s="72">
        <v>6</v>
      </c>
      <c r="S25" s="73">
        <v>1</v>
      </c>
      <c r="T25" s="72">
        <v>3212</v>
      </c>
      <c r="U25" s="73">
        <v>13</v>
      </c>
      <c r="V25" s="86">
        <v>1672.3121962807641</v>
      </c>
      <c r="W25" s="47" t="s">
        <v>117</v>
      </c>
      <c r="Y25" s="72">
        <f>AVERAGE($T$6:T25)</f>
        <v>6975.8</v>
      </c>
      <c r="Z25" s="73">
        <f>AVERAGE($U$6:U25)</f>
        <v>29.3</v>
      </c>
      <c r="AA25" s="86">
        <f>AVERAGE($V$6:V25)</f>
        <v>5444.9263009649267</v>
      </c>
      <c r="AC25" s="47">
        <v>20</v>
      </c>
      <c r="AD25" s="74">
        <v>17</v>
      </c>
      <c r="AE25" s="74">
        <v>5</v>
      </c>
      <c r="AF25" s="73">
        <v>11</v>
      </c>
      <c r="AG25" s="72">
        <v>8235</v>
      </c>
      <c r="AH25" s="73">
        <v>23</v>
      </c>
      <c r="AI25" s="86">
        <v>6756.4814864782338</v>
      </c>
      <c r="AJ25" s="47" t="s">
        <v>117</v>
      </c>
      <c r="AM25" s="72">
        <f>AVERAGE($AG$6:AG25)</f>
        <v>9829.5</v>
      </c>
      <c r="AN25" s="73">
        <f>AVERAGE($AH$6:AH25)</f>
        <v>27.45</v>
      </c>
      <c r="AO25" s="47">
        <f>AVERAGE($AI$6:AI25)</f>
        <v>8294.8011517010964</v>
      </c>
    </row>
    <row r="26" spans="3:41" x14ac:dyDescent="0.35">
      <c r="C26" s="49">
        <v>21</v>
      </c>
      <c r="D26" s="74">
        <v>6</v>
      </c>
      <c r="E26" s="74">
        <v>8</v>
      </c>
      <c r="F26" s="73">
        <v>10</v>
      </c>
      <c r="G26" s="72">
        <v>1896</v>
      </c>
      <c r="H26" s="73">
        <v>8</v>
      </c>
      <c r="I26" s="86">
        <v>317.76749540376659</v>
      </c>
      <c r="J26" s="47" t="s">
        <v>117</v>
      </c>
      <c r="L26" s="72">
        <f>AVERAGE($G$6:G26)</f>
        <v>5027.2857142857147</v>
      </c>
      <c r="M26" s="73">
        <f>AVERAGE($H$6:H26)</f>
        <v>24</v>
      </c>
      <c r="N26" s="86">
        <f>AVERAGE($I$6:I26)</f>
        <v>3484.5643565211949</v>
      </c>
      <c r="P26" s="47">
        <v>21</v>
      </c>
      <c r="Q26" s="71">
        <v>18</v>
      </c>
      <c r="R26" s="72">
        <v>9</v>
      </c>
      <c r="S26" s="73">
        <v>25</v>
      </c>
      <c r="T26" s="72">
        <v>8153</v>
      </c>
      <c r="U26" s="73">
        <v>34</v>
      </c>
      <c r="V26" s="86">
        <v>6666.3388595615024</v>
      </c>
      <c r="W26" s="47" t="s">
        <v>117</v>
      </c>
      <c r="Y26" s="72">
        <f>AVERAGE($T$6:T26)</f>
        <v>7031.8571428571431</v>
      </c>
      <c r="Z26" s="73">
        <f>AVERAGE($U$6:U26)</f>
        <v>29.523809523809526</v>
      </c>
      <c r="AA26" s="86">
        <f>AVERAGE($V$6:V26)</f>
        <v>5503.0888037552395</v>
      </c>
      <c r="AC26" s="47">
        <v>21</v>
      </c>
      <c r="AD26" s="74">
        <v>11</v>
      </c>
      <c r="AE26" s="74">
        <v>6</v>
      </c>
      <c r="AF26" s="73">
        <v>3</v>
      </c>
      <c r="AG26" s="72">
        <v>3022</v>
      </c>
      <c r="AH26" s="73">
        <v>8</v>
      </c>
      <c r="AI26" s="86">
        <v>1506.0530059215514</v>
      </c>
      <c r="AJ26" s="47" t="s">
        <v>117</v>
      </c>
      <c r="AM26" s="72">
        <f>AVERAGE($AG$6:AG26)</f>
        <v>9505.3333333333339</v>
      </c>
      <c r="AN26" s="73">
        <f>AVERAGE($AH$6:AH26)</f>
        <v>26.523809523809526</v>
      </c>
      <c r="AO26" s="47">
        <f>AVERAGE($AI$6:AI26)</f>
        <v>7971.5274304734985</v>
      </c>
    </row>
    <row r="27" spans="3:41" x14ac:dyDescent="0.35">
      <c r="C27" s="49">
        <v>22</v>
      </c>
      <c r="D27" s="74">
        <v>22</v>
      </c>
      <c r="E27" s="74">
        <v>6</v>
      </c>
      <c r="F27" s="73">
        <v>13</v>
      </c>
      <c r="G27" s="72">
        <v>6022</v>
      </c>
      <c r="H27" s="73">
        <v>29</v>
      </c>
      <c r="I27" s="86">
        <v>4488.0372060687541</v>
      </c>
      <c r="J27" s="47" t="s">
        <v>117</v>
      </c>
      <c r="L27" s="72">
        <f>AVERAGE($G$6:G27)</f>
        <v>5072.5</v>
      </c>
      <c r="M27" s="73">
        <f>AVERAGE($H$6:H27)</f>
        <v>24.227272727272727</v>
      </c>
      <c r="N27" s="86">
        <f>AVERAGE($I$6:I27)</f>
        <v>3530.1767587733561</v>
      </c>
      <c r="P27" s="47">
        <v>22</v>
      </c>
      <c r="Q27" s="71">
        <v>16</v>
      </c>
      <c r="R27" s="72">
        <v>6</v>
      </c>
      <c r="S27" s="73">
        <v>2</v>
      </c>
      <c r="T27" s="72">
        <v>2982</v>
      </c>
      <c r="U27" s="73">
        <v>12</v>
      </c>
      <c r="V27" s="86">
        <v>1425.733391318262</v>
      </c>
      <c r="W27" s="47" t="s">
        <v>117</v>
      </c>
      <c r="Y27" s="72">
        <f>AVERAGE($T$6:T27)</f>
        <v>6847.772727272727</v>
      </c>
      <c r="Z27" s="73">
        <f>AVERAGE($U$6:U27)</f>
        <v>28.727272727272727</v>
      </c>
      <c r="AA27" s="86">
        <f>AVERAGE($V$6:V27)</f>
        <v>5317.7544668262863</v>
      </c>
      <c r="AC27" s="47">
        <v>22</v>
      </c>
      <c r="AD27" s="74">
        <v>12</v>
      </c>
      <c r="AE27" s="74">
        <v>6</v>
      </c>
      <c r="AF27" s="73">
        <v>3</v>
      </c>
      <c r="AG27" s="72">
        <v>3372</v>
      </c>
      <c r="AH27" s="73">
        <v>9</v>
      </c>
      <c r="AI27" s="86">
        <v>1850.4257345397225</v>
      </c>
      <c r="AJ27" s="47" t="s">
        <v>117</v>
      </c>
      <c r="AM27" s="72">
        <f>AVERAGE($AG$6:AG27)</f>
        <v>9226.545454545454</v>
      </c>
      <c r="AN27" s="73">
        <f>AVERAGE($AH$6:AH27)</f>
        <v>25.727272727272727</v>
      </c>
      <c r="AO27" s="47">
        <f>AVERAGE($AI$6:AI27)</f>
        <v>7693.2955352037816</v>
      </c>
    </row>
    <row r="28" spans="3:41" x14ac:dyDescent="0.35">
      <c r="C28" s="49">
        <v>23</v>
      </c>
      <c r="D28" s="74">
        <v>16</v>
      </c>
      <c r="E28" s="74">
        <v>8</v>
      </c>
      <c r="F28" s="73">
        <v>20</v>
      </c>
      <c r="G28" s="72">
        <v>5896</v>
      </c>
      <c r="H28" s="73">
        <v>28</v>
      </c>
      <c r="I28" s="86">
        <v>4358.0242947494798</v>
      </c>
      <c r="J28" s="47" t="s">
        <v>117</v>
      </c>
      <c r="L28" s="72">
        <f>AVERAGE($G$6:G28)</f>
        <v>5108.304347826087</v>
      </c>
      <c r="M28" s="73">
        <f>AVERAGE($H$6:H28)</f>
        <v>24.391304347826086</v>
      </c>
      <c r="N28" s="86">
        <f>AVERAGE($I$6:I28)</f>
        <v>3566.1701299027532</v>
      </c>
      <c r="P28" s="47">
        <v>23</v>
      </c>
      <c r="Q28" s="71">
        <v>18</v>
      </c>
      <c r="R28" s="72">
        <v>8</v>
      </c>
      <c r="S28" s="73">
        <v>35</v>
      </c>
      <c r="T28" s="72">
        <v>10646</v>
      </c>
      <c r="U28" s="73">
        <v>45</v>
      </c>
      <c r="V28" s="86">
        <v>9110.3860270583209</v>
      </c>
      <c r="W28" s="47" t="s">
        <v>117</v>
      </c>
      <c r="Y28" s="72">
        <f>AVERAGE($T$6:T28)</f>
        <v>7012.913043478261</v>
      </c>
      <c r="Z28" s="73">
        <f>AVERAGE($U$6:U28)</f>
        <v>29.434782608695652</v>
      </c>
      <c r="AA28" s="86">
        <f>AVERAGE($V$6:V28)</f>
        <v>5482.6514911842005</v>
      </c>
      <c r="AC28" s="47">
        <v>23</v>
      </c>
      <c r="AD28" s="74">
        <v>13</v>
      </c>
      <c r="AE28" s="74">
        <v>5</v>
      </c>
      <c r="AF28" s="73">
        <v>5</v>
      </c>
      <c r="AG28" s="72">
        <v>4735</v>
      </c>
      <c r="AH28" s="73">
        <v>13</v>
      </c>
      <c r="AI28" s="86">
        <v>3136.3678574753808</v>
      </c>
      <c r="AJ28" s="47" t="s">
        <v>117</v>
      </c>
      <c r="AM28" s="72">
        <f>AVERAGE($AG$6:AG28)</f>
        <v>9031.2608695652179</v>
      </c>
      <c r="AN28" s="73">
        <f>AVERAGE($AH$6:AH28)</f>
        <v>25.173913043478262</v>
      </c>
      <c r="AO28" s="47">
        <f>AVERAGE($AI$6:AI28)</f>
        <v>7495.1682448677639</v>
      </c>
    </row>
    <row r="29" spans="3:41" x14ac:dyDescent="0.35">
      <c r="C29" s="49">
        <v>24</v>
      </c>
      <c r="D29" s="74">
        <v>15</v>
      </c>
      <c r="E29" s="74">
        <v>4</v>
      </c>
      <c r="F29" s="73">
        <v>24</v>
      </c>
      <c r="G29" s="72">
        <v>7148</v>
      </c>
      <c r="H29" s="73">
        <v>35</v>
      </c>
      <c r="I29" s="86">
        <v>5631.2342548058195</v>
      </c>
      <c r="J29" s="47" t="s">
        <v>117</v>
      </c>
      <c r="L29" s="72">
        <f>AVERAGE($G$6:G29)</f>
        <v>5193.291666666667</v>
      </c>
      <c r="M29" s="73">
        <f>AVERAGE($H$6:H29)</f>
        <v>24.833333333333332</v>
      </c>
      <c r="N29" s="86">
        <f>AVERAGE($I$6:I29)</f>
        <v>3652.2144684403811</v>
      </c>
      <c r="P29" s="47">
        <v>24</v>
      </c>
      <c r="Q29" s="71">
        <v>8</v>
      </c>
      <c r="R29" s="72">
        <v>5</v>
      </c>
      <c r="S29" s="73">
        <v>7</v>
      </c>
      <c r="T29" s="72">
        <v>2485</v>
      </c>
      <c r="U29" s="73">
        <v>10</v>
      </c>
      <c r="V29" s="86">
        <v>985.39987260400176</v>
      </c>
      <c r="W29" s="47" t="s">
        <v>117</v>
      </c>
      <c r="Y29" s="72">
        <f>AVERAGE($T$6:T29)</f>
        <v>6824.25</v>
      </c>
      <c r="Z29" s="73">
        <f>AVERAGE($U$6:U29)</f>
        <v>28.625</v>
      </c>
      <c r="AA29" s="86">
        <f>AVERAGE($V$6:V29)</f>
        <v>5295.2660070766924</v>
      </c>
      <c r="AC29" s="47">
        <v>24</v>
      </c>
      <c r="AD29" s="74">
        <v>13</v>
      </c>
      <c r="AE29" s="74">
        <v>7</v>
      </c>
      <c r="AF29" s="73">
        <v>7</v>
      </c>
      <c r="AG29" s="72">
        <v>4809</v>
      </c>
      <c r="AH29" s="73">
        <v>13</v>
      </c>
      <c r="AI29" s="86">
        <v>3291.0883517268267</v>
      </c>
      <c r="AJ29" s="47" t="s">
        <v>117</v>
      </c>
      <c r="AM29" s="72">
        <f>AVERAGE($AG$6:AG29)</f>
        <v>8855.3333333333339</v>
      </c>
      <c r="AN29" s="73">
        <f>AVERAGE($AH$6:AH29)</f>
        <v>24.666666666666668</v>
      </c>
      <c r="AO29" s="47">
        <f>AVERAGE($AI$6:AI29)</f>
        <v>7319.9982493202251</v>
      </c>
    </row>
    <row r="30" spans="3:41" x14ac:dyDescent="0.35">
      <c r="C30" s="49">
        <v>25</v>
      </c>
      <c r="D30" s="74">
        <v>8</v>
      </c>
      <c r="E30" s="74">
        <v>5</v>
      </c>
      <c r="F30" s="73">
        <v>12</v>
      </c>
      <c r="G30" s="72">
        <v>3185</v>
      </c>
      <c r="H30" s="73">
        <v>15</v>
      </c>
      <c r="I30" s="86">
        <v>1618.4747374042977</v>
      </c>
      <c r="J30" s="47" t="s">
        <v>117</v>
      </c>
      <c r="L30" s="72">
        <f>AVERAGE($G$6:G30)</f>
        <v>5112.96</v>
      </c>
      <c r="M30" s="73">
        <f>AVERAGE($H$6:H30)</f>
        <v>24.44</v>
      </c>
      <c r="N30" s="86">
        <f>AVERAGE($I$6:I30)</f>
        <v>3570.8648791989376</v>
      </c>
      <c r="P30" s="47">
        <v>25</v>
      </c>
      <c r="Q30" s="71">
        <v>20</v>
      </c>
      <c r="R30" s="72">
        <v>10</v>
      </c>
      <c r="S30" s="73">
        <v>1</v>
      </c>
      <c r="T30" s="72">
        <v>2900</v>
      </c>
      <c r="U30" s="73">
        <v>11</v>
      </c>
      <c r="V30" s="86">
        <v>1280.6618142991531</v>
      </c>
      <c r="W30" s="47" t="s">
        <v>117</v>
      </c>
      <c r="Y30" s="72">
        <f>AVERAGE($T$6:T30)</f>
        <v>6667.28</v>
      </c>
      <c r="Z30" s="73">
        <f>AVERAGE($U$6:U30)</f>
        <v>27.92</v>
      </c>
      <c r="AA30" s="86">
        <f>AVERAGE($V$6:V30)</f>
        <v>5134.6818393655903</v>
      </c>
      <c r="AC30" s="47">
        <v>25</v>
      </c>
      <c r="AD30" s="74">
        <v>11</v>
      </c>
      <c r="AE30" s="74">
        <v>3</v>
      </c>
      <c r="AF30" s="73">
        <v>9</v>
      </c>
      <c r="AG30" s="72">
        <v>6061</v>
      </c>
      <c r="AH30" s="73">
        <v>17</v>
      </c>
      <c r="AI30" s="86">
        <v>4514.8869784525814</v>
      </c>
      <c r="AJ30" s="47" t="s">
        <v>117</v>
      </c>
      <c r="AM30" s="72">
        <f>AVERAGE($AG$6:AG30)</f>
        <v>8743.56</v>
      </c>
      <c r="AN30" s="73">
        <f>AVERAGE($AH$6:AH30)</f>
        <v>24.36</v>
      </c>
      <c r="AO30" s="47">
        <f>AVERAGE($AI$6:AI30)</f>
        <v>7207.7937984855198</v>
      </c>
    </row>
    <row r="31" spans="3:41" x14ac:dyDescent="0.35">
      <c r="C31" s="49">
        <v>26</v>
      </c>
      <c r="D31" s="74">
        <v>19</v>
      </c>
      <c r="E31" s="74">
        <v>8</v>
      </c>
      <c r="F31" s="73">
        <v>14</v>
      </c>
      <c r="G31" s="72">
        <v>5296</v>
      </c>
      <c r="H31" s="73">
        <v>25</v>
      </c>
      <c r="I31" s="86">
        <v>3734.4591840518633</v>
      </c>
      <c r="J31" s="47" t="s">
        <v>117</v>
      </c>
      <c r="L31" s="72">
        <f>AVERAGE($G$6:G31)</f>
        <v>5120</v>
      </c>
      <c r="M31" s="73">
        <f>AVERAGE($H$6:H31)</f>
        <v>24.46153846153846</v>
      </c>
      <c r="N31" s="86">
        <f>AVERAGE($I$6:I31)</f>
        <v>3577.1569678471274</v>
      </c>
      <c r="P31" s="47">
        <v>26</v>
      </c>
      <c r="Q31" s="71">
        <v>20</v>
      </c>
      <c r="R31" s="72">
        <v>5</v>
      </c>
      <c r="S31" s="73">
        <v>34</v>
      </c>
      <c r="T31" s="72">
        <v>11455</v>
      </c>
      <c r="U31" s="73">
        <v>49</v>
      </c>
      <c r="V31" s="86">
        <v>9896.2554621603867</v>
      </c>
      <c r="W31" s="47" t="s">
        <v>117</v>
      </c>
      <c r="Y31" s="72">
        <f>AVERAGE($T$6:T31)</f>
        <v>6851.4230769230771</v>
      </c>
      <c r="Z31" s="73">
        <f>AVERAGE($U$6:U31)</f>
        <v>28.73076923076923</v>
      </c>
      <c r="AA31" s="86">
        <f>AVERAGE($V$6:V31)</f>
        <v>5317.8192863961594</v>
      </c>
      <c r="AC31" s="47">
        <v>26</v>
      </c>
      <c r="AD31" s="74">
        <v>15</v>
      </c>
      <c r="AE31" s="74">
        <v>3</v>
      </c>
      <c r="AF31" s="73">
        <v>5</v>
      </c>
      <c r="AG31" s="72">
        <v>6061</v>
      </c>
      <c r="AH31" s="73">
        <v>17</v>
      </c>
      <c r="AI31" s="86">
        <v>4546.5416056092135</v>
      </c>
      <c r="AJ31" s="47" t="s">
        <v>117</v>
      </c>
      <c r="AM31" s="72">
        <f>AVERAGE($AG$6:AG31)</f>
        <v>8640.3846153846152</v>
      </c>
      <c r="AN31" s="73">
        <f>AVERAGE($AH$6:AH31)</f>
        <v>24.076923076923077</v>
      </c>
      <c r="AO31" s="47">
        <f>AVERAGE($AI$6:AI31)</f>
        <v>7105.4379449133539</v>
      </c>
    </row>
    <row r="32" spans="3:41" x14ac:dyDescent="0.35">
      <c r="C32" s="49">
        <v>27</v>
      </c>
      <c r="D32" s="74">
        <v>19</v>
      </c>
      <c r="E32" s="74">
        <v>4</v>
      </c>
      <c r="F32" s="73">
        <v>4</v>
      </c>
      <c r="G32" s="72">
        <v>3948</v>
      </c>
      <c r="H32" s="73">
        <v>19</v>
      </c>
      <c r="I32" s="86">
        <v>2409.7701923345658</v>
      </c>
      <c r="J32" s="47" t="s">
        <v>117</v>
      </c>
      <c r="L32" s="72">
        <f>AVERAGE($G$6:G32)</f>
        <v>5076.5925925925922</v>
      </c>
      <c r="M32" s="73">
        <f>AVERAGE($H$6:H32)</f>
        <v>24.25925925925926</v>
      </c>
      <c r="N32" s="86">
        <f>AVERAGE($I$6:I32)</f>
        <v>3533.9204206059212</v>
      </c>
      <c r="P32" s="47">
        <v>27</v>
      </c>
      <c r="Q32" s="71">
        <v>13</v>
      </c>
      <c r="R32" s="72">
        <v>3</v>
      </c>
      <c r="S32" s="73">
        <v>31</v>
      </c>
      <c r="T32" s="72">
        <v>9541</v>
      </c>
      <c r="U32" s="73">
        <v>41</v>
      </c>
      <c r="V32" s="86">
        <v>8029.0506982590887</v>
      </c>
      <c r="W32" s="47" t="s">
        <v>117</v>
      </c>
      <c r="Y32" s="72">
        <f>AVERAGE($T$6:T32)</f>
        <v>6951.0370370370374</v>
      </c>
      <c r="Z32" s="73">
        <f>AVERAGE($U$6:U32)</f>
        <v>29.185185185185187</v>
      </c>
      <c r="AA32" s="86">
        <f>AVERAGE($V$6:V32)</f>
        <v>5418.2352646133049</v>
      </c>
      <c r="AC32" s="47">
        <v>27</v>
      </c>
      <c r="AD32" s="74">
        <v>12</v>
      </c>
      <c r="AE32" s="74">
        <v>6</v>
      </c>
      <c r="AF32" s="73">
        <v>19</v>
      </c>
      <c r="AG32" s="72">
        <v>8972</v>
      </c>
      <c r="AH32" s="73">
        <v>25</v>
      </c>
      <c r="AI32" s="86">
        <v>7412.2038412583297</v>
      </c>
      <c r="AJ32" s="47" t="s">
        <v>117</v>
      </c>
      <c r="AM32" s="72">
        <f>AVERAGE($AG$6:AG32)</f>
        <v>8652.6666666666661</v>
      </c>
      <c r="AN32" s="73">
        <f>AVERAGE($AH$6:AH32)</f>
        <v>24.111111111111111</v>
      </c>
      <c r="AO32" s="47">
        <f>AVERAGE($AI$6:AI32)</f>
        <v>7116.7996447779824</v>
      </c>
    </row>
    <row r="33" spans="3:41" x14ac:dyDescent="0.35">
      <c r="C33" s="49">
        <v>28</v>
      </c>
      <c r="D33" s="74">
        <v>16</v>
      </c>
      <c r="E33" s="74">
        <v>7</v>
      </c>
      <c r="F33" s="73">
        <v>17</v>
      </c>
      <c r="G33" s="72">
        <v>5459</v>
      </c>
      <c r="H33" s="73">
        <v>26</v>
      </c>
      <c r="I33" s="86">
        <v>3882.3091817641834</v>
      </c>
      <c r="J33" s="47" t="s">
        <v>117</v>
      </c>
      <c r="L33" s="72">
        <f>AVERAGE($G$6:G33)</f>
        <v>5090.25</v>
      </c>
      <c r="M33" s="73">
        <f>AVERAGE($H$6:H33)</f>
        <v>24.321428571428573</v>
      </c>
      <c r="N33" s="86">
        <f>AVERAGE($I$6:I33)</f>
        <v>3546.3628763615734</v>
      </c>
      <c r="P33" s="47">
        <v>28</v>
      </c>
      <c r="Q33" s="71">
        <v>19</v>
      </c>
      <c r="R33" s="72">
        <v>6</v>
      </c>
      <c r="S33" s="73">
        <v>16</v>
      </c>
      <c r="T33" s="72">
        <v>6892</v>
      </c>
      <c r="U33" s="73">
        <v>29</v>
      </c>
      <c r="V33" s="86">
        <v>5371.9781587479929</v>
      </c>
      <c r="W33" s="47" t="s">
        <v>117</v>
      </c>
      <c r="Y33" s="72">
        <f>AVERAGE($T$6:T33)</f>
        <v>6948.9285714285716</v>
      </c>
      <c r="Z33" s="73">
        <f>AVERAGE($U$6:U33)</f>
        <v>29.178571428571427</v>
      </c>
      <c r="AA33" s="86">
        <f>AVERAGE($V$6:V33)</f>
        <v>5416.5832251181146</v>
      </c>
      <c r="AC33" s="47">
        <v>28</v>
      </c>
      <c r="AD33" s="74">
        <v>8</v>
      </c>
      <c r="AE33" s="74">
        <v>1</v>
      </c>
      <c r="AF33" s="73">
        <v>4</v>
      </c>
      <c r="AG33" s="72">
        <v>3887</v>
      </c>
      <c r="AH33" s="73">
        <v>11</v>
      </c>
      <c r="AI33" s="86">
        <v>2376.9303438426705</v>
      </c>
      <c r="AJ33" s="47" t="s">
        <v>117</v>
      </c>
      <c r="AM33" s="72">
        <f>AVERAGE($AG$6:AG33)</f>
        <v>8482.4642857142862</v>
      </c>
      <c r="AN33" s="73">
        <f>AVERAGE($AH$6:AH33)</f>
        <v>23.642857142857142</v>
      </c>
      <c r="AO33" s="47">
        <f>AVERAGE($AI$6:AI33)</f>
        <v>6947.5185983160063</v>
      </c>
    </row>
    <row r="34" spans="3:41" x14ac:dyDescent="0.35">
      <c r="C34" s="49">
        <v>29</v>
      </c>
      <c r="D34" s="74">
        <v>12</v>
      </c>
      <c r="E34" s="74">
        <v>3</v>
      </c>
      <c r="F34" s="73">
        <v>12</v>
      </c>
      <c r="G34" s="72">
        <v>4311</v>
      </c>
      <c r="H34" s="73">
        <v>21</v>
      </c>
      <c r="I34" s="86">
        <v>2803.5972527046129</v>
      </c>
      <c r="J34" s="47" t="s">
        <v>117</v>
      </c>
      <c r="L34" s="72">
        <f>AVERAGE($G$6:G34)</f>
        <v>5063.3793103448279</v>
      </c>
      <c r="M34" s="73">
        <f>AVERAGE($H$6:H34)</f>
        <v>24.206896551724139</v>
      </c>
      <c r="N34" s="86">
        <f>AVERAGE($I$6:I34)</f>
        <v>3520.7502686492644</v>
      </c>
      <c r="P34" s="47">
        <v>29</v>
      </c>
      <c r="Q34" s="71">
        <v>12</v>
      </c>
      <c r="R34" s="72">
        <v>6</v>
      </c>
      <c r="S34" s="73">
        <v>30</v>
      </c>
      <c r="T34" s="72">
        <v>8502</v>
      </c>
      <c r="U34" s="73">
        <v>36</v>
      </c>
      <c r="V34" s="86">
        <v>6992.4843802571067</v>
      </c>
      <c r="W34" s="47" t="s">
        <v>117</v>
      </c>
      <c r="Y34" s="72">
        <f>AVERAGE($T$6:T34)</f>
        <v>7002.4827586206893</v>
      </c>
      <c r="Z34" s="73">
        <f>AVERAGE($U$6:U34)</f>
        <v>29.413793103448278</v>
      </c>
      <c r="AA34" s="86">
        <f>AVERAGE($V$6:V34)</f>
        <v>5470.9246442608392</v>
      </c>
      <c r="AC34" s="47">
        <v>29</v>
      </c>
      <c r="AD34" s="74">
        <v>19</v>
      </c>
      <c r="AE34" s="74">
        <v>6</v>
      </c>
      <c r="AF34" s="73">
        <v>26</v>
      </c>
      <c r="AG34" s="72">
        <v>13872</v>
      </c>
      <c r="AH34" s="73">
        <v>39</v>
      </c>
      <c r="AI34" s="86">
        <v>12313.937834081742</v>
      </c>
      <c r="AJ34" s="47" t="s">
        <v>117</v>
      </c>
      <c r="AM34" s="72">
        <f>AVERAGE($AG$6:AG34)</f>
        <v>8668.310344827587</v>
      </c>
      <c r="AN34" s="73">
        <f>AVERAGE($AH$6:AH34)</f>
        <v>24.172413793103448</v>
      </c>
      <c r="AO34" s="47">
        <f>AVERAGE($AI$6:AI34)</f>
        <v>7132.5675374803423</v>
      </c>
    </row>
    <row r="35" spans="3:41" x14ac:dyDescent="0.35">
      <c r="C35" s="49">
        <v>30</v>
      </c>
      <c r="D35" s="74">
        <v>15</v>
      </c>
      <c r="E35" s="74">
        <v>1</v>
      </c>
      <c r="F35" s="73">
        <v>18</v>
      </c>
      <c r="G35" s="72">
        <v>6437</v>
      </c>
      <c r="H35" s="73">
        <v>32</v>
      </c>
      <c r="I35" s="86">
        <v>4915.9483712188594</v>
      </c>
      <c r="J35" s="47" t="s">
        <v>117</v>
      </c>
      <c r="L35" s="72">
        <f>AVERAGE($G$6:G35)</f>
        <v>5109.166666666667</v>
      </c>
      <c r="M35" s="73">
        <f>AVERAGE($H$6:H35)</f>
        <v>24.466666666666665</v>
      </c>
      <c r="N35" s="86">
        <f>AVERAGE($I$6:I35)</f>
        <v>3567.2568720682507</v>
      </c>
      <c r="P35" s="47">
        <v>30</v>
      </c>
      <c r="Q35" s="71">
        <v>16</v>
      </c>
      <c r="R35" s="72">
        <v>2</v>
      </c>
      <c r="S35" s="73">
        <v>19</v>
      </c>
      <c r="T35" s="72">
        <v>7664</v>
      </c>
      <c r="U35" s="73">
        <v>33</v>
      </c>
      <c r="V35" s="86">
        <v>6193.4872335580039</v>
      </c>
      <c r="W35" s="47" t="s">
        <v>117</v>
      </c>
      <c r="Y35" s="72">
        <f>AVERAGE($T$6:T35)</f>
        <v>7024.5333333333338</v>
      </c>
      <c r="Z35" s="73">
        <f>AVERAGE($U$6:U35)</f>
        <v>29.533333333333335</v>
      </c>
      <c r="AA35" s="86">
        <f>AVERAGE($V$6:V35)</f>
        <v>5495.0100639040775</v>
      </c>
      <c r="AC35" s="47">
        <v>30</v>
      </c>
      <c r="AD35" s="74">
        <v>22</v>
      </c>
      <c r="AE35" s="74">
        <v>3</v>
      </c>
      <c r="AF35" s="73">
        <v>28</v>
      </c>
      <c r="AG35" s="72">
        <v>16561</v>
      </c>
      <c r="AH35" s="73">
        <v>47</v>
      </c>
      <c r="AI35" s="86">
        <v>14981.874445885634</v>
      </c>
      <c r="AJ35" s="47" t="s">
        <v>117</v>
      </c>
      <c r="AM35" s="72">
        <f>AVERAGE($AG$6:AG35)</f>
        <v>8931.4</v>
      </c>
      <c r="AN35" s="73">
        <f>AVERAGE($AH$6:AH35)</f>
        <v>24.933333333333334</v>
      </c>
      <c r="AO35" s="47">
        <f>AVERAGE($AI$6:AI35)</f>
        <v>7394.2111010938515</v>
      </c>
    </row>
    <row r="36" spans="3:41" x14ac:dyDescent="0.35">
      <c r="C36" s="49">
        <v>31</v>
      </c>
      <c r="D36" s="74">
        <v>20</v>
      </c>
      <c r="E36" s="74">
        <v>6</v>
      </c>
      <c r="F36" s="73">
        <v>35</v>
      </c>
      <c r="G36" s="72">
        <v>10022</v>
      </c>
      <c r="H36" s="73">
        <v>49</v>
      </c>
      <c r="I36" s="86">
        <v>8471.9897581320547</v>
      </c>
      <c r="J36" s="47" t="s">
        <v>117</v>
      </c>
      <c r="L36" s="72">
        <f>AVERAGE($G$6:G36)</f>
        <v>5267.6451612903229</v>
      </c>
      <c r="M36" s="73">
        <f>AVERAGE($H$6:H36)</f>
        <v>25.258064516129032</v>
      </c>
      <c r="N36" s="86">
        <f>AVERAGE($I$6:I36)</f>
        <v>3725.4740619412764</v>
      </c>
      <c r="P36" s="47">
        <v>31</v>
      </c>
      <c r="Q36" s="71">
        <v>16</v>
      </c>
      <c r="R36" s="72">
        <v>11</v>
      </c>
      <c r="S36" s="73">
        <v>24</v>
      </c>
      <c r="T36" s="72">
        <v>7077</v>
      </c>
      <c r="U36" s="73">
        <v>29</v>
      </c>
      <c r="V36" s="86">
        <v>5567.8342611197468</v>
      </c>
      <c r="W36" s="47" t="s">
        <v>117</v>
      </c>
      <c r="Y36" s="72">
        <f>AVERAGE($T$6:T36)</f>
        <v>7026.2258064516127</v>
      </c>
      <c r="Z36" s="73">
        <f>AVERAGE($U$6:U36)</f>
        <v>29.516129032258064</v>
      </c>
      <c r="AA36" s="86">
        <f>AVERAGE($V$6:V36)</f>
        <v>5497.3592315561955</v>
      </c>
      <c r="AC36" s="47">
        <v>31</v>
      </c>
      <c r="AD36" s="74">
        <v>22</v>
      </c>
      <c r="AE36" s="74">
        <v>7</v>
      </c>
      <c r="AF36" s="73">
        <v>35</v>
      </c>
      <c r="AG36" s="72">
        <v>17759</v>
      </c>
      <c r="AH36" s="73">
        <v>50</v>
      </c>
      <c r="AI36" s="86">
        <v>16178.91963029066</v>
      </c>
      <c r="AJ36" s="47" t="s">
        <v>118</v>
      </c>
      <c r="AM36" s="72">
        <f>AVERAGE($AG$6:AG36)</f>
        <v>9216.1612903225814</v>
      </c>
      <c r="AN36" s="73">
        <f>AVERAGE($AH$6:AH36)</f>
        <v>25.741935483870968</v>
      </c>
      <c r="AO36" s="47">
        <f>AVERAGE($AI$6:AI36)</f>
        <v>7677.5887955840708</v>
      </c>
    </row>
    <row r="37" spans="3:41" x14ac:dyDescent="0.35">
      <c r="C37" s="49">
        <v>32</v>
      </c>
      <c r="D37" s="74">
        <v>13</v>
      </c>
      <c r="E37" s="74">
        <v>11</v>
      </c>
      <c r="F37" s="73">
        <v>22</v>
      </c>
      <c r="G37" s="72">
        <v>5207</v>
      </c>
      <c r="H37" s="73">
        <v>24</v>
      </c>
      <c r="I37" s="86">
        <v>3624.6539469310428</v>
      </c>
      <c r="J37" s="47" t="s">
        <v>117</v>
      </c>
      <c r="L37" s="72">
        <f>AVERAGE($G$6:G37)</f>
        <v>5265.75</v>
      </c>
      <c r="M37" s="73">
        <f>AVERAGE($H$6:H37)</f>
        <v>25.21875</v>
      </c>
      <c r="N37" s="86">
        <f>AVERAGE($I$6:I37)</f>
        <v>3722.3234333472064</v>
      </c>
      <c r="P37" s="47">
        <v>32</v>
      </c>
      <c r="Q37" s="71">
        <v>16</v>
      </c>
      <c r="R37" s="72">
        <v>4</v>
      </c>
      <c r="S37" s="73">
        <v>20</v>
      </c>
      <c r="T37" s="72">
        <v>7508</v>
      </c>
      <c r="U37" s="73">
        <v>32</v>
      </c>
      <c r="V37" s="86">
        <v>6005.3467052871874</v>
      </c>
      <c r="W37" s="47" t="s">
        <v>117</v>
      </c>
      <c r="Y37" s="72">
        <f>AVERAGE($T$6:T37)</f>
        <v>7041.28125</v>
      </c>
      <c r="Z37" s="73">
        <f>AVERAGE($U$6:U37)</f>
        <v>29.59375</v>
      </c>
      <c r="AA37" s="86">
        <f>AVERAGE($V$6:V37)</f>
        <v>5513.2338401102897</v>
      </c>
      <c r="AC37" s="47">
        <v>32</v>
      </c>
      <c r="AD37" s="74">
        <v>8</v>
      </c>
      <c r="AE37" s="74">
        <v>8</v>
      </c>
      <c r="AF37" s="73">
        <v>29</v>
      </c>
      <c r="AG37" s="72">
        <v>10446</v>
      </c>
      <c r="AH37" s="73">
        <v>29</v>
      </c>
      <c r="AI37" s="86">
        <v>8883.9689635330378</v>
      </c>
      <c r="AJ37" s="47" t="s">
        <v>117</v>
      </c>
      <c r="AM37" s="72">
        <f>AVERAGE($AG$6:AG37)</f>
        <v>9254.59375</v>
      </c>
      <c r="AN37" s="73">
        <f>AVERAGE($AH$6:AH37)</f>
        <v>25.84375</v>
      </c>
      <c r="AO37" s="47">
        <f>AVERAGE($AI$6:AI37)</f>
        <v>7715.2881758324756</v>
      </c>
    </row>
    <row r="38" spans="3:41" x14ac:dyDescent="0.35">
      <c r="C38" s="49">
        <v>33</v>
      </c>
      <c r="D38" s="74">
        <v>18</v>
      </c>
      <c r="E38" s="74">
        <v>9</v>
      </c>
      <c r="F38" s="73">
        <v>29</v>
      </c>
      <c r="G38" s="72">
        <v>7933</v>
      </c>
      <c r="H38" s="73">
        <v>38</v>
      </c>
      <c r="I38" s="86">
        <v>6405.7017177443777</v>
      </c>
      <c r="J38" s="47" t="s">
        <v>117</v>
      </c>
      <c r="L38" s="72">
        <f>AVERAGE($G$6:G38)</f>
        <v>5346.575757575758</v>
      </c>
      <c r="M38" s="73">
        <f>AVERAGE($H$6:H38)</f>
        <v>25.606060606060606</v>
      </c>
      <c r="N38" s="86">
        <f>AVERAGE($I$6:I38)</f>
        <v>3803.6379268137875</v>
      </c>
      <c r="P38" s="47">
        <v>33</v>
      </c>
      <c r="Q38" s="71">
        <v>12</v>
      </c>
      <c r="R38" s="72">
        <v>4</v>
      </c>
      <c r="S38" s="73">
        <v>2</v>
      </c>
      <c r="T38" s="72">
        <v>2448</v>
      </c>
      <c r="U38" s="73">
        <v>10</v>
      </c>
      <c r="V38" s="86">
        <v>884.90514537284616</v>
      </c>
      <c r="W38" s="47" t="s">
        <v>117</v>
      </c>
      <c r="Y38" s="72">
        <f>AVERAGE($T$6:T38)</f>
        <v>6902.090909090909</v>
      </c>
      <c r="Z38" s="73">
        <f>AVERAGE($U$6:U38)</f>
        <v>29</v>
      </c>
      <c r="AA38" s="86">
        <f>AVERAGE($V$6:V38)</f>
        <v>5372.9814554212762</v>
      </c>
      <c r="AC38" s="47">
        <v>33</v>
      </c>
      <c r="AD38" s="74">
        <v>10</v>
      </c>
      <c r="AE38" s="74">
        <v>4</v>
      </c>
      <c r="AF38" s="73">
        <v>15</v>
      </c>
      <c r="AG38" s="72">
        <v>7498</v>
      </c>
      <c r="AH38" s="73">
        <v>21</v>
      </c>
      <c r="AI38" s="86">
        <v>6007.9261765336669</v>
      </c>
      <c r="AJ38" s="47" t="s">
        <v>117</v>
      </c>
      <c r="AM38" s="72">
        <f>AVERAGE($AG$6:AG38)</f>
        <v>9201.363636363636</v>
      </c>
      <c r="AN38" s="73">
        <f>AVERAGE($AH$6:AH38)</f>
        <v>25.696969696969695</v>
      </c>
      <c r="AO38" s="47">
        <f>AVERAGE($AI$6:AI38)</f>
        <v>7663.5499334294809</v>
      </c>
    </row>
    <row r="39" spans="3:41" x14ac:dyDescent="0.35">
      <c r="C39" s="49">
        <v>34</v>
      </c>
      <c r="D39" s="74">
        <v>23</v>
      </c>
      <c r="E39" s="74">
        <v>7</v>
      </c>
      <c r="F39" s="73">
        <v>15</v>
      </c>
      <c r="G39" s="72">
        <v>6459</v>
      </c>
      <c r="H39" s="73">
        <v>31</v>
      </c>
      <c r="I39" s="86">
        <v>4917.3403811988173</v>
      </c>
      <c r="J39" s="47" t="s">
        <v>117</v>
      </c>
      <c r="L39" s="72">
        <f>AVERAGE($G$6:G39)</f>
        <v>5379.2941176470586</v>
      </c>
      <c r="M39" s="73">
        <f>AVERAGE($H$6:H39)</f>
        <v>25.764705882352942</v>
      </c>
      <c r="N39" s="86">
        <f>AVERAGE($I$6:I39)</f>
        <v>3836.3938813545237</v>
      </c>
      <c r="P39" s="47">
        <v>34</v>
      </c>
      <c r="Q39" s="71">
        <v>17</v>
      </c>
      <c r="R39" s="72">
        <v>4</v>
      </c>
      <c r="S39" s="73">
        <v>12</v>
      </c>
      <c r="T39" s="72">
        <v>5898</v>
      </c>
      <c r="U39" s="73">
        <v>25</v>
      </c>
      <c r="V39" s="86">
        <v>4359.6888718830287</v>
      </c>
      <c r="W39" s="47" t="s">
        <v>117</v>
      </c>
      <c r="Y39" s="72">
        <f>AVERAGE($T$6:T39)</f>
        <v>6872.5588235294117</v>
      </c>
      <c r="Z39" s="73">
        <f>AVERAGE($U$6:U39)</f>
        <v>28.882352941176471</v>
      </c>
      <c r="AA39" s="86">
        <f>AVERAGE($V$6:V39)</f>
        <v>5343.1787323760336</v>
      </c>
      <c r="AC39" s="47">
        <v>34</v>
      </c>
      <c r="AD39" s="74">
        <v>14</v>
      </c>
      <c r="AE39" s="74">
        <v>5</v>
      </c>
      <c r="AF39" s="73">
        <v>25</v>
      </c>
      <c r="AG39" s="72">
        <v>12085</v>
      </c>
      <c r="AH39" s="73">
        <v>34</v>
      </c>
      <c r="AI39" s="86">
        <v>10540.53289178165</v>
      </c>
      <c r="AJ39" s="47" t="s">
        <v>117</v>
      </c>
      <c r="AM39" s="72">
        <f>AVERAGE($AG$6:AG39)</f>
        <v>9286.176470588236</v>
      </c>
      <c r="AN39" s="73">
        <f>AVERAGE($AH$6:AH39)</f>
        <v>25.941176470588236</v>
      </c>
      <c r="AO39" s="47">
        <f>AVERAGE($AI$6:AI39)</f>
        <v>7748.1670792633686</v>
      </c>
    </row>
    <row r="40" spans="3:41" x14ac:dyDescent="0.35">
      <c r="C40" s="49">
        <v>35</v>
      </c>
      <c r="D40" s="74">
        <v>13</v>
      </c>
      <c r="E40" s="74">
        <v>5</v>
      </c>
      <c r="F40" s="73">
        <v>26</v>
      </c>
      <c r="G40" s="72">
        <v>6985</v>
      </c>
      <c r="H40" s="73">
        <v>34</v>
      </c>
      <c r="I40" s="86">
        <v>5397.5216546880974</v>
      </c>
      <c r="J40" s="47" t="s">
        <v>117</v>
      </c>
      <c r="L40" s="72">
        <f>AVERAGE($G$6:G40)</f>
        <v>5425.1714285714288</v>
      </c>
      <c r="M40" s="73">
        <f>AVERAGE($H$6:H40)</f>
        <v>26</v>
      </c>
      <c r="N40" s="86">
        <f>AVERAGE($I$6:I40)</f>
        <v>3880.997532021197</v>
      </c>
      <c r="P40" s="47">
        <v>35</v>
      </c>
      <c r="Q40" s="71">
        <v>15</v>
      </c>
      <c r="R40" s="72">
        <v>6</v>
      </c>
      <c r="S40" s="73">
        <v>2</v>
      </c>
      <c r="T40" s="72">
        <v>2752</v>
      </c>
      <c r="U40" s="73">
        <v>11</v>
      </c>
      <c r="V40" s="86">
        <v>1238.0441482930073</v>
      </c>
      <c r="W40" s="47" t="s">
        <v>117</v>
      </c>
      <c r="Y40" s="72">
        <f>AVERAGE($T$6:T40)</f>
        <v>6754.8285714285712</v>
      </c>
      <c r="Z40" s="73">
        <f>AVERAGE($U$6:U40)</f>
        <v>28.37142857142857</v>
      </c>
      <c r="AA40" s="86">
        <f>AVERAGE($V$6:V40)</f>
        <v>5225.8891728308045</v>
      </c>
      <c r="AC40" s="47">
        <v>35</v>
      </c>
      <c r="AD40" s="74">
        <v>21</v>
      </c>
      <c r="AE40" s="74">
        <v>3</v>
      </c>
      <c r="AF40" s="73">
        <v>1</v>
      </c>
      <c r="AG40" s="72">
        <v>6761</v>
      </c>
      <c r="AH40" s="73">
        <v>19</v>
      </c>
      <c r="AI40" s="86">
        <v>5188.4555009579344</v>
      </c>
      <c r="AJ40" s="47" t="s">
        <v>117</v>
      </c>
      <c r="AM40" s="72">
        <f>AVERAGE($AG$6:AG40)</f>
        <v>9214.028571428571</v>
      </c>
      <c r="AN40" s="73">
        <f>AVERAGE($AH$6:AH40)</f>
        <v>25.742857142857144</v>
      </c>
      <c r="AO40" s="47">
        <f>AVERAGE($AI$6:AI40)</f>
        <v>7675.032462740357</v>
      </c>
    </row>
    <row r="41" spans="3:41" x14ac:dyDescent="0.35">
      <c r="C41" s="49">
        <v>36</v>
      </c>
      <c r="D41" s="74">
        <v>14</v>
      </c>
      <c r="E41" s="74">
        <v>2</v>
      </c>
      <c r="F41" s="73">
        <v>18</v>
      </c>
      <c r="G41" s="72">
        <v>6074</v>
      </c>
      <c r="H41" s="73">
        <v>30</v>
      </c>
      <c r="I41" s="86">
        <v>4571.0369042879902</v>
      </c>
      <c r="J41" s="47" t="s">
        <v>117</v>
      </c>
      <c r="L41" s="72">
        <f>AVERAGE($G$6:G41)</f>
        <v>5443.1944444444443</v>
      </c>
      <c r="M41" s="73">
        <f>AVERAGE($H$6:H41)</f>
        <v>26.111111111111111</v>
      </c>
      <c r="N41" s="86">
        <f>AVERAGE($I$6:I41)</f>
        <v>3900.1652923619413</v>
      </c>
      <c r="P41" s="47">
        <v>36</v>
      </c>
      <c r="Q41" s="71">
        <v>21</v>
      </c>
      <c r="R41" s="72">
        <v>3</v>
      </c>
      <c r="S41" s="73">
        <v>3</v>
      </c>
      <c r="T41" s="72">
        <v>4941</v>
      </c>
      <c r="U41" s="73">
        <v>21</v>
      </c>
      <c r="V41" s="86">
        <v>3435.9810083818275</v>
      </c>
      <c r="W41" s="47" t="s">
        <v>117</v>
      </c>
      <c r="Y41" s="72">
        <f>AVERAGE($T$6:T41)</f>
        <v>6704.4444444444443</v>
      </c>
      <c r="Z41" s="73">
        <f>AVERAGE($U$6:U41)</f>
        <v>28.166666666666668</v>
      </c>
      <c r="AA41" s="86">
        <f>AVERAGE($V$6:V41)</f>
        <v>5176.1695015961104</v>
      </c>
      <c r="AC41" s="47">
        <v>36</v>
      </c>
      <c r="AD41" s="74">
        <v>9</v>
      </c>
      <c r="AE41" s="74">
        <v>6</v>
      </c>
      <c r="AF41" s="73">
        <v>4</v>
      </c>
      <c r="AG41" s="72">
        <v>2672</v>
      </c>
      <c r="AH41" s="73">
        <v>7</v>
      </c>
      <c r="AI41" s="86">
        <v>1137.304536699613</v>
      </c>
      <c r="AJ41" s="47" t="s">
        <v>117</v>
      </c>
      <c r="AM41" s="72">
        <f>AVERAGE($AG$6:AG41)</f>
        <v>9032.3055555555547</v>
      </c>
      <c r="AN41" s="73">
        <f>AVERAGE($AH$6:AH41)</f>
        <v>25.222222222222221</v>
      </c>
      <c r="AO41" s="47">
        <f>AVERAGE($AI$6:AI41)</f>
        <v>7493.4289092392246</v>
      </c>
    </row>
    <row r="42" spans="3:41" x14ac:dyDescent="0.35">
      <c r="C42" s="49">
        <v>37</v>
      </c>
      <c r="D42" s="74">
        <v>10</v>
      </c>
      <c r="E42" s="74">
        <v>7</v>
      </c>
      <c r="F42" s="73">
        <v>1</v>
      </c>
      <c r="G42" s="72">
        <v>1059</v>
      </c>
      <c r="H42" s="73">
        <v>4</v>
      </c>
      <c r="I42" s="86">
        <v>-494.68385303466607</v>
      </c>
      <c r="J42" s="47" t="s">
        <v>117</v>
      </c>
      <c r="L42" s="72">
        <f>AVERAGE($G$6:G42)</f>
        <v>5324.7027027027025</v>
      </c>
      <c r="M42" s="73">
        <f>AVERAGE($H$6:H42)</f>
        <v>25.513513513513512</v>
      </c>
      <c r="N42" s="86">
        <f>AVERAGE($I$6:I42)</f>
        <v>3781.3855857296007</v>
      </c>
      <c r="P42" s="47">
        <v>37</v>
      </c>
      <c r="Q42" s="71">
        <v>13</v>
      </c>
      <c r="R42" s="72">
        <v>8</v>
      </c>
      <c r="S42" s="73">
        <v>6</v>
      </c>
      <c r="T42" s="72">
        <v>2826</v>
      </c>
      <c r="U42" s="73">
        <v>11</v>
      </c>
      <c r="V42" s="86">
        <v>1302.9407865550124</v>
      </c>
      <c r="W42" s="47" t="s">
        <v>117</v>
      </c>
      <c r="Y42" s="72">
        <f>AVERAGE($T$6:T42)</f>
        <v>6599.6216216216217</v>
      </c>
      <c r="Z42" s="73">
        <f>AVERAGE($U$6:U42)</f>
        <v>27.702702702702702</v>
      </c>
      <c r="AA42" s="86">
        <f>AVERAGE($V$6:V42)</f>
        <v>5071.4876444328374</v>
      </c>
      <c r="AC42" s="47">
        <v>37</v>
      </c>
      <c r="AD42" s="74">
        <v>10</v>
      </c>
      <c r="AE42" s="74">
        <v>6</v>
      </c>
      <c r="AF42" s="73">
        <v>2</v>
      </c>
      <c r="AG42" s="72">
        <v>2322</v>
      </c>
      <c r="AH42" s="73">
        <v>6</v>
      </c>
      <c r="AI42" s="86">
        <v>772.81957510263419</v>
      </c>
      <c r="AJ42" s="47" t="s">
        <v>117</v>
      </c>
      <c r="AM42" s="72">
        <f>AVERAGE($AG$6:AG42)</f>
        <v>8850.9459459459467</v>
      </c>
      <c r="AN42" s="73">
        <f>AVERAGE($AH$6:AH42)</f>
        <v>24.702702702702702</v>
      </c>
      <c r="AO42" s="47">
        <f>AVERAGE($AI$6:AI42)</f>
        <v>7311.7908191274255</v>
      </c>
    </row>
    <row r="43" spans="3:41" x14ac:dyDescent="0.35">
      <c r="C43" s="49">
        <v>38</v>
      </c>
      <c r="D43" s="74">
        <v>17</v>
      </c>
      <c r="E43" s="74">
        <v>6</v>
      </c>
      <c r="F43" s="73">
        <v>35</v>
      </c>
      <c r="G43" s="72">
        <v>9422</v>
      </c>
      <c r="H43" s="73">
        <v>46</v>
      </c>
      <c r="I43" s="86">
        <v>7836.5632835514689</v>
      </c>
      <c r="J43" s="47" t="s">
        <v>117</v>
      </c>
      <c r="L43" s="72">
        <f>AVERAGE($G$6:G43)</f>
        <v>5432.5263157894733</v>
      </c>
      <c r="M43" s="73">
        <f>AVERAGE($H$6:H43)</f>
        <v>26.05263157894737</v>
      </c>
      <c r="N43" s="86">
        <f>AVERAGE($I$6:I43)</f>
        <v>3888.1007883038601</v>
      </c>
      <c r="P43" s="47">
        <v>38</v>
      </c>
      <c r="Q43" s="71">
        <v>14</v>
      </c>
      <c r="R43" s="72">
        <v>13</v>
      </c>
      <c r="S43" s="73">
        <v>11</v>
      </c>
      <c r="T43" s="72">
        <v>3241</v>
      </c>
      <c r="U43" s="73">
        <v>12</v>
      </c>
      <c r="V43" s="86">
        <v>1730.0363582765428</v>
      </c>
      <c r="W43" s="47" t="s">
        <v>117</v>
      </c>
      <c r="Y43" s="72">
        <f>AVERAGE($T$6:T43)</f>
        <v>6511.2368421052633</v>
      </c>
      <c r="Z43" s="73">
        <f>AVERAGE($U$6:U43)</f>
        <v>27.289473684210527</v>
      </c>
      <c r="AA43" s="86">
        <f>AVERAGE($V$6:V43)</f>
        <v>4983.5547158497766</v>
      </c>
      <c r="AC43" s="47">
        <v>38</v>
      </c>
      <c r="AD43" s="74">
        <v>12</v>
      </c>
      <c r="AE43" s="74">
        <v>10</v>
      </c>
      <c r="AF43" s="73">
        <v>7</v>
      </c>
      <c r="AG43" s="72">
        <v>3520</v>
      </c>
      <c r="AH43" s="73">
        <v>9</v>
      </c>
      <c r="AI43" s="86">
        <v>1951.6865549493868</v>
      </c>
      <c r="AJ43" s="47" t="s">
        <v>117</v>
      </c>
      <c r="AM43" s="72">
        <f>AVERAGE($AG$6:AG43)</f>
        <v>8710.6578947368416</v>
      </c>
      <c r="AN43" s="73">
        <f>AVERAGE($AH$6:AH43)</f>
        <v>24.289473684210527</v>
      </c>
      <c r="AO43" s="47">
        <f>AVERAGE($AI$6:AI43)</f>
        <v>7170.735443754319</v>
      </c>
    </row>
    <row r="44" spans="3:41" x14ac:dyDescent="0.35">
      <c r="C44" s="49">
        <v>39</v>
      </c>
      <c r="D44" s="74">
        <v>12</v>
      </c>
      <c r="E44" s="74">
        <v>10</v>
      </c>
      <c r="F44" s="73">
        <v>0</v>
      </c>
      <c r="G44" s="72">
        <v>770</v>
      </c>
      <c r="H44" s="73">
        <v>2</v>
      </c>
      <c r="I44" s="86">
        <v>-806.0919806520119</v>
      </c>
      <c r="J44" s="47" t="s">
        <v>117</v>
      </c>
      <c r="L44" s="72">
        <f>AVERAGE($G$6:G44)</f>
        <v>5312.9743589743593</v>
      </c>
      <c r="M44" s="73">
        <f>AVERAGE($H$6:H44)</f>
        <v>25.435897435897434</v>
      </c>
      <c r="N44" s="86">
        <f>AVERAGE($I$6:I44)</f>
        <v>3767.7368711511454</v>
      </c>
      <c r="P44" s="47">
        <v>39</v>
      </c>
      <c r="Q44" s="71">
        <v>12</v>
      </c>
      <c r="R44" s="72">
        <v>6</v>
      </c>
      <c r="S44" s="73">
        <v>5</v>
      </c>
      <c r="T44" s="72">
        <v>2752</v>
      </c>
      <c r="U44" s="73">
        <v>11</v>
      </c>
      <c r="V44" s="86">
        <v>1235.6198573082825</v>
      </c>
      <c r="W44" s="47" t="s">
        <v>117</v>
      </c>
      <c r="Y44" s="72">
        <f>AVERAGE($T$6:T44)</f>
        <v>6414.8461538461543</v>
      </c>
      <c r="Z44" s="73">
        <f>AVERAGE($U$6:U44)</f>
        <v>26.871794871794872</v>
      </c>
      <c r="AA44" s="86">
        <f>AVERAGE($V$6:V44)</f>
        <v>4887.4538220410204</v>
      </c>
      <c r="AC44" s="47">
        <v>39</v>
      </c>
      <c r="AD44" s="74">
        <v>15</v>
      </c>
      <c r="AE44" s="74">
        <v>3</v>
      </c>
      <c r="AF44" s="73">
        <v>34</v>
      </c>
      <c r="AG44" s="72">
        <v>16211</v>
      </c>
      <c r="AH44" s="73">
        <v>46</v>
      </c>
      <c r="AI44" s="86">
        <v>14599.778863711674</v>
      </c>
      <c r="AJ44" s="47" t="s">
        <v>117</v>
      </c>
      <c r="AM44" s="72">
        <f>AVERAGE($AG$6:AG44)</f>
        <v>8902.9743589743593</v>
      </c>
      <c r="AN44" s="73">
        <f>AVERAGE($AH$6:AH44)</f>
        <v>24.846153846153847</v>
      </c>
      <c r="AO44" s="47">
        <f>AVERAGE($AI$6:AI44)</f>
        <v>7361.2237365737392</v>
      </c>
    </row>
    <row r="45" spans="3:41" x14ac:dyDescent="0.35">
      <c r="C45" s="49">
        <v>40</v>
      </c>
      <c r="D45" s="74">
        <v>11</v>
      </c>
      <c r="E45" s="74">
        <v>6</v>
      </c>
      <c r="F45" s="73">
        <v>27</v>
      </c>
      <c r="G45" s="72">
        <v>6622</v>
      </c>
      <c r="H45" s="73">
        <v>32</v>
      </c>
      <c r="I45" s="86">
        <v>5078.0837863647075</v>
      </c>
      <c r="J45" s="47" t="s">
        <v>117</v>
      </c>
      <c r="L45" s="72">
        <f>AVERAGE($G$6:G45)</f>
        <v>5345.7</v>
      </c>
      <c r="M45" s="73">
        <f>AVERAGE($H$6:H45)</f>
        <v>25.6</v>
      </c>
      <c r="N45" s="86">
        <f>AVERAGE($I$6:I45)</f>
        <v>3800.4955440314843</v>
      </c>
      <c r="P45" s="47">
        <v>40</v>
      </c>
      <c r="Q45" s="71">
        <v>16</v>
      </c>
      <c r="R45" s="72">
        <v>6</v>
      </c>
      <c r="S45" s="73">
        <v>24</v>
      </c>
      <c r="T45" s="72">
        <v>8042</v>
      </c>
      <c r="U45" s="73">
        <v>34</v>
      </c>
      <c r="V45" s="86">
        <v>6493.6939192710215</v>
      </c>
      <c r="W45" s="47" t="s">
        <v>117</v>
      </c>
      <c r="Y45" s="72">
        <f>AVERAGE($T$6:T45)</f>
        <v>6455.5249999999996</v>
      </c>
      <c r="Z45" s="73">
        <f>AVERAGE($U$6:U45)</f>
        <v>27.05</v>
      </c>
      <c r="AA45" s="86">
        <f>AVERAGE($V$6:V45)</f>
        <v>4927.6098244717705</v>
      </c>
      <c r="AC45" s="47">
        <v>40</v>
      </c>
      <c r="AD45" s="74">
        <v>15</v>
      </c>
      <c r="AE45" s="74">
        <v>9</v>
      </c>
      <c r="AF45" s="73">
        <v>29</v>
      </c>
      <c r="AG45" s="72">
        <v>12583</v>
      </c>
      <c r="AH45" s="73">
        <v>35</v>
      </c>
      <c r="AI45" s="86">
        <v>11045.757600823192</v>
      </c>
      <c r="AJ45" s="47" t="s">
        <v>117</v>
      </c>
      <c r="AM45" s="72">
        <f>AVERAGE($AG$6:AG45)</f>
        <v>8994.9750000000004</v>
      </c>
      <c r="AN45" s="73">
        <f>AVERAGE($AH$6:AH45)</f>
        <v>25.1</v>
      </c>
      <c r="AO45" s="47">
        <f>AVERAGE($AI$6:AI45)</f>
        <v>7453.3370831799748</v>
      </c>
    </row>
    <row r="46" spans="3:41" x14ac:dyDescent="0.35">
      <c r="C46" s="49">
        <v>41</v>
      </c>
      <c r="D46" s="74">
        <v>10</v>
      </c>
      <c r="E46" s="74">
        <v>6</v>
      </c>
      <c r="F46" s="73">
        <v>16</v>
      </c>
      <c r="G46" s="72">
        <v>4222</v>
      </c>
      <c r="H46" s="73">
        <v>20</v>
      </c>
      <c r="I46" s="86">
        <v>2702.7414275830024</v>
      </c>
      <c r="J46" s="47" t="s">
        <v>117</v>
      </c>
      <c r="L46" s="72">
        <f>AVERAGE($G$6:G46)</f>
        <v>5318.292682926829</v>
      </c>
      <c r="M46" s="73">
        <f>AVERAGE($H$6:H46)</f>
        <v>25.463414634146343</v>
      </c>
      <c r="N46" s="86">
        <f>AVERAGE($I$6:I46)</f>
        <v>3773.7210533863995</v>
      </c>
      <c r="P46" s="47">
        <v>41</v>
      </c>
      <c r="Q46" s="71">
        <v>14</v>
      </c>
      <c r="R46" s="72">
        <v>6</v>
      </c>
      <c r="S46" s="73">
        <v>7</v>
      </c>
      <c r="T46" s="72">
        <v>3672</v>
      </c>
      <c r="U46" s="73">
        <v>15</v>
      </c>
      <c r="V46" s="86">
        <v>2109.3881533057502</v>
      </c>
      <c r="W46" s="47" t="s">
        <v>117</v>
      </c>
      <c r="Y46" s="72">
        <f>AVERAGE($T$6:T46)</f>
        <v>6387.6341463414637</v>
      </c>
      <c r="Z46" s="73">
        <f>AVERAGE($U$6:U46)</f>
        <v>26.756097560975611</v>
      </c>
      <c r="AA46" s="86">
        <f>AVERAGE($V$6:V46)</f>
        <v>4858.8727105408925</v>
      </c>
      <c r="AC46" s="47">
        <v>41</v>
      </c>
      <c r="AD46" s="74">
        <v>16</v>
      </c>
      <c r="AE46" s="74">
        <v>5</v>
      </c>
      <c r="AF46" s="73">
        <v>28</v>
      </c>
      <c r="AG46" s="72">
        <v>13835</v>
      </c>
      <c r="AH46" s="73">
        <v>39</v>
      </c>
      <c r="AI46" s="86">
        <v>12325.734754095545</v>
      </c>
      <c r="AJ46" s="47" t="s">
        <v>117</v>
      </c>
      <c r="AM46" s="72">
        <f>AVERAGE($AG$6:AG46)</f>
        <v>9113.0243902439033</v>
      </c>
      <c r="AN46" s="73">
        <f>AVERAGE($AH$6:AH46)</f>
        <v>25.439024390243901</v>
      </c>
      <c r="AO46" s="47">
        <f>AVERAGE($AI$6:AI46)</f>
        <v>7572.1760507632816</v>
      </c>
    </row>
    <row r="47" spans="3:41" x14ac:dyDescent="0.35">
      <c r="C47" s="49">
        <v>42</v>
      </c>
      <c r="D47" s="74">
        <v>18</v>
      </c>
      <c r="E47" s="74">
        <v>3</v>
      </c>
      <c r="F47" s="73">
        <v>29</v>
      </c>
      <c r="G47" s="72">
        <v>8911</v>
      </c>
      <c r="H47" s="73">
        <v>44</v>
      </c>
      <c r="I47" s="86">
        <v>7407.4181448922873</v>
      </c>
      <c r="J47" s="47" t="s">
        <v>117</v>
      </c>
      <c r="L47" s="72">
        <f>AVERAGE($G$6:G47)</f>
        <v>5403.833333333333</v>
      </c>
      <c r="M47" s="73">
        <f>AVERAGE($H$6:H47)</f>
        <v>25.904761904761905</v>
      </c>
      <c r="N47" s="86">
        <f>AVERAGE($I$6:I47)</f>
        <v>3860.2376508032066</v>
      </c>
      <c r="P47" s="47">
        <v>42</v>
      </c>
      <c r="Q47" s="71">
        <v>18</v>
      </c>
      <c r="R47" s="72">
        <v>1</v>
      </c>
      <c r="S47" s="73">
        <v>1</v>
      </c>
      <c r="T47" s="72">
        <v>4177</v>
      </c>
      <c r="U47" s="73">
        <v>18</v>
      </c>
      <c r="V47" s="86">
        <v>2634.4754711864407</v>
      </c>
      <c r="W47" s="47" t="s">
        <v>117</v>
      </c>
      <c r="Y47" s="72">
        <f>AVERAGE($T$6:T47)</f>
        <v>6335</v>
      </c>
      <c r="Z47" s="73">
        <f>AVERAGE($U$6:U47)</f>
        <v>26.547619047619047</v>
      </c>
      <c r="AA47" s="86">
        <f>AVERAGE($V$6:V47)</f>
        <v>4805.9108715086431</v>
      </c>
      <c r="AC47" s="47">
        <v>42</v>
      </c>
      <c r="AD47" s="74">
        <v>15</v>
      </c>
      <c r="AE47" s="74">
        <v>5</v>
      </c>
      <c r="AF47" s="73">
        <v>8</v>
      </c>
      <c r="AG47" s="72">
        <v>6485</v>
      </c>
      <c r="AH47" s="73">
        <v>18</v>
      </c>
      <c r="AI47" s="86">
        <v>4925.1736983707124</v>
      </c>
      <c r="AJ47" s="47" t="s">
        <v>117</v>
      </c>
      <c r="AM47" s="72">
        <f>AVERAGE($AG$6:AG47)</f>
        <v>9050.4523809523816</v>
      </c>
      <c r="AN47" s="73">
        <f>AVERAGE($AH$6:AH47)</f>
        <v>25.261904761904763</v>
      </c>
      <c r="AO47" s="47">
        <f>AVERAGE($AI$6:AI47)</f>
        <v>7509.1521852301248</v>
      </c>
    </row>
    <row r="48" spans="3:41" x14ac:dyDescent="0.35">
      <c r="C48" s="49">
        <v>43</v>
      </c>
      <c r="D48" s="74">
        <v>15</v>
      </c>
      <c r="E48" s="74">
        <v>8</v>
      </c>
      <c r="F48" s="73">
        <v>1</v>
      </c>
      <c r="G48" s="72">
        <v>1896</v>
      </c>
      <c r="H48" s="73">
        <v>8</v>
      </c>
      <c r="I48" s="86">
        <v>329.50429670484141</v>
      </c>
      <c r="J48" s="47" t="s">
        <v>117</v>
      </c>
      <c r="L48" s="72">
        <f>AVERAGE($G$6:G48)</f>
        <v>5322.2558139534885</v>
      </c>
      <c r="M48" s="73">
        <f>AVERAGE($H$6:H48)</f>
        <v>25.488372093023255</v>
      </c>
      <c r="N48" s="86">
        <f>AVERAGE($I$6:I48)</f>
        <v>3778.1275728009186</v>
      </c>
      <c r="P48" s="47">
        <v>43</v>
      </c>
      <c r="Q48" s="71">
        <v>11</v>
      </c>
      <c r="R48" s="72">
        <v>10</v>
      </c>
      <c r="S48" s="73">
        <v>2</v>
      </c>
      <c r="T48" s="72">
        <v>1060</v>
      </c>
      <c r="U48" s="73">
        <v>3</v>
      </c>
      <c r="V48" s="86">
        <v>-436.16060971790284</v>
      </c>
      <c r="W48" s="47" t="s">
        <v>117</v>
      </c>
      <c r="Y48" s="72">
        <f>AVERAGE($T$6:T48)</f>
        <v>6212.3255813953492</v>
      </c>
      <c r="Z48" s="73">
        <f>AVERAGE($U$6:U48)</f>
        <v>26</v>
      </c>
      <c r="AA48" s="86">
        <f>AVERAGE($V$6:V48)</f>
        <v>4684.002232410352</v>
      </c>
      <c r="AC48" s="47">
        <v>43</v>
      </c>
      <c r="AD48" s="74">
        <v>9</v>
      </c>
      <c r="AE48" s="74">
        <v>8</v>
      </c>
      <c r="AF48" s="73">
        <v>4</v>
      </c>
      <c r="AG48" s="72">
        <v>2046</v>
      </c>
      <c r="AH48" s="73">
        <v>5</v>
      </c>
      <c r="AI48" s="86">
        <v>517.78880571163268</v>
      </c>
      <c r="AJ48" s="47" t="s">
        <v>117</v>
      </c>
      <c r="AM48" s="72">
        <f>AVERAGE($AG$6:AG48)</f>
        <v>8887.5581395348836</v>
      </c>
      <c r="AN48" s="73">
        <f>AVERAGE($AH$6:AH48)</f>
        <v>24.790697674418606</v>
      </c>
      <c r="AO48" s="47">
        <f>AVERAGE($AI$6:AI48)</f>
        <v>7346.5623391948111</v>
      </c>
    </row>
    <row r="49" spans="3:41" x14ac:dyDescent="0.35">
      <c r="C49" s="49">
        <v>44</v>
      </c>
      <c r="D49" s="74">
        <v>11</v>
      </c>
      <c r="E49" s="74">
        <v>4</v>
      </c>
      <c r="F49" s="73">
        <v>34</v>
      </c>
      <c r="G49" s="72">
        <v>8348</v>
      </c>
      <c r="H49" s="73">
        <v>41</v>
      </c>
      <c r="I49" s="86">
        <v>6740.2077164340062</v>
      </c>
      <c r="J49" s="47" t="s">
        <v>117</v>
      </c>
      <c r="L49" s="72">
        <f>AVERAGE($G$6:G49)</f>
        <v>5391.022727272727</v>
      </c>
      <c r="M49" s="73">
        <f>AVERAGE($H$6:H49)</f>
        <v>25.84090909090909</v>
      </c>
      <c r="N49" s="86">
        <f>AVERAGE($I$6:I49)</f>
        <v>3845.4475760653072</v>
      </c>
      <c r="P49" s="47">
        <v>44</v>
      </c>
      <c r="Q49" s="71">
        <v>6</v>
      </c>
      <c r="R49" s="72">
        <v>4</v>
      </c>
      <c r="S49" s="73">
        <v>14</v>
      </c>
      <c r="T49" s="72">
        <v>3828</v>
      </c>
      <c r="U49" s="73">
        <v>16</v>
      </c>
      <c r="V49" s="86">
        <v>2278.7582564798104</v>
      </c>
      <c r="W49" s="47" t="s">
        <v>117</v>
      </c>
      <c r="Y49" s="72">
        <f>AVERAGE($T$6:T49)</f>
        <v>6158.136363636364</v>
      </c>
      <c r="Z49" s="73">
        <f>AVERAGE($U$6:U49)</f>
        <v>25.772727272727273</v>
      </c>
      <c r="AA49" s="86">
        <f>AVERAGE($V$6:V49)</f>
        <v>4629.3375965937485</v>
      </c>
      <c r="AC49" s="47">
        <v>44</v>
      </c>
      <c r="AD49" s="74">
        <v>15</v>
      </c>
      <c r="AE49" s="74">
        <v>4</v>
      </c>
      <c r="AF49" s="73">
        <v>12</v>
      </c>
      <c r="AG49" s="72">
        <v>8198</v>
      </c>
      <c r="AH49" s="73">
        <v>23</v>
      </c>
      <c r="AI49" s="86">
        <v>6654.0462836488587</v>
      </c>
      <c r="AJ49" s="47" t="s">
        <v>117</v>
      </c>
      <c r="AM49" s="72">
        <f>AVERAGE($AG$6:AG49)</f>
        <v>8871.886363636364</v>
      </c>
      <c r="AN49" s="73">
        <f>AVERAGE($AH$6:AH49)</f>
        <v>24.75</v>
      </c>
      <c r="AO49" s="47">
        <f>AVERAGE($AI$6:AI49)</f>
        <v>7330.8233379324029</v>
      </c>
    </row>
    <row r="50" spans="3:41" x14ac:dyDescent="0.35">
      <c r="C50" s="49">
        <v>45</v>
      </c>
      <c r="D50" s="74">
        <v>8</v>
      </c>
      <c r="E50" s="74">
        <v>5</v>
      </c>
      <c r="F50" s="73">
        <v>2</v>
      </c>
      <c r="G50" s="72">
        <v>1185</v>
      </c>
      <c r="H50" s="73">
        <v>5</v>
      </c>
      <c r="I50" s="86">
        <v>-385.09289437519442</v>
      </c>
      <c r="J50" s="47" t="s">
        <v>117</v>
      </c>
      <c r="L50" s="72">
        <f>AVERAGE($G$6:G50)</f>
        <v>5297.5555555555557</v>
      </c>
      <c r="M50" s="73">
        <f>AVERAGE($H$6:H50)</f>
        <v>25.377777777777776</v>
      </c>
      <c r="N50" s="86">
        <f>AVERAGE($I$6:I50)</f>
        <v>3751.4355656110733</v>
      </c>
      <c r="P50" s="47">
        <v>45</v>
      </c>
      <c r="Q50" s="71">
        <v>10</v>
      </c>
      <c r="R50" s="72">
        <v>7</v>
      </c>
      <c r="S50" s="73">
        <v>27</v>
      </c>
      <c r="T50" s="72">
        <v>7159</v>
      </c>
      <c r="U50" s="73">
        <v>30</v>
      </c>
      <c r="V50" s="86">
        <v>5682.0239441371541</v>
      </c>
      <c r="W50" s="47" t="s">
        <v>117</v>
      </c>
      <c r="Y50" s="72">
        <f>AVERAGE($T$6:T50)</f>
        <v>6180.3777777777777</v>
      </c>
      <c r="Z50" s="73">
        <f>AVERAGE($U$6:U50)</f>
        <v>25.866666666666667</v>
      </c>
      <c r="AA50" s="86">
        <f>AVERAGE($V$6:V50)</f>
        <v>4652.730626539158</v>
      </c>
      <c r="AC50" s="47">
        <v>45</v>
      </c>
      <c r="AD50" s="74">
        <v>16</v>
      </c>
      <c r="AE50" s="74">
        <v>4</v>
      </c>
      <c r="AF50" s="73">
        <v>14</v>
      </c>
      <c r="AG50" s="72">
        <v>9248</v>
      </c>
      <c r="AH50" s="73">
        <v>26</v>
      </c>
      <c r="AI50" s="86">
        <v>7685.9413961798618</v>
      </c>
      <c r="AJ50" s="47" t="s">
        <v>117</v>
      </c>
      <c r="AM50" s="72">
        <f>AVERAGE($AG$6:AG50)</f>
        <v>8880.2444444444445</v>
      </c>
      <c r="AN50" s="73">
        <f>AVERAGE($AH$6:AH50)</f>
        <v>24.777777777777779</v>
      </c>
      <c r="AO50" s="47">
        <f>AVERAGE($AI$6:AI50)</f>
        <v>7338.7148503379012</v>
      </c>
    </row>
    <row r="51" spans="3:41" x14ac:dyDescent="0.35">
      <c r="C51" s="49">
        <v>46</v>
      </c>
      <c r="D51" s="74">
        <v>15</v>
      </c>
      <c r="E51" s="74">
        <v>8</v>
      </c>
      <c r="F51" s="73">
        <v>27</v>
      </c>
      <c r="G51" s="72">
        <v>7096</v>
      </c>
      <c r="H51" s="73">
        <v>34</v>
      </c>
      <c r="I51" s="86">
        <v>5543.7878959799473</v>
      </c>
      <c r="J51" s="47" t="s">
        <v>117</v>
      </c>
      <c r="L51" s="72">
        <f>AVERAGE($G$6:G51)</f>
        <v>5336.652173913043</v>
      </c>
      <c r="M51" s="73">
        <f>AVERAGE($H$6:H51)</f>
        <v>25.565217391304348</v>
      </c>
      <c r="N51" s="86">
        <f>AVERAGE($I$6:I51)</f>
        <v>3790.3997467060485</v>
      </c>
      <c r="P51" s="47">
        <v>46</v>
      </c>
      <c r="Q51" s="71">
        <v>15</v>
      </c>
      <c r="R51" s="72">
        <v>3</v>
      </c>
      <c r="S51" s="73">
        <v>14</v>
      </c>
      <c r="T51" s="72">
        <v>6091</v>
      </c>
      <c r="U51" s="73">
        <v>26</v>
      </c>
      <c r="V51" s="86">
        <v>4482.1843959392672</v>
      </c>
      <c r="W51" s="47" t="s">
        <v>117</v>
      </c>
      <c r="Y51" s="72">
        <f>AVERAGE($T$6:T51)</f>
        <v>6178.434782608696</v>
      </c>
      <c r="Z51" s="73">
        <f>AVERAGE($U$6:U51)</f>
        <v>25.869565217391305</v>
      </c>
      <c r="AA51" s="86">
        <f>AVERAGE($V$6:V51)</f>
        <v>4649.0230997869858</v>
      </c>
      <c r="AC51" s="47">
        <v>46</v>
      </c>
      <c r="AD51" s="74">
        <v>14</v>
      </c>
      <c r="AE51" s="74">
        <v>4</v>
      </c>
      <c r="AF51" s="73">
        <v>26</v>
      </c>
      <c r="AG51" s="72">
        <v>12748</v>
      </c>
      <c r="AH51" s="73">
        <v>36</v>
      </c>
      <c r="AI51" s="86">
        <v>11159.956693925898</v>
      </c>
      <c r="AJ51" s="47" t="s">
        <v>117</v>
      </c>
      <c r="AM51" s="72">
        <f>AVERAGE($AG$6:AG51)</f>
        <v>8964.326086956522</v>
      </c>
      <c r="AN51" s="73">
        <f>AVERAGE($AH$6:AH51)</f>
        <v>25.021739130434781</v>
      </c>
      <c r="AO51" s="47">
        <f>AVERAGE($AI$6:AI51)</f>
        <v>7421.7853251985098</v>
      </c>
    </row>
    <row r="52" spans="3:41" x14ac:dyDescent="0.35">
      <c r="C52" s="49">
        <v>47</v>
      </c>
      <c r="D52" s="74">
        <v>6</v>
      </c>
      <c r="E52" s="74">
        <v>2</v>
      </c>
      <c r="F52" s="73">
        <v>8</v>
      </c>
      <c r="G52" s="72">
        <v>2474</v>
      </c>
      <c r="H52" s="73">
        <v>12</v>
      </c>
      <c r="I52" s="86">
        <v>985.12940655981038</v>
      </c>
      <c r="J52" s="47" t="s">
        <v>117</v>
      </c>
      <c r="L52" s="72">
        <f>AVERAGE($G$6:G52)</f>
        <v>5275.744680851064</v>
      </c>
      <c r="M52" s="73">
        <f>AVERAGE($H$6:H52)</f>
        <v>25.276595744680851</v>
      </c>
      <c r="N52" s="86">
        <f>AVERAGE($I$6:I52)</f>
        <v>3730.7131437242138</v>
      </c>
      <c r="P52" s="47">
        <v>47</v>
      </c>
      <c r="Q52" s="71">
        <v>12</v>
      </c>
      <c r="R52" s="72">
        <v>7</v>
      </c>
      <c r="S52" s="73">
        <v>26</v>
      </c>
      <c r="T52" s="72">
        <v>7389</v>
      </c>
      <c r="U52" s="73">
        <v>31</v>
      </c>
      <c r="V52" s="86">
        <v>5858.8683132458227</v>
      </c>
      <c r="W52" s="47" t="s">
        <v>117</v>
      </c>
      <c r="Y52" s="72">
        <f>AVERAGE($T$6:T52)</f>
        <v>6204.1914893617022</v>
      </c>
      <c r="Z52" s="73">
        <f>AVERAGE($U$6:U52)</f>
        <v>25.978723404255319</v>
      </c>
      <c r="AA52" s="86">
        <f>AVERAGE($V$6:V52)</f>
        <v>4674.7644873073868</v>
      </c>
      <c r="AC52" s="47">
        <v>47</v>
      </c>
      <c r="AD52" s="74">
        <v>17</v>
      </c>
      <c r="AE52" s="74">
        <v>6</v>
      </c>
      <c r="AF52" s="73">
        <v>19</v>
      </c>
      <c r="AG52" s="72">
        <v>10722</v>
      </c>
      <c r="AH52" s="73">
        <v>30</v>
      </c>
      <c r="AI52" s="86">
        <v>9230.8135674454734</v>
      </c>
      <c r="AJ52" s="47" t="s">
        <v>117</v>
      </c>
      <c r="AM52" s="72">
        <f>AVERAGE($AG$6:AG52)</f>
        <v>9001.7234042553191</v>
      </c>
      <c r="AN52" s="73">
        <f>AVERAGE($AH$6:AH52)</f>
        <v>25.127659574468087</v>
      </c>
      <c r="AO52" s="47">
        <f>AVERAGE($AI$6:AI52)</f>
        <v>7460.2752877995099</v>
      </c>
    </row>
    <row r="53" spans="3:41" x14ac:dyDescent="0.35">
      <c r="C53" s="49">
        <v>48</v>
      </c>
      <c r="D53" s="74">
        <v>14</v>
      </c>
      <c r="E53" s="74">
        <v>6</v>
      </c>
      <c r="F53" s="73">
        <v>24</v>
      </c>
      <c r="G53" s="72">
        <v>6622</v>
      </c>
      <c r="H53" s="73">
        <v>32</v>
      </c>
      <c r="I53" s="86">
        <v>5052.565772797062</v>
      </c>
      <c r="J53" s="47" t="s">
        <v>117</v>
      </c>
      <c r="L53" s="72">
        <f>AVERAGE($G$6:G53)</f>
        <v>5303.791666666667</v>
      </c>
      <c r="M53" s="73">
        <f>AVERAGE($H$6:H53)</f>
        <v>25.416666666666668</v>
      </c>
      <c r="N53" s="86">
        <f>AVERAGE($I$6:I53)</f>
        <v>3758.2517401632317</v>
      </c>
      <c r="P53" s="47">
        <v>48</v>
      </c>
      <c r="Q53" s="71">
        <v>17</v>
      </c>
      <c r="R53" s="72">
        <v>9</v>
      </c>
      <c r="S53" s="73">
        <v>7</v>
      </c>
      <c r="T53" s="72">
        <v>3783</v>
      </c>
      <c r="U53" s="73">
        <v>15</v>
      </c>
      <c r="V53" s="86">
        <v>2258.2230920040629</v>
      </c>
      <c r="W53" s="47" t="s">
        <v>117</v>
      </c>
      <c r="Y53" s="72">
        <f>AVERAGE($T$6:T53)</f>
        <v>6153.75</v>
      </c>
      <c r="Z53" s="73">
        <f>AVERAGE($U$6:U53)</f>
        <v>25.75</v>
      </c>
      <c r="AA53" s="86">
        <f>AVERAGE($V$6:V53)</f>
        <v>4624.4198749052348</v>
      </c>
      <c r="AC53" s="47">
        <v>48</v>
      </c>
      <c r="AD53" s="74">
        <v>21</v>
      </c>
      <c r="AE53" s="74">
        <v>7</v>
      </c>
      <c r="AF53" s="73">
        <v>22</v>
      </c>
      <c r="AG53" s="72">
        <v>12859</v>
      </c>
      <c r="AH53" s="73">
        <v>36</v>
      </c>
      <c r="AI53" s="86">
        <v>11329.117828642718</v>
      </c>
      <c r="AJ53" s="47" t="s">
        <v>117</v>
      </c>
      <c r="AM53" s="72">
        <f>AVERAGE($AG$6:AG53)</f>
        <v>9082.0833333333339</v>
      </c>
      <c r="AN53" s="73">
        <f>AVERAGE($AH$6:AH53)</f>
        <v>25.354166666666668</v>
      </c>
      <c r="AO53" s="47">
        <f>AVERAGE($AI$6:AI53)</f>
        <v>7540.876174067077</v>
      </c>
    </row>
    <row r="54" spans="3:41" x14ac:dyDescent="0.35">
      <c r="C54" s="49">
        <v>49</v>
      </c>
      <c r="D54" s="74">
        <v>16</v>
      </c>
      <c r="E54" s="74">
        <v>11</v>
      </c>
      <c r="F54" s="73">
        <v>15</v>
      </c>
      <c r="G54" s="72">
        <v>4407</v>
      </c>
      <c r="H54" s="73">
        <v>20</v>
      </c>
      <c r="I54" s="86">
        <v>2852.0665484930105</v>
      </c>
      <c r="J54" s="47" t="s">
        <v>117</v>
      </c>
      <c r="L54" s="72">
        <f>AVERAGE($G$6:G54)</f>
        <v>5285.4897959183672</v>
      </c>
      <c r="M54" s="73">
        <f>AVERAGE($H$6:H54)</f>
        <v>25.306122448979593</v>
      </c>
      <c r="N54" s="86">
        <f>AVERAGE($I$6:I54)</f>
        <v>3739.758164823023</v>
      </c>
      <c r="P54" s="47">
        <v>49</v>
      </c>
      <c r="Q54" s="71">
        <v>15</v>
      </c>
      <c r="R54" s="72">
        <v>4</v>
      </c>
      <c r="S54" s="73">
        <v>24</v>
      </c>
      <c r="T54" s="72">
        <v>8198</v>
      </c>
      <c r="U54" s="73">
        <v>35</v>
      </c>
      <c r="V54" s="86">
        <v>6686.9966162387427</v>
      </c>
      <c r="W54" s="47" t="s">
        <v>117</v>
      </c>
      <c r="Y54" s="72">
        <f>AVERAGE($T$6:T54)</f>
        <v>6195.4693877551017</v>
      </c>
      <c r="Z54" s="73">
        <f>AVERAGE($U$6:U54)</f>
        <v>25.938775510204081</v>
      </c>
      <c r="AA54" s="86">
        <f>AVERAGE($V$6:V54)</f>
        <v>4666.5132777895924</v>
      </c>
      <c r="AC54" s="47">
        <v>49</v>
      </c>
      <c r="AD54" s="74">
        <v>16</v>
      </c>
      <c r="AE54" s="74">
        <v>3</v>
      </c>
      <c r="AF54" s="73">
        <v>30</v>
      </c>
      <c r="AG54" s="72">
        <v>15161</v>
      </c>
      <c r="AH54" s="73">
        <v>43</v>
      </c>
      <c r="AI54" s="86">
        <v>13652.511988387118</v>
      </c>
      <c r="AJ54" s="47" t="s">
        <v>117</v>
      </c>
      <c r="AM54" s="72">
        <f>AVERAGE($AG$6:AG54)</f>
        <v>9206.1428571428569</v>
      </c>
      <c r="AN54" s="73">
        <f>AVERAGE($AH$6:AH54)</f>
        <v>25.714285714285715</v>
      </c>
      <c r="AO54" s="47">
        <f>AVERAGE($AI$6:AI54)</f>
        <v>7665.6034355838119</v>
      </c>
    </row>
    <row r="55" spans="3:41" x14ac:dyDescent="0.35">
      <c r="C55" s="49">
        <v>50</v>
      </c>
      <c r="D55" s="74">
        <v>14</v>
      </c>
      <c r="E55" s="74">
        <v>6</v>
      </c>
      <c r="F55" s="73">
        <v>9</v>
      </c>
      <c r="G55" s="72">
        <v>3622</v>
      </c>
      <c r="H55" s="73">
        <v>17</v>
      </c>
      <c r="I55" s="86">
        <v>2072.5970175578832</v>
      </c>
      <c r="J55" s="47" t="s">
        <v>117</v>
      </c>
      <c r="L55" s="72">
        <f>AVERAGE($G$6:G55)</f>
        <v>5252.22</v>
      </c>
      <c r="M55" s="73">
        <f>AVERAGE($H$6:H55)</f>
        <v>25.14</v>
      </c>
      <c r="N55" s="86">
        <f>AVERAGE($I$6:I55)</f>
        <v>3706.4149418777206</v>
      </c>
      <c r="P55" s="47">
        <v>50</v>
      </c>
      <c r="Q55" s="71">
        <v>15</v>
      </c>
      <c r="R55" s="72">
        <v>5</v>
      </c>
      <c r="S55" s="73">
        <v>9</v>
      </c>
      <c r="T55" s="72">
        <v>4555</v>
      </c>
      <c r="U55" s="73">
        <v>19</v>
      </c>
      <c r="V55" s="86">
        <v>2987.1846088636121</v>
      </c>
      <c r="W55" s="47" t="s">
        <v>117</v>
      </c>
      <c r="Y55" s="72">
        <f>AVERAGE($T$6:T55)</f>
        <v>6162.66</v>
      </c>
      <c r="Z55" s="73">
        <f>AVERAGE($U$6:U55)</f>
        <v>25.8</v>
      </c>
      <c r="AA55" s="86">
        <f>AVERAGE($V$6:V55)</f>
        <v>4632.926704411072</v>
      </c>
      <c r="AC55" s="47">
        <v>50</v>
      </c>
      <c r="AD55" s="74">
        <v>15</v>
      </c>
      <c r="AE55" s="74">
        <v>10</v>
      </c>
      <c r="AF55" s="73">
        <v>20</v>
      </c>
      <c r="AG55" s="72">
        <v>9120</v>
      </c>
      <c r="AH55" s="73">
        <v>25</v>
      </c>
      <c r="AI55" s="86">
        <v>7597.6059424330806</v>
      </c>
      <c r="AJ55" s="47" t="s">
        <v>117</v>
      </c>
      <c r="AM55" s="72">
        <f>AVERAGE($AG$6:AG55)</f>
        <v>9204.42</v>
      </c>
      <c r="AN55" s="73">
        <f>AVERAGE($AH$6:AH55)</f>
        <v>25.7</v>
      </c>
      <c r="AO55" s="47">
        <f>AVERAGE($AI$6:AI55)</f>
        <v>7664.2434857207963</v>
      </c>
    </row>
    <row r="56" spans="3:41" x14ac:dyDescent="0.35">
      <c r="C56" s="49">
        <v>51</v>
      </c>
      <c r="D56" s="74">
        <v>8</v>
      </c>
      <c r="E56" s="74">
        <v>8</v>
      </c>
      <c r="F56" s="73">
        <v>32</v>
      </c>
      <c r="G56" s="72">
        <v>6696</v>
      </c>
      <c r="H56" s="73">
        <v>32</v>
      </c>
      <c r="I56" s="86">
        <v>5146.4156012509984</v>
      </c>
      <c r="J56" s="47" t="s">
        <v>117</v>
      </c>
      <c r="L56" s="72">
        <f>AVERAGE($G$6:G56)</f>
        <v>5280.5294117647063</v>
      </c>
      <c r="M56" s="73">
        <f>AVERAGE($H$6:H56)</f>
        <v>25.274509803921568</v>
      </c>
      <c r="N56" s="86">
        <f>AVERAGE($I$6:I56)</f>
        <v>3734.6502489242553</v>
      </c>
      <c r="P56" s="47">
        <v>51</v>
      </c>
      <c r="Q56" s="71">
        <v>15</v>
      </c>
      <c r="R56" s="72">
        <v>10</v>
      </c>
      <c r="S56" s="73">
        <v>14</v>
      </c>
      <c r="T56" s="72">
        <v>4740</v>
      </c>
      <c r="U56" s="73">
        <v>19</v>
      </c>
      <c r="V56" s="86">
        <v>3230.5727002343301</v>
      </c>
      <c r="W56" s="47" t="s">
        <v>117</v>
      </c>
      <c r="Y56" s="72">
        <f>AVERAGE($T$6:T56)</f>
        <v>6134.7647058823532</v>
      </c>
      <c r="Z56" s="73">
        <f>AVERAGE($U$6:U56)</f>
        <v>25.666666666666668</v>
      </c>
      <c r="AA56" s="86">
        <f>AVERAGE($V$6:V56)</f>
        <v>4605.429567074274</v>
      </c>
      <c r="AC56" s="47">
        <v>51</v>
      </c>
      <c r="AD56" s="74">
        <v>14</v>
      </c>
      <c r="AE56" s="74">
        <v>4</v>
      </c>
      <c r="AF56" s="73">
        <v>18</v>
      </c>
      <c r="AG56" s="72">
        <v>9948</v>
      </c>
      <c r="AH56" s="73">
        <v>28</v>
      </c>
      <c r="AI56" s="86">
        <v>8345.5999229502304</v>
      </c>
      <c r="AJ56" s="47" t="s">
        <v>117</v>
      </c>
      <c r="AM56" s="72">
        <f>AVERAGE($AG$6:AG56)</f>
        <v>9219</v>
      </c>
      <c r="AN56" s="73">
        <f>AVERAGE($AH$6:AH56)</f>
        <v>25.745098039215687</v>
      </c>
      <c r="AO56" s="47">
        <f>AVERAGE($AI$6:AI56)</f>
        <v>7677.6034158625498</v>
      </c>
    </row>
    <row r="57" spans="3:41" x14ac:dyDescent="0.35">
      <c r="C57" s="49">
        <v>52</v>
      </c>
      <c r="D57" s="74">
        <v>16</v>
      </c>
      <c r="E57" s="74">
        <v>6</v>
      </c>
      <c r="F57" s="73">
        <v>21</v>
      </c>
      <c r="G57" s="72">
        <v>6422</v>
      </c>
      <c r="H57" s="73">
        <v>31</v>
      </c>
      <c r="I57" s="86">
        <v>4882.7474436639959</v>
      </c>
      <c r="J57" s="47" t="s">
        <v>117</v>
      </c>
      <c r="L57" s="72">
        <f>AVERAGE($G$6:G57)</f>
        <v>5302.4807692307695</v>
      </c>
      <c r="M57" s="73">
        <f>AVERAGE($H$6:H57)</f>
        <v>25.384615384615383</v>
      </c>
      <c r="N57" s="86">
        <f>AVERAGE($I$6:I57)</f>
        <v>3756.729041130789</v>
      </c>
      <c r="P57" s="47">
        <v>52</v>
      </c>
      <c r="Q57" s="71">
        <v>17</v>
      </c>
      <c r="R57" s="72">
        <v>6</v>
      </c>
      <c r="S57" s="73">
        <v>14</v>
      </c>
      <c r="T57" s="72">
        <v>5972</v>
      </c>
      <c r="U57" s="73">
        <v>25</v>
      </c>
      <c r="V57" s="86">
        <v>4372.6527435993139</v>
      </c>
      <c r="W57" s="47" t="s">
        <v>117</v>
      </c>
      <c r="Y57" s="72">
        <f>AVERAGE($T$6:T57)</f>
        <v>6131.6346153846152</v>
      </c>
      <c r="Z57" s="73">
        <f>AVERAGE($U$6:U57)</f>
        <v>25.653846153846153</v>
      </c>
      <c r="AA57" s="86">
        <f>AVERAGE($V$6:V57)</f>
        <v>4600.9530896997549</v>
      </c>
      <c r="AC57" s="47">
        <v>52</v>
      </c>
      <c r="AD57" s="74">
        <v>13</v>
      </c>
      <c r="AE57" s="74">
        <v>5</v>
      </c>
      <c r="AF57" s="73">
        <v>13</v>
      </c>
      <c r="AG57" s="72">
        <v>7535</v>
      </c>
      <c r="AH57" s="73">
        <v>21</v>
      </c>
      <c r="AI57" s="86">
        <v>6035.4739397893045</v>
      </c>
      <c r="AJ57" s="47" t="s">
        <v>117</v>
      </c>
      <c r="AM57" s="72">
        <f>AVERAGE($AG$6:AG57)</f>
        <v>9186.6153846153848</v>
      </c>
      <c r="AN57" s="73">
        <f>AVERAGE($AH$6:AH57)</f>
        <v>25.653846153846153</v>
      </c>
      <c r="AO57" s="47">
        <f>AVERAGE($AI$6:AI57)</f>
        <v>7646.0240028611406</v>
      </c>
    </row>
    <row r="58" spans="3:41" x14ac:dyDescent="0.35">
      <c r="C58" s="49">
        <v>53</v>
      </c>
      <c r="D58" s="74">
        <v>16</v>
      </c>
      <c r="E58" s="74">
        <v>8</v>
      </c>
      <c r="F58" s="73">
        <v>25</v>
      </c>
      <c r="G58" s="72">
        <v>6896</v>
      </c>
      <c r="H58" s="73">
        <v>33</v>
      </c>
      <c r="I58" s="86">
        <v>5339.4404808291501</v>
      </c>
      <c r="J58" s="47" t="s">
        <v>117</v>
      </c>
      <c r="L58" s="72">
        <f>AVERAGE($G$6:G58)</f>
        <v>5332.5471698113206</v>
      </c>
      <c r="M58" s="73">
        <f>AVERAGE($H$6:H58)</f>
        <v>25.528301886792452</v>
      </c>
      <c r="N58" s="86">
        <f>AVERAGE($I$6:I58)</f>
        <v>3786.5915211250981</v>
      </c>
      <c r="P58" s="47">
        <v>53</v>
      </c>
      <c r="Q58" s="71">
        <v>8</v>
      </c>
      <c r="R58" s="72">
        <v>8</v>
      </c>
      <c r="S58" s="73">
        <v>25</v>
      </c>
      <c r="T58" s="72">
        <v>6046</v>
      </c>
      <c r="U58" s="73">
        <v>25</v>
      </c>
      <c r="V58" s="86">
        <v>4496.749846901811</v>
      </c>
      <c r="W58" s="47" t="s">
        <v>117</v>
      </c>
      <c r="Y58" s="72">
        <f>AVERAGE($T$6:T58)</f>
        <v>6130.0188679245284</v>
      </c>
      <c r="Z58" s="73">
        <f>AVERAGE($U$6:U58)</f>
        <v>25.641509433962263</v>
      </c>
      <c r="AA58" s="86">
        <f>AVERAGE($V$6:V58)</f>
        <v>4598.9869907790389</v>
      </c>
      <c r="AC58" s="47">
        <v>53</v>
      </c>
      <c r="AD58" s="74">
        <v>12</v>
      </c>
      <c r="AE58" s="74">
        <v>3</v>
      </c>
      <c r="AF58" s="73">
        <v>32</v>
      </c>
      <c r="AG58" s="72">
        <v>14461</v>
      </c>
      <c r="AH58" s="73">
        <v>41</v>
      </c>
      <c r="AI58" s="86">
        <v>12955.100206179863</v>
      </c>
      <c r="AJ58" s="47" t="s">
        <v>117</v>
      </c>
      <c r="AM58" s="72">
        <f>AVERAGE($AG$6:AG58)</f>
        <v>9286.132075471698</v>
      </c>
      <c r="AN58" s="73">
        <f>AVERAGE($AH$6:AH58)</f>
        <v>25.943396226415093</v>
      </c>
      <c r="AO58" s="47">
        <f>AVERAGE($AI$6:AI58)</f>
        <v>7746.1952519803617</v>
      </c>
    </row>
    <row r="59" spans="3:41" x14ac:dyDescent="0.35">
      <c r="C59" s="49">
        <v>54</v>
      </c>
      <c r="D59" s="74">
        <v>16</v>
      </c>
      <c r="E59" s="74">
        <v>6</v>
      </c>
      <c r="F59" s="73">
        <v>28</v>
      </c>
      <c r="G59" s="72">
        <v>7822</v>
      </c>
      <c r="H59" s="73">
        <v>38</v>
      </c>
      <c r="I59" s="86">
        <v>6265.436045072006</v>
      </c>
      <c r="J59" s="47" t="s">
        <v>117</v>
      </c>
      <c r="L59" s="72">
        <f>AVERAGE($G$6:G59)</f>
        <v>5378.6481481481478</v>
      </c>
      <c r="M59" s="73">
        <f>AVERAGE($H$6:H59)</f>
        <v>25.75925925925926</v>
      </c>
      <c r="N59" s="86">
        <f>AVERAGE($I$6:I59)</f>
        <v>3832.4960493463373</v>
      </c>
      <c r="P59" s="47">
        <v>54</v>
      </c>
      <c r="Q59" s="71">
        <v>11</v>
      </c>
      <c r="R59" s="72">
        <v>12</v>
      </c>
      <c r="S59" s="73">
        <v>32</v>
      </c>
      <c r="T59" s="72">
        <v>7574</v>
      </c>
      <c r="U59" s="73">
        <v>31</v>
      </c>
      <c r="V59" s="86">
        <v>6059.2372520315294</v>
      </c>
      <c r="W59" s="47" t="s">
        <v>117</v>
      </c>
      <c r="Y59" s="72">
        <f>AVERAGE($T$6:T59)</f>
        <v>6156.7592592592591</v>
      </c>
      <c r="Z59" s="73">
        <f>AVERAGE($U$6:U59)</f>
        <v>25.74074074074074</v>
      </c>
      <c r="AA59" s="86">
        <f>AVERAGE($V$6:V59)</f>
        <v>4626.0286622837148</v>
      </c>
      <c r="AC59" s="47">
        <v>54</v>
      </c>
      <c r="AD59" s="74">
        <v>15</v>
      </c>
      <c r="AE59" s="74">
        <v>2</v>
      </c>
      <c r="AF59" s="73">
        <v>13</v>
      </c>
      <c r="AG59" s="72">
        <v>9174</v>
      </c>
      <c r="AH59" s="73">
        <v>26</v>
      </c>
      <c r="AI59" s="86">
        <v>7653.2119402328917</v>
      </c>
      <c r="AJ59" s="47" t="s">
        <v>117</v>
      </c>
      <c r="AM59" s="72">
        <f>AVERAGE($AG$6:AG59)</f>
        <v>9284.0555555555547</v>
      </c>
      <c r="AN59" s="73">
        <f>AVERAGE($AH$6:AH59)</f>
        <v>25.944444444444443</v>
      </c>
      <c r="AO59" s="47">
        <f>AVERAGE($AI$6:AI59)</f>
        <v>7744.4733387998531</v>
      </c>
    </row>
    <row r="60" spans="3:41" x14ac:dyDescent="0.35">
      <c r="C60" s="49">
        <v>55</v>
      </c>
      <c r="D60" s="74">
        <v>17</v>
      </c>
      <c r="E60" s="74">
        <v>3</v>
      </c>
      <c r="F60" s="73">
        <v>30</v>
      </c>
      <c r="G60" s="72">
        <v>8911</v>
      </c>
      <c r="H60" s="73">
        <v>44</v>
      </c>
      <c r="I60" s="86">
        <v>7340.6295402847636</v>
      </c>
      <c r="J60" s="47" t="s">
        <v>117</v>
      </c>
      <c r="L60" s="72">
        <f>AVERAGE($G$6:G60)</f>
        <v>5442.8727272727274</v>
      </c>
      <c r="M60" s="73">
        <f>AVERAGE($H$6:H60)</f>
        <v>26.09090909090909</v>
      </c>
      <c r="N60" s="86">
        <f>AVERAGE($I$6:I60)</f>
        <v>3896.2802946361267</v>
      </c>
      <c r="P60" s="47">
        <v>55</v>
      </c>
      <c r="Q60" s="71">
        <v>11</v>
      </c>
      <c r="R60" s="72">
        <v>3</v>
      </c>
      <c r="S60" s="73">
        <v>12</v>
      </c>
      <c r="T60" s="72">
        <v>4711</v>
      </c>
      <c r="U60" s="73">
        <v>20</v>
      </c>
      <c r="V60" s="86">
        <v>3142.9421379557584</v>
      </c>
      <c r="W60" s="47" t="s">
        <v>117</v>
      </c>
      <c r="Y60" s="72">
        <f>AVERAGE($T$6:T60)</f>
        <v>6130.4727272727268</v>
      </c>
      <c r="Z60" s="73">
        <f>AVERAGE($U$6:U60)</f>
        <v>25.636363636363637</v>
      </c>
      <c r="AA60" s="86">
        <f>AVERAGE($V$6:V60)</f>
        <v>4599.063452750479</v>
      </c>
      <c r="AC60" s="47">
        <v>55</v>
      </c>
      <c r="AD60" s="74">
        <v>14</v>
      </c>
      <c r="AE60" s="74">
        <v>3</v>
      </c>
      <c r="AF60" s="73">
        <v>11</v>
      </c>
      <c r="AG60" s="72">
        <v>7811</v>
      </c>
      <c r="AH60" s="73">
        <v>22</v>
      </c>
      <c r="AI60" s="86">
        <v>6287.5814042487937</v>
      </c>
      <c r="AJ60" s="47" t="s">
        <v>117</v>
      </c>
      <c r="AM60" s="72">
        <f>AVERAGE($AG$6:AG60)</f>
        <v>9257.2727272727279</v>
      </c>
      <c r="AN60" s="73">
        <f>AVERAGE($AH$6:AH60)</f>
        <v>25.872727272727271</v>
      </c>
      <c r="AO60" s="47">
        <f>AVERAGE($AI$6:AI60)</f>
        <v>7717.9843945352877</v>
      </c>
    </row>
    <row r="61" spans="3:41" x14ac:dyDescent="0.35">
      <c r="C61" s="49">
        <v>56</v>
      </c>
      <c r="D61" s="74">
        <v>20</v>
      </c>
      <c r="E61" s="74">
        <v>3</v>
      </c>
      <c r="F61" s="73">
        <v>1</v>
      </c>
      <c r="G61" s="72">
        <v>3711</v>
      </c>
      <c r="H61" s="73">
        <v>18</v>
      </c>
      <c r="I61" s="86">
        <v>2198.3024200995728</v>
      </c>
      <c r="J61" s="47" t="s">
        <v>117</v>
      </c>
      <c r="L61" s="72">
        <f>AVERAGE($G$6:G61)</f>
        <v>5411.9464285714284</v>
      </c>
      <c r="M61" s="73">
        <f>AVERAGE($H$6:H61)</f>
        <v>25.946428571428573</v>
      </c>
      <c r="N61" s="86">
        <f>AVERAGE($I$6:I61)</f>
        <v>3865.9592611622602</v>
      </c>
      <c r="P61" s="47">
        <v>56</v>
      </c>
      <c r="Q61" s="71">
        <v>14</v>
      </c>
      <c r="R61" s="72">
        <v>7</v>
      </c>
      <c r="S61" s="73">
        <v>26</v>
      </c>
      <c r="T61" s="72">
        <v>7849</v>
      </c>
      <c r="U61" s="73">
        <v>33</v>
      </c>
      <c r="V61" s="86">
        <v>6304.995344676212</v>
      </c>
      <c r="W61" s="47" t="s">
        <v>117</v>
      </c>
      <c r="Y61" s="72">
        <f>AVERAGE($T$6:T61)</f>
        <v>6161.1607142857147</v>
      </c>
      <c r="Z61" s="73">
        <f>AVERAGE($U$6:U61)</f>
        <v>25.767857142857142</v>
      </c>
      <c r="AA61" s="86">
        <f>AVERAGE($V$6:V61)</f>
        <v>4629.5265222491535</v>
      </c>
      <c r="AC61" s="47">
        <v>56</v>
      </c>
      <c r="AD61" s="74">
        <v>12</v>
      </c>
      <c r="AE61" s="74">
        <v>5</v>
      </c>
      <c r="AF61" s="73">
        <v>25</v>
      </c>
      <c r="AG61" s="72">
        <v>11385</v>
      </c>
      <c r="AH61" s="73">
        <v>32</v>
      </c>
      <c r="AI61" s="86">
        <v>9819.9928119852411</v>
      </c>
      <c r="AJ61" s="47" t="s">
        <v>117</v>
      </c>
      <c r="AM61" s="72">
        <f>AVERAGE($AG$6:AG61)</f>
        <v>9295.2678571428569</v>
      </c>
      <c r="AN61" s="73">
        <f>AVERAGE($AH$6:AH61)</f>
        <v>25.982142857142858</v>
      </c>
      <c r="AO61" s="47">
        <f>AVERAGE($AI$6:AI61)</f>
        <v>7755.5202591326088</v>
      </c>
    </row>
    <row r="62" spans="3:41" x14ac:dyDescent="0.35">
      <c r="C62" s="49">
        <v>57</v>
      </c>
      <c r="D62" s="74">
        <v>24</v>
      </c>
      <c r="E62" s="74">
        <v>6</v>
      </c>
      <c r="F62" s="73">
        <v>22</v>
      </c>
      <c r="G62" s="72">
        <v>8222</v>
      </c>
      <c r="H62" s="73">
        <v>40</v>
      </c>
      <c r="I62" s="86">
        <v>6679.6674336548886</v>
      </c>
      <c r="J62" s="47" t="s">
        <v>117</v>
      </c>
      <c r="L62" s="72">
        <f>AVERAGE($G$6:G62)</f>
        <v>5461.2456140350878</v>
      </c>
      <c r="M62" s="73">
        <f>AVERAGE($H$6:H62)</f>
        <v>26.192982456140349</v>
      </c>
      <c r="N62" s="86">
        <f>AVERAGE($I$6:I62)</f>
        <v>3915.3225624340607</v>
      </c>
      <c r="P62" s="47">
        <v>57</v>
      </c>
      <c r="Q62" s="71">
        <v>16</v>
      </c>
      <c r="R62" s="72">
        <v>5</v>
      </c>
      <c r="S62" s="73">
        <v>14</v>
      </c>
      <c r="T62" s="72">
        <v>5935</v>
      </c>
      <c r="U62" s="73">
        <v>25</v>
      </c>
      <c r="V62" s="86">
        <v>4416.3875633268826</v>
      </c>
      <c r="W62" s="47" t="s">
        <v>117</v>
      </c>
      <c r="Y62" s="72">
        <f>AVERAGE($T$6:T62)</f>
        <v>6157.1929824561403</v>
      </c>
      <c r="Z62" s="73">
        <f>AVERAGE($U$6:U62)</f>
        <v>25.754385964912281</v>
      </c>
      <c r="AA62" s="86">
        <f>AVERAGE($V$6:V62)</f>
        <v>4625.7872422680612</v>
      </c>
      <c r="AC62" s="47">
        <v>57</v>
      </c>
      <c r="AD62" s="74">
        <v>16</v>
      </c>
      <c r="AE62" s="74">
        <v>3</v>
      </c>
      <c r="AF62" s="73">
        <v>8</v>
      </c>
      <c r="AG62" s="72">
        <v>7461</v>
      </c>
      <c r="AH62" s="73">
        <v>21</v>
      </c>
      <c r="AI62" s="86">
        <v>5919.5037678308081</v>
      </c>
      <c r="AJ62" s="47" t="s">
        <v>117</v>
      </c>
      <c r="AM62" s="72">
        <f>AVERAGE($AG$6:AG62)</f>
        <v>9263.0877192982462</v>
      </c>
      <c r="AN62" s="73">
        <f>AVERAGE($AH$6:AH62)</f>
        <v>25.894736842105264</v>
      </c>
      <c r="AO62" s="47">
        <f>AVERAGE($AI$6:AI62)</f>
        <v>7723.3094434957347</v>
      </c>
    </row>
    <row r="63" spans="3:41" x14ac:dyDescent="0.35">
      <c r="C63" s="49">
        <v>58</v>
      </c>
      <c r="D63" s="74">
        <v>16</v>
      </c>
      <c r="E63" s="74">
        <v>5</v>
      </c>
      <c r="F63" s="73">
        <v>4</v>
      </c>
      <c r="G63" s="72">
        <v>3185</v>
      </c>
      <c r="H63" s="73">
        <v>15</v>
      </c>
      <c r="I63" s="86">
        <v>1718.8431418268108</v>
      </c>
      <c r="J63" s="47" t="s">
        <v>117</v>
      </c>
      <c r="L63" s="72">
        <f>AVERAGE($G$6:G63)</f>
        <v>5422</v>
      </c>
      <c r="M63" s="73">
        <f>AVERAGE($H$6:H63)</f>
        <v>26</v>
      </c>
      <c r="N63" s="86">
        <f>AVERAGE($I$6:I63)</f>
        <v>3877.4522275960044</v>
      </c>
      <c r="P63" s="47">
        <v>58</v>
      </c>
      <c r="Q63" s="71">
        <v>12</v>
      </c>
      <c r="R63" s="72">
        <v>5</v>
      </c>
      <c r="S63" s="73">
        <v>16</v>
      </c>
      <c r="T63" s="72">
        <v>5475</v>
      </c>
      <c r="U63" s="73">
        <v>23</v>
      </c>
      <c r="V63" s="86">
        <v>3913.9063567497296</v>
      </c>
      <c r="W63" s="47" t="s">
        <v>117</v>
      </c>
      <c r="Y63" s="72">
        <f>AVERAGE($T$6:T63)</f>
        <v>6145.4310344827591</v>
      </c>
      <c r="Z63" s="73">
        <f>AVERAGE($U$6:U63)</f>
        <v>25.706896551724139</v>
      </c>
      <c r="AA63" s="86">
        <f>AVERAGE($V$6:V63)</f>
        <v>4613.5134338970547</v>
      </c>
      <c r="AC63" s="47">
        <v>58</v>
      </c>
      <c r="AD63" s="74">
        <v>15</v>
      </c>
      <c r="AE63" s="74">
        <v>3</v>
      </c>
      <c r="AF63" s="73">
        <v>30</v>
      </c>
      <c r="AG63" s="72">
        <v>14811</v>
      </c>
      <c r="AH63" s="73">
        <v>42</v>
      </c>
      <c r="AI63" s="86">
        <v>13298.36461811031</v>
      </c>
      <c r="AJ63" s="47" t="s">
        <v>117</v>
      </c>
      <c r="AM63" s="72">
        <f>AVERAGE($AG$6:AG63)</f>
        <v>9358.7413793103442</v>
      </c>
      <c r="AN63" s="73">
        <f>AVERAGE($AH$6:AH63)</f>
        <v>26.172413793103448</v>
      </c>
      <c r="AO63" s="47">
        <f>AVERAGE($AI$6:AI63)</f>
        <v>7819.4310844373649</v>
      </c>
    </row>
    <row r="64" spans="3:41" x14ac:dyDescent="0.35">
      <c r="C64" s="49">
        <v>59</v>
      </c>
      <c r="D64" s="74">
        <v>11</v>
      </c>
      <c r="E64" s="74">
        <v>8</v>
      </c>
      <c r="F64" s="73">
        <v>33</v>
      </c>
      <c r="G64" s="72">
        <v>7496</v>
      </c>
      <c r="H64" s="73">
        <v>36</v>
      </c>
      <c r="I64" s="86">
        <v>5957.4326446146424</v>
      </c>
      <c r="J64" s="47" t="s">
        <v>117</v>
      </c>
      <c r="L64" s="72">
        <f>AVERAGE($G$6:G64)</f>
        <v>5457.1525423728817</v>
      </c>
      <c r="M64" s="73">
        <f>AVERAGE($H$6:H64)</f>
        <v>26.16949152542373</v>
      </c>
      <c r="N64" s="86">
        <f>AVERAGE($I$6:I64)</f>
        <v>3912.7061329692015</v>
      </c>
      <c r="P64" s="47">
        <v>59</v>
      </c>
      <c r="Q64" s="71">
        <v>12</v>
      </c>
      <c r="R64" s="72">
        <v>7</v>
      </c>
      <c r="S64" s="73">
        <v>20</v>
      </c>
      <c r="T64" s="72">
        <v>6009</v>
      </c>
      <c r="U64" s="73">
        <v>25</v>
      </c>
      <c r="V64" s="86">
        <v>4458.7161314815703</v>
      </c>
      <c r="W64" s="47" t="s">
        <v>117</v>
      </c>
      <c r="Y64" s="72">
        <f>AVERAGE($T$6:T64)</f>
        <v>6143.1186440677966</v>
      </c>
      <c r="Z64" s="73">
        <f>AVERAGE($U$6:U64)</f>
        <v>25.694915254237287</v>
      </c>
      <c r="AA64" s="86">
        <f>AVERAGE($V$6:V64)</f>
        <v>4610.8897508052669</v>
      </c>
      <c r="AC64" s="47">
        <v>59</v>
      </c>
      <c r="AD64" s="74">
        <v>16</v>
      </c>
      <c r="AE64" s="74">
        <v>9</v>
      </c>
      <c r="AF64" s="73">
        <v>7</v>
      </c>
      <c r="AG64" s="72">
        <v>5233</v>
      </c>
      <c r="AH64" s="73">
        <v>14</v>
      </c>
      <c r="AI64" s="86">
        <v>3689.7736461500363</v>
      </c>
      <c r="AJ64" s="47" t="s">
        <v>117</v>
      </c>
      <c r="AM64" s="72">
        <f>AVERAGE($AG$6:AG64)</f>
        <v>9288.8135593220341</v>
      </c>
      <c r="AN64" s="73">
        <f>AVERAGE($AH$6:AH64)</f>
        <v>25.966101694915253</v>
      </c>
      <c r="AO64" s="47">
        <f>AVERAGE($AI$6:AI64)</f>
        <v>7749.4368905680876</v>
      </c>
    </row>
    <row r="65" spans="3:41" x14ac:dyDescent="0.35">
      <c r="C65" s="49">
        <v>60</v>
      </c>
      <c r="D65" s="74">
        <v>16</v>
      </c>
      <c r="E65" s="74">
        <v>4</v>
      </c>
      <c r="F65" s="73">
        <v>9</v>
      </c>
      <c r="G65" s="72">
        <v>4348</v>
      </c>
      <c r="H65" s="73">
        <v>21</v>
      </c>
      <c r="I65" s="86">
        <v>2800.8062528124365</v>
      </c>
      <c r="J65" s="47" t="s">
        <v>117</v>
      </c>
      <c r="L65" s="72">
        <f>AVERAGE($G$6:G65)</f>
        <v>5438.666666666667</v>
      </c>
      <c r="M65" s="73">
        <f>AVERAGE($H$6:H65)</f>
        <v>26.083333333333332</v>
      </c>
      <c r="N65" s="86">
        <f>AVERAGE($I$6:I65)</f>
        <v>3894.174468299922</v>
      </c>
      <c r="P65" s="47">
        <v>60</v>
      </c>
      <c r="Q65" s="71">
        <v>13</v>
      </c>
      <c r="R65" s="72">
        <v>3</v>
      </c>
      <c r="S65" s="73">
        <v>7</v>
      </c>
      <c r="T65" s="72">
        <v>4021</v>
      </c>
      <c r="U65" s="73">
        <v>17</v>
      </c>
      <c r="V65" s="86">
        <v>2503.1969791740812</v>
      </c>
      <c r="W65" s="47" t="s">
        <v>117</v>
      </c>
      <c r="Y65" s="72">
        <f>AVERAGE($T$6:T65)</f>
        <v>6107.75</v>
      </c>
      <c r="Z65" s="73">
        <f>AVERAGE($U$6:U65)</f>
        <v>25.55</v>
      </c>
      <c r="AA65" s="86">
        <f>AVERAGE($V$6:V65)</f>
        <v>4575.7615379447479</v>
      </c>
      <c r="AC65" s="47">
        <v>60</v>
      </c>
      <c r="AD65" s="74">
        <v>9</v>
      </c>
      <c r="AE65" s="74">
        <v>5</v>
      </c>
      <c r="AF65" s="73">
        <v>13</v>
      </c>
      <c r="AG65" s="72">
        <v>6135</v>
      </c>
      <c r="AH65" s="73">
        <v>17</v>
      </c>
      <c r="AI65" s="86">
        <v>4574.8662323270728</v>
      </c>
      <c r="AJ65" s="47" t="s">
        <v>117</v>
      </c>
      <c r="AM65" s="72">
        <f>AVERAGE($AG$6:AG65)</f>
        <v>9236.25</v>
      </c>
      <c r="AN65" s="73">
        <f>AVERAGE($AH$6:AH65)</f>
        <v>25.816666666666666</v>
      </c>
      <c r="AO65" s="47">
        <f>AVERAGE($AI$6:AI65)</f>
        <v>7696.5273795974044</v>
      </c>
    </row>
    <row r="66" spans="3:41" x14ac:dyDescent="0.35">
      <c r="C66" s="49">
        <v>61</v>
      </c>
      <c r="D66" s="74">
        <v>14</v>
      </c>
      <c r="E66" s="74">
        <v>5</v>
      </c>
      <c r="F66" s="73">
        <v>32</v>
      </c>
      <c r="G66" s="72">
        <v>8385</v>
      </c>
      <c r="H66" s="73">
        <v>41</v>
      </c>
      <c r="I66" s="86">
        <v>6863.1436831487081</v>
      </c>
      <c r="J66" s="47" t="s">
        <v>117</v>
      </c>
      <c r="L66" s="72">
        <f>AVERAGE($G$6:G66)</f>
        <v>5486.9672131147545</v>
      </c>
      <c r="M66" s="73">
        <f>AVERAGE($H$6:H66)</f>
        <v>26.327868852459016</v>
      </c>
      <c r="N66" s="86">
        <f>AVERAGE($I$6:I66)</f>
        <v>3942.8460947728531</v>
      </c>
      <c r="P66" s="47">
        <v>61</v>
      </c>
      <c r="Q66" s="71">
        <v>15</v>
      </c>
      <c r="R66" s="72">
        <v>8</v>
      </c>
      <c r="S66" s="73">
        <v>8</v>
      </c>
      <c r="T66" s="72">
        <v>3746</v>
      </c>
      <c r="U66" s="73">
        <v>15</v>
      </c>
      <c r="V66" s="86">
        <v>2230.13589422014</v>
      </c>
      <c r="W66" s="47" t="s">
        <v>117</v>
      </c>
      <c r="Y66" s="72">
        <f>AVERAGE($T$6:T66)</f>
        <v>6069.0327868852455</v>
      </c>
      <c r="Z66" s="73">
        <f>AVERAGE($U$6:U66)</f>
        <v>25.377049180327869</v>
      </c>
      <c r="AA66" s="86">
        <f>AVERAGE($V$6:V66)</f>
        <v>4537.3086585394267</v>
      </c>
      <c r="AC66" s="47">
        <v>61</v>
      </c>
      <c r="AD66" s="74">
        <v>20</v>
      </c>
      <c r="AE66" s="74">
        <v>7</v>
      </c>
      <c r="AF66" s="73">
        <v>33</v>
      </c>
      <c r="AG66" s="72">
        <v>16359</v>
      </c>
      <c r="AH66" s="73">
        <v>46</v>
      </c>
      <c r="AI66" s="86">
        <v>14831.972481224928</v>
      </c>
      <c r="AJ66" s="47" t="s">
        <v>117</v>
      </c>
      <c r="AM66" s="72">
        <f>AVERAGE($AG$6:AG66)</f>
        <v>9353.0163934426237</v>
      </c>
      <c r="AN66" s="73">
        <f>AVERAGE($AH$6:AH66)</f>
        <v>26.147540983606557</v>
      </c>
      <c r="AO66" s="47">
        <f>AVERAGE($AI$6:AI66)</f>
        <v>7813.5018894601508</v>
      </c>
    </row>
    <row r="67" spans="3:41" x14ac:dyDescent="0.35">
      <c r="C67" s="49">
        <v>62</v>
      </c>
      <c r="D67" s="74">
        <v>12</v>
      </c>
      <c r="E67" s="74">
        <v>2</v>
      </c>
      <c r="F67" s="73">
        <v>15</v>
      </c>
      <c r="G67" s="72">
        <v>5074</v>
      </c>
      <c r="H67" s="73">
        <v>25</v>
      </c>
      <c r="I67" s="86">
        <v>3533.7107151121527</v>
      </c>
      <c r="J67" s="47" t="s">
        <v>117</v>
      </c>
      <c r="L67" s="72">
        <f>AVERAGE($G$6:G67)</f>
        <v>5480.3064516129034</v>
      </c>
      <c r="M67" s="73">
        <f>AVERAGE($H$6:H67)</f>
        <v>26.306451612903224</v>
      </c>
      <c r="N67" s="86">
        <f>AVERAGE($I$6:I67)</f>
        <v>3936.2471370363905</v>
      </c>
      <c r="P67" s="47">
        <v>62</v>
      </c>
      <c r="Q67" s="71">
        <v>14</v>
      </c>
      <c r="R67" s="72">
        <v>4</v>
      </c>
      <c r="S67" s="73">
        <v>25</v>
      </c>
      <c r="T67" s="72">
        <v>8198</v>
      </c>
      <c r="U67" s="73">
        <v>35</v>
      </c>
      <c r="V67" s="86">
        <v>6674.1398742881083</v>
      </c>
      <c r="W67" s="47" t="s">
        <v>117</v>
      </c>
      <c r="Y67" s="72">
        <f>AVERAGE($T$6:T67)</f>
        <v>6103.3709677419356</v>
      </c>
      <c r="Z67" s="73">
        <f>AVERAGE($U$6:U67)</f>
        <v>25.532258064516128</v>
      </c>
      <c r="AA67" s="86">
        <f>AVERAGE($V$6:V67)</f>
        <v>4571.7736781482763</v>
      </c>
      <c r="AC67" s="47">
        <v>62</v>
      </c>
      <c r="AD67" s="74">
        <v>11</v>
      </c>
      <c r="AE67" s="74">
        <v>2</v>
      </c>
      <c r="AF67" s="73">
        <v>23</v>
      </c>
      <c r="AG67" s="72">
        <v>11274</v>
      </c>
      <c r="AH67" s="73">
        <v>32</v>
      </c>
      <c r="AI67" s="86">
        <v>9747.9498393315625</v>
      </c>
      <c r="AJ67" s="47" t="s">
        <v>117</v>
      </c>
      <c r="AM67" s="72">
        <f>AVERAGE($AG$6:AG67)</f>
        <v>9384</v>
      </c>
      <c r="AN67" s="73">
        <f>AVERAGE($AH$6:AH67)</f>
        <v>26.241935483870968</v>
      </c>
      <c r="AO67" s="47">
        <f>AVERAGE($AI$6:AI67)</f>
        <v>7844.7026628451731</v>
      </c>
    </row>
    <row r="68" spans="3:41" x14ac:dyDescent="0.35">
      <c r="C68" s="49">
        <v>63</v>
      </c>
      <c r="D68" s="74">
        <v>12</v>
      </c>
      <c r="E68" s="74">
        <v>9</v>
      </c>
      <c r="F68" s="73">
        <v>5</v>
      </c>
      <c r="G68" s="72">
        <v>1933</v>
      </c>
      <c r="H68" s="73">
        <v>8</v>
      </c>
      <c r="I68" s="86">
        <v>409.27960918562371</v>
      </c>
      <c r="J68" s="47" t="s">
        <v>117</v>
      </c>
      <c r="L68" s="72">
        <f>AVERAGE($G$6:G68)</f>
        <v>5424</v>
      </c>
      <c r="M68" s="73">
        <f>AVERAGE($H$6:H68)</f>
        <v>26.015873015873016</v>
      </c>
      <c r="N68" s="86">
        <f>AVERAGE($I$6:I68)</f>
        <v>3880.2635254832035</v>
      </c>
      <c r="P68" s="47">
        <v>63</v>
      </c>
      <c r="Q68" s="71">
        <v>18</v>
      </c>
      <c r="R68" s="72">
        <v>7</v>
      </c>
      <c r="S68" s="73">
        <v>13</v>
      </c>
      <c r="T68" s="72">
        <v>5779</v>
      </c>
      <c r="U68" s="73">
        <v>24</v>
      </c>
      <c r="V68" s="86">
        <v>4223.1638458015677</v>
      </c>
      <c r="W68" s="47" t="s">
        <v>117</v>
      </c>
      <c r="Y68" s="72">
        <f>AVERAGE($T$6:T68)</f>
        <v>6098.2222222222226</v>
      </c>
      <c r="Z68" s="73">
        <f>AVERAGE($U$6:U68)</f>
        <v>25.50793650793651</v>
      </c>
      <c r="AA68" s="86">
        <f>AVERAGE($V$6:V68)</f>
        <v>4566.2401887459473</v>
      </c>
      <c r="AC68" s="47">
        <v>63</v>
      </c>
      <c r="AD68" s="74">
        <v>20</v>
      </c>
      <c r="AE68" s="74">
        <v>2</v>
      </c>
      <c r="AF68" s="73">
        <v>13</v>
      </c>
      <c r="AG68" s="72">
        <v>10924</v>
      </c>
      <c r="AH68" s="73">
        <v>31</v>
      </c>
      <c r="AI68" s="86">
        <v>9439.3130766656504</v>
      </c>
      <c r="AJ68" s="47" t="s">
        <v>117</v>
      </c>
      <c r="AM68" s="72">
        <f>AVERAGE($AG$6:AG68)</f>
        <v>9408.4444444444453</v>
      </c>
      <c r="AN68" s="73">
        <f>AVERAGE($AH$6:AH68)</f>
        <v>26.317460317460316</v>
      </c>
      <c r="AO68" s="47">
        <f>AVERAGE($AI$6:AI68)</f>
        <v>7870.0139392550218</v>
      </c>
    </row>
    <row r="69" spans="3:41" x14ac:dyDescent="0.35">
      <c r="C69" s="49">
        <v>64</v>
      </c>
      <c r="D69" s="74">
        <v>18</v>
      </c>
      <c r="E69" s="74">
        <v>9</v>
      </c>
      <c r="F69" s="73">
        <v>8</v>
      </c>
      <c r="G69" s="72">
        <v>3733</v>
      </c>
      <c r="H69" s="73">
        <v>17</v>
      </c>
      <c r="I69" s="86">
        <v>2186.8690009364054</v>
      </c>
      <c r="J69" s="47" t="s">
        <v>117</v>
      </c>
      <c r="L69" s="72">
        <f>AVERAGE($G$6:G69)</f>
        <v>5397.578125</v>
      </c>
      <c r="M69" s="73">
        <f>AVERAGE($H$6:H69)</f>
        <v>25.875</v>
      </c>
      <c r="N69" s="86">
        <f>AVERAGE($I$6:I69)</f>
        <v>3853.8042360371596</v>
      </c>
      <c r="P69" s="47">
        <v>64</v>
      </c>
      <c r="Q69" s="71">
        <v>11</v>
      </c>
      <c r="R69" s="72">
        <v>12</v>
      </c>
      <c r="S69" s="73">
        <v>21</v>
      </c>
      <c r="T69" s="72">
        <v>5044</v>
      </c>
      <c r="U69" s="73">
        <v>20</v>
      </c>
      <c r="V69" s="86">
        <v>3473.1103468607384</v>
      </c>
      <c r="W69" s="47" t="s">
        <v>117</v>
      </c>
      <c r="Y69" s="72">
        <f>AVERAGE($T$6:T69)</f>
        <v>6081.75</v>
      </c>
      <c r="Z69" s="73">
        <f>AVERAGE($U$6:U69)</f>
        <v>25.421875</v>
      </c>
      <c r="AA69" s="86">
        <f>AVERAGE($V$6:V69)</f>
        <v>4549.1600349664905</v>
      </c>
      <c r="AC69" s="47">
        <v>64</v>
      </c>
      <c r="AD69" s="74">
        <v>16</v>
      </c>
      <c r="AE69" s="74">
        <v>9</v>
      </c>
      <c r="AF69" s="73">
        <v>16</v>
      </c>
      <c r="AG69" s="72">
        <v>8383</v>
      </c>
      <c r="AH69" s="73">
        <v>23</v>
      </c>
      <c r="AI69" s="86">
        <v>6862.927297563383</v>
      </c>
      <c r="AJ69" s="47" t="s">
        <v>117</v>
      </c>
      <c r="AM69" s="72">
        <f>AVERAGE($AG$6:AG69)</f>
        <v>9392.421875</v>
      </c>
      <c r="AN69" s="73">
        <f>AVERAGE($AH$6:AH69)</f>
        <v>26.265625</v>
      </c>
      <c r="AO69" s="47">
        <f>AVERAGE($AI$6:AI69)</f>
        <v>7854.2782104785902</v>
      </c>
    </row>
    <row r="70" spans="3:41" x14ac:dyDescent="0.35">
      <c r="C70" s="49">
        <v>65</v>
      </c>
      <c r="D70" s="74">
        <v>9</v>
      </c>
      <c r="E70" s="74">
        <v>5</v>
      </c>
      <c r="F70" s="73">
        <v>29</v>
      </c>
      <c r="G70" s="72">
        <v>6785</v>
      </c>
      <c r="H70" s="73">
        <v>33</v>
      </c>
      <c r="I70" s="86">
        <v>5219.2266085985011</v>
      </c>
      <c r="J70" s="47" t="s">
        <v>117</v>
      </c>
      <c r="L70" s="72">
        <f>AVERAGE($G$6:G70)</f>
        <v>5418.9230769230771</v>
      </c>
      <c r="M70" s="73">
        <f>AVERAGE($H$6:H70)</f>
        <v>25.984615384615385</v>
      </c>
      <c r="N70" s="86">
        <f>AVERAGE($I$6:I70)</f>
        <v>3874.8107340765646</v>
      </c>
      <c r="P70" s="47">
        <v>65</v>
      </c>
      <c r="Q70" s="71">
        <v>17</v>
      </c>
      <c r="R70" s="72">
        <v>4</v>
      </c>
      <c r="S70" s="73">
        <v>30</v>
      </c>
      <c r="T70" s="72">
        <v>10038</v>
      </c>
      <c r="U70" s="73">
        <v>43</v>
      </c>
      <c r="V70" s="86">
        <v>8477.6182071437815</v>
      </c>
      <c r="W70" s="47" t="s">
        <v>117</v>
      </c>
      <c r="Y70" s="72">
        <f>AVERAGE($T$6:T70)</f>
        <v>6142.6153846153848</v>
      </c>
      <c r="Z70" s="73">
        <f>AVERAGE($U$6:U70)</f>
        <v>25.692307692307693</v>
      </c>
      <c r="AA70" s="86">
        <f>AVERAGE($V$6:V70)</f>
        <v>4609.5978529999875</v>
      </c>
      <c r="AC70" s="47">
        <v>65</v>
      </c>
      <c r="AD70" s="74">
        <v>12</v>
      </c>
      <c r="AE70" s="74">
        <v>4</v>
      </c>
      <c r="AF70" s="73">
        <v>9</v>
      </c>
      <c r="AG70" s="72">
        <v>6098</v>
      </c>
      <c r="AH70" s="73">
        <v>17</v>
      </c>
      <c r="AI70" s="86">
        <v>4572.2837940370337</v>
      </c>
      <c r="AJ70" s="47" t="s">
        <v>117</v>
      </c>
      <c r="AM70" s="72">
        <f>AVERAGE($AG$6:AG70)</f>
        <v>9341.7384615384617</v>
      </c>
      <c r="AN70" s="73">
        <f>AVERAGE($AH$6:AH70)</f>
        <v>26.123076923076923</v>
      </c>
      <c r="AO70" s="47">
        <f>AVERAGE($AI$6:AI70)</f>
        <v>7803.7859886871811</v>
      </c>
    </row>
    <row r="71" spans="3:41" x14ac:dyDescent="0.35">
      <c r="C71" s="49">
        <v>66</v>
      </c>
      <c r="D71" s="74">
        <v>18</v>
      </c>
      <c r="E71" s="74">
        <v>6</v>
      </c>
      <c r="F71" s="73">
        <v>24</v>
      </c>
      <c r="G71" s="72">
        <v>7422</v>
      </c>
      <c r="H71" s="73">
        <v>36</v>
      </c>
      <c r="I71" s="86">
        <v>5852.5608165464546</v>
      </c>
      <c r="J71" s="47" t="s">
        <v>117</v>
      </c>
      <c r="L71" s="72">
        <f>AVERAGE($G$6:G71)</f>
        <v>5449.272727272727</v>
      </c>
      <c r="M71" s="73">
        <f>AVERAGE($H$6:H71)</f>
        <v>26.136363636363637</v>
      </c>
      <c r="N71" s="86">
        <f>AVERAGE($I$6:I71)</f>
        <v>3904.7766444170179</v>
      </c>
      <c r="P71" s="47">
        <v>66</v>
      </c>
      <c r="Q71" s="71">
        <v>17</v>
      </c>
      <c r="R71" s="72">
        <v>7</v>
      </c>
      <c r="S71" s="73">
        <v>23</v>
      </c>
      <c r="T71" s="72">
        <v>7849</v>
      </c>
      <c r="U71" s="73">
        <v>33</v>
      </c>
      <c r="V71" s="86">
        <v>6300.7350523319319</v>
      </c>
      <c r="W71" s="47" t="s">
        <v>117</v>
      </c>
      <c r="Y71" s="72">
        <f>AVERAGE($T$6:T71)</f>
        <v>6168.469696969697</v>
      </c>
      <c r="Z71" s="73">
        <f>AVERAGE($U$6:U71)</f>
        <v>25.803030303030305</v>
      </c>
      <c r="AA71" s="86">
        <f>AVERAGE($V$6:V71)</f>
        <v>4635.2211438989561</v>
      </c>
      <c r="AC71" s="47">
        <v>66</v>
      </c>
      <c r="AD71" s="74">
        <v>13</v>
      </c>
      <c r="AE71" s="74">
        <v>2</v>
      </c>
      <c r="AF71" s="73">
        <v>3</v>
      </c>
      <c r="AG71" s="72">
        <v>4974</v>
      </c>
      <c r="AH71" s="73">
        <v>14</v>
      </c>
      <c r="AI71" s="86">
        <v>3438.5442175746175</v>
      </c>
      <c r="AJ71" s="47" t="s">
        <v>117</v>
      </c>
      <c r="AM71" s="72">
        <f>AVERAGE($AG$6:AG71)</f>
        <v>9275.560606060606</v>
      </c>
      <c r="AN71" s="73">
        <f>AVERAGE($AH$6:AH71)</f>
        <v>25.939393939393938</v>
      </c>
      <c r="AO71" s="47">
        <f>AVERAGE($AI$6:AI71)</f>
        <v>7737.645961852143</v>
      </c>
    </row>
    <row r="72" spans="3:41" x14ac:dyDescent="0.35">
      <c r="C72" s="49">
        <v>67</v>
      </c>
      <c r="D72" s="74">
        <v>21</v>
      </c>
      <c r="E72" s="74">
        <v>3</v>
      </c>
      <c r="F72" s="73">
        <v>6</v>
      </c>
      <c r="G72" s="72">
        <v>4911</v>
      </c>
      <c r="H72" s="73">
        <v>24</v>
      </c>
      <c r="I72" s="86">
        <v>3373.4988707677285</v>
      </c>
      <c r="J72" s="47" t="s">
        <v>117</v>
      </c>
      <c r="L72" s="72">
        <f>AVERAGE($G$6:G72)</f>
        <v>5441.2388059701489</v>
      </c>
      <c r="M72" s="73">
        <f>AVERAGE($H$6:H72)</f>
        <v>26.104477611940297</v>
      </c>
      <c r="N72" s="86">
        <f>AVERAGE($I$6:I72)</f>
        <v>3896.847125407327</v>
      </c>
      <c r="P72" s="47">
        <v>67</v>
      </c>
      <c r="Q72" s="71">
        <v>15</v>
      </c>
      <c r="R72" s="72">
        <v>12</v>
      </c>
      <c r="S72" s="73">
        <v>34</v>
      </c>
      <c r="T72" s="72">
        <v>8954</v>
      </c>
      <c r="U72" s="73">
        <v>37</v>
      </c>
      <c r="V72" s="86">
        <v>7441.3626740332502</v>
      </c>
      <c r="W72" s="47" t="s">
        <v>117</v>
      </c>
      <c r="Y72" s="72">
        <f>AVERAGE($T$6:T72)</f>
        <v>6210.0447761194027</v>
      </c>
      <c r="Z72" s="73">
        <f>AVERAGE($U$6:U72)</f>
        <v>25.970149253731343</v>
      </c>
      <c r="AA72" s="86">
        <f>AVERAGE($V$6:V72)</f>
        <v>4677.1038533039464</v>
      </c>
      <c r="AC72" s="47">
        <v>67</v>
      </c>
      <c r="AD72" s="74">
        <v>15</v>
      </c>
      <c r="AE72" s="74">
        <v>7</v>
      </c>
      <c r="AF72" s="73">
        <v>4</v>
      </c>
      <c r="AG72" s="72">
        <v>4459</v>
      </c>
      <c r="AH72" s="73">
        <v>12</v>
      </c>
      <c r="AI72" s="86">
        <v>2877.6906384420695</v>
      </c>
      <c r="AJ72" s="47" t="s">
        <v>117</v>
      </c>
      <c r="AM72" s="72">
        <f>AVERAGE($AG$6:AG72)</f>
        <v>9203.6716417910447</v>
      </c>
      <c r="AN72" s="73">
        <f>AVERAGE($AH$6:AH72)</f>
        <v>25.731343283582088</v>
      </c>
      <c r="AO72" s="47">
        <f>AVERAGE($AI$6:AI72)</f>
        <v>7665.1093152340818</v>
      </c>
    </row>
    <row r="73" spans="3:41" x14ac:dyDescent="0.35">
      <c r="C73" s="49">
        <v>68</v>
      </c>
      <c r="D73" s="74">
        <v>18</v>
      </c>
      <c r="E73" s="74">
        <v>5</v>
      </c>
      <c r="F73" s="73">
        <v>7</v>
      </c>
      <c r="G73" s="72">
        <v>4185</v>
      </c>
      <c r="H73" s="73">
        <v>20</v>
      </c>
      <c r="I73" s="86">
        <v>2638.0096512843365</v>
      </c>
      <c r="J73" s="47" t="s">
        <v>117</v>
      </c>
      <c r="L73" s="72">
        <f>AVERAGE($G$6:G73)</f>
        <v>5422.7647058823532</v>
      </c>
      <c r="M73" s="73">
        <f>AVERAGE($H$6:H73)</f>
        <v>26.014705882352942</v>
      </c>
      <c r="N73" s="86">
        <f>AVERAGE($I$6:I73)</f>
        <v>3878.3348096114009</v>
      </c>
      <c r="P73" s="47">
        <v>68</v>
      </c>
      <c r="Q73" s="71">
        <v>12</v>
      </c>
      <c r="R73" s="72">
        <v>5</v>
      </c>
      <c r="S73" s="73">
        <v>17</v>
      </c>
      <c r="T73" s="72">
        <v>5705</v>
      </c>
      <c r="U73" s="73">
        <v>24</v>
      </c>
      <c r="V73" s="86">
        <v>4166.5907769442265</v>
      </c>
      <c r="W73" s="47" t="s">
        <v>117</v>
      </c>
      <c r="Y73" s="72">
        <f>AVERAGE($T$6:T73)</f>
        <v>6202.6176470588234</v>
      </c>
      <c r="Z73" s="73">
        <f>AVERAGE($U$6:U73)</f>
        <v>25.941176470588236</v>
      </c>
      <c r="AA73" s="86">
        <f>AVERAGE($V$6:V73)</f>
        <v>4669.5963080633619</v>
      </c>
      <c r="AC73" s="47">
        <v>68</v>
      </c>
      <c r="AD73" s="74">
        <v>14</v>
      </c>
      <c r="AE73" s="74">
        <v>6</v>
      </c>
      <c r="AF73" s="73">
        <v>2</v>
      </c>
      <c r="AG73" s="72">
        <v>3722</v>
      </c>
      <c r="AH73" s="73">
        <v>10</v>
      </c>
      <c r="AI73" s="86">
        <v>2200.8536315624797</v>
      </c>
      <c r="AJ73" s="47" t="s">
        <v>117</v>
      </c>
      <c r="AM73" s="72">
        <f>AVERAGE($AG$6:AG73)</f>
        <v>9123.0588235294126</v>
      </c>
      <c r="AN73" s="73">
        <f>AVERAGE($AH$6:AH73)</f>
        <v>25.5</v>
      </c>
      <c r="AO73" s="47">
        <f>AVERAGE($AI$6:AI73)</f>
        <v>7584.7526140036171</v>
      </c>
    </row>
    <row r="74" spans="3:41" x14ac:dyDescent="0.35">
      <c r="C74" s="49">
        <v>69</v>
      </c>
      <c r="D74" s="74">
        <v>14</v>
      </c>
      <c r="E74" s="74">
        <v>5</v>
      </c>
      <c r="F74" s="73">
        <v>12</v>
      </c>
      <c r="G74" s="72">
        <v>4385</v>
      </c>
      <c r="H74" s="73">
        <v>21</v>
      </c>
      <c r="I74" s="86">
        <v>2849.5258516637091</v>
      </c>
      <c r="J74" s="47" t="s">
        <v>117</v>
      </c>
      <c r="L74" s="72">
        <f>AVERAGE($G$6:G74)</f>
        <v>5407.724637681159</v>
      </c>
      <c r="M74" s="73">
        <f>AVERAGE($H$6:H74)</f>
        <v>25.942028985507246</v>
      </c>
      <c r="N74" s="86">
        <f>AVERAGE($I$6:I74)</f>
        <v>3863.4245348585359</v>
      </c>
      <c r="P74" s="47">
        <v>69</v>
      </c>
      <c r="Q74" s="71">
        <v>8</v>
      </c>
      <c r="R74" s="72">
        <v>9</v>
      </c>
      <c r="S74" s="73">
        <v>27</v>
      </c>
      <c r="T74" s="72">
        <v>6313</v>
      </c>
      <c r="U74" s="73">
        <v>26</v>
      </c>
      <c r="V74" s="86">
        <v>4802.3214241418236</v>
      </c>
      <c r="W74" s="47" t="s">
        <v>117</v>
      </c>
      <c r="Y74" s="72">
        <f>AVERAGE($T$6:T74)</f>
        <v>6204.217391304348</v>
      </c>
      <c r="Z74" s="73">
        <f>AVERAGE($U$6:U74)</f>
        <v>25.942028985507246</v>
      </c>
      <c r="AA74" s="86">
        <f>AVERAGE($V$6:V74)</f>
        <v>4671.5198604702964</v>
      </c>
      <c r="AC74" s="47">
        <v>69</v>
      </c>
      <c r="AD74" s="74">
        <v>12</v>
      </c>
      <c r="AE74" s="74">
        <v>4</v>
      </c>
      <c r="AF74" s="73">
        <v>8</v>
      </c>
      <c r="AG74" s="72">
        <v>5748</v>
      </c>
      <c r="AH74" s="73">
        <v>16</v>
      </c>
      <c r="AI74" s="86">
        <v>4240.5655386726539</v>
      </c>
      <c r="AJ74" s="47" t="s">
        <v>117</v>
      </c>
      <c r="AM74" s="72">
        <f>AVERAGE($AG$6:AG74)</f>
        <v>9074.144927536232</v>
      </c>
      <c r="AN74" s="73">
        <f>AVERAGE($AH$6:AH74)</f>
        <v>25.362318840579711</v>
      </c>
      <c r="AO74" s="47">
        <f>AVERAGE($AI$6:AI74)</f>
        <v>7536.2861346509944</v>
      </c>
    </row>
    <row r="75" spans="3:41" x14ac:dyDescent="0.35">
      <c r="C75" s="49">
        <v>70</v>
      </c>
      <c r="D75" s="74">
        <v>15</v>
      </c>
      <c r="E75" s="74">
        <v>6</v>
      </c>
      <c r="F75" s="73">
        <v>11</v>
      </c>
      <c r="G75" s="72">
        <v>4222</v>
      </c>
      <c r="H75" s="73">
        <v>20</v>
      </c>
      <c r="I75" s="86">
        <v>2737.4767386687809</v>
      </c>
      <c r="J75" s="47" t="s">
        <v>117</v>
      </c>
      <c r="L75" s="72">
        <f>AVERAGE($G$6:G75)</f>
        <v>5390.7857142857147</v>
      </c>
      <c r="M75" s="73">
        <f>AVERAGE($H$6:H75)</f>
        <v>25.857142857142858</v>
      </c>
      <c r="N75" s="86">
        <f>AVERAGE($I$6:I75)</f>
        <v>3847.3395663415399</v>
      </c>
      <c r="P75" s="47">
        <v>70</v>
      </c>
      <c r="Q75" s="71">
        <v>19</v>
      </c>
      <c r="R75" s="72">
        <v>3</v>
      </c>
      <c r="S75" s="73">
        <v>0</v>
      </c>
      <c r="T75" s="72">
        <v>3791</v>
      </c>
      <c r="U75" s="73">
        <v>16</v>
      </c>
      <c r="V75" s="86">
        <v>2247.2471769718532</v>
      </c>
      <c r="W75" s="47" t="s">
        <v>117</v>
      </c>
      <c r="Y75" s="72">
        <f>AVERAGE($T$6:T75)</f>
        <v>6169.7428571428572</v>
      </c>
      <c r="Z75" s="73">
        <f>AVERAGE($U$6:U75)</f>
        <v>25.8</v>
      </c>
      <c r="AA75" s="86">
        <f>AVERAGE($V$6:V75)</f>
        <v>4636.8873935631755</v>
      </c>
      <c r="AC75" s="47">
        <v>70</v>
      </c>
      <c r="AD75" s="74">
        <v>10</v>
      </c>
      <c r="AE75" s="74">
        <v>6</v>
      </c>
      <c r="AF75" s="73">
        <v>12</v>
      </c>
      <c r="AG75" s="72">
        <v>5822</v>
      </c>
      <c r="AH75" s="73">
        <v>16</v>
      </c>
      <c r="AI75" s="86">
        <v>4259.5752329965089</v>
      </c>
      <c r="AJ75" s="47" t="s">
        <v>117</v>
      </c>
      <c r="AM75" s="72">
        <f>AVERAGE($AG$6:AG75)</f>
        <v>9027.6857142857134</v>
      </c>
      <c r="AN75" s="73">
        <f>AVERAGE($AH$6:AH75)</f>
        <v>25.228571428571428</v>
      </c>
      <c r="AO75" s="47">
        <f>AVERAGE($AI$6:AI75)</f>
        <v>7489.475978913073</v>
      </c>
    </row>
    <row r="76" spans="3:41" x14ac:dyDescent="0.35">
      <c r="C76" s="49">
        <v>71</v>
      </c>
      <c r="D76" s="74">
        <v>8</v>
      </c>
      <c r="E76" s="74">
        <v>5</v>
      </c>
      <c r="F76" s="73">
        <v>14</v>
      </c>
      <c r="G76" s="72">
        <v>3585</v>
      </c>
      <c r="H76" s="73">
        <v>17</v>
      </c>
      <c r="I76" s="86">
        <v>2053.7020567126256</v>
      </c>
      <c r="J76" s="47" t="s">
        <v>117</v>
      </c>
      <c r="L76" s="72">
        <f>AVERAGE($G$6:G76)</f>
        <v>5365.3521126760561</v>
      </c>
      <c r="M76" s="73">
        <f>AVERAGE($H$6:H76)</f>
        <v>25.732394366197184</v>
      </c>
      <c r="N76" s="86">
        <f>AVERAGE($I$6:I76)</f>
        <v>3822.0770662059217</v>
      </c>
      <c r="P76" s="47">
        <v>71</v>
      </c>
      <c r="Q76" s="71">
        <v>20</v>
      </c>
      <c r="R76" s="72">
        <v>7</v>
      </c>
      <c r="S76" s="73">
        <v>12</v>
      </c>
      <c r="T76" s="72">
        <v>6009</v>
      </c>
      <c r="U76" s="73">
        <v>25</v>
      </c>
      <c r="V76" s="86">
        <v>4459.7754977371033</v>
      </c>
      <c r="W76" s="47" t="s">
        <v>117</v>
      </c>
      <c r="Y76" s="72">
        <f>AVERAGE($T$6:T76)</f>
        <v>6167.4788732394363</v>
      </c>
      <c r="Z76" s="73">
        <f>AVERAGE($U$6:U76)</f>
        <v>25.788732394366196</v>
      </c>
      <c r="AA76" s="86">
        <f>AVERAGE($V$6:V76)</f>
        <v>4634.3928598191469</v>
      </c>
      <c r="AC76" s="47">
        <v>71</v>
      </c>
      <c r="AD76" s="74">
        <v>21</v>
      </c>
      <c r="AE76" s="74">
        <v>9</v>
      </c>
      <c r="AF76" s="73">
        <v>25</v>
      </c>
      <c r="AG76" s="72">
        <v>13283</v>
      </c>
      <c r="AH76" s="73">
        <v>37</v>
      </c>
      <c r="AI76" s="86">
        <v>11769.508342982959</v>
      </c>
      <c r="AJ76" s="47" t="s">
        <v>117</v>
      </c>
      <c r="AM76" s="72">
        <f>AVERAGE($AG$6:AG76)</f>
        <v>9087.6197183098593</v>
      </c>
      <c r="AN76" s="73">
        <f>AVERAGE($AH$6:AH76)</f>
        <v>25.3943661971831</v>
      </c>
      <c r="AO76" s="47">
        <f>AVERAGE($AI$6:AI76)</f>
        <v>7549.7581248858887</v>
      </c>
    </row>
    <row r="77" spans="3:41" x14ac:dyDescent="0.35">
      <c r="C77" s="49">
        <v>72</v>
      </c>
      <c r="D77" s="74">
        <v>17</v>
      </c>
      <c r="E77" s="74">
        <v>5</v>
      </c>
      <c r="F77" s="73">
        <v>25</v>
      </c>
      <c r="G77" s="72">
        <v>7585</v>
      </c>
      <c r="H77" s="73">
        <v>37</v>
      </c>
      <c r="I77" s="86">
        <v>6010.7014613340598</v>
      </c>
      <c r="J77" s="47" t="s">
        <v>117</v>
      </c>
      <c r="L77" s="72">
        <f>AVERAGE($G$6:G77)</f>
        <v>5396.1805555555557</v>
      </c>
      <c r="M77" s="73">
        <f>AVERAGE($H$6:H77)</f>
        <v>25.888888888888889</v>
      </c>
      <c r="N77" s="86">
        <f>AVERAGE($I$6:I77)</f>
        <v>3852.474627249368</v>
      </c>
      <c r="P77" s="47">
        <v>72</v>
      </c>
      <c r="Q77" s="71">
        <v>18</v>
      </c>
      <c r="R77" s="72">
        <v>10</v>
      </c>
      <c r="S77" s="73">
        <v>34</v>
      </c>
      <c r="T77" s="72">
        <v>10030</v>
      </c>
      <c r="U77" s="73">
        <v>42</v>
      </c>
      <c r="V77" s="86">
        <v>8446.9473674161891</v>
      </c>
      <c r="W77" s="47" t="s">
        <v>117</v>
      </c>
      <c r="Y77" s="72">
        <f>AVERAGE($T$6:T77)</f>
        <v>6221.125</v>
      </c>
      <c r="Z77" s="73">
        <f>AVERAGE($U$6:U77)</f>
        <v>26.013888888888889</v>
      </c>
      <c r="AA77" s="86">
        <f>AVERAGE($V$6:V77)</f>
        <v>4687.3450057579939</v>
      </c>
      <c r="AC77" s="47">
        <v>72</v>
      </c>
      <c r="AD77" s="74">
        <v>9</v>
      </c>
      <c r="AE77" s="74">
        <v>8</v>
      </c>
      <c r="AF77" s="73">
        <v>6</v>
      </c>
      <c r="AG77" s="72">
        <v>2746</v>
      </c>
      <c r="AH77" s="73">
        <v>7</v>
      </c>
      <c r="AI77" s="86">
        <v>1218.8700138668371</v>
      </c>
      <c r="AJ77" s="47" t="s">
        <v>117</v>
      </c>
      <c r="AM77" s="72">
        <f>AVERAGE($AG$6:AG77)</f>
        <v>8999.5416666666661</v>
      </c>
      <c r="AN77" s="73">
        <f>AVERAGE($AH$6:AH77)</f>
        <v>25.138888888888889</v>
      </c>
      <c r="AO77" s="47">
        <f>AVERAGE($AI$6:AI77)</f>
        <v>7461.8291233439568</v>
      </c>
    </row>
    <row r="78" spans="3:41" x14ac:dyDescent="0.35">
      <c r="C78" s="49">
        <v>73</v>
      </c>
      <c r="D78" s="74">
        <v>19</v>
      </c>
      <c r="E78" s="74">
        <v>3</v>
      </c>
      <c r="F78" s="73">
        <v>0</v>
      </c>
      <c r="G78" s="72">
        <v>3311</v>
      </c>
      <c r="H78" s="73">
        <v>16</v>
      </c>
      <c r="I78" s="86">
        <v>1787.7526901729816</v>
      </c>
      <c r="J78" s="47" t="s">
        <v>117</v>
      </c>
      <c r="L78" s="72">
        <f>AVERAGE($G$6:G78)</f>
        <v>5367.6164383561645</v>
      </c>
      <c r="M78" s="73">
        <f>AVERAGE($H$6:H78)</f>
        <v>25.753424657534246</v>
      </c>
      <c r="N78" s="86">
        <f>AVERAGE($I$6:I78)</f>
        <v>3824.1907650976368</v>
      </c>
      <c r="P78" s="47">
        <v>73</v>
      </c>
      <c r="Q78" s="71">
        <v>9</v>
      </c>
      <c r="R78" s="72">
        <v>7</v>
      </c>
      <c r="S78" s="73">
        <v>0</v>
      </c>
      <c r="T78" s="72">
        <v>719</v>
      </c>
      <c r="U78" s="73">
        <v>2</v>
      </c>
      <c r="V78" s="86">
        <v>-826.24028334483455</v>
      </c>
      <c r="W78" s="47" t="s">
        <v>117</v>
      </c>
      <c r="Y78" s="72">
        <f>AVERAGE($T$6:T78)</f>
        <v>6145.7534246575342</v>
      </c>
      <c r="Z78" s="73">
        <f>AVERAGE($U$6:U78)</f>
        <v>25.684931506849313</v>
      </c>
      <c r="AA78" s="86">
        <f>AVERAGE($V$6:V78)</f>
        <v>4611.8164401538461</v>
      </c>
      <c r="AC78" s="47">
        <v>73</v>
      </c>
      <c r="AD78" s="74">
        <v>16</v>
      </c>
      <c r="AE78" s="74">
        <v>6</v>
      </c>
      <c r="AF78" s="73">
        <v>19</v>
      </c>
      <c r="AG78" s="72">
        <v>10372</v>
      </c>
      <c r="AH78" s="73">
        <v>29</v>
      </c>
      <c r="AI78" s="86">
        <v>8852.6642130681357</v>
      </c>
      <c r="AJ78" s="47" t="s">
        <v>117</v>
      </c>
      <c r="AM78" s="72">
        <f>AVERAGE($AG$6:AG78)</f>
        <v>9018.3424657534251</v>
      </c>
      <c r="AN78" s="73">
        <f>AVERAGE($AH$6:AH78)</f>
        <v>25.19178082191781</v>
      </c>
      <c r="AO78" s="47">
        <f>AVERAGE($AI$6:AI78)</f>
        <v>7480.8816588196305</v>
      </c>
    </row>
    <row r="79" spans="3:41" x14ac:dyDescent="0.35">
      <c r="C79" s="49">
        <v>74</v>
      </c>
      <c r="D79" s="74">
        <v>19</v>
      </c>
      <c r="E79" s="74">
        <v>4</v>
      </c>
      <c r="F79" s="73">
        <v>28</v>
      </c>
      <c r="G79" s="72">
        <v>8748</v>
      </c>
      <c r="H79" s="73">
        <v>43</v>
      </c>
      <c r="I79" s="86">
        <v>7267.4546223805219</v>
      </c>
      <c r="J79" s="47" t="s">
        <v>117</v>
      </c>
      <c r="L79" s="72">
        <f>AVERAGE($G$6:G79)</f>
        <v>5413.2972972972975</v>
      </c>
      <c r="M79" s="73">
        <f>AVERAGE($H$6:H79)</f>
        <v>25.986486486486488</v>
      </c>
      <c r="N79" s="86">
        <f>AVERAGE($I$6:I79)</f>
        <v>3870.7213577636212</v>
      </c>
      <c r="P79" s="47">
        <v>74</v>
      </c>
      <c r="Q79" s="71">
        <v>13</v>
      </c>
      <c r="R79" s="72">
        <v>9</v>
      </c>
      <c r="S79" s="73">
        <v>27</v>
      </c>
      <c r="T79" s="72">
        <v>7463</v>
      </c>
      <c r="U79" s="73">
        <v>31</v>
      </c>
      <c r="V79" s="86">
        <v>5940.3279593829839</v>
      </c>
      <c r="W79" s="47" t="s">
        <v>117</v>
      </c>
      <c r="Y79" s="72">
        <f>AVERAGE($T$6:T79)</f>
        <v>6163.5540540540542</v>
      </c>
      <c r="Z79" s="73">
        <f>AVERAGE($U$6:U79)</f>
        <v>25.756756756756758</v>
      </c>
      <c r="AA79" s="86">
        <f>AVERAGE($V$6:V79)</f>
        <v>4629.7692985218073</v>
      </c>
      <c r="AC79" s="47">
        <v>74</v>
      </c>
      <c r="AD79" s="74">
        <v>14</v>
      </c>
      <c r="AE79" s="74">
        <v>4</v>
      </c>
      <c r="AF79" s="73">
        <v>13</v>
      </c>
      <c r="AG79" s="72">
        <v>8198</v>
      </c>
      <c r="AH79" s="73">
        <v>23</v>
      </c>
      <c r="AI79" s="86">
        <v>6601.1102484301482</v>
      </c>
      <c r="AJ79" s="47" t="s">
        <v>117</v>
      </c>
      <c r="AM79" s="72">
        <f>AVERAGE($AG$6:AG79)</f>
        <v>9007.2567567567567</v>
      </c>
      <c r="AN79" s="73">
        <f>AVERAGE($AH$6:AH79)</f>
        <v>25.162162162162161</v>
      </c>
      <c r="AO79" s="47">
        <f>AVERAGE($AI$6:AI79)</f>
        <v>7468.9928559765294</v>
      </c>
    </row>
    <row r="80" spans="3:41" x14ac:dyDescent="0.35">
      <c r="C80" s="49">
        <v>75</v>
      </c>
      <c r="D80" s="74">
        <v>17</v>
      </c>
      <c r="E80" s="74">
        <v>7</v>
      </c>
      <c r="F80" s="73">
        <v>11</v>
      </c>
      <c r="G80" s="72">
        <v>4459</v>
      </c>
      <c r="H80" s="73">
        <v>21</v>
      </c>
      <c r="I80" s="86">
        <v>2849.4348610207849</v>
      </c>
      <c r="J80" s="47" t="s">
        <v>117</v>
      </c>
      <c r="L80" s="72">
        <f>AVERAGE($G$6:G80)</f>
        <v>5400.5733333333337</v>
      </c>
      <c r="M80" s="73">
        <f>AVERAGE($H$6:H80)</f>
        <v>25.92</v>
      </c>
      <c r="N80" s="86">
        <f>AVERAGE($I$6:I80)</f>
        <v>3857.1042044737169</v>
      </c>
      <c r="P80" s="47">
        <v>75</v>
      </c>
      <c r="Q80" s="71">
        <v>11</v>
      </c>
      <c r="R80" s="72">
        <v>7</v>
      </c>
      <c r="S80" s="73">
        <v>12</v>
      </c>
      <c r="T80" s="72">
        <v>3939</v>
      </c>
      <c r="U80" s="73">
        <v>16</v>
      </c>
      <c r="V80" s="86">
        <v>2431.1191756382327</v>
      </c>
      <c r="W80" s="47" t="s">
        <v>117</v>
      </c>
      <c r="Y80" s="72">
        <f>AVERAGE($T$6:T80)</f>
        <v>6133.8933333333334</v>
      </c>
      <c r="Z80" s="73">
        <f>AVERAGE($U$6:U80)</f>
        <v>25.626666666666665</v>
      </c>
      <c r="AA80" s="86">
        <f>AVERAGE($V$6:V80)</f>
        <v>4600.4539635500269</v>
      </c>
      <c r="AC80" s="47">
        <v>75</v>
      </c>
      <c r="AD80" s="74">
        <v>17</v>
      </c>
      <c r="AE80" s="74">
        <v>13</v>
      </c>
      <c r="AF80" s="73">
        <v>4</v>
      </c>
      <c r="AG80" s="72">
        <v>3281</v>
      </c>
      <c r="AH80" s="73">
        <v>8</v>
      </c>
      <c r="AI80" s="86">
        <v>1703.3818831545809</v>
      </c>
      <c r="AJ80" s="47" t="s">
        <v>117</v>
      </c>
      <c r="AM80" s="72">
        <f>AVERAGE($AG$6:AG80)</f>
        <v>8930.9066666666658</v>
      </c>
      <c r="AN80" s="73">
        <f>AVERAGE($AH$6:AH80)</f>
        <v>24.933333333333334</v>
      </c>
      <c r="AO80" s="47">
        <f>AVERAGE($AI$6:AI80)</f>
        <v>7392.1180430055701</v>
      </c>
    </row>
    <row r="81" spans="3:41" x14ac:dyDescent="0.35">
      <c r="C81" s="49">
        <v>76</v>
      </c>
      <c r="D81" s="74">
        <v>11</v>
      </c>
      <c r="E81" s="74">
        <v>1</v>
      </c>
      <c r="F81" s="73">
        <v>2</v>
      </c>
      <c r="G81" s="72">
        <v>2437</v>
      </c>
      <c r="H81" s="73">
        <v>12</v>
      </c>
      <c r="I81" s="86">
        <v>913.71060677478431</v>
      </c>
      <c r="J81" s="47" t="s">
        <v>117</v>
      </c>
      <c r="L81" s="72">
        <f>AVERAGE($G$6:G81)</f>
        <v>5361.5789473684208</v>
      </c>
      <c r="M81" s="73">
        <f>AVERAGE($H$6:H81)</f>
        <v>25.736842105263158</v>
      </c>
      <c r="N81" s="86">
        <f>AVERAGE($I$6:I81)</f>
        <v>3818.375341346099</v>
      </c>
      <c r="P81" s="47">
        <v>76</v>
      </c>
      <c r="Q81" s="71">
        <v>19</v>
      </c>
      <c r="R81" s="72">
        <v>4</v>
      </c>
      <c r="S81" s="73">
        <v>25</v>
      </c>
      <c r="T81" s="72">
        <v>9348</v>
      </c>
      <c r="U81" s="73">
        <v>40</v>
      </c>
      <c r="V81" s="86">
        <v>7794.8219835237769</v>
      </c>
      <c r="W81" s="47" t="s">
        <v>117</v>
      </c>
      <c r="Y81" s="72">
        <f>AVERAGE($T$6:T81)</f>
        <v>6176.1842105263158</v>
      </c>
      <c r="Z81" s="73">
        <f>AVERAGE($U$6:U81)</f>
        <v>25.815789473684209</v>
      </c>
      <c r="AA81" s="86">
        <f>AVERAGE($V$6:V81)</f>
        <v>4642.4851217075757</v>
      </c>
      <c r="AC81" s="47">
        <v>76</v>
      </c>
      <c r="AD81" s="74">
        <v>16</v>
      </c>
      <c r="AE81" s="74">
        <v>8</v>
      </c>
      <c r="AF81" s="73">
        <v>2</v>
      </c>
      <c r="AG81" s="72">
        <v>3796</v>
      </c>
      <c r="AH81" s="73">
        <v>10</v>
      </c>
      <c r="AI81" s="86">
        <v>2269.4606074427484</v>
      </c>
      <c r="AJ81" s="47" t="s">
        <v>117</v>
      </c>
      <c r="AM81" s="72">
        <f>AVERAGE($AG$6:AG81)</f>
        <v>8863.3421052631584</v>
      </c>
      <c r="AN81" s="73">
        <f>AVERAGE($AH$6:AH81)</f>
        <v>24.736842105263158</v>
      </c>
      <c r="AO81" s="47">
        <f>AVERAGE($AI$6:AI81)</f>
        <v>7324.714655695534</v>
      </c>
    </row>
    <row r="82" spans="3:41" x14ac:dyDescent="0.35">
      <c r="C82" s="49">
        <v>77</v>
      </c>
      <c r="D82" s="74">
        <v>17</v>
      </c>
      <c r="E82" s="74">
        <v>6</v>
      </c>
      <c r="F82" s="73">
        <v>17</v>
      </c>
      <c r="G82" s="72">
        <v>5822</v>
      </c>
      <c r="H82" s="73">
        <v>28</v>
      </c>
      <c r="I82" s="86">
        <v>4296.8988257149904</v>
      </c>
      <c r="J82" s="47" t="s">
        <v>117</v>
      </c>
      <c r="L82" s="72">
        <f>AVERAGE($G$6:G82)</f>
        <v>5367.5584415584417</v>
      </c>
      <c r="M82" s="73">
        <f>AVERAGE($H$6:H82)</f>
        <v>25.766233766233768</v>
      </c>
      <c r="N82" s="86">
        <f>AVERAGE($I$6:I82)</f>
        <v>3824.5899320521889</v>
      </c>
      <c r="P82" s="47">
        <v>77</v>
      </c>
      <c r="Q82" s="71">
        <v>12</v>
      </c>
      <c r="R82" s="72">
        <v>6</v>
      </c>
      <c r="S82" s="73">
        <v>25</v>
      </c>
      <c r="T82" s="72">
        <v>7352</v>
      </c>
      <c r="U82" s="73">
        <v>31</v>
      </c>
      <c r="V82" s="86">
        <v>5809.9583205295703</v>
      </c>
      <c r="W82" s="47" t="s">
        <v>117</v>
      </c>
      <c r="Y82" s="72">
        <f>AVERAGE($T$6:T82)</f>
        <v>6191.454545454545</v>
      </c>
      <c r="Z82" s="73">
        <f>AVERAGE($U$6:U82)</f>
        <v>25.883116883116884</v>
      </c>
      <c r="AA82" s="86">
        <f>AVERAGE($V$6:V82)</f>
        <v>4657.6471113026664</v>
      </c>
      <c r="AC82" s="47">
        <v>77</v>
      </c>
      <c r="AD82" s="74">
        <v>15</v>
      </c>
      <c r="AE82" s="74">
        <v>5</v>
      </c>
      <c r="AF82" s="73">
        <v>16</v>
      </c>
      <c r="AG82" s="72">
        <v>9285</v>
      </c>
      <c r="AH82" s="73">
        <v>26</v>
      </c>
      <c r="AI82" s="86">
        <v>7771.977554544259</v>
      </c>
      <c r="AJ82" s="47" t="s">
        <v>117</v>
      </c>
      <c r="AM82" s="72">
        <f>AVERAGE($AG$6:AG82)</f>
        <v>8868.818181818182</v>
      </c>
      <c r="AN82" s="73">
        <f>AVERAGE($AH$6:AH82)</f>
        <v>24.753246753246753</v>
      </c>
      <c r="AO82" s="47">
        <f>AVERAGE($AI$6:AI82)</f>
        <v>7330.5232647714911</v>
      </c>
    </row>
    <row r="83" spans="3:41" x14ac:dyDescent="0.35">
      <c r="C83" s="49">
        <v>78</v>
      </c>
      <c r="D83" s="74">
        <v>10</v>
      </c>
      <c r="E83" s="74">
        <v>4</v>
      </c>
      <c r="F83" s="73">
        <v>5</v>
      </c>
      <c r="G83" s="72">
        <v>2348</v>
      </c>
      <c r="H83" s="73">
        <v>11</v>
      </c>
      <c r="I83" s="86">
        <v>807.71891929942853</v>
      </c>
      <c r="J83" s="47" t="s">
        <v>117</v>
      </c>
      <c r="L83" s="72">
        <f>AVERAGE($G$6:G83)</f>
        <v>5328.8461538461543</v>
      </c>
      <c r="M83" s="73">
        <f>AVERAGE($H$6:H83)</f>
        <v>25.576923076923077</v>
      </c>
      <c r="N83" s="86">
        <f>AVERAGE($I$6:I83)</f>
        <v>3785.9120985553586</v>
      </c>
      <c r="P83" s="47">
        <v>78</v>
      </c>
      <c r="Q83" s="71">
        <v>16</v>
      </c>
      <c r="R83" s="72">
        <v>7</v>
      </c>
      <c r="S83" s="73">
        <v>24</v>
      </c>
      <c r="T83" s="72">
        <v>7849</v>
      </c>
      <c r="U83" s="73">
        <v>33</v>
      </c>
      <c r="V83" s="86">
        <v>6305.7489185817085</v>
      </c>
      <c r="W83" s="47" t="s">
        <v>117</v>
      </c>
      <c r="Y83" s="72">
        <f>AVERAGE($T$6:T83)</f>
        <v>6212.7051282051279</v>
      </c>
      <c r="Z83" s="73">
        <f>AVERAGE($U$6:U83)</f>
        <v>25.974358974358974</v>
      </c>
      <c r="AA83" s="86">
        <f>AVERAGE($V$6:V83)</f>
        <v>4678.7766216523978</v>
      </c>
      <c r="AC83" s="47">
        <v>78</v>
      </c>
      <c r="AD83" s="74">
        <v>15</v>
      </c>
      <c r="AE83" s="74">
        <v>1</v>
      </c>
      <c r="AF83" s="73">
        <v>34</v>
      </c>
      <c r="AG83" s="72">
        <v>16837</v>
      </c>
      <c r="AH83" s="73">
        <v>48</v>
      </c>
      <c r="AI83" s="86">
        <v>15275.257539911267</v>
      </c>
      <c r="AJ83" s="47" t="s">
        <v>117</v>
      </c>
      <c r="AM83" s="72">
        <f>AVERAGE($AG$6:AG83)</f>
        <v>8970.9743589743593</v>
      </c>
      <c r="AN83" s="73">
        <f>AVERAGE($AH$6:AH83)</f>
        <v>25.051282051282051</v>
      </c>
      <c r="AO83" s="47">
        <f>AVERAGE($AI$6:AI83)</f>
        <v>7432.3788324014886</v>
      </c>
    </row>
    <row r="84" spans="3:41" x14ac:dyDescent="0.35">
      <c r="C84" s="49">
        <v>79</v>
      </c>
      <c r="D84" s="74">
        <v>23</v>
      </c>
      <c r="E84" s="74">
        <v>9</v>
      </c>
      <c r="F84" s="73">
        <v>9</v>
      </c>
      <c r="G84" s="72">
        <v>4933</v>
      </c>
      <c r="H84" s="73">
        <v>23</v>
      </c>
      <c r="I84" s="86">
        <v>3414.7558029953666</v>
      </c>
      <c r="J84" s="47" t="s">
        <v>117</v>
      </c>
      <c r="L84" s="72">
        <f>AVERAGE($G$6:G84)</f>
        <v>5323.835443037975</v>
      </c>
      <c r="M84" s="73">
        <f>AVERAGE($H$6:H84)</f>
        <v>25.544303797468356</v>
      </c>
      <c r="N84" s="86">
        <f>AVERAGE($I$6:I84)</f>
        <v>3781.2139175989028</v>
      </c>
      <c r="P84" s="47">
        <v>79</v>
      </c>
      <c r="Q84" s="71">
        <v>14</v>
      </c>
      <c r="R84" s="72">
        <v>6</v>
      </c>
      <c r="S84" s="73">
        <v>33</v>
      </c>
      <c r="T84" s="72">
        <v>9652</v>
      </c>
      <c r="U84" s="73">
        <v>41</v>
      </c>
      <c r="V84" s="86">
        <v>8130.0996721974989</v>
      </c>
      <c r="W84" s="47" t="s">
        <v>117</v>
      </c>
      <c r="Y84" s="72">
        <f>AVERAGE($T$6:T84)</f>
        <v>6256.2405063291135</v>
      </c>
      <c r="Z84" s="73">
        <f>AVERAGE($U$6:U84)</f>
        <v>26.164556962025316</v>
      </c>
      <c r="AA84" s="86">
        <f>AVERAGE($V$6:V84)</f>
        <v>4722.4642552036012</v>
      </c>
      <c r="AC84" s="47">
        <v>79</v>
      </c>
      <c r="AD84" s="74">
        <v>17</v>
      </c>
      <c r="AE84" s="74">
        <v>10</v>
      </c>
      <c r="AF84" s="73">
        <v>30</v>
      </c>
      <c r="AG84" s="72">
        <v>13320</v>
      </c>
      <c r="AH84" s="73">
        <v>37</v>
      </c>
      <c r="AI84" s="86">
        <v>11796.447646087523</v>
      </c>
      <c r="AJ84" s="47" t="s">
        <v>117</v>
      </c>
      <c r="AM84" s="72">
        <f>AVERAGE($AG$6:AG84)</f>
        <v>9026.0253164556962</v>
      </c>
      <c r="AN84" s="73">
        <f>AVERAGE($AH$6:AH84)</f>
        <v>25.202531645569621</v>
      </c>
      <c r="AO84" s="47">
        <f>AVERAGE($AI$6:AI84)</f>
        <v>7487.6202097899186</v>
      </c>
    </row>
    <row r="85" spans="3:41" x14ac:dyDescent="0.35">
      <c r="C85" s="49">
        <v>80</v>
      </c>
      <c r="D85" s="74">
        <v>12</v>
      </c>
      <c r="E85" s="74">
        <v>6</v>
      </c>
      <c r="F85" s="73">
        <v>25</v>
      </c>
      <c r="G85" s="72">
        <v>6422</v>
      </c>
      <c r="H85" s="73">
        <v>31</v>
      </c>
      <c r="I85" s="86">
        <v>4893.417894377928</v>
      </c>
      <c r="J85" s="47" t="s">
        <v>117</v>
      </c>
      <c r="L85" s="72">
        <f>AVERAGE($G$6:G85)</f>
        <v>5337.5625</v>
      </c>
      <c r="M85" s="73">
        <f>AVERAGE($H$6:H85)</f>
        <v>25.612500000000001</v>
      </c>
      <c r="N85" s="86">
        <f>AVERAGE($I$6:I85)</f>
        <v>3795.1164673086409</v>
      </c>
      <c r="P85" s="47">
        <v>80</v>
      </c>
      <c r="Q85" s="71">
        <v>14</v>
      </c>
      <c r="R85" s="72">
        <v>3</v>
      </c>
      <c r="S85" s="73">
        <v>31</v>
      </c>
      <c r="T85" s="72">
        <v>9771</v>
      </c>
      <c r="U85" s="73">
        <v>42</v>
      </c>
      <c r="V85" s="86">
        <v>8254.0134554213473</v>
      </c>
      <c r="W85" s="47" t="s">
        <v>117</v>
      </c>
      <c r="Y85" s="72">
        <f>AVERAGE($T$6:T85)</f>
        <v>6300.1750000000002</v>
      </c>
      <c r="Z85" s="73">
        <f>AVERAGE($U$6:U85)</f>
        <v>26.362500000000001</v>
      </c>
      <c r="AA85" s="86">
        <f>AVERAGE($V$6:V85)</f>
        <v>4766.6086202063234</v>
      </c>
      <c r="AC85" s="47">
        <v>80</v>
      </c>
      <c r="AD85" s="74">
        <v>13</v>
      </c>
      <c r="AE85" s="74">
        <v>6</v>
      </c>
      <c r="AF85" s="73">
        <v>35</v>
      </c>
      <c r="AG85" s="72">
        <v>14922</v>
      </c>
      <c r="AH85" s="73">
        <v>42</v>
      </c>
      <c r="AI85" s="86">
        <v>13380.738040279834</v>
      </c>
      <c r="AJ85" s="47" t="s">
        <v>117</v>
      </c>
      <c r="AM85" s="72">
        <f>AVERAGE($AG$6:AG85)</f>
        <v>9099.7250000000004</v>
      </c>
      <c r="AN85" s="73">
        <f>AVERAGE($AH$6:AH85)</f>
        <v>25.412500000000001</v>
      </c>
      <c r="AO85" s="47">
        <f>AVERAGE($AI$6:AI85)</f>
        <v>7561.2841826710428</v>
      </c>
    </row>
    <row r="86" spans="3:41" x14ac:dyDescent="0.35">
      <c r="C86" s="49">
        <v>81</v>
      </c>
      <c r="D86" s="74">
        <v>14</v>
      </c>
      <c r="E86" s="74">
        <v>1</v>
      </c>
      <c r="F86" s="73">
        <v>22</v>
      </c>
      <c r="G86" s="72">
        <v>7037</v>
      </c>
      <c r="H86" s="73">
        <v>35</v>
      </c>
      <c r="I86" s="86">
        <v>5445.4622884129212</v>
      </c>
      <c r="J86" s="47" t="s">
        <v>117</v>
      </c>
      <c r="L86" s="72">
        <f>AVERAGE($G$6:G86)</f>
        <v>5358.5432098765432</v>
      </c>
      <c r="M86" s="73">
        <f>AVERAGE($H$6:H86)</f>
        <v>25.728395061728396</v>
      </c>
      <c r="N86" s="86">
        <f>AVERAGE($I$6:I86)</f>
        <v>3815.4911070753601</v>
      </c>
      <c r="P86" s="47">
        <v>81</v>
      </c>
      <c r="Q86" s="71">
        <v>12</v>
      </c>
      <c r="R86" s="72">
        <v>6</v>
      </c>
      <c r="S86" s="73">
        <v>18</v>
      </c>
      <c r="T86" s="72">
        <v>5742</v>
      </c>
      <c r="U86" s="73">
        <v>24</v>
      </c>
      <c r="V86" s="86">
        <v>4159.5764973308069</v>
      </c>
      <c r="W86" s="47" t="s">
        <v>117</v>
      </c>
      <c r="Y86" s="72">
        <f>AVERAGE($T$6:T86)</f>
        <v>6293.2839506172841</v>
      </c>
      <c r="Z86" s="73">
        <f>AVERAGE($U$6:U86)</f>
        <v>26.333333333333332</v>
      </c>
      <c r="AA86" s="86">
        <f>AVERAGE($V$6:V86)</f>
        <v>4759.1143964671191</v>
      </c>
      <c r="AC86" s="47">
        <v>81</v>
      </c>
      <c r="AD86" s="74">
        <v>14</v>
      </c>
      <c r="AE86" s="74">
        <v>5</v>
      </c>
      <c r="AF86" s="73">
        <v>19</v>
      </c>
      <c r="AG86" s="72">
        <v>9985</v>
      </c>
      <c r="AH86" s="73">
        <v>28</v>
      </c>
      <c r="AI86" s="86">
        <v>8490.3262892743278</v>
      </c>
      <c r="AJ86" s="47" t="s">
        <v>117</v>
      </c>
      <c r="AM86" s="72">
        <f>AVERAGE($AG$6:AG86)</f>
        <v>9110.6543209876545</v>
      </c>
      <c r="AN86" s="73">
        <f>AVERAGE($AH$6:AH86)</f>
        <v>25.444444444444443</v>
      </c>
      <c r="AO86" s="47">
        <f>AVERAGE($AI$6:AI86)</f>
        <v>7572.753838308121</v>
      </c>
    </row>
    <row r="87" spans="3:41" x14ac:dyDescent="0.35">
      <c r="C87" s="49">
        <v>82</v>
      </c>
      <c r="D87" s="74">
        <v>13</v>
      </c>
      <c r="E87" s="74">
        <v>6</v>
      </c>
      <c r="F87" s="73">
        <v>1</v>
      </c>
      <c r="G87" s="72">
        <v>1822</v>
      </c>
      <c r="H87" s="73">
        <v>8</v>
      </c>
      <c r="I87" s="86">
        <v>281.77880801200899</v>
      </c>
      <c r="J87" s="47" t="s">
        <v>117</v>
      </c>
      <c r="L87" s="72">
        <f>AVERAGE($G$6:G87)</f>
        <v>5315.4146341463411</v>
      </c>
      <c r="M87" s="73">
        <f>AVERAGE($H$6:H87)</f>
        <v>25.512195121951219</v>
      </c>
      <c r="N87" s="86">
        <f>AVERAGE($I$6:I87)</f>
        <v>3772.3970546477585</v>
      </c>
      <c r="P87" s="47">
        <v>82</v>
      </c>
      <c r="Q87" s="71">
        <v>14</v>
      </c>
      <c r="R87" s="72">
        <v>3</v>
      </c>
      <c r="S87" s="73">
        <v>18</v>
      </c>
      <c r="T87" s="72">
        <v>6781</v>
      </c>
      <c r="U87" s="73">
        <v>29</v>
      </c>
      <c r="V87" s="86">
        <v>5284.8844130479238</v>
      </c>
      <c r="W87" s="47" t="s">
        <v>117</v>
      </c>
      <c r="Y87" s="72">
        <f>AVERAGE($T$6:T87)</f>
        <v>6299.2317073170734</v>
      </c>
      <c r="Z87" s="73">
        <f>AVERAGE($U$6:U87)</f>
        <v>26.365853658536587</v>
      </c>
      <c r="AA87" s="86">
        <f>AVERAGE($V$6:V87)</f>
        <v>4765.5262259376168</v>
      </c>
      <c r="AC87" s="47">
        <v>82</v>
      </c>
      <c r="AD87" s="74">
        <v>10</v>
      </c>
      <c r="AE87" s="74">
        <v>5</v>
      </c>
      <c r="AF87" s="73">
        <v>32</v>
      </c>
      <c r="AG87" s="72">
        <v>13135</v>
      </c>
      <c r="AH87" s="73">
        <v>37</v>
      </c>
      <c r="AI87" s="86">
        <v>11649.096754744261</v>
      </c>
      <c r="AJ87" s="47" t="s">
        <v>117</v>
      </c>
      <c r="AM87" s="72">
        <f>AVERAGE($AG$6:AG87)</f>
        <v>9159.7317073170725</v>
      </c>
      <c r="AN87" s="73">
        <f>AVERAGE($AH$6:AH87)</f>
        <v>25.585365853658537</v>
      </c>
      <c r="AO87" s="47">
        <f>AVERAGE($AI$6:AI87)</f>
        <v>7622.4653372890498</v>
      </c>
    </row>
    <row r="88" spans="3:41" x14ac:dyDescent="0.35">
      <c r="C88" s="49">
        <v>83</v>
      </c>
      <c r="D88" s="74">
        <v>15</v>
      </c>
      <c r="E88" s="74">
        <v>4</v>
      </c>
      <c r="F88" s="73">
        <v>10</v>
      </c>
      <c r="G88" s="72">
        <v>4348</v>
      </c>
      <c r="H88" s="73">
        <v>21</v>
      </c>
      <c r="I88" s="86">
        <v>2838.9308610422004</v>
      </c>
      <c r="J88" s="47" t="s">
        <v>117</v>
      </c>
      <c r="L88" s="72">
        <f>AVERAGE($G$6:G88)</f>
        <v>5303.7590361445782</v>
      </c>
      <c r="M88" s="73">
        <f>AVERAGE($H$6:H88)</f>
        <v>25.457831325301203</v>
      </c>
      <c r="N88" s="86">
        <f>AVERAGE($I$6:I88)</f>
        <v>3761.1504740019082</v>
      </c>
      <c r="P88" s="47">
        <v>83</v>
      </c>
      <c r="Q88" s="71">
        <v>17</v>
      </c>
      <c r="R88" s="72">
        <v>13</v>
      </c>
      <c r="S88" s="73">
        <v>34</v>
      </c>
      <c r="T88" s="72">
        <v>9221</v>
      </c>
      <c r="U88" s="73">
        <v>38</v>
      </c>
      <c r="V88" s="86">
        <v>7656.1804863559501</v>
      </c>
      <c r="W88" s="47" t="s">
        <v>117</v>
      </c>
      <c r="Y88" s="72">
        <f>AVERAGE($T$6:T88)</f>
        <v>6334.4337349397592</v>
      </c>
      <c r="Z88" s="73">
        <f>AVERAGE($U$6:U88)</f>
        <v>26.506024096385541</v>
      </c>
      <c r="AA88" s="86">
        <f>AVERAGE($V$6:V88)</f>
        <v>4800.3533857016937</v>
      </c>
      <c r="AC88" s="47">
        <v>83</v>
      </c>
      <c r="AD88" s="74">
        <v>14</v>
      </c>
      <c r="AE88" s="74">
        <v>6</v>
      </c>
      <c r="AF88" s="73">
        <v>5</v>
      </c>
      <c r="AG88" s="72">
        <v>4772</v>
      </c>
      <c r="AH88" s="73">
        <v>13</v>
      </c>
      <c r="AI88" s="86">
        <v>3229.2385338929435</v>
      </c>
      <c r="AJ88" s="47" t="s">
        <v>117</v>
      </c>
      <c r="AM88" s="72">
        <f>AVERAGE($AG$6:AG88)</f>
        <v>9106.8674698795185</v>
      </c>
      <c r="AN88" s="73">
        <f>AVERAGE($AH$6:AH88)</f>
        <v>25.433734939759034</v>
      </c>
      <c r="AO88" s="47">
        <f>AVERAGE($AI$6:AI88)</f>
        <v>7569.5348938746383</v>
      </c>
    </row>
    <row r="89" spans="3:41" x14ac:dyDescent="0.35">
      <c r="C89" s="49">
        <v>84</v>
      </c>
      <c r="D89" s="74">
        <v>14</v>
      </c>
      <c r="E89" s="74">
        <v>11</v>
      </c>
      <c r="F89" s="73">
        <v>2</v>
      </c>
      <c r="G89" s="72">
        <v>1407</v>
      </c>
      <c r="H89" s="73">
        <v>5</v>
      </c>
      <c r="I89" s="86">
        <v>-111.50937478048149</v>
      </c>
      <c r="J89" s="47" t="s">
        <v>117</v>
      </c>
      <c r="L89" s="72">
        <f>AVERAGE($G$6:G89)</f>
        <v>5257.3690476190477</v>
      </c>
      <c r="M89" s="73">
        <f>AVERAGE($H$6:H89)</f>
        <v>25.214285714285715</v>
      </c>
      <c r="N89" s="86">
        <f>AVERAGE($I$6:I89)</f>
        <v>3715.0473805640227</v>
      </c>
      <c r="P89" s="47">
        <v>84</v>
      </c>
      <c r="Q89" s="71">
        <v>12</v>
      </c>
      <c r="R89" s="72">
        <v>7</v>
      </c>
      <c r="S89" s="73">
        <v>8</v>
      </c>
      <c r="T89" s="72">
        <v>3249</v>
      </c>
      <c r="U89" s="73">
        <v>13</v>
      </c>
      <c r="V89" s="86">
        <v>1655.8229476492681</v>
      </c>
      <c r="W89" s="47" t="s">
        <v>117</v>
      </c>
      <c r="Y89" s="72">
        <f>AVERAGE($T$6:T89)</f>
        <v>6297.7023809523807</v>
      </c>
      <c r="Z89" s="73">
        <f>AVERAGE($U$6:U89)</f>
        <v>26.345238095238095</v>
      </c>
      <c r="AA89" s="86">
        <f>AVERAGE($V$6:V89)</f>
        <v>4762.9184995344031</v>
      </c>
      <c r="AC89" s="47">
        <v>84</v>
      </c>
      <c r="AD89" s="74">
        <v>10</v>
      </c>
      <c r="AE89" s="74">
        <v>4</v>
      </c>
      <c r="AF89" s="73">
        <v>10</v>
      </c>
      <c r="AG89" s="72">
        <v>5748</v>
      </c>
      <c r="AH89" s="73">
        <v>16</v>
      </c>
      <c r="AI89" s="86">
        <v>4207.6762274852053</v>
      </c>
      <c r="AJ89" s="47" t="s">
        <v>117</v>
      </c>
      <c r="AM89" s="72">
        <f>AVERAGE($AG$6:AG89)</f>
        <v>9066.8809523809523</v>
      </c>
      <c r="AN89" s="73">
        <f>AVERAGE($AH$6:AH89)</f>
        <v>25.321428571428573</v>
      </c>
      <c r="AO89" s="47">
        <f>AVERAGE($AI$6:AI89)</f>
        <v>7529.5127668938121</v>
      </c>
    </row>
    <row r="90" spans="3:41" x14ac:dyDescent="0.35">
      <c r="C90" s="49">
        <v>85</v>
      </c>
      <c r="D90" s="74">
        <v>10</v>
      </c>
      <c r="E90" s="74">
        <v>5</v>
      </c>
      <c r="F90" s="73">
        <v>0</v>
      </c>
      <c r="G90" s="72">
        <v>1185</v>
      </c>
      <c r="H90" s="73">
        <v>5</v>
      </c>
      <c r="I90" s="86">
        <v>-335.6545521187038</v>
      </c>
      <c r="J90" s="47" t="s">
        <v>117</v>
      </c>
      <c r="L90" s="72">
        <f>AVERAGE($G$6:G90)</f>
        <v>5209.4588235294113</v>
      </c>
      <c r="M90" s="73">
        <f>AVERAGE($H$6:H90)</f>
        <v>24.976470588235294</v>
      </c>
      <c r="N90" s="86">
        <f>AVERAGE($I$6:I90)</f>
        <v>3667.3920637089323</v>
      </c>
      <c r="P90" s="47">
        <v>85</v>
      </c>
      <c r="Q90" s="71">
        <v>13</v>
      </c>
      <c r="R90" s="72">
        <v>6</v>
      </c>
      <c r="S90" s="73">
        <v>19</v>
      </c>
      <c r="T90" s="72">
        <v>6202</v>
      </c>
      <c r="U90" s="73">
        <v>26</v>
      </c>
      <c r="V90" s="86">
        <v>4648.9423831845943</v>
      </c>
      <c r="W90" s="47" t="s">
        <v>117</v>
      </c>
      <c r="Y90" s="72">
        <f>AVERAGE($T$6:T90)</f>
        <v>6296.5764705882357</v>
      </c>
      <c r="Z90" s="73">
        <f>AVERAGE($U$6:U90)</f>
        <v>26.341176470588234</v>
      </c>
      <c r="AA90" s="86">
        <f>AVERAGE($V$6:V90)</f>
        <v>4761.577604047935</v>
      </c>
      <c r="AC90" s="47">
        <v>85</v>
      </c>
      <c r="AD90" s="74">
        <v>16</v>
      </c>
      <c r="AE90" s="74">
        <v>8</v>
      </c>
      <c r="AF90" s="73">
        <v>15</v>
      </c>
      <c r="AG90" s="72">
        <v>8346</v>
      </c>
      <c r="AH90" s="73">
        <v>23</v>
      </c>
      <c r="AI90" s="86">
        <v>6776.422853549825</v>
      </c>
      <c r="AJ90" s="47" t="s">
        <v>117</v>
      </c>
      <c r="AM90" s="72">
        <f>AVERAGE($AG$6:AG90)</f>
        <v>9058.4</v>
      </c>
      <c r="AN90" s="73">
        <f>AVERAGE($AH$6:AH90)</f>
        <v>25.294117647058822</v>
      </c>
      <c r="AO90" s="47">
        <f>AVERAGE($AI$6:AI90)</f>
        <v>7520.6528855603528</v>
      </c>
    </row>
    <row r="91" spans="3:41" x14ac:dyDescent="0.35">
      <c r="C91" s="49">
        <v>86</v>
      </c>
      <c r="D91" s="74">
        <v>11</v>
      </c>
      <c r="E91" s="74">
        <v>4</v>
      </c>
      <c r="F91" s="73">
        <v>31</v>
      </c>
      <c r="G91" s="72">
        <v>7748</v>
      </c>
      <c r="H91" s="73">
        <v>38</v>
      </c>
      <c r="I91" s="86">
        <v>6202.4565306162185</v>
      </c>
      <c r="J91" s="47" t="s">
        <v>117</v>
      </c>
      <c r="L91" s="72">
        <f>AVERAGE($G$6:G91)</f>
        <v>5238.9767441860467</v>
      </c>
      <c r="M91" s="73">
        <f>AVERAGE($H$6:H91)</f>
        <v>25.127906976744185</v>
      </c>
      <c r="N91" s="86">
        <f>AVERAGE($I$6:I91)</f>
        <v>3696.8695575101797</v>
      </c>
      <c r="P91" s="47">
        <v>86</v>
      </c>
      <c r="Q91" s="71">
        <v>22</v>
      </c>
      <c r="R91" s="72">
        <v>5</v>
      </c>
      <c r="S91" s="73">
        <v>13</v>
      </c>
      <c r="T91" s="72">
        <v>7085</v>
      </c>
      <c r="U91" s="73">
        <v>30</v>
      </c>
      <c r="V91" s="86">
        <v>5478.7099323505972</v>
      </c>
      <c r="W91" s="47" t="s">
        <v>117</v>
      </c>
      <c r="Y91" s="72">
        <f>AVERAGE($T$6:T91)</f>
        <v>6305.7441860465115</v>
      </c>
      <c r="Z91" s="73">
        <f>AVERAGE($U$6:U91)</f>
        <v>26.38372093023256</v>
      </c>
      <c r="AA91" s="86">
        <f>AVERAGE($V$6:V91)</f>
        <v>4769.9163520514549</v>
      </c>
      <c r="AC91" s="47">
        <v>86</v>
      </c>
      <c r="AD91" s="74">
        <v>19</v>
      </c>
      <c r="AE91" s="74">
        <v>4</v>
      </c>
      <c r="AF91" s="73">
        <v>26</v>
      </c>
      <c r="AG91" s="72">
        <v>14498</v>
      </c>
      <c r="AH91" s="73">
        <v>41</v>
      </c>
      <c r="AI91" s="86">
        <v>12896.160200131017</v>
      </c>
      <c r="AJ91" s="47" t="s">
        <v>117</v>
      </c>
      <c r="AM91" s="72">
        <f>AVERAGE($AG$6:AG91)</f>
        <v>9121.6511627906984</v>
      </c>
      <c r="AN91" s="73">
        <f>AVERAGE($AH$6:AH91)</f>
        <v>25.476744186046513</v>
      </c>
      <c r="AO91" s="47">
        <f>AVERAGE($AI$6:AI91)</f>
        <v>7583.1587845669883</v>
      </c>
    </row>
    <row r="92" spans="3:41" x14ac:dyDescent="0.35">
      <c r="C92" s="49">
        <v>87</v>
      </c>
      <c r="D92" s="74">
        <v>17</v>
      </c>
      <c r="E92" s="74">
        <v>5</v>
      </c>
      <c r="F92" s="73">
        <v>19</v>
      </c>
      <c r="G92" s="72">
        <v>6385</v>
      </c>
      <c r="H92" s="73">
        <v>31</v>
      </c>
      <c r="I92" s="86">
        <v>4897.004520511261</v>
      </c>
      <c r="J92" s="47" t="s">
        <v>117</v>
      </c>
      <c r="L92" s="72">
        <f>AVERAGE($G$6:G92)</f>
        <v>5252.1494252873563</v>
      </c>
      <c r="M92" s="73">
        <f>AVERAGE($H$6:H92)</f>
        <v>25.195402298850574</v>
      </c>
      <c r="N92" s="86">
        <f>AVERAGE($I$6:I92)</f>
        <v>3710.6642122573185</v>
      </c>
      <c r="P92" s="47">
        <v>87</v>
      </c>
      <c r="Q92" s="71">
        <v>15</v>
      </c>
      <c r="R92" s="72">
        <v>5</v>
      </c>
      <c r="S92" s="73">
        <v>5</v>
      </c>
      <c r="T92" s="72">
        <v>3635</v>
      </c>
      <c r="U92" s="73">
        <v>15</v>
      </c>
      <c r="V92" s="86">
        <v>2145.3303852499621</v>
      </c>
      <c r="W92" s="47" t="s">
        <v>117</v>
      </c>
      <c r="Y92" s="72">
        <f>AVERAGE($T$6:T92)</f>
        <v>6275.045977011494</v>
      </c>
      <c r="Z92" s="73">
        <f>AVERAGE($U$6:U92)</f>
        <v>26.25287356321839</v>
      </c>
      <c r="AA92" s="86">
        <f>AVERAGE($V$6:V92)</f>
        <v>4739.748697260633</v>
      </c>
      <c r="AC92" s="47">
        <v>87</v>
      </c>
      <c r="AD92" s="74">
        <v>16</v>
      </c>
      <c r="AE92" s="74">
        <v>3</v>
      </c>
      <c r="AF92" s="73">
        <v>25</v>
      </c>
      <c r="AG92" s="72">
        <v>13411</v>
      </c>
      <c r="AH92" s="73">
        <v>38</v>
      </c>
      <c r="AI92" s="86">
        <v>11838.860762754002</v>
      </c>
      <c r="AJ92" s="47" t="s">
        <v>117</v>
      </c>
      <c r="AM92" s="72">
        <f>AVERAGE($AG$6:AG92)</f>
        <v>9170.954022988506</v>
      </c>
      <c r="AN92" s="73">
        <f>AVERAGE($AH$6:AH92)</f>
        <v>25.620689655172413</v>
      </c>
      <c r="AO92" s="47">
        <f>AVERAGE($AI$6:AI92)</f>
        <v>7632.0748992587933</v>
      </c>
    </row>
    <row r="93" spans="3:41" x14ac:dyDescent="0.35">
      <c r="C93" s="49">
        <v>88</v>
      </c>
      <c r="D93" s="74">
        <v>23</v>
      </c>
      <c r="E93" s="74">
        <v>8</v>
      </c>
      <c r="F93" s="73">
        <v>12</v>
      </c>
      <c r="G93" s="72">
        <v>5696</v>
      </c>
      <c r="H93" s="73">
        <v>27</v>
      </c>
      <c r="I93" s="86">
        <v>4146.243057502732</v>
      </c>
      <c r="J93" s="47" t="s">
        <v>117</v>
      </c>
      <c r="L93" s="72">
        <f>AVERAGE($G$6:G93)</f>
        <v>5257.193181818182</v>
      </c>
      <c r="M93" s="73">
        <f>AVERAGE($H$6:H93)</f>
        <v>25.21590909090909</v>
      </c>
      <c r="N93" s="86">
        <f>AVERAGE($I$6:I93)</f>
        <v>3715.6139718623799</v>
      </c>
      <c r="P93" s="47">
        <v>88</v>
      </c>
      <c r="Q93" s="71">
        <v>10</v>
      </c>
      <c r="R93" s="72">
        <v>6</v>
      </c>
      <c r="S93" s="73">
        <v>11</v>
      </c>
      <c r="T93" s="72">
        <v>3672</v>
      </c>
      <c r="U93" s="73">
        <v>15</v>
      </c>
      <c r="V93" s="86">
        <v>2119.7406413810795</v>
      </c>
      <c r="W93" s="47" t="s">
        <v>117</v>
      </c>
      <c r="Y93" s="72">
        <f>AVERAGE($T$6:T93)</f>
        <v>6245.465909090909</v>
      </c>
      <c r="Z93" s="73">
        <f>AVERAGE($U$6:U93)</f>
        <v>26.125</v>
      </c>
      <c r="AA93" s="86">
        <f>AVERAGE($V$6:V93)</f>
        <v>4709.97587844382</v>
      </c>
      <c r="AC93" s="47">
        <v>88</v>
      </c>
      <c r="AD93" s="74">
        <v>18</v>
      </c>
      <c r="AE93" s="74">
        <v>8</v>
      </c>
      <c r="AF93" s="73">
        <v>5</v>
      </c>
      <c r="AG93" s="72">
        <v>5546</v>
      </c>
      <c r="AH93" s="73">
        <v>15</v>
      </c>
      <c r="AI93" s="86">
        <v>4020.4438003911337</v>
      </c>
      <c r="AJ93" s="47" t="s">
        <v>117</v>
      </c>
      <c r="AM93" s="72">
        <f>AVERAGE($AG$6:AG93)</f>
        <v>9129.761363636364</v>
      </c>
      <c r="AN93" s="73">
        <f>AVERAGE($AH$6:AH93)</f>
        <v>25.5</v>
      </c>
      <c r="AO93" s="47">
        <f>AVERAGE($AI$6:AI93)</f>
        <v>7591.0336367716609</v>
      </c>
    </row>
    <row r="94" spans="3:41" x14ac:dyDescent="0.35">
      <c r="C94" s="49">
        <v>89</v>
      </c>
      <c r="D94" s="74">
        <v>14</v>
      </c>
      <c r="E94" s="74">
        <v>6</v>
      </c>
      <c r="F94" s="73">
        <v>4</v>
      </c>
      <c r="G94" s="72">
        <v>2622</v>
      </c>
      <c r="H94" s="73">
        <v>12</v>
      </c>
      <c r="I94" s="86">
        <v>1095.7623469565804</v>
      </c>
      <c r="J94" s="47" t="s">
        <v>117</v>
      </c>
      <c r="L94" s="72">
        <f>AVERAGE($G$6:G94)</f>
        <v>5227.5842696629215</v>
      </c>
      <c r="M94" s="73">
        <f>AVERAGE($H$6:H94)</f>
        <v>25.067415730337078</v>
      </c>
      <c r="N94" s="86">
        <f>AVERAGE($I$6:I94)</f>
        <v>3686.1774367510789</v>
      </c>
      <c r="P94" s="47">
        <v>89</v>
      </c>
      <c r="Q94" s="71">
        <v>15</v>
      </c>
      <c r="R94" s="72">
        <v>5</v>
      </c>
      <c r="S94" s="73">
        <v>12</v>
      </c>
      <c r="T94" s="72">
        <v>5245</v>
      </c>
      <c r="U94" s="73">
        <v>22</v>
      </c>
      <c r="V94" s="86">
        <v>3713.6353899764199</v>
      </c>
      <c r="W94" s="47" t="s">
        <v>117</v>
      </c>
      <c r="Y94" s="72">
        <f>AVERAGE($T$6:T94)</f>
        <v>6234.2247191011238</v>
      </c>
      <c r="Z94" s="73">
        <f>AVERAGE($U$6:U94)</f>
        <v>26.078651685393258</v>
      </c>
      <c r="AA94" s="86">
        <f>AVERAGE($V$6:V94)</f>
        <v>4698.781041494748</v>
      </c>
      <c r="AC94" s="47">
        <v>89</v>
      </c>
      <c r="AD94" s="74">
        <v>9</v>
      </c>
      <c r="AE94" s="74">
        <v>3</v>
      </c>
      <c r="AF94" s="73">
        <v>1</v>
      </c>
      <c r="AG94" s="72">
        <v>2561</v>
      </c>
      <c r="AH94" s="73">
        <v>7</v>
      </c>
      <c r="AI94" s="86">
        <v>1047.5422088389673</v>
      </c>
      <c r="AJ94" s="47" t="s">
        <v>117</v>
      </c>
      <c r="AM94" s="72">
        <f>AVERAGE($AG$6:AG94)</f>
        <v>9055.9550561797751</v>
      </c>
      <c r="AN94" s="73">
        <f>AVERAGE($AH$6:AH94)</f>
        <v>25.292134831460675</v>
      </c>
      <c r="AO94" s="47">
        <f>AVERAGE($AI$6:AI94)</f>
        <v>7517.5112611769118</v>
      </c>
    </row>
    <row r="95" spans="3:41" x14ac:dyDescent="0.35">
      <c r="C95" s="49">
        <v>90</v>
      </c>
      <c r="D95" s="74">
        <v>11</v>
      </c>
      <c r="E95" s="74">
        <v>10</v>
      </c>
      <c r="F95" s="73">
        <v>28</v>
      </c>
      <c r="G95" s="72">
        <v>6170</v>
      </c>
      <c r="H95" s="73">
        <v>29</v>
      </c>
      <c r="I95" s="86">
        <v>4606.17070447687</v>
      </c>
      <c r="J95" s="47" t="s">
        <v>117</v>
      </c>
      <c r="L95" s="72">
        <f>AVERAGE($G$6:G95)</f>
        <v>5238.0555555555557</v>
      </c>
      <c r="M95" s="73">
        <f>AVERAGE($H$6:H95)</f>
        <v>25.111111111111111</v>
      </c>
      <c r="N95" s="86">
        <f>AVERAGE($I$6:I95)</f>
        <v>3696.3995841702545</v>
      </c>
      <c r="P95" s="47">
        <v>90</v>
      </c>
      <c r="Q95" s="71">
        <v>13</v>
      </c>
      <c r="R95" s="72">
        <v>4</v>
      </c>
      <c r="S95" s="73">
        <v>28</v>
      </c>
      <c r="T95" s="72">
        <v>8658</v>
      </c>
      <c r="U95" s="73">
        <v>37</v>
      </c>
      <c r="V95" s="86">
        <v>7097.5069622645624</v>
      </c>
      <c r="W95" s="47" t="s">
        <v>117</v>
      </c>
      <c r="Y95" s="72">
        <f>AVERAGE($T$6:T95)</f>
        <v>6261.1555555555551</v>
      </c>
      <c r="Z95" s="73">
        <f>AVERAGE($U$6:U95)</f>
        <v>26.2</v>
      </c>
      <c r="AA95" s="86">
        <f>AVERAGE($V$6:V95)</f>
        <v>4725.4335517255231</v>
      </c>
      <c r="AC95" s="47">
        <v>90</v>
      </c>
      <c r="AD95" s="74">
        <v>16</v>
      </c>
      <c r="AE95" s="74">
        <v>6</v>
      </c>
      <c r="AF95" s="73">
        <v>2</v>
      </c>
      <c r="AG95" s="72">
        <v>4422</v>
      </c>
      <c r="AH95" s="73">
        <v>12</v>
      </c>
      <c r="AI95" s="86">
        <v>2919.7996009326375</v>
      </c>
      <c r="AJ95" s="47" t="s">
        <v>117</v>
      </c>
      <c r="AM95" s="72">
        <f>AVERAGE($AG$6:AG95)</f>
        <v>9004.4666666666672</v>
      </c>
      <c r="AN95" s="73">
        <f>AVERAGE($AH$6:AH95)</f>
        <v>25.144444444444446</v>
      </c>
      <c r="AO95" s="47">
        <f>AVERAGE($AI$6:AI95)</f>
        <v>7466.4255760630867</v>
      </c>
    </row>
    <row r="96" spans="3:41" x14ac:dyDescent="0.35">
      <c r="C96" s="49">
        <v>91</v>
      </c>
      <c r="D96" s="74">
        <v>21</v>
      </c>
      <c r="E96" s="74">
        <v>8</v>
      </c>
      <c r="F96" s="73">
        <v>0</v>
      </c>
      <c r="G96" s="72">
        <v>2896</v>
      </c>
      <c r="H96" s="73">
        <v>13</v>
      </c>
      <c r="I96" s="86">
        <v>1329.4382222854465</v>
      </c>
      <c r="J96" s="47" t="s">
        <v>117</v>
      </c>
      <c r="L96" s="72">
        <f>AVERAGE($G$6:G96)</f>
        <v>5212.3186813186812</v>
      </c>
      <c r="M96" s="73">
        <f>AVERAGE($H$6:H96)</f>
        <v>24.978021978021978</v>
      </c>
      <c r="N96" s="86">
        <f>AVERAGE($I$6:I96)</f>
        <v>3670.3890197539376</v>
      </c>
      <c r="P96" s="47">
        <v>91</v>
      </c>
      <c r="Q96" s="71">
        <v>6</v>
      </c>
      <c r="R96" s="72">
        <v>3</v>
      </c>
      <c r="S96" s="73">
        <v>30</v>
      </c>
      <c r="T96" s="72">
        <v>7701</v>
      </c>
      <c r="U96" s="73">
        <v>33</v>
      </c>
      <c r="V96" s="86">
        <v>6166.7011036338172</v>
      </c>
      <c r="W96" s="47" t="s">
        <v>117</v>
      </c>
      <c r="Y96" s="72">
        <f>AVERAGE($T$6:T96)</f>
        <v>6276.9780219780223</v>
      </c>
      <c r="Z96" s="73">
        <f>AVERAGE($U$6:U96)</f>
        <v>26.274725274725274</v>
      </c>
      <c r="AA96" s="86">
        <f>AVERAGE($V$6:V96)</f>
        <v>4741.2716566915487</v>
      </c>
      <c r="AC96" s="47">
        <v>91</v>
      </c>
      <c r="AD96" s="74">
        <v>14</v>
      </c>
      <c r="AE96" s="74">
        <v>6</v>
      </c>
      <c r="AF96" s="73">
        <v>25</v>
      </c>
      <c r="AG96" s="72">
        <v>11772</v>
      </c>
      <c r="AH96" s="73">
        <v>33</v>
      </c>
      <c r="AI96" s="86">
        <v>10252.442783629202</v>
      </c>
      <c r="AJ96" s="47" t="s">
        <v>117</v>
      </c>
      <c r="AM96" s="72">
        <f>AVERAGE($AG$6:AG96)</f>
        <v>9034.8791208791208</v>
      </c>
      <c r="AN96" s="73">
        <f>AVERAGE($AH$6:AH96)</f>
        <v>25.23076923076923</v>
      </c>
      <c r="AO96" s="47">
        <f>AVERAGE($AI$6:AI96)</f>
        <v>7497.0411497726036</v>
      </c>
    </row>
    <row r="97" spans="3:41" x14ac:dyDescent="0.35">
      <c r="C97" s="49">
        <v>92</v>
      </c>
      <c r="D97" s="74">
        <v>16</v>
      </c>
      <c r="E97" s="74">
        <v>6</v>
      </c>
      <c r="F97" s="73">
        <v>0</v>
      </c>
      <c r="G97" s="72">
        <v>2222</v>
      </c>
      <c r="H97" s="73">
        <v>10</v>
      </c>
      <c r="I97" s="86">
        <v>657.77711762063109</v>
      </c>
      <c r="J97" s="47" t="s">
        <v>117</v>
      </c>
      <c r="L97" s="72">
        <f>AVERAGE($G$6:G97)</f>
        <v>5179.815217391304</v>
      </c>
      <c r="M97" s="73">
        <f>AVERAGE($H$6:H97)</f>
        <v>24.815217391304348</v>
      </c>
      <c r="N97" s="86">
        <f>AVERAGE($I$6:I97)</f>
        <v>3637.6432382090102</v>
      </c>
      <c r="P97" s="47">
        <v>92</v>
      </c>
      <c r="Q97" s="71">
        <v>6</v>
      </c>
      <c r="R97" s="72">
        <v>4</v>
      </c>
      <c r="S97" s="73">
        <v>28</v>
      </c>
      <c r="T97" s="72">
        <v>7048</v>
      </c>
      <c r="U97" s="73">
        <v>30</v>
      </c>
      <c r="V97" s="86">
        <v>5481.3214284024261</v>
      </c>
      <c r="W97" s="47" t="s">
        <v>117</v>
      </c>
      <c r="Y97" s="72">
        <f>AVERAGE($T$6:T97)</f>
        <v>6285.358695652174</v>
      </c>
      <c r="Z97" s="73">
        <f>AVERAGE($U$6:U97)</f>
        <v>26.315217391304348</v>
      </c>
      <c r="AA97" s="86">
        <f>AVERAGE($V$6:V97)</f>
        <v>4749.3156759492758</v>
      </c>
      <c r="AC97" s="47">
        <v>92</v>
      </c>
      <c r="AD97" s="74">
        <v>17</v>
      </c>
      <c r="AE97" s="74">
        <v>7</v>
      </c>
      <c r="AF97" s="73">
        <v>16</v>
      </c>
      <c r="AG97" s="72">
        <v>9359</v>
      </c>
      <c r="AH97" s="73">
        <v>26</v>
      </c>
      <c r="AI97" s="86">
        <v>7812.0239789769166</v>
      </c>
      <c r="AJ97" s="47" t="s">
        <v>117</v>
      </c>
      <c r="AM97" s="72">
        <f>AVERAGE($AG$6:AG97)</f>
        <v>9038.402173913044</v>
      </c>
      <c r="AN97" s="73">
        <f>AVERAGE($AH$6:AH97)</f>
        <v>25.239130434782609</v>
      </c>
      <c r="AO97" s="47">
        <f>AVERAGE($AI$6:AI97)</f>
        <v>7500.4648761769986</v>
      </c>
    </row>
    <row r="98" spans="3:41" x14ac:dyDescent="0.35">
      <c r="C98" s="49">
        <v>93</v>
      </c>
      <c r="D98" s="74">
        <v>19</v>
      </c>
      <c r="E98" s="74">
        <v>7</v>
      </c>
      <c r="F98" s="73">
        <v>14</v>
      </c>
      <c r="G98" s="72">
        <v>5459</v>
      </c>
      <c r="H98" s="73">
        <v>26</v>
      </c>
      <c r="I98" s="86">
        <v>3869.9182469774723</v>
      </c>
      <c r="J98" s="47" t="s">
        <v>117</v>
      </c>
      <c r="L98" s="72">
        <f>AVERAGE($G$6:G98)</f>
        <v>5182.8172043010754</v>
      </c>
      <c r="M98" s="73">
        <f>AVERAGE($H$6:H98)</f>
        <v>24.827956989247312</v>
      </c>
      <c r="N98" s="86">
        <f>AVERAGE($I$6:I98)</f>
        <v>3640.1408189484564</v>
      </c>
      <c r="P98" s="47">
        <v>93</v>
      </c>
      <c r="Q98" s="71">
        <v>24</v>
      </c>
      <c r="R98" s="72">
        <v>6</v>
      </c>
      <c r="S98" s="73">
        <v>32</v>
      </c>
      <c r="T98" s="72">
        <v>11722</v>
      </c>
      <c r="U98" s="73">
        <v>50</v>
      </c>
      <c r="V98" s="86">
        <v>10212.791291411293</v>
      </c>
      <c r="W98" s="47" t="s">
        <v>118</v>
      </c>
      <c r="Y98" s="72">
        <f>AVERAGE($T$6:T98)</f>
        <v>6343.8172043010754</v>
      </c>
      <c r="Z98" s="73">
        <f>AVERAGE($U$6:U98)</f>
        <v>26.56989247311828</v>
      </c>
      <c r="AA98" s="86">
        <f>AVERAGE($V$6:V98)</f>
        <v>4808.0627255778991</v>
      </c>
      <c r="AC98" s="47">
        <v>93</v>
      </c>
      <c r="AD98" s="74">
        <v>10</v>
      </c>
      <c r="AE98" s="74">
        <v>3</v>
      </c>
      <c r="AF98" s="73">
        <v>3</v>
      </c>
      <c r="AG98" s="72">
        <v>3611</v>
      </c>
      <c r="AH98" s="73">
        <v>10</v>
      </c>
      <c r="AI98" s="86">
        <v>2119.833452830283</v>
      </c>
      <c r="AJ98" s="47" t="s">
        <v>117</v>
      </c>
      <c r="AM98" s="72">
        <f>AVERAGE($AG$6:AG98)</f>
        <v>8980.0430107526881</v>
      </c>
      <c r="AN98" s="73">
        <f>AVERAGE($AH$6:AH98)</f>
        <v>25.0752688172043</v>
      </c>
      <c r="AO98" s="47">
        <f>AVERAGE($AI$6:AI98)</f>
        <v>7442.6086243130558</v>
      </c>
    </row>
    <row r="99" spans="3:41" x14ac:dyDescent="0.35">
      <c r="C99" s="49">
        <v>94</v>
      </c>
      <c r="D99" s="74">
        <v>15</v>
      </c>
      <c r="E99" s="74">
        <v>3</v>
      </c>
      <c r="F99" s="73">
        <v>33</v>
      </c>
      <c r="G99" s="72">
        <v>9111</v>
      </c>
      <c r="H99" s="73">
        <v>45</v>
      </c>
      <c r="I99" s="86">
        <v>7556.5317713138747</v>
      </c>
      <c r="J99" s="47" t="s">
        <v>117</v>
      </c>
      <c r="L99" s="72">
        <f>AVERAGE($G$6:G99)</f>
        <v>5224.6063829787236</v>
      </c>
      <c r="M99" s="73">
        <f>AVERAGE($H$6:H99)</f>
        <v>25.042553191489361</v>
      </c>
      <c r="N99" s="86">
        <f>AVERAGE($I$6:I99)</f>
        <v>3681.8045524842587</v>
      </c>
      <c r="P99" s="47">
        <v>94</v>
      </c>
      <c r="Q99" s="71">
        <v>6</v>
      </c>
      <c r="R99" s="72">
        <v>5</v>
      </c>
      <c r="S99" s="73">
        <v>24</v>
      </c>
      <c r="T99" s="72">
        <v>5935</v>
      </c>
      <c r="U99" s="73">
        <v>25</v>
      </c>
      <c r="V99" s="86">
        <v>4411.3644749869491</v>
      </c>
      <c r="W99" s="47" t="s">
        <v>117</v>
      </c>
      <c r="Y99" s="72">
        <f>AVERAGE($T$6:T99)</f>
        <v>6339.4680851063831</v>
      </c>
      <c r="Z99" s="73">
        <f>AVERAGE($U$6:U99)</f>
        <v>26.553191489361701</v>
      </c>
      <c r="AA99" s="86">
        <f>AVERAGE($V$6:V99)</f>
        <v>4803.8425314226761</v>
      </c>
      <c r="AC99" s="47">
        <v>94</v>
      </c>
      <c r="AD99" s="74">
        <v>8</v>
      </c>
      <c r="AE99" s="74">
        <v>3</v>
      </c>
      <c r="AF99" s="73">
        <v>19</v>
      </c>
      <c r="AG99" s="72">
        <v>8511</v>
      </c>
      <c r="AH99" s="73">
        <v>24</v>
      </c>
      <c r="AI99" s="86">
        <v>7001.0012633808956</v>
      </c>
      <c r="AJ99" s="47" t="s">
        <v>117</v>
      </c>
      <c r="AM99" s="72">
        <f>AVERAGE($AG$6:AG99)</f>
        <v>8975.0531914893618</v>
      </c>
      <c r="AN99" s="73">
        <f>AVERAGE($AH$6:AH99)</f>
        <v>25.063829787234042</v>
      </c>
      <c r="AO99" s="47">
        <f>AVERAGE($AI$6:AI99)</f>
        <v>7437.9106736648409</v>
      </c>
    </row>
    <row r="100" spans="3:41" x14ac:dyDescent="0.35">
      <c r="C100" s="49">
        <v>95</v>
      </c>
      <c r="D100" s="74">
        <v>17</v>
      </c>
      <c r="E100" s="74">
        <v>2</v>
      </c>
      <c r="F100" s="73">
        <v>23</v>
      </c>
      <c r="G100" s="72">
        <v>7674</v>
      </c>
      <c r="H100" s="73">
        <v>38</v>
      </c>
      <c r="I100" s="86">
        <v>6114.3594321966539</v>
      </c>
      <c r="J100" s="47" t="s">
        <v>117</v>
      </c>
      <c r="L100" s="72">
        <f>AVERAGE($G$6:G100)</f>
        <v>5250.3894736842103</v>
      </c>
      <c r="M100" s="73">
        <f>AVERAGE($H$6:H100)</f>
        <v>25.178947368421053</v>
      </c>
      <c r="N100" s="86">
        <f>AVERAGE($I$6:I100)</f>
        <v>3707.4103933233364</v>
      </c>
      <c r="P100" s="47">
        <v>95</v>
      </c>
      <c r="Q100" s="71">
        <v>17</v>
      </c>
      <c r="R100" s="72">
        <v>4</v>
      </c>
      <c r="S100" s="73">
        <v>3</v>
      </c>
      <c r="T100" s="72">
        <v>3828</v>
      </c>
      <c r="U100" s="73">
        <v>16</v>
      </c>
      <c r="V100" s="86">
        <v>2296.9151357710052</v>
      </c>
      <c r="W100" s="47" t="s">
        <v>117</v>
      </c>
      <c r="Y100" s="72">
        <f>AVERAGE($T$6:T100)</f>
        <v>6313.0315789473689</v>
      </c>
      <c r="Z100" s="73">
        <f>AVERAGE($U$6:U100)</f>
        <v>26.442105263157895</v>
      </c>
      <c r="AA100" s="86">
        <f>AVERAGE($V$6:V100)</f>
        <v>4777.4538219947635</v>
      </c>
      <c r="AC100" s="47">
        <v>95</v>
      </c>
      <c r="AD100" s="74">
        <v>15</v>
      </c>
      <c r="AE100" s="74">
        <v>6</v>
      </c>
      <c r="AF100" s="73">
        <v>16</v>
      </c>
      <c r="AG100" s="72">
        <v>8972</v>
      </c>
      <c r="AH100" s="73">
        <v>25</v>
      </c>
      <c r="AI100" s="86">
        <v>7397.401852070363</v>
      </c>
      <c r="AJ100" s="47" t="s">
        <v>117</v>
      </c>
      <c r="AM100" s="72">
        <f>AVERAGE($AG$6:AG100)</f>
        <v>8975.0210526315786</v>
      </c>
      <c r="AN100" s="73">
        <f>AVERAGE($AH$6:AH100)</f>
        <v>25.063157894736843</v>
      </c>
      <c r="AO100" s="47">
        <f>AVERAGE($AI$6:AI100)</f>
        <v>7437.4842650164774</v>
      </c>
    </row>
    <row r="101" spans="3:41" x14ac:dyDescent="0.35">
      <c r="C101" s="49">
        <v>96</v>
      </c>
      <c r="D101" s="74">
        <v>17</v>
      </c>
      <c r="E101" s="74">
        <v>7</v>
      </c>
      <c r="F101" s="73">
        <v>0</v>
      </c>
      <c r="G101" s="72">
        <v>2259</v>
      </c>
      <c r="H101" s="73">
        <v>10</v>
      </c>
      <c r="I101" s="86">
        <v>700.84111076684962</v>
      </c>
      <c r="J101" s="47" t="s">
        <v>117</v>
      </c>
      <c r="L101" s="72">
        <f>AVERAGE($G$6:G101)</f>
        <v>5219.229166666667</v>
      </c>
      <c r="M101" s="73">
        <f>AVERAGE($H$6:H101)</f>
        <v>25.020833333333332</v>
      </c>
      <c r="N101" s="86">
        <f>AVERAGE($I$6:I101)</f>
        <v>3676.0919632967066</v>
      </c>
      <c r="P101" s="47">
        <v>96</v>
      </c>
      <c r="Q101" s="71">
        <v>12</v>
      </c>
      <c r="R101" s="72">
        <v>9</v>
      </c>
      <c r="S101" s="73">
        <v>19</v>
      </c>
      <c r="T101" s="72">
        <v>5393</v>
      </c>
      <c r="U101" s="73">
        <v>22</v>
      </c>
      <c r="V101" s="86">
        <v>3905.4239642434814</v>
      </c>
      <c r="W101" s="47" t="s">
        <v>117</v>
      </c>
      <c r="Y101" s="72">
        <f>AVERAGE($T$6:T101)</f>
        <v>6303.447916666667</v>
      </c>
      <c r="Z101" s="73">
        <f>AVERAGE($U$6:U101)</f>
        <v>26.395833333333332</v>
      </c>
      <c r="AA101" s="86">
        <f>AVERAGE($V$6:V101)</f>
        <v>4768.3701776431881</v>
      </c>
      <c r="AC101" s="47">
        <v>96</v>
      </c>
      <c r="AD101" s="74">
        <v>18</v>
      </c>
      <c r="AE101" s="74">
        <v>7</v>
      </c>
      <c r="AF101" s="73">
        <v>17</v>
      </c>
      <c r="AG101" s="72">
        <v>10059</v>
      </c>
      <c r="AH101" s="73">
        <v>28</v>
      </c>
      <c r="AI101" s="86">
        <v>8476.5740695898166</v>
      </c>
      <c r="AJ101" s="47" t="s">
        <v>117</v>
      </c>
      <c r="AM101" s="72">
        <f>AVERAGE($AG$6:AG101)</f>
        <v>8986.3125</v>
      </c>
      <c r="AN101" s="73">
        <f>AVERAGE($AH$6:AH101)</f>
        <v>25.09375</v>
      </c>
      <c r="AO101" s="47">
        <f>AVERAGE($AI$6:AI101)</f>
        <v>7448.3081171474505</v>
      </c>
    </row>
    <row r="102" spans="3:41" x14ac:dyDescent="0.35">
      <c r="C102" s="49">
        <v>97</v>
      </c>
      <c r="D102" s="74">
        <v>17</v>
      </c>
      <c r="E102" s="74">
        <v>5</v>
      </c>
      <c r="F102" s="73">
        <v>22</v>
      </c>
      <c r="G102" s="72">
        <v>6985</v>
      </c>
      <c r="H102" s="73">
        <v>34</v>
      </c>
      <c r="I102" s="86">
        <v>5456.7172131381467</v>
      </c>
      <c r="J102" s="47" t="s">
        <v>117</v>
      </c>
      <c r="L102" s="72">
        <f>AVERAGE($G$6:G102)</f>
        <v>5237.432989690722</v>
      </c>
      <c r="M102" s="73">
        <f>AVERAGE($H$6:H102)</f>
        <v>25.11340206185567</v>
      </c>
      <c r="N102" s="86">
        <f>AVERAGE($I$6:I102)</f>
        <v>3694.4489246352778</v>
      </c>
      <c r="P102" s="47">
        <v>97</v>
      </c>
      <c r="Q102" s="71">
        <v>9</v>
      </c>
      <c r="R102" s="72">
        <v>6</v>
      </c>
      <c r="S102" s="73">
        <v>6</v>
      </c>
      <c r="T102" s="72">
        <v>2292</v>
      </c>
      <c r="U102" s="73">
        <v>9</v>
      </c>
      <c r="V102" s="86">
        <v>775.19253566758721</v>
      </c>
      <c r="W102" s="47" t="s">
        <v>117</v>
      </c>
      <c r="Y102" s="72">
        <f>AVERAGE($T$6:T102)</f>
        <v>6262.0927835051543</v>
      </c>
      <c r="Z102" s="73">
        <f>AVERAGE($U$6:U102)</f>
        <v>26.216494845360824</v>
      </c>
      <c r="AA102" s="86">
        <f>AVERAGE($V$6:V102)</f>
        <v>4727.2033978290065</v>
      </c>
      <c r="AC102" s="47">
        <v>97</v>
      </c>
      <c r="AD102" s="74">
        <v>16</v>
      </c>
      <c r="AE102" s="74">
        <v>10</v>
      </c>
      <c r="AF102" s="73">
        <v>27</v>
      </c>
      <c r="AG102" s="72">
        <v>11920</v>
      </c>
      <c r="AH102" s="73">
        <v>33</v>
      </c>
      <c r="AI102" s="86">
        <v>10363.969167888372</v>
      </c>
      <c r="AJ102" s="47" t="s">
        <v>117</v>
      </c>
      <c r="AM102" s="72">
        <f>AVERAGE($AG$6:AG102)</f>
        <v>9016.5567010309278</v>
      </c>
      <c r="AN102" s="73">
        <f>AVERAGE($AH$6:AH102)</f>
        <v>25.175257731958762</v>
      </c>
      <c r="AO102" s="47">
        <f>AVERAGE($AI$6:AI102)</f>
        <v>7478.3664784952953</v>
      </c>
    </row>
    <row r="103" spans="3:41" x14ac:dyDescent="0.35">
      <c r="C103" s="49">
        <v>98</v>
      </c>
      <c r="D103" s="74">
        <v>14</v>
      </c>
      <c r="E103" s="74">
        <v>7</v>
      </c>
      <c r="F103" s="73">
        <v>2</v>
      </c>
      <c r="G103" s="72">
        <v>2059</v>
      </c>
      <c r="H103" s="73">
        <v>9</v>
      </c>
      <c r="I103" s="86">
        <v>484.27686986368849</v>
      </c>
      <c r="J103" s="47" t="s">
        <v>117</v>
      </c>
      <c r="L103" s="72">
        <f>AVERAGE($G$6:G103)</f>
        <v>5205</v>
      </c>
      <c r="M103" s="73">
        <f>AVERAGE($H$6:H103)</f>
        <v>24.948979591836736</v>
      </c>
      <c r="N103" s="86">
        <f>AVERAGE($I$6:I103)</f>
        <v>3661.6920669335268</v>
      </c>
      <c r="P103" s="47">
        <v>98</v>
      </c>
      <c r="Q103" s="71">
        <v>18</v>
      </c>
      <c r="R103" s="72">
        <v>1</v>
      </c>
      <c r="S103" s="73">
        <v>16</v>
      </c>
      <c r="T103" s="72">
        <v>7627</v>
      </c>
      <c r="U103" s="73">
        <v>33</v>
      </c>
      <c r="V103" s="86">
        <v>6020.9084040205098</v>
      </c>
      <c r="W103" s="47" t="s">
        <v>117</v>
      </c>
      <c r="Y103" s="72">
        <f>AVERAGE($T$6:T103)</f>
        <v>6276.0204081632655</v>
      </c>
      <c r="Z103" s="73">
        <f>AVERAGE($U$6:U103)</f>
        <v>26.285714285714285</v>
      </c>
      <c r="AA103" s="86">
        <f>AVERAGE($V$6:V103)</f>
        <v>4740.404469320757</v>
      </c>
      <c r="AC103" s="47">
        <v>98</v>
      </c>
      <c r="AD103" s="74">
        <v>7</v>
      </c>
      <c r="AE103" s="74">
        <v>4</v>
      </c>
      <c r="AF103" s="73">
        <v>31</v>
      </c>
      <c r="AG103" s="72">
        <v>12048</v>
      </c>
      <c r="AH103" s="73">
        <v>34</v>
      </c>
      <c r="AI103" s="86">
        <v>10535.410781379895</v>
      </c>
      <c r="AJ103" s="47" t="s">
        <v>117</v>
      </c>
      <c r="AM103" s="72">
        <f>AVERAGE($AG$6:AG103)</f>
        <v>9047.4897959183672</v>
      </c>
      <c r="AN103" s="73">
        <f>AVERAGE($AH$6:AH103)</f>
        <v>25.26530612244898</v>
      </c>
      <c r="AO103" s="47">
        <f>AVERAGE($AI$6:AI103)</f>
        <v>7509.5608081165665</v>
      </c>
    </row>
    <row r="104" spans="3:41" x14ac:dyDescent="0.35">
      <c r="C104" s="49">
        <v>99</v>
      </c>
      <c r="D104" s="74">
        <v>19</v>
      </c>
      <c r="E104" s="74">
        <v>4</v>
      </c>
      <c r="F104" s="73">
        <v>31</v>
      </c>
      <c r="G104" s="72">
        <v>9348</v>
      </c>
      <c r="H104" s="73">
        <v>46</v>
      </c>
      <c r="I104" s="86">
        <v>7826.1124455449271</v>
      </c>
      <c r="J104" s="47" t="s">
        <v>117</v>
      </c>
      <c r="L104" s="72">
        <f>AVERAGE($G$6:G104)</f>
        <v>5246.848484848485</v>
      </c>
      <c r="M104" s="73">
        <f>AVERAGE($H$6:H104)</f>
        <v>25.161616161616163</v>
      </c>
      <c r="N104" s="86">
        <f>AVERAGE($I$6:I104)</f>
        <v>3703.7569192427327</v>
      </c>
      <c r="P104" s="47">
        <v>99</v>
      </c>
      <c r="Q104" s="71">
        <v>16</v>
      </c>
      <c r="R104" s="72">
        <v>7</v>
      </c>
      <c r="S104" s="73">
        <v>23</v>
      </c>
      <c r="T104" s="72">
        <v>7619</v>
      </c>
      <c r="U104" s="73">
        <v>32</v>
      </c>
      <c r="V104" s="86">
        <v>6085.2881908947111</v>
      </c>
      <c r="W104" s="47" t="s">
        <v>117</v>
      </c>
      <c r="Y104" s="72">
        <f>AVERAGE($T$6:T104)</f>
        <v>6289.5858585858587</v>
      </c>
      <c r="Z104" s="73">
        <f>AVERAGE($U$6:U104)</f>
        <v>26.343434343434343</v>
      </c>
      <c r="AA104" s="86">
        <f>AVERAGE($V$6:V104)</f>
        <v>4753.9891533770588</v>
      </c>
      <c r="AC104" s="47">
        <v>99</v>
      </c>
      <c r="AD104" s="74">
        <v>14</v>
      </c>
      <c r="AE104" s="74">
        <v>4</v>
      </c>
      <c r="AF104" s="73">
        <v>24</v>
      </c>
      <c r="AG104" s="72">
        <v>12048</v>
      </c>
      <c r="AH104" s="73">
        <v>34</v>
      </c>
      <c r="AI104" s="86">
        <v>10524.236622738747</v>
      </c>
      <c r="AJ104" s="47" t="s">
        <v>117</v>
      </c>
      <c r="AM104" s="72">
        <f>AVERAGE($AG$6:AG104)</f>
        <v>9077.7979797979806</v>
      </c>
      <c r="AN104" s="73">
        <f>AVERAGE($AH$6:AH104)</f>
        <v>25.353535353535353</v>
      </c>
      <c r="AO104" s="47">
        <f>AVERAGE($AI$6:AI104)</f>
        <v>7540.0120789713365</v>
      </c>
    </row>
    <row r="105" spans="3:41" x14ac:dyDescent="0.35">
      <c r="C105" s="49">
        <v>100</v>
      </c>
      <c r="D105" s="74">
        <v>13</v>
      </c>
      <c r="E105" s="74">
        <v>1</v>
      </c>
      <c r="F105" s="73">
        <v>20</v>
      </c>
      <c r="G105" s="72">
        <v>6437</v>
      </c>
      <c r="H105" s="73">
        <v>32</v>
      </c>
      <c r="I105" s="86">
        <v>4878.7060620278262</v>
      </c>
      <c r="J105" s="47" t="s">
        <v>117</v>
      </c>
      <c r="L105" s="72">
        <f>AVERAGE($G$6:G105)</f>
        <v>5258.75</v>
      </c>
      <c r="M105" s="73">
        <f>AVERAGE($H$6:H105)</f>
        <v>25.23</v>
      </c>
      <c r="N105" s="86">
        <f>AVERAGE($I$6:I105)</f>
        <v>3715.5064106705836</v>
      </c>
      <c r="P105" s="47">
        <v>100</v>
      </c>
      <c r="Q105" s="71">
        <v>22</v>
      </c>
      <c r="R105" s="72">
        <v>7</v>
      </c>
      <c r="S105" s="73">
        <v>29</v>
      </c>
      <c r="T105" s="72">
        <v>10379</v>
      </c>
      <c r="U105" s="73">
        <v>44</v>
      </c>
      <c r="V105" s="86">
        <v>8818.9981795864551</v>
      </c>
      <c r="W105" s="47" t="s">
        <v>117</v>
      </c>
      <c r="Y105" s="72">
        <f>AVERAGE($T$6:T105)</f>
        <v>6330.48</v>
      </c>
      <c r="Z105" s="73">
        <f>AVERAGE($U$6:U105)</f>
        <v>26.52</v>
      </c>
      <c r="AA105" s="86">
        <f>AVERAGE($V$6:V105)</f>
        <v>4794.6392436391525</v>
      </c>
      <c r="AC105" s="47">
        <v>100</v>
      </c>
      <c r="AD105" s="74">
        <v>11</v>
      </c>
      <c r="AE105" s="74">
        <v>7</v>
      </c>
      <c r="AF105" s="73">
        <v>24</v>
      </c>
      <c r="AG105" s="72">
        <v>10059</v>
      </c>
      <c r="AH105" s="73">
        <v>28</v>
      </c>
      <c r="AI105" s="86">
        <v>8506.8416215665184</v>
      </c>
      <c r="AJ105" s="47" t="s">
        <v>117</v>
      </c>
      <c r="AM105" s="72">
        <f>AVERAGE($AG$6:AG105)</f>
        <v>9087.61</v>
      </c>
      <c r="AN105" s="73">
        <f>AVERAGE($AH$6:AH105)</f>
        <v>25.38</v>
      </c>
      <c r="AO105" s="47">
        <f>AVERAGE($AI$6:AI105)</f>
        <v>7549.6803743972887</v>
      </c>
    </row>
    <row r="106" spans="3:41" x14ac:dyDescent="0.35">
      <c r="C106" s="49">
        <v>101</v>
      </c>
      <c r="D106" s="74">
        <v>15</v>
      </c>
      <c r="E106" s="74">
        <v>6</v>
      </c>
      <c r="F106" s="73">
        <v>26</v>
      </c>
      <c r="G106" s="72">
        <v>7222</v>
      </c>
      <c r="H106" s="73">
        <v>35</v>
      </c>
      <c r="I106" s="86">
        <v>5730.5562479619039</v>
      </c>
      <c r="J106" s="47" t="s">
        <v>117</v>
      </c>
      <c r="L106" s="72">
        <f>AVERAGE($G$6:G106)</f>
        <v>5278.1881188118814</v>
      </c>
      <c r="M106" s="73">
        <f>AVERAGE($H$6:H106)</f>
        <v>25.326732673267326</v>
      </c>
      <c r="N106" s="86">
        <f>AVERAGE($I$6:I106)</f>
        <v>3735.4573991586162</v>
      </c>
      <c r="P106" s="47">
        <v>101</v>
      </c>
      <c r="Q106" s="71">
        <v>15</v>
      </c>
      <c r="R106" s="72">
        <v>8</v>
      </c>
      <c r="S106" s="73">
        <v>29</v>
      </c>
      <c r="T106" s="72">
        <v>8576</v>
      </c>
      <c r="U106" s="73">
        <v>36</v>
      </c>
      <c r="V106" s="86">
        <v>7071.0952391934807</v>
      </c>
      <c r="W106" s="47" t="s">
        <v>117</v>
      </c>
      <c r="Y106" s="72">
        <f>AVERAGE($T$6:T106)</f>
        <v>6352.712871287129</v>
      </c>
      <c r="Z106" s="73">
        <f>AVERAGE($U$6:U106)</f>
        <v>26.613861386138613</v>
      </c>
      <c r="AA106" s="86">
        <f>AVERAGE($V$6:V106)</f>
        <v>4817.1784119119675</v>
      </c>
      <c r="AC106" s="47">
        <v>101</v>
      </c>
      <c r="AD106" s="74">
        <v>18</v>
      </c>
      <c r="AE106" s="74">
        <v>8</v>
      </c>
      <c r="AF106" s="73">
        <v>6</v>
      </c>
      <c r="AG106" s="72">
        <v>5896</v>
      </c>
      <c r="AH106" s="73">
        <v>16</v>
      </c>
      <c r="AI106" s="86">
        <v>4377.9051160572481</v>
      </c>
      <c r="AJ106" s="47" t="s">
        <v>117</v>
      </c>
      <c r="AM106" s="72">
        <f>AVERAGE($AG$6:AG106)</f>
        <v>9056.0099009900987</v>
      </c>
      <c r="AN106" s="73">
        <f>AVERAGE($AH$6:AH106)</f>
        <v>25.287128712871286</v>
      </c>
      <c r="AO106" s="47">
        <f>AVERAGE($AI$6:AI106)</f>
        <v>7518.2766589681796</v>
      </c>
    </row>
    <row r="107" spans="3:41" x14ac:dyDescent="0.35">
      <c r="C107" s="49">
        <v>102</v>
      </c>
      <c r="D107" s="74">
        <v>14</v>
      </c>
      <c r="E107" s="74">
        <v>8</v>
      </c>
      <c r="F107" s="73">
        <v>21</v>
      </c>
      <c r="G107" s="72">
        <v>5696</v>
      </c>
      <c r="H107" s="73">
        <v>27</v>
      </c>
      <c r="I107" s="86">
        <v>4174.0073632158492</v>
      </c>
      <c r="J107" s="47" t="s">
        <v>117</v>
      </c>
      <c r="L107" s="72">
        <f>AVERAGE($G$6:G107)</f>
        <v>5282.2843137254904</v>
      </c>
      <c r="M107" s="73">
        <f>AVERAGE($H$6:H107)</f>
        <v>25.343137254901961</v>
      </c>
      <c r="N107" s="86">
        <f>AVERAGE($I$6:I107)</f>
        <v>3739.756908610158</v>
      </c>
      <c r="P107" s="47">
        <v>102</v>
      </c>
      <c r="Q107" s="71">
        <v>18</v>
      </c>
      <c r="R107" s="72">
        <v>2</v>
      </c>
      <c r="S107" s="73">
        <v>0</v>
      </c>
      <c r="T107" s="72">
        <v>3754</v>
      </c>
      <c r="U107" s="73">
        <v>16</v>
      </c>
      <c r="V107" s="86">
        <v>2273.4922921432681</v>
      </c>
      <c r="W107" s="47" t="s">
        <v>117</v>
      </c>
      <c r="Y107" s="72">
        <f>AVERAGE($T$6:T107)</f>
        <v>6327.2352941176468</v>
      </c>
      <c r="Z107" s="73">
        <f>AVERAGE($U$6:U107)</f>
        <v>26.509803921568629</v>
      </c>
      <c r="AA107" s="86">
        <f>AVERAGE($V$6:V107)</f>
        <v>4792.2403126985491</v>
      </c>
      <c r="AC107" s="47">
        <v>102</v>
      </c>
      <c r="AD107" s="74">
        <v>14</v>
      </c>
      <c r="AE107" s="74">
        <v>3</v>
      </c>
      <c r="AF107" s="73">
        <v>34</v>
      </c>
      <c r="AG107" s="72">
        <v>15861</v>
      </c>
      <c r="AH107" s="73">
        <v>45</v>
      </c>
      <c r="AI107" s="86">
        <v>14274.816504007664</v>
      </c>
      <c r="AJ107" s="47" t="s">
        <v>117</v>
      </c>
      <c r="AM107" s="72">
        <f>AVERAGE($AG$6:AG107)</f>
        <v>9122.7254901960787</v>
      </c>
      <c r="AN107" s="73">
        <f>AVERAGE($AH$6:AH107)</f>
        <v>25.480392156862745</v>
      </c>
      <c r="AO107" s="47">
        <f>AVERAGE($AI$6:AI107)</f>
        <v>7584.5172456842529</v>
      </c>
    </row>
    <row r="108" spans="3:41" x14ac:dyDescent="0.35">
      <c r="C108" s="49">
        <v>103</v>
      </c>
      <c r="D108" s="74">
        <v>10</v>
      </c>
      <c r="E108" s="74">
        <v>8</v>
      </c>
      <c r="F108" s="73">
        <v>35</v>
      </c>
      <c r="G108" s="72">
        <v>7696</v>
      </c>
      <c r="H108" s="73">
        <v>37</v>
      </c>
      <c r="I108" s="86">
        <v>6167.8802463539696</v>
      </c>
      <c r="J108" s="47" t="s">
        <v>117</v>
      </c>
      <c r="L108" s="72">
        <f>AVERAGE($G$6:G108)</f>
        <v>5305.7184466019417</v>
      </c>
      <c r="M108" s="73">
        <f>AVERAGE($H$6:H108)</f>
        <v>25.456310679611651</v>
      </c>
      <c r="N108" s="86">
        <f>AVERAGE($I$6:I108)</f>
        <v>3763.3309215979621</v>
      </c>
      <c r="P108" s="47">
        <v>103</v>
      </c>
      <c r="Q108" s="71">
        <v>12</v>
      </c>
      <c r="R108" s="72">
        <v>4</v>
      </c>
      <c r="S108" s="73">
        <v>14</v>
      </c>
      <c r="T108" s="72">
        <v>5208</v>
      </c>
      <c r="U108" s="73">
        <v>22</v>
      </c>
      <c r="V108" s="86">
        <v>3672.3707955762238</v>
      </c>
      <c r="W108" s="47" t="s">
        <v>117</v>
      </c>
      <c r="Y108" s="72">
        <f>AVERAGE($T$6:T108)</f>
        <v>6316.3689320388348</v>
      </c>
      <c r="Z108" s="73">
        <f>AVERAGE($U$6:U108)</f>
        <v>26.466019417475728</v>
      </c>
      <c r="AA108" s="86">
        <f>AVERAGE($V$6:V108)</f>
        <v>4781.3677931148377</v>
      </c>
      <c r="AC108" s="47">
        <v>103</v>
      </c>
      <c r="AD108" s="74">
        <v>17</v>
      </c>
      <c r="AE108" s="74">
        <v>4</v>
      </c>
      <c r="AF108" s="73">
        <v>7</v>
      </c>
      <c r="AG108" s="72">
        <v>7148</v>
      </c>
      <c r="AH108" s="73">
        <v>20</v>
      </c>
      <c r="AI108" s="86">
        <v>5557.0252170111289</v>
      </c>
      <c r="AJ108" s="47" t="s">
        <v>117</v>
      </c>
      <c r="AM108" s="72">
        <f>AVERAGE($AG$6:AG108)</f>
        <v>9103.5533980582532</v>
      </c>
      <c r="AN108" s="73">
        <f>AVERAGE($AH$6:AH108)</f>
        <v>25.427184466019419</v>
      </c>
      <c r="AO108" s="47">
        <f>AVERAGE($AI$6:AI108)</f>
        <v>7564.8328570563581</v>
      </c>
    </row>
    <row r="109" spans="3:41" x14ac:dyDescent="0.35">
      <c r="C109" s="49">
        <v>104</v>
      </c>
      <c r="D109" s="74">
        <v>22</v>
      </c>
      <c r="E109" s="74">
        <v>4</v>
      </c>
      <c r="F109" s="73">
        <v>18</v>
      </c>
      <c r="G109" s="72">
        <v>7348</v>
      </c>
      <c r="H109" s="73">
        <v>36</v>
      </c>
      <c r="I109" s="86">
        <v>5831.7377397602668</v>
      </c>
      <c r="J109" s="47" t="s">
        <v>117</v>
      </c>
      <c r="L109" s="72">
        <f>AVERAGE($G$6:G109)</f>
        <v>5325.3557692307695</v>
      </c>
      <c r="M109" s="73">
        <f>AVERAGE($H$6:H109)</f>
        <v>25.557692307692307</v>
      </c>
      <c r="N109" s="86">
        <f>AVERAGE($I$6:I109)</f>
        <v>3783.2194486956764</v>
      </c>
      <c r="P109" s="47">
        <v>104</v>
      </c>
      <c r="Q109" s="71">
        <v>19</v>
      </c>
      <c r="R109" s="72">
        <v>7</v>
      </c>
      <c r="S109" s="73">
        <v>26</v>
      </c>
      <c r="T109" s="72">
        <v>8999</v>
      </c>
      <c r="U109" s="73">
        <v>38</v>
      </c>
      <c r="V109" s="86">
        <v>7485.4143759036551</v>
      </c>
      <c r="W109" s="47" t="s">
        <v>117</v>
      </c>
      <c r="Y109" s="72">
        <f>AVERAGE($T$6:T109)</f>
        <v>6342.1634615384619</v>
      </c>
      <c r="Z109" s="73">
        <f>AVERAGE($U$6:U109)</f>
        <v>26.576923076923077</v>
      </c>
      <c r="AA109" s="86">
        <f>AVERAGE($V$6:V109)</f>
        <v>4807.3682410262691</v>
      </c>
      <c r="AC109" s="47">
        <v>104</v>
      </c>
      <c r="AD109" s="74">
        <v>18</v>
      </c>
      <c r="AE109" s="74">
        <v>2</v>
      </c>
      <c r="AF109" s="73">
        <v>14</v>
      </c>
      <c r="AG109" s="72">
        <v>10574</v>
      </c>
      <c r="AH109" s="73">
        <v>30</v>
      </c>
      <c r="AI109" s="86">
        <v>9080.0737890453056</v>
      </c>
      <c r="AJ109" s="47" t="s">
        <v>117</v>
      </c>
      <c r="AM109" s="72">
        <f>AVERAGE($AG$6:AG109)</f>
        <v>9117.6923076923085</v>
      </c>
      <c r="AN109" s="73">
        <f>AVERAGE($AH$6:AH109)</f>
        <v>25.471153846153847</v>
      </c>
      <c r="AO109" s="47">
        <f>AVERAGE($AI$6:AI109)</f>
        <v>7579.402481402406</v>
      </c>
    </row>
    <row r="110" spans="3:41" x14ac:dyDescent="0.35">
      <c r="C110" s="49">
        <v>105</v>
      </c>
      <c r="D110" s="74">
        <v>23</v>
      </c>
      <c r="E110" s="74">
        <v>7</v>
      </c>
      <c r="F110" s="73">
        <v>8</v>
      </c>
      <c r="G110" s="72">
        <v>5059</v>
      </c>
      <c r="H110" s="73">
        <v>24</v>
      </c>
      <c r="I110" s="86">
        <v>3477.4532380644005</v>
      </c>
      <c r="J110" s="47" t="s">
        <v>117</v>
      </c>
      <c r="L110" s="72">
        <f>AVERAGE($G$6:G110)</f>
        <v>5322.8190476190475</v>
      </c>
      <c r="M110" s="73">
        <f>AVERAGE($H$6:H110)</f>
        <v>25.542857142857144</v>
      </c>
      <c r="N110" s="86">
        <f>AVERAGE($I$6:I110)</f>
        <v>3780.3073895468074</v>
      </c>
      <c r="P110" s="47">
        <v>105</v>
      </c>
      <c r="Q110" s="71">
        <v>21</v>
      </c>
      <c r="R110" s="72">
        <v>7</v>
      </c>
      <c r="S110" s="73">
        <v>17</v>
      </c>
      <c r="T110" s="72">
        <v>7389</v>
      </c>
      <c r="U110" s="73">
        <v>31</v>
      </c>
      <c r="V110" s="86">
        <v>5791.871632552361</v>
      </c>
      <c r="W110" s="47" t="s">
        <v>117</v>
      </c>
      <c r="Y110" s="72">
        <f>AVERAGE($T$6:T110)</f>
        <v>6352.1333333333332</v>
      </c>
      <c r="Z110" s="73">
        <f>AVERAGE($U$6:U110)</f>
        <v>26.61904761904762</v>
      </c>
      <c r="AA110" s="86">
        <f>AVERAGE($V$6:V110)</f>
        <v>4816.7444638027082</v>
      </c>
      <c r="AC110" s="47">
        <v>105</v>
      </c>
      <c r="AD110" s="74">
        <v>16</v>
      </c>
      <c r="AE110" s="74">
        <v>5</v>
      </c>
      <c r="AF110" s="73">
        <v>21</v>
      </c>
      <c r="AG110" s="72">
        <v>11385</v>
      </c>
      <c r="AH110" s="73">
        <v>32</v>
      </c>
      <c r="AI110" s="86">
        <v>9841.9560632374032</v>
      </c>
      <c r="AJ110" s="47" t="s">
        <v>117</v>
      </c>
      <c r="AM110" s="72">
        <f>AVERAGE($AG$6:AG110)</f>
        <v>9139.2857142857138</v>
      </c>
      <c r="AN110" s="73">
        <f>AVERAGE($AH$6:AH110)</f>
        <v>25.533333333333335</v>
      </c>
      <c r="AO110" s="47">
        <f>AVERAGE($AI$6:AI110)</f>
        <v>7600.9506107532152</v>
      </c>
    </row>
    <row r="111" spans="3:41" x14ac:dyDescent="0.35">
      <c r="C111" s="49">
        <v>106</v>
      </c>
      <c r="D111" s="74">
        <v>13</v>
      </c>
      <c r="E111" s="74">
        <v>11</v>
      </c>
      <c r="F111" s="73">
        <v>11</v>
      </c>
      <c r="G111" s="72">
        <v>3007</v>
      </c>
      <c r="H111" s="73">
        <v>13</v>
      </c>
      <c r="I111" s="86">
        <v>1463.9684908777654</v>
      </c>
      <c r="J111" s="47" t="s">
        <v>117</v>
      </c>
      <c r="L111" s="72">
        <f>AVERAGE($G$6:G111)</f>
        <v>5300.9716981132078</v>
      </c>
      <c r="M111" s="73">
        <f>AVERAGE($H$6:H111)</f>
        <v>25.424528301886792</v>
      </c>
      <c r="N111" s="86">
        <f>AVERAGE($I$6:I111)</f>
        <v>3758.4551357857786</v>
      </c>
      <c r="P111" s="47">
        <v>106</v>
      </c>
      <c r="Q111" s="71">
        <v>17</v>
      </c>
      <c r="R111" s="72">
        <v>8</v>
      </c>
      <c r="S111" s="73">
        <v>29</v>
      </c>
      <c r="T111" s="72">
        <v>9036</v>
      </c>
      <c r="U111" s="73">
        <v>38</v>
      </c>
      <c r="V111" s="86">
        <v>7481.6682861576846</v>
      </c>
      <c r="W111" s="47" t="s">
        <v>117</v>
      </c>
      <c r="Y111" s="72">
        <f>AVERAGE($T$6:T111)</f>
        <v>6377.4528301886794</v>
      </c>
      <c r="Z111" s="73">
        <f>AVERAGE($U$6:U111)</f>
        <v>26.726415094339622</v>
      </c>
      <c r="AA111" s="86">
        <f>AVERAGE($V$6:V111)</f>
        <v>4841.8852545796417</v>
      </c>
      <c r="AC111" s="47">
        <v>106</v>
      </c>
      <c r="AD111" s="74">
        <v>18</v>
      </c>
      <c r="AE111" s="74">
        <v>6</v>
      </c>
      <c r="AF111" s="73">
        <v>24</v>
      </c>
      <c r="AG111" s="72">
        <v>12822</v>
      </c>
      <c r="AH111" s="73">
        <v>36</v>
      </c>
      <c r="AI111" s="86">
        <v>11270.784822356462</v>
      </c>
      <c r="AJ111" s="47" t="s">
        <v>117</v>
      </c>
      <c r="AM111" s="72">
        <f>AVERAGE($AG$6:AG111)</f>
        <v>9174.0283018867922</v>
      </c>
      <c r="AN111" s="73">
        <f>AVERAGE($AH$6:AH111)</f>
        <v>25.632075471698112</v>
      </c>
      <c r="AO111" s="47">
        <f>AVERAGE($AI$6:AI111)</f>
        <v>7635.57168822117</v>
      </c>
    </row>
    <row r="112" spans="3:41" x14ac:dyDescent="0.35">
      <c r="C112" s="49">
        <v>107</v>
      </c>
      <c r="D112" s="74">
        <v>18</v>
      </c>
      <c r="E112" s="74">
        <v>8</v>
      </c>
      <c r="F112" s="73">
        <v>29</v>
      </c>
      <c r="G112" s="72">
        <v>8096</v>
      </c>
      <c r="H112" s="73">
        <v>39</v>
      </c>
      <c r="I112" s="86">
        <v>6523.5645129460081</v>
      </c>
      <c r="J112" s="47" t="s">
        <v>117</v>
      </c>
      <c r="L112" s="72">
        <f>AVERAGE($G$6:G112)</f>
        <v>5327.0934579439254</v>
      </c>
      <c r="M112" s="73">
        <f>AVERAGE($H$6:H112)</f>
        <v>25.55140186915888</v>
      </c>
      <c r="N112" s="86">
        <f>AVERAGE($I$6:I112)</f>
        <v>3784.2972794975562</v>
      </c>
      <c r="P112" s="47">
        <v>107</v>
      </c>
      <c r="Q112" s="71">
        <v>20</v>
      </c>
      <c r="R112" s="72">
        <v>5</v>
      </c>
      <c r="S112" s="73">
        <v>0</v>
      </c>
      <c r="T112" s="72">
        <v>3635</v>
      </c>
      <c r="U112" s="73">
        <v>15</v>
      </c>
      <c r="V112" s="86">
        <v>2060.253447126785</v>
      </c>
      <c r="W112" s="47" t="s">
        <v>117</v>
      </c>
      <c r="Y112" s="72">
        <f>AVERAGE($T$6:T112)</f>
        <v>6351.8224299065423</v>
      </c>
      <c r="Z112" s="73">
        <f>AVERAGE($U$6:U112)</f>
        <v>26.616822429906541</v>
      </c>
      <c r="AA112" s="86">
        <f>AVERAGE($V$6:V112)</f>
        <v>4815.8886956314836</v>
      </c>
      <c r="AC112" s="47">
        <v>107</v>
      </c>
      <c r="AD112" s="74">
        <v>7</v>
      </c>
      <c r="AE112" s="74">
        <v>6</v>
      </c>
      <c r="AF112" s="73">
        <v>20</v>
      </c>
      <c r="AG112" s="72">
        <v>7572</v>
      </c>
      <c r="AH112" s="73">
        <v>21</v>
      </c>
      <c r="AI112" s="86">
        <v>6099.9936525894618</v>
      </c>
      <c r="AJ112" s="47" t="s">
        <v>117</v>
      </c>
      <c r="AM112" s="72">
        <f>AVERAGE($AG$6:AG112)</f>
        <v>9159.0560747663549</v>
      </c>
      <c r="AN112" s="73">
        <f>AVERAGE($AH$6:AH112)</f>
        <v>25.588785046728972</v>
      </c>
      <c r="AO112" s="47">
        <f>AVERAGE($AI$6:AI112)</f>
        <v>7621.2204916264818</v>
      </c>
    </row>
    <row r="113" spans="3:41" x14ac:dyDescent="0.35">
      <c r="C113" s="49">
        <v>108</v>
      </c>
      <c r="D113" s="74">
        <v>10</v>
      </c>
      <c r="E113" s="74">
        <v>3</v>
      </c>
      <c r="F113" s="73">
        <v>20</v>
      </c>
      <c r="G113" s="72">
        <v>5511</v>
      </c>
      <c r="H113" s="73">
        <v>27</v>
      </c>
      <c r="I113" s="86">
        <v>3964.4908721448346</v>
      </c>
      <c r="J113" s="47" t="s">
        <v>117</v>
      </c>
      <c r="L113" s="72">
        <f>AVERAGE($G$6:G113)</f>
        <v>5328.7962962962965</v>
      </c>
      <c r="M113" s="73">
        <f>AVERAGE($H$6:H113)</f>
        <v>25.564814814814813</v>
      </c>
      <c r="N113" s="86">
        <f>AVERAGE($I$6:I113)</f>
        <v>3785.9657386887347</v>
      </c>
      <c r="P113" s="47">
        <v>108</v>
      </c>
      <c r="Q113" s="71">
        <v>16</v>
      </c>
      <c r="R113" s="72">
        <v>9</v>
      </c>
      <c r="S113" s="73">
        <v>29</v>
      </c>
      <c r="T113" s="72">
        <v>8613</v>
      </c>
      <c r="U113" s="73">
        <v>36</v>
      </c>
      <c r="V113" s="86">
        <v>7140.0934758483236</v>
      </c>
      <c r="W113" s="47" t="s">
        <v>117</v>
      </c>
      <c r="Y113" s="72">
        <f>AVERAGE($T$6:T113)</f>
        <v>6372.7592592592591</v>
      </c>
      <c r="Z113" s="73">
        <f>AVERAGE($U$6:U113)</f>
        <v>26.703703703703702</v>
      </c>
      <c r="AA113" s="86">
        <f>AVERAGE($V$6:V113)</f>
        <v>4837.409110263121</v>
      </c>
      <c r="AC113" s="47">
        <v>108</v>
      </c>
      <c r="AD113" s="74">
        <v>12</v>
      </c>
      <c r="AE113" s="74">
        <v>3</v>
      </c>
      <c r="AF113" s="73">
        <v>4</v>
      </c>
      <c r="AG113" s="72">
        <v>4661</v>
      </c>
      <c r="AH113" s="73">
        <v>13</v>
      </c>
      <c r="AI113" s="86">
        <v>3125.9758687300728</v>
      </c>
      <c r="AJ113" s="47" t="s">
        <v>117</v>
      </c>
      <c r="AM113" s="72">
        <f>AVERAGE($AG$6:AG113)</f>
        <v>9117.4074074074069</v>
      </c>
      <c r="AN113" s="73">
        <f>AVERAGE($AH$6:AH113)</f>
        <v>25.472222222222221</v>
      </c>
      <c r="AO113" s="47">
        <f>AVERAGE($AI$6:AI113)</f>
        <v>7579.597856229293</v>
      </c>
    </row>
    <row r="114" spans="3:41" x14ac:dyDescent="0.35">
      <c r="C114" s="49">
        <v>109</v>
      </c>
      <c r="D114" s="74">
        <v>15</v>
      </c>
      <c r="E114" s="74">
        <v>4</v>
      </c>
      <c r="F114" s="73">
        <v>3</v>
      </c>
      <c r="G114" s="72">
        <v>2948</v>
      </c>
      <c r="H114" s="73">
        <v>14</v>
      </c>
      <c r="I114" s="86">
        <v>1383.1465581356572</v>
      </c>
      <c r="J114" s="47" t="s">
        <v>117</v>
      </c>
      <c r="L114" s="72">
        <f>AVERAGE($G$6:G114)</f>
        <v>5306.9541284403667</v>
      </c>
      <c r="M114" s="73">
        <f>AVERAGE($H$6:H114)</f>
        <v>25.458715596330276</v>
      </c>
      <c r="N114" s="86">
        <f>AVERAGE($I$6:I114)</f>
        <v>3763.9215260231099</v>
      </c>
      <c r="P114" s="47">
        <v>109</v>
      </c>
      <c r="Q114" s="71">
        <v>16</v>
      </c>
      <c r="R114" s="72">
        <v>9</v>
      </c>
      <c r="S114" s="73">
        <v>24</v>
      </c>
      <c r="T114" s="72">
        <v>7463</v>
      </c>
      <c r="U114" s="73">
        <v>31</v>
      </c>
      <c r="V114" s="86">
        <v>5946.3763621529315</v>
      </c>
      <c r="W114" s="47" t="s">
        <v>117</v>
      </c>
      <c r="Y114" s="72">
        <f>AVERAGE($T$6:T114)</f>
        <v>6382.7614678899081</v>
      </c>
      <c r="Z114" s="73">
        <f>AVERAGE($U$6:U114)</f>
        <v>26.743119266055047</v>
      </c>
      <c r="AA114" s="86">
        <f>AVERAGE($V$6:V114)</f>
        <v>4847.5831217483483</v>
      </c>
      <c r="AC114" s="47">
        <v>109</v>
      </c>
      <c r="AD114" s="74">
        <v>11</v>
      </c>
      <c r="AE114" s="74">
        <v>9</v>
      </c>
      <c r="AF114" s="73">
        <v>29</v>
      </c>
      <c r="AG114" s="72">
        <v>11183</v>
      </c>
      <c r="AH114" s="73">
        <v>31</v>
      </c>
      <c r="AI114" s="86">
        <v>9658.3878184018595</v>
      </c>
      <c r="AJ114" s="47" t="s">
        <v>117</v>
      </c>
      <c r="AM114" s="72">
        <f>AVERAGE($AG$6:AG114)</f>
        <v>9136.3577981651379</v>
      </c>
      <c r="AN114" s="73">
        <f>AVERAGE($AH$6:AH114)</f>
        <v>25.522935779816514</v>
      </c>
      <c r="AO114" s="47">
        <f>AVERAGE($AI$6:AI114)</f>
        <v>7598.6693237721611</v>
      </c>
    </row>
    <row r="115" spans="3:41" x14ac:dyDescent="0.35">
      <c r="C115" s="49">
        <v>110</v>
      </c>
      <c r="D115" s="74">
        <v>14</v>
      </c>
      <c r="E115" s="74">
        <v>9</v>
      </c>
      <c r="F115" s="73">
        <v>24</v>
      </c>
      <c r="G115" s="72">
        <v>6133</v>
      </c>
      <c r="H115" s="73">
        <v>29</v>
      </c>
      <c r="I115" s="86">
        <v>4597.0280500940044</v>
      </c>
      <c r="J115" s="47" t="s">
        <v>117</v>
      </c>
      <c r="L115" s="72">
        <f>AVERAGE($G$6:G115)</f>
        <v>5314.4636363636364</v>
      </c>
      <c r="M115" s="73">
        <f>AVERAGE($H$6:H115)</f>
        <v>25.490909090909092</v>
      </c>
      <c r="N115" s="86">
        <f>AVERAGE($I$6:I115)</f>
        <v>3771.4952216964816</v>
      </c>
      <c r="P115" s="47">
        <v>110</v>
      </c>
      <c r="Q115" s="71">
        <v>18</v>
      </c>
      <c r="R115" s="72">
        <v>5</v>
      </c>
      <c r="S115" s="73">
        <v>21</v>
      </c>
      <c r="T115" s="72">
        <v>8005</v>
      </c>
      <c r="U115" s="73">
        <v>34</v>
      </c>
      <c r="V115" s="86">
        <v>6487.6389774919026</v>
      </c>
      <c r="W115" s="47" t="s">
        <v>117</v>
      </c>
      <c r="Y115" s="72">
        <f>AVERAGE($T$6:T115)</f>
        <v>6397.5090909090914</v>
      </c>
      <c r="Z115" s="73">
        <f>AVERAGE($U$6:U115)</f>
        <v>26.809090909090909</v>
      </c>
      <c r="AA115" s="86">
        <f>AVERAGE($V$6:V115)</f>
        <v>4862.492720436926</v>
      </c>
      <c r="AC115" s="47">
        <v>110</v>
      </c>
      <c r="AD115" s="74">
        <v>14</v>
      </c>
      <c r="AE115" s="74">
        <v>1</v>
      </c>
      <c r="AF115" s="73">
        <v>27</v>
      </c>
      <c r="AG115" s="72">
        <v>14037</v>
      </c>
      <c r="AH115" s="73">
        <v>40</v>
      </c>
      <c r="AI115" s="86">
        <v>12518.08890224389</v>
      </c>
      <c r="AJ115" s="47" t="s">
        <v>117</v>
      </c>
      <c r="AM115" s="72">
        <f>AVERAGE($AG$6:AG115)</f>
        <v>9180.9090909090901</v>
      </c>
      <c r="AN115" s="73">
        <f>AVERAGE($AH$6:AH115)</f>
        <v>25.654545454545456</v>
      </c>
      <c r="AO115" s="47">
        <f>AVERAGE($AI$6:AI115)</f>
        <v>7643.3913199400859</v>
      </c>
    </row>
    <row r="116" spans="3:41" x14ac:dyDescent="0.35">
      <c r="C116" s="49">
        <v>111</v>
      </c>
      <c r="D116" s="74">
        <v>15</v>
      </c>
      <c r="E116" s="74">
        <v>6</v>
      </c>
      <c r="F116" s="73">
        <v>9</v>
      </c>
      <c r="G116" s="72">
        <v>3822</v>
      </c>
      <c r="H116" s="73">
        <v>18</v>
      </c>
      <c r="I116" s="86">
        <v>2251.6080098723364</v>
      </c>
      <c r="J116" s="47" t="s">
        <v>117</v>
      </c>
      <c r="L116" s="72">
        <f>AVERAGE($G$6:G116)</f>
        <v>5301.0180180180178</v>
      </c>
      <c r="M116" s="73">
        <f>AVERAGE($H$6:H116)</f>
        <v>25.423423423423422</v>
      </c>
      <c r="N116" s="86">
        <f>AVERAGE($I$6:I116)</f>
        <v>3757.8025441124805</v>
      </c>
      <c r="P116" s="47">
        <v>111</v>
      </c>
      <c r="Q116" s="71">
        <v>14</v>
      </c>
      <c r="R116" s="72">
        <v>6</v>
      </c>
      <c r="S116" s="73">
        <v>17</v>
      </c>
      <c r="T116" s="72">
        <v>5972</v>
      </c>
      <c r="U116" s="73">
        <v>25</v>
      </c>
      <c r="V116" s="86">
        <v>4418.1562345522934</v>
      </c>
      <c r="W116" s="47" t="s">
        <v>117</v>
      </c>
      <c r="Y116" s="72">
        <f>AVERAGE($T$6:T116)</f>
        <v>6393.6756756756758</v>
      </c>
      <c r="Z116" s="73">
        <f>AVERAGE($U$6:U116)</f>
        <v>26.792792792792792</v>
      </c>
      <c r="AA116" s="86">
        <f>AVERAGE($V$6:V116)</f>
        <v>4858.4896890325599</v>
      </c>
      <c r="AC116" s="47">
        <v>111</v>
      </c>
      <c r="AD116" s="74">
        <v>21</v>
      </c>
      <c r="AE116" s="74">
        <v>5</v>
      </c>
      <c r="AF116" s="73">
        <v>7</v>
      </c>
      <c r="AG116" s="72">
        <v>8235</v>
      </c>
      <c r="AH116" s="73">
        <v>23</v>
      </c>
      <c r="AI116" s="86">
        <v>6681.1956122671763</v>
      </c>
      <c r="AJ116" s="47" t="s">
        <v>117</v>
      </c>
      <c r="AM116" s="72">
        <f>AVERAGE($AG$6:AG116)</f>
        <v>9172.3873873873872</v>
      </c>
      <c r="AN116" s="73">
        <f>AVERAGE($AH$6:AH116)</f>
        <v>25.63063063063063</v>
      </c>
      <c r="AO116" s="47">
        <f>AVERAGE($AI$6:AI116)</f>
        <v>7634.72289014123</v>
      </c>
    </row>
    <row r="117" spans="3:41" x14ac:dyDescent="0.35">
      <c r="C117" s="49">
        <v>112</v>
      </c>
      <c r="D117" s="74">
        <v>16</v>
      </c>
      <c r="E117" s="74">
        <v>6</v>
      </c>
      <c r="F117" s="73">
        <v>0</v>
      </c>
      <c r="G117" s="72">
        <v>2222</v>
      </c>
      <c r="H117" s="73">
        <v>10</v>
      </c>
      <c r="I117" s="86">
        <v>742.03180301849625</v>
      </c>
      <c r="J117" s="47" t="s">
        <v>117</v>
      </c>
      <c r="L117" s="72">
        <f>AVERAGE($G$6:G117)</f>
        <v>5273.5267857142853</v>
      </c>
      <c r="M117" s="73">
        <f>AVERAGE($H$6:H117)</f>
        <v>25.285714285714285</v>
      </c>
      <c r="N117" s="86">
        <f>AVERAGE($I$6:I117)</f>
        <v>3730.8760196384269</v>
      </c>
      <c r="P117" s="47">
        <v>112</v>
      </c>
      <c r="Q117" s="71">
        <v>17</v>
      </c>
      <c r="R117" s="72">
        <v>10</v>
      </c>
      <c r="S117" s="73">
        <v>23</v>
      </c>
      <c r="T117" s="72">
        <v>7270</v>
      </c>
      <c r="U117" s="73">
        <v>30</v>
      </c>
      <c r="V117" s="86">
        <v>5709.2954742732036</v>
      </c>
      <c r="W117" s="47" t="s">
        <v>117</v>
      </c>
      <c r="Y117" s="72">
        <f>AVERAGE($T$6:T117)</f>
        <v>6401.5</v>
      </c>
      <c r="Z117" s="73">
        <f>AVERAGE($U$6:U117)</f>
        <v>26.821428571428573</v>
      </c>
      <c r="AA117" s="86">
        <f>AVERAGE($V$6:V117)</f>
        <v>4866.0861692579219</v>
      </c>
      <c r="AC117" s="47">
        <v>112</v>
      </c>
      <c r="AD117" s="74">
        <v>14</v>
      </c>
      <c r="AE117" s="74">
        <v>6</v>
      </c>
      <c r="AF117" s="73">
        <v>4</v>
      </c>
      <c r="AG117" s="72">
        <v>4422</v>
      </c>
      <c r="AH117" s="73">
        <v>12</v>
      </c>
      <c r="AI117" s="86">
        <v>2881.5278524317628</v>
      </c>
      <c r="AJ117" s="47" t="s">
        <v>117</v>
      </c>
      <c r="AM117" s="72">
        <f>AVERAGE($AG$6:AG117)</f>
        <v>9129.9732142857138</v>
      </c>
      <c r="AN117" s="73">
        <f>AVERAGE($AH$6:AH117)</f>
        <v>25.508928571428573</v>
      </c>
      <c r="AO117" s="47">
        <f>AVERAGE($AI$6:AI117)</f>
        <v>7592.2836487331097</v>
      </c>
    </row>
    <row r="118" spans="3:41" x14ac:dyDescent="0.35">
      <c r="C118" s="49">
        <v>113</v>
      </c>
      <c r="D118" s="74">
        <v>17</v>
      </c>
      <c r="E118" s="74">
        <v>3</v>
      </c>
      <c r="F118" s="73">
        <v>15</v>
      </c>
      <c r="G118" s="72">
        <v>5911</v>
      </c>
      <c r="H118" s="73">
        <v>29</v>
      </c>
      <c r="I118" s="86">
        <v>4344.156839247742</v>
      </c>
      <c r="J118" s="47" t="s">
        <v>117</v>
      </c>
      <c r="L118" s="72">
        <f>AVERAGE($G$6:G118)</f>
        <v>5279.1681415929206</v>
      </c>
      <c r="M118" s="73">
        <f>AVERAGE($H$6:H118)</f>
        <v>25.318584070796462</v>
      </c>
      <c r="N118" s="86">
        <f>AVERAGE($I$6:I118)</f>
        <v>3736.3032835287745</v>
      </c>
      <c r="P118" s="47">
        <v>113</v>
      </c>
      <c r="Q118" s="71">
        <v>26</v>
      </c>
      <c r="R118" s="72">
        <v>5</v>
      </c>
      <c r="S118" s="73">
        <v>25</v>
      </c>
      <c r="T118" s="72">
        <v>10765</v>
      </c>
      <c r="U118" s="73">
        <v>46</v>
      </c>
      <c r="V118" s="86">
        <v>9233.5733275789462</v>
      </c>
      <c r="W118" s="47" t="s">
        <v>117</v>
      </c>
      <c r="Y118" s="72">
        <f>AVERAGE($T$6:T118)</f>
        <v>6440.1150442477874</v>
      </c>
      <c r="Z118" s="73">
        <f>AVERAGE($U$6:U118)</f>
        <v>26.991150442477878</v>
      </c>
      <c r="AA118" s="86">
        <f>AVERAGE($V$6:V118)</f>
        <v>4904.7364980926213</v>
      </c>
      <c r="AC118" s="47">
        <v>113</v>
      </c>
      <c r="AD118" s="74">
        <v>11</v>
      </c>
      <c r="AE118" s="74">
        <v>4</v>
      </c>
      <c r="AF118" s="73">
        <v>26</v>
      </c>
      <c r="AG118" s="72">
        <v>11698</v>
      </c>
      <c r="AH118" s="73">
        <v>33</v>
      </c>
      <c r="AI118" s="86">
        <v>10157.221602052679</v>
      </c>
      <c r="AJ118" s="47" t="s">
        <v>117</v>
      </c>
      <c r="AM118" s="72">
        <f>AVERAGE($AG$6:AG118)</f>
        <v>9152.6991150442482</v>
      </c>
      <c r="AN118" s="73">
        <f>AVERAGE($AH$6:AH118)</f>
        <v>25.575221238938052</v>
      </c>
      <c r="AO118" s="47">
        <f>AVERAGE($AI$6:AI118)</f>
        <v>7614.9822146916904</v>
      </c>
    </row>
    <row r="119" spans="3:41" x14ac:dyDescent="0.35">
      <c r="C119" s="49">
        <v>114</v>
      </c>
      <c r="D119" s="74">
        <v>18</v>
      </c>
      <c r="E119" s="74">
        <v>7</v>
      </c>
      <c r="F119" s="73">
        <v>17</v>
      </c>
      <c r="G119" s="72">
        <v>5859</v>
      </c>
      <c r="H119" s="73">
        <v>28</v>
      </c>
      <c r="I119" s="86">
        <v>4371.2774760415796</v>
      </c>
      <c r="J119" s="47" t="s">
        <v>117</v>
      </c>
      <c r="L119" s="72">
        <f>AVERAGE($G$6:G119)</f>
        <v>5284.2543859649122</v>
      </c>
      <c r="M119" s="73">
        <f>AVERAGE($H$6:H119)</f>
        <v>25.342105263157894</v>
      </c>
      <c r="N119" s="86">
        <f>AVERAGE($I$6:I119)</f>
        <v>3741.8732325859046</v>
      </c>
      <c r="P119" s="47">
        <v>114</v>
      </c>
      <c r="Q119" s="71">
        <v>10</v>
      </c>
      <c r="R119" s="72">
        <v>10</v>
      </c>
      <c r="S119" s="73">
        <v>4</v>
      </c>
      <c r="T119" s="72">
        <v>1290</v>
      </c>
      <c r="U119" s="73">
        <v>4</v>
      </c>
      <c r="V119" s="86">
        <v>-257.58380247786772</v>
      </c>
      <c r="W119" s="47" t="s">
        <v>117</v>
      </c>
      <c r="Y119" s="72">
        <f>AVERAGE($T$6:T119)</f>
        <v>6394.9385964912281</v>
      </c>
      <c r="Z119" s="73">
        <f>AVERAGE($U$6:U119)</f>
        <v>26.789473684210527</v>
      </c>
      <c r="AA119" s="86">
        <f>AVERAGE($V$6:V119)</f>
        <v>4859.4529866841076</v>
      </c>
      <c r="AC119" s="47">
        <v>114</v>
      </c>
      <c r="AD119" s="74">
        <v>21</v>
      </c>
      <c r="AE119" s="74">
        <v>9</v>
      </c>
      <c r="AF119" s="73">
        <v>17</v>
      </c>
      <c r="AG119" s="72">
        <v>10483</v>
      </c>
      <c r="AH119" s="73">
        <v>29</v>
      </c>
      <c r="AI119" s="86">
        <v>8960.2890357532269</v>
      </c>
      <c r="AJ119" s="47" t="s">
        <v>117</v>
      </c>
      <c r="AM119" s="72">
        <f>AVERAGE($AG$6:AG119)</f>
        <v>9164.3684210526317</v>
      </c>
      <c r="AN119" s="73">
        <f>AVERAGE($AH$6:AH119)</f>
        <v>25.605263157894736</v>
      </c>
      <c r="AO119" s="47">
        <f>AVERAGE($AI$6:AI119)</f>
        <v>7626.7831517185459</v>
      </c>
    </row>
    <row r="120" spans="3:41" x14ac:dyDescent="0.35">
      <c r="C120" s="49">
        <v>115</v>
      </c>
      <c r="D120" s="74">
        <v>16</v>
      </c>
      <c r="E120" s="74">
        <v>8</v>
      </c>
      <c r="F120" s="73">
        <v>7</v>
      </c>
      <c r="G120" s="72">
        <v>3296</v>
      </c>
      <c r="H120" s="73">
        <v>15</v>
      </c>
      <c r="I120" s="86">
        <v>1759.9745609169581</v>
      </c>
      <c r="J120" s="47" t="s">
        <v>117</v>
      </c>
      <c r="L120" s="72">
        <f>AVERAGE($G$6:G120)</f>
        <v>5266.9652173913046</v>
      </c>
      <c r="M120" s="73">
        <f>AVERAGE($H$6:H120)</f>
        <v>25.252173913043478</v>
      </c>
      <c r="N120" s="86">
        <f>AVERAGE($I$6:I120)</f>
        <v>3724.6393310931307</v>
      </c>
      <c r="P120" s="47">
        <v>115</v>
      </c>
      <c r="Q120" s="71">
        <v>14</v>
      </c>
      <c r="R120" s="72">
        <v>7</v>
      </c>
      <c r="S120" s="73">
        <v>9</v>
      </c>
      <c r="T120" s="72">
        <v>3939</v>
      </c>
      <c r="U120" s="73">
        <v>16</v>
      </c>
      <c r="V120" s="86">
        <v>2381.189083400518</v>
      </c>
      <c r="W120" s="47" t="s">
        <v>117</v>
      </c>
      <c r="Y120" s="72">
        <f>AVERAGE($T$6:T120)</f>
        <v>6373.5826086956522</v>
      </c>
      <c r="Z120" s="73">
        <f>AVERAGE($U$6:U120)</f>
        <v>26.695652173913043</v>
      </c>
      <c r="AA120" s="86">
        <f>AVERAGE($V$6:V120)</f>
        <v>4837.9028657859899</v>
      </c>
      <c r="AC120" s="47">
        <v>115</v>
      </c>
      <c r="AD120" s="74">
        <v>17</v>
      </c>
      <c r="AE120" s="74">
        <v>8</v>
      </c>
      <c r="AF120" s="73">
        <v>7</v>
      </c>
      <c r="AG120" s="72">
        <v>5896</v>
      </c>
      <c r="AH120" s="73">
        <v>16</v>
      </c>
      <c r="AI120" s="86">
        <v>4349.6643412605317</v>
      </c>
      <c r="AJ120" s="47" t="s">
        <v>117</v>
      </c>
      <c r="AM120" s="72">
        <f>AVERAGE($AG$6:AG120)</f>
        <v>9135.9478260869564</v>
      </c>
      <c r="AN120" s="73">
        <f>AVERAGE($AH$6:AH120)</f>
        <v>25.521739130434781</v>
      </c>
      <c r="AO120" s="47">
        <f>AVERAGE($AI$6:AI120)</f>
        <v>7598.2864664102153</v>
      </c>
    </row>
    <row r="121" spans="3:41" x14ac:dyDescent="0.35">
      <c r="C121" s="49">
        <v>116</v>
      </c>
      <c r="D121" s="74">
        <v>14</v>
      </c>
      <c r="E121" s="74">
        <v>5</v>
      </c>
      <c r="F121" s="73">
        <v>8</v>
      </c>
      <c r="G121" s="72">
        <v>3585</v>
      </c>
      <c r="H121" s="73">
        <v>17</v>
      </c>
      <c r="I121" s="86">
        <v>2019.6727659366202</v>
      </c>
      <c r="J121" s="47" t="s">
        <v>117</v>
      </c>
      <c r="L121" s="72">
        <f>AVERAGE($G$6:G121)</f>
        <v>5252.4655172413795</v>
      </c>
      <c r="M121" s="73">
        <f>AVERAGE($H$6:H121)</f>
        <v>25.181034482758619</v>
      </c>
      <c r="N121" s="86">
        <f>AVERAGE($I$6:I121)</f>
        <v>3709.9413434624717</v>
      </c>
      <c r="P121" s="47">
        <v>116</v>
      </c>
      <c r="Q121" s="71">
        <v>20</v>
      </c>
      <c r="R121" s="72">
        <v>4</v>
      </c>
      <c r="S121" s="73">
        <v>6</v>
      </c>
      <c r="T121" s="72">
        <v>5208</v>
      </c>
      <c r="U121" s="73">
        <v>22</v>
      </c>
      <c r="V121" s="86">
        <v>3660.4641576699128</v>
      </c>
      <c r="W121" s="47" t="s">
        <v>117</v>
      </c>
      <c r="Y121" s="72">
        <f>AVERAGE($T$6:T121)</f>
        <v>6363.5344827586205</v>
      </c>
      <c r="Z121" s="73">
        <f>AVERAGE($U$6:U121)</f>
        <v>26.655172413793103</v>
      </c>
      <c r="AA121" s="86">
        <f>AVERAGE($V$6:V121)</f>
        <v>4827.7525320953346</v>
      </c>
      <c r="AC121" s="47">
        <v>116</v>
      </c>
      <c r="AD121" s="74">
        <v>11</v>
      </c>
      <c r="AE121" s="74">
        <v>4</v>
      </c>
      <c r="AF121" s="73">
        <v>22</v>
      </c>
      <c r="AG121" s="72">
        <v>10298</v>
      </c>
      <c r="AH121" s="73">
        <v>29</v>
      </c>
      <c r="AI121" s="86">
        <v>8736.4484797306959</v>
      </c>
      <c r="AJ121" s="47" t="s">
        <v>117</v>
      </c>
      <c r="AM121" s="72">
        <f>AVERAGE($AG$6:AG121)</f>
        <v>9145.9655172413786</v>
      </c>
      <c r="AN121" s="73">
        <f>AVERAGE($AH$6:AH121)</f>
        <v>25.551724137931036</v>
      </c>
      <c r="AO121" s="47">
        <f>AVERAGE($AI$6:AI121)</f>
        <v>7608.0982079043579</v>
      </c>
    </row>
    <row r="122" spans="3:41" x14ac:dyDescent="0.35">
      <c r="C122" s="49">
        <v>117</v>
      </c>
      <c r="D122" s="74">
        <v>10</v>
      </c>
      <c r="E122" s="74">
        <v>8</v>
      </c>
      <c r="F122" s="73">
        <v>14</v>
      </c>
      <c r="G122" s="72">
        <v>3496</v>
      </c>
      <c r="H122" s="73">
        <v>16</v>
      </c>
      <c r="I122" s="86">
        <v>1956.5354224868552</v>
      </c>
      <c r="J122" s="47" t="s">
        <v>117</v>
      </c>
      <c r="L122" s="72">
        <f>AVERAGE($G$6:G122)</f>
        <v>5237.4529914529912</v>
      </c>
      <c r="M122" s="73">
        <f>AVERAGE($H$6:H122)</f>
        <v>25.102564102564102</v>
      </c>
      <c r="N122" s="86">
        <f>AVERAGE($I$6:I122)</f>
        <v>3694.9549680695172</v>
      </c>
      <c r="P122" s="47">
        <v>117</v>
      </c>
      <c r="Q122" s="71">
        <v>9</v>
      </c>
      <c r="R122" s="72">
        <v>3</v>
      </c>
      <c r="S122" s="73">
        <v>20</v>
      </c>
      <c r="T122" s="72">
        <v>6091</v>
      </c>
      <c r="U122" s="73">
        <v>26</v>
      </c>
      <c r="V122" s="86">
        <v>4566.4628967462877</v>
      </c>
      <c r="W122" s="47" t="s">
        <v>117</v>
      </c>
      <c r="Y122" s="72">
        <f>AVERAGE($T$6:T122)</f>
        <v>6361.2051282051279</v>
      </c>
      <c r="Z122" s="73">
        <f>AVERAGE($U$6:U122)</f>
        <v>26.649572649572651</v>
      </c>
      <c r="AA122" s="86">
        <f>AVERAGE($V$6:V122)</f>
        <v>4825.5192873487604</v>
      </c>
      <c r="AC122" s="47">
        <v>117</v>
      </c>
      <c r="AD122" s="74">
        <v>15</v>
      </c>
      <c r="AE122" s="74">
        <v>8</v>
      </c>
      <c r="AF122" s="73">
        <v>23</v>
      </c>
      <c r="AG122" s="72">
        <v>10796</v>
      </c>
      <c r="AH122" s="73">
        <v>30</v>
      </c>
      <c r="AI122" s="86">
        <v>9293.3213388097956</v>
      </c>
      <c r="AJ122" s="47" t="s">
        <v>117</v>
      </c>
      <c r="AM122" s="72">
        <f>AVERAGE($AG$6:AG122)</f>
        <v>9160.0683760683769</v>
      </c>
      <c r="AN122" s="73">
        <f>AVERAGE($AH$6:AH122)</f>
        <v>25.589743589743591</v>
      </c>
      <c r="AO122" s="47">
        <f>AVERAGE($AI$6:AI122)</f>
        <v>7622.5018244078237</v>
      </c>
    </row>
    <row r="123" spans="3:41" x14ac:dyDescent="0.35">
      <c r="C123" s="49">
        <v>118</v>
      </c>
      <c r="D123" s="74">
        <v>17</v>
      </c>
      <c r="E123" s="74">
        <v>7</v>
      </c>
      <c r="F123" s="73">
        <v>33</v>
      </c>
      <c r="G123" s="72">
        <v>8859</v>
      </c>
      <c r="H123" s="73">
        <v>43</v>
      </c>
      <c r="I123" s="86">
        <v>7304.8350493899316</v>
      </c>
      <c r="J123" s="47" t="s">
        <v>117</v>
      </c>
      <c r="L123" s="72">
        <f>AVERAGE($G$6:G123)</f>
        <v>5268.1440677966102</v>
      </c>
      <c r="M123" s="73">
        <f>AVERAGE($H$6:H123)</f>
        <v>25.254237288135592</v>
      </c>
      <c r="N123" s="86">
        <f>AVERAGE($I$6:I123)</f>
        <v>3725.5471721485037</v>
      </c>
      <c r="P123" s="47">
        <v>118</v>
      </c>
      <c r="Q123" s="71">
        <v>16</v>
      </c>
      <c r="R123" s="72">
        <v>10</v>
      </c>
      <c r="S123" s="73">
        <v>30</v>
      </c>
      <c r="T123" s="72">
        <v>8650</v>
      </c>
      <c r="U123" s="73">
        <v>36</v>
      </c>
      <c r="V123" s="86">
        <v>7133.6880184185293</v>
      </c>
      <c r="W123" s="47" t="s">
        <v>117</v>
      </c>
      <c r="Y123" s="72">
        <f>AVERAGE($T$6:T123)</f>
        <v>6380.6016949152545</v>
      </c>
      <c r="Z123" s="73">
        <f>AVERAGE($U$6:U123)</f>
        <v>26.728813559322035</v>
      </c>
      <c r="AA123" s="86">
        <f>AVERAGE($V$6:V123)</f>
        <v>4845.0800393069785</v>
      </c>
      <c r="AC123" s="47">
        <v>118</v>
      </c>
      <c r="AD123" s="74">
        <v>17</v>
      </c>
      <c r="AE123" s="74">
        <v>5</v>
      </c>
      <c r="AF123" s="73">
        <v>9</v>
      </c>
      <c r="AG123" s="72">
        <v>7535</v>
      </c>
      <c r="AH123" s="73">
        <v>21</v>
      </c>
      <c r="AI123" s="86">
        <v>6019.3952620420105</v>
      </c>
      <c r="AJ123" s="47" t="s">
        <v>117</v>
      </c>
      <c r="AM123" s="72">
        <f>AVERAGE($AG$6:AG123)</f>
        <v>9146.296610169491</v>
      </c>
      <c r="AN123" s="73">
        <f>AVERAGE($AH$6:AH123)</f>
        <v>25.550847457627118</v>
      </c>
      <c r="AO123" s="47">
        <f>AVERAGE($AI$6:AI123)</f>
        <v>7608.9161755742152</v>
      </c>
    </row>
    <row r="124" spans="3:41" x14ac:dyDescent="0.35">
      <c r="C124" s="49">
        <v>119</v>
      </c>
      <c r="D124" s="74">
        <v>13</v>
      </c>
      <c r="E124" s="74">
        <v>6</v>
      </c>
      <c r="F124" s="73">
        <v>28</v>
      </c>
      <c r="G124" s="72">
        <v>7222</v>
      </c>
      <c r="H124" s="73">
        <v>35</v>
      </c>
      <c r="I124" s="86">
        <v>5704.8808049265945</v>
      </c>
      <c r="J124" s="47" t="s">
        <v>117</v>
      </c>
      <c r="L124" s="72">
        <f>AVERAGE($G$6:G124)</f>
        <v>5284.5630252100837</v>
      </c>
      <c r="M124" s="73">
        <f>AVERAGE($H$6:H124)</f>
        <v>25.336134453781511</v>
      </c>
      <c r="N124" s="86">
        <f>AVERAGE($I$6:I124)</f>
        <v>3742.1802278861351</v>
      </c>
      <c r="P124" s="47">
        <v>119</v>
      </c>
      <c r="Q124" s="71">
        <v>17</v>
      </c>
      <c r="R124" s="72">
        <v>2</v>
      </c>
      <c r="S124" s="73">
        <v>18</v>
      </c>
      <c r="T124" s="72">
        <v>7664</v>
      </c>
      <c r="U124" s="73">
        <v>33</v>
      </c>
      <c r="V124" s="86">
        <v>6106.8872444859244</v>
      </c>
      <c r="W124" s="47" t="s">
        <v>117</v>
      </c>
      <c r="Y124" s="72">
        <f>AVERAGE($T$6:T124)</f>
        <v>6391.3865546218485</v>
      </c>
      <c r="Z124" s="73">
        <f>AVERAGE($U$6:U124)</f>
        <v>26.781512605042018</v>
      </c>
      <c r="AA124" s="86">
        <f>AVERAGE($V$6:V124)</f>
        <v>4855.683461199239</v>
      </c>
      <c r="AC124" s="47">
        <v>119</v>
      </c>
      <c r="AD124" s="74">
        <v>10</v>
      </c>
      <c r="AE124" s="74">
        <v>3</v>
      </c>
      <c r="AF124" s="73">
        <v>28</v>
      </c>
      <c r="AG124" s="72">
        <v>12361</v>
      </c>
      <c r="AH124" s="73">
        <v>35</v>
      </c>
      <c r="AI124" s="86">
        <v>10797.329313591259</v>
      </c>
      <c r="AJ124" s="47" t="s">
        <v>117</v>
      </c>
      <c r="AM124" s="72">
        <f>AVERAGE($AG$6:AG124)</f>
        <v>9173.3109243697472</v>
      </c>
      <c r="AN124" s="73">
        <f>AVERAGE($AH$6:AH124)</f>
        <v>25.630252100840337</v>
      </c>
      <c r="AO124" s="47">
        <f>AVERAGE($AI$6:AI124)</f>
        <v>7635.7095632886439</v>
      </c>
    </row>
    <row r="125" spans="3:41" x14ac:dyDescent="0.35">
      <c r="C125" s="49">
        <v>120</v>
      </c>
      <c r="D125" s="74">
        <v>10</v>
      </c>
      <c r="E125" s="74">
        <v>8</v>
      </c>
      <c r="F125" s="73">
        <v>22</v>
      </c>
      <c r="G125" s="72">
        <v>5096</v>
      </c>
      <c r="H125" s="73">
        <v>24</v>
      </c>
      <c r="I125" s="86">
        <v>3574.8091663633809</v>
      </c>
      <c r="J125" s="47" t="s">
        <v>117</v>
      </c>
      <c r="L125" s="72">
        <f>AVERAGE($G$6:G125)</f>
        <v>5282.9916666666668</v>
      </c>
      <c r="M125" s="73">
        <f>AVERAGE($H$6:H125)</f>
        <v>25.324999999999999</v>
      </c>
      <c r="N125" s="86">
        <f>AVERAGE($I$6:I125)</f>
        <v>3740.7854690401123</v>
      </c>
      <c r="P125" s="47">
        <v>120</v>
      </c>
      <c r="Q125" s="71">
        <v>19</v>
      </c>
      <c r="R125" s="72">
        <v>11</v>
      </c>
      <c r="S125" s="73">
        <v>1</v>
      </c>
      <c r="T125" s="72">
        <v>2477</v>
      </c>
      <c r="U125" s="73">
        <v>9</v>
      </c>
      <c r="V125" s="86">
        <v>947.05439750593359</v>
      </c>
      <c r="W125" s="47" t="s">
        <v>117</v>
      </c>
      <c r="Y125" s="72">
        <f>AVERAGE($T$6:T125)</f>
        <v>6358.7666666666664</v>
      </c>
      <c r="Z125" s="73">
        <f>AVERAGE($U$6:U125)</f>
        <v>26.633333333333333</v>
      </c>
      <c r="AA125" s="86">
        <f>AVERAGE($V$6:V125)</f>
        <v>4823.1115523351282</v>
      </c>
      <c r="AC125" s="47">
        <v>120</v>
      </c>
      <c r="AD125" s="74">
        <v>14</v>
      </c>
      <c r="AE125" s="74">
        <v>1</v>
      </c>
      <c r="AF125" s="73">
        <v>2</v>
      </c>
      <c r="AG125" s="72">
        <v>5287</v>
      </c>
      <c r="AH125" s="73">
        <v>15</v>
      </c>
      <c r="AI125" s="86">
        <v>3756.1877563942389</v>
      </c>
      <c r="AJ125" s="47" t="s">
        <v>117</v>
      </c>
      <c r="AM125" s="72">
        <f>AVERAGE($AG$6:AG125)</f>
        <v>9140.9249999999993</v>
      </c>
      <c r="AN125" s="73">
        <f>AVERAGE($AH$6:AH125)</f>
        <v>25.541666666666668</v>
      </c>
      <c r="AO125" s="47">
        <f>AVERAGE($AI$6:AI125)</f>
        <v>7603.3802148978575</v>
      </c>
    </row>
    <row r="126" spans="3:41" x14ac:dyDescent="0.35">
      <c r="C126" s="49">
        <v>121</v>
      </c>
      <c r="D126" s="74">
        <v>12</v>
      </c>
      <c r="E126" s="74">
        <v>9</v>
      </c>
      <c r="F126" s="73">
        <v>11</v>
      </c>
      <c r="G126" s="72">
        <v>3133</v>
      </c>
      <c r="H126" s="73">
        <v>14</v>
      </c>
      <c r="I126" s="86">
        <v>1576.2655955037105</v>
      </c>
      <c r="J126" s="47" t="s">
        <v>117</v>
      </c>
      <c r="L126" s="72">
        <f>AVERAGE($G$6:G126)</f>
        <v>5265.2231404958675</v>
      </c>
      <c r="M126" s="73">
        <f>AVERAGE($H$6:H126)</f>
        <v>25.231404958677686</v>
      </c>
      <c r="N126" s="86">
        <f>AVERAGE($I$6:I126)</f>
        <v>3722.8968750439435</v>
      </c>
      <c r="P126" s="47">
        <v>121</v>
      </c>
      <c r="Q126" s="71">
        <v>23</v>
      </c>
      <c r="R126" s="72">
        <v>10</v>
      </c>
      <c r="S126" s="73">
        <v>11</v>
      </c>
      <c r="T126" s="72">
        <v>5890</v>
      </c>
      <c r="U126" s="73">
        <v>24</v>
      </c>
      <c r="V126" s="86">
        <v>4307.9291539516271</v>
      </c>
      <c r="W126" s="47" t="s">
        <v>117</v>
      </c>
      <c r="Y126" s="72">
        <f>AVERAGE($T$6:T126)</f>
        <v>6354.8925619834708</v>
      </c>
      <c r="Z126" s="73">
        <f>AVERAGE($U$6:U126)</f>
        <v>26.611570247933884</v>
      </c>
      <c r="AA126" s="86">
        <f>AVERAGE($V$6:V126)</f>
        <v>4818.8538465633628</v>
      </c>
      <c r="AC126" s="47">
        <v>121</v>
      </c>
      <c r="AD126" s="74">
        <v>17</v>
      </c>
      <c r="AE126" s="74">
        <v>6</v>
      </c>
      <c r="AF126" s="73">
        <v>23</v>
      </c>
      <c r="AG126" s="72">
        <v>12122</v>
      </c>
      <c r="AH126" s="73">
        <v>34</v>
      </c>
      <c r="AI126" s="86">
        <v>10632.885654651589</v>
      </c>
      <c r="AJ126" s="47" t="s">
        <v>117</v>
      </c>
      <c r="AM126" s="72">
        <f>AVERAGE($AG$6:AG126)</f>
        <v>9165.5619834710742</v>
      </c>
      <c r="AN126" s="73">
        <f>AVERAGE($AH$6:AH126)</f>
        <v>25.611570247933884</v>
      </c>
      <c r="AO126" s="47">
        <f>AVERAGE($AI$6:AI126)</f>
        <v>7628.4174499371447</v>
      </c>
    </row>
    <row r="127" spans="3:41" x14ac:dyDescent="0.35">
      <c r="C127" s="49">
        <v>122</v>
      </c>
      <c r="D127" s="74">
        <v>15</v>
      </c>
      <c r="E127" s="74">
        <v>6</v>
      </c>
      <c r="F127" s="73">
        <v>32</v>
      </c>
      <c r="G127" s="72">
        <v>8422</v>
      </c>
      <c r="H127" s="73">
        <v>41</v>
      </c>
      <c r="I127" s="86">
        <v>6900.0608917467107</v>
      </c>
      <c r="J127" s="47" t="s">
        <v>117</v>
      </c>
      <c r="L127" s="72">
        <f>AVERAGE($G$6:G127)</f>
        <v>5291.0983606557375</v>
      </c>
      <c r="M127" s="73">
        <f>AVERAGE($H$6:H127)</f>
        <v>25.360655737704917</v>
      </c>
      <c r="N127" s="86">
        <f>AVERAGE($I$6:I127)</f>
        <v>3748.9392030497042</v>
      </c>
      <c r="P127" s="47">
        <v>122</v>
      </c>
      <c r="Q127" s="71">
        <v>17</v>
      </c>
      <c r="R127" s="72">
        <v>5</v>
      </c>
      <c r="S127" s="73">
        <v>12</v>
      </c>
      <c r="T127" s="72">
        <v>5705</v>
      </c>
      <c r="U127" s="73">
        <v>24</v>
      </c>
      <c r="V127" s="86">
        <v>4139.8746857142214</v>
      </c>
      <c r="W127" s="47" t="s">
        <v>117</v>
      </c>
      <c r="Y127" s="72">
        <f>AVERAGE($T$6:T127)</f>
        <v>6349.5655737704919</v>
      </c>
      <c r="Z127" s="73">
        <f>AVERAGE($U$6:U127)</f>
        <v>26.590163934426229</v>
      </c>
      <c r="AA127" s="86">
        <f>AVERAGE($V$6:V127)</f>
        <v>4813.2884436055838</v>
      </c>
      <c r="AC127" s="47">
        <v>122</v>
      </c>
      <c r="AD127" s="74">
        <v>15</v>
      </c>
      <c r="AE127" s="74">
        <v>9</v>
      </c>
      <c r="AF127" s="73">
        <v>17</v>
      </c>
      <c r="AG127" s="72">
        <v>8383</v>
      </c>
      <c r="AH127" s="73">
        <v>23</v>
      </c>
      <c r="AI127" s="86">
        <v>6762.6729116125734</v>
      </c>
      <c r="AJ127" s="47" t="s">
        <v>117</v>
      </c>
      <c r="AM127" s="72">
        <f>AVERAGE($AG$6:AG127)</f>
        <v>9159.1475409836057</v>
      </c>
      <c r="AN127" s="73">
        <f>AVERAGE($AH$6:AH127)</f>
        <v>25.590163934426229</v>
      </c>
      <c r="AO127" s="47">
        <f>AVERAGE($AI$6:AI127)</f>
        <v>7621.3211832295656</v>
      </c>
    </row>
    <row r="128" spans="3:41" x14ac:dyDescent="0.35">
      <c r="C128" s="49">
        <v>123</v>
      </c>
      <c r="D128" s="74">
        <v>11</v>
      </c>
      <c r="E128" s="74">
        <v>5</v>
      </c>
      <c r="F128" s="73">
        <v>22</v>
      </c>
      <c r="G128" s="72">
        <v>5785</v>
      </c>
      <c r="H128" s="73">
        <v>28</v>
      </c>
      <c r="I128" s="86">
        <v>4213.8679496662662</v>
      </c>
      <c r="J128" s="47" t="s">
        <v>117</v>
      </c>
      <c r="L128" s="72">
        <f>AVERAGE($G$6:G128)</f>
        <v>5295.1138211382113</v>
      </c>
      <c r="M128" s="73">
        <f>AVERAGE($H$6:H128)</f>
        <v>25.382113821138212</v>
      </c>
      <c r="N128" s="86">
        <f>AVERAGE($I$6:I128)</f>
        <v>3752.7191115587821</v>
      </c>
      <c r="P128" s="47">
        <v>123</v>
      </c>
      <c r="Q128" s="71">
        <v>10</v>
      </c>
      <c r="R128" s="72">
        <v>8</v>
      </c>
      <c r="S128" s="73">
        <v>27</v>
      </c>
      <c r="T128" s="72">
        <v>6966</v>
      </c>
      <c r="U128" s="73">
        <v>29</v>
      </c>
      <c r="V128" s="86">
        <v>5454.0427711088569</v>
      </c>
      <c r="W128" s="47" t="s">
        <v>117</v>
      </c>
      <c r="Y128" s="72">
        <f>AVERAGE($T$6:T128)</f>
        <v>6354.5772357723581</v>
      </c>
      <c r="Z128" s="73">
        <f>AVERAGE($U$6:U128)</f>
        <v>26.609756097560975</v>
      </c>
      <c r="AA128" s="86">
        <f>AVERAGE($V$6:V128)</f>
        <v>4818.4978283820337</v>
      </c>
      <c r="AC128" s="47">
        <v>123</v>
      </c>
      <c r="AD128" s="74">
        <v>16</v>
      </c>
      <c r="AE128" s="74">
        <v>6</v>
      </c>
      <c r="AF128" s="73">
        <v>22</v>
      </c>
      <c r="AG128" s="72">
        <v>11422</v>
      </c>
      <c r="AH128" s="73">
        <v>32</v>
      </c>
      <c r="AI128" s="86">
        <v>9848.0738321574863</v>
      </c>
      <c r="AJ128" s="47" t="s">
        <v>117</v>
      </c>
      <c r="AM128" s="72">
        <f>AVERAGE($AG$6:AG128)</f>
        <v>9177.5447154471549</v>
      </c>
      <c r="AN128" s="73">
        <f>AVERAGE($AH$6:AH128)</f>
        <v>25.642276422764226</v>
      </c>
      <c r="AO128" s="47">
        <f>AVERAGE($AI$6:AI128)</f>
        <v>7639.4248633021507</v>
      </c>
    </row>
    <row r="129" spans="3:41" x14ac:dyDescent="0.35">
      <c r="C129" s="49">
        <v>124</v>
      </c>
      <c r="D129" s="74">
        <v>13</v>
      </c>
      <c r="E129" s="74">
        <v>5</v>
      </c>
      <c r="F129" s="73">
        <v>3</v>
      </c>
      <c r="G129" s="72">
        <v>2385</v>
      </c>
      <c r="H129" s="73">
        <v>11</v>
      </c>
      <c r="I129" s="86">
        <v>796.23856034491291</v>
      </c>
      <c r="J129" s="47" t="s">
        <v>117</v>
      </c>
      <c r="L129" s="72">
        <f>AVERAGE($G$6:G129)</f>
        <v>5271.6451612903229</v>
      </c>
      <c r="M129" s="73">
        <f>AVERAGE($H$6:H129)</f>
        <v>25.266129032258064</v>
      </c>
      <c r="N129" s="86">
        <f>AVERAGE($I$6:I129)</f>
        <v>3728.8765264683475</v>
      </c>
      <c r="P129" s="47">
        <v>124</v>
      </c>
      <c r="Q129" s="71">
        <v>23</v>
      </c>
      <c r="R129" s="72">
        <v>7</v>
      </c>
      <c r="S129" s="73">
        <v>16</v>
      </c>
      <c r="T129" s="72">
        <v>7619</v>
      </c>
      <c r="U129" s="73">
        <v>32</v>
      </c>
      <c r="V129" s="86">
        <v>6135.819108576402</v>
      </c>
      <c r="W129" s="47" t="s">
        <v>117</v>
      </c>
      <c r="Y129" s="72">
        <f>AVERAGE($T$6:T129)</f>
        <v>6364.7741935483873</v>
      </c>
      <c r="Z129" s="73">
        <f>AVERAGE($U$6:U129)</f>
        <v>26.653225806451612</v>
      </c>
      <c r="AA129" s="86">
        <f>AVERAGE($V$6:V129)</f>
        <v>4829.1213870932779</v>
      </c>
      <c r="AC129" s="47">
        <v>124</v>
      </c>
      <c r="AD129" s="74">
        <v>15</v>
      </c>
      <c r="AE129" s="74">
        <v>6</v>
      </c>
      <c r="AF129" s="73">
        <v>1</v>
      </c>
      <c r="AG129" s="72">
        <v>3722</v>
      </c>
      <c r="AH129" s="73">
        <v>10</v>
      </c>
      <c r="AI129" s="86">
        <v>2168.8506889457858</v>
      </c>
      <c r="AJ129" s="47" t="s">
        <v>117</v>
      </c>
      <c r="AM129" s="72">
        <f>AVERAGE($AG$6:AG129)</f>
        <v>9133.5483870967746</v>
      </c>
      <c r="AN129" s="73">
        <f>AVERAGE($AH$6:AH129)</f>
        <v>25.516129032258064</v>
      </c>
      <c r="AO129" s="47">
        <f>AVERAGE($AI$6:AI129)</f>
        <v>7595.3073296379862</v>
      </c>
    </row>
    <row r="130" spans="3:41" x14ac:dyDescent="0.35">
      <c r="C130" s="49">
        <v>125</v>
      </c>
      <c r="D130" s="74">
        <v>14</v>
      </c>
      <c r="E130" s="74">
        <v>3</v>
      </c>
      <c r="F130" s="73">
        <v>0</v>
      </c>
      <c r="G130" s="72">
        <v>2311</v>
      </c>
      <c r="H130" s="73">
        <v>11</v>
      </c>
      <c r="I130" s="86">
        <v>767.98543928150866</v>
      </c>
      <c r="J130" s="47" t="s">
        <v>117</v>
      </c>
      <c r="L130" s="72">
        <f>AVERAGE($G$6:G130)</f>
        <v>5247.96</v>
      </c>
      <c r="M130" s="73">
        <f>AVERAGE($H$6:H130)</f>
        <v>25.152000000000001</v>
      </c>
      <c r="N130" s="86">
        <f>AVERAGE($I$6:I130)</f>
        <v>3705.1893977708528</v>
      </c>
      <c r="P130" s="47">
        <v>125</v>
      </c>
      <c r="Q130" s="71">
        <v>16</v>
      </c>
      <c r="R130" s="72">
        <v>5</v>
      </c>
      <c r="S130" s="73">
        <v>34</v>
      </c>
      <c r="T130" s="72">
        <v>10535</v>
      </c>
      <c r="U130" s="73">
        <v>45</v>
      </c>
      <c r="V130" s="86">
        <v>8976.4215953111525</v>
      </c>
      <c r="W130" s="47" t="s">
        <v>117</v>
      </c>
      <c r="Y130" s="72">
        <f>AVERAGE($T$6:T130)</f>
        <v>6398.1360000000004</v>
      </c>
      <c r="Z130" s="73">
        <f>AVERAGE($U$6:U130)</f>
        <v>26.8</v>
      </c>
      <c r="AA130" s="86">
        <f>AVERAGE($V$6:V130)</f>
        <v>4862.2997887590209</v>
      </c>
      <c r="AC130" s="47">
        <v>125</v>
      </c>
      <c r="AD130" s="74">
        <v>18</v>
      </c>
      <c r="AE130" s="74">
        <v>10</v>
      </c>
      <c r="AF130" s="73">
        <v>16</v>
      </c>
      <c r="AG130" s="72">
        <v>8770</v>
      </c>
      <c r="AH130" s="73">
        <v>24</v>
      </c>
      <c r="AI130" s="86">
        <v>7191.1999022059099</v>
      </c>
      <c r="AJ130" s="47" t="s">
        <v>117</v>
      </c>
      <c r="AM130" s="72">
        <f>AVERAGE($AG$6:AG130)</f>
        <v>9130.64</v>
      </c>
      <c r="AN130" s="73">
        <f>AVERAGE($AH$6:AH130)</f>
        <v>25.504000000000001</v>
      </c>
      <c r="AO130" s="47">
        <f>AVERAGE($AI$6:AI130)</f>
        <v>7592.0744702185302</v>
      </c>
    </row>
    <row r="131" spans="3:41" x14ac:dyDescent="0.35">
      <c r="C131" s="49">
        <v>126</v>
      </c>
      <c r="D131" s="74">
        <v>19</v>
      </c>
      <c r="E131" s="74">
        <v>6</v>
      </c>
      <c r="F131" s="73">
        <v>29</v>
      </c>
      <c r="G131" s="72">
        <v>8622</v>
      </c>
      <c r="H131" s="73">
        <v>42</v>
      </c>
      <c r="I131" s="86">
        <v>7062.276661799192</v>
      </c>
      <c r="J131" s="47" t="s">
        <v>117</v>
      </c>
      <c r="L131" s="72">
        <f>AVERAGE($G$6:G131)</f>
        <v>5274.7380952380954</v>
      </c>
      <c r="M131" s="73">
        <f>AVERAGE($H$6:H131)</f>
        <v>25.285714285714285</v>
      </c>
      <c r="N131" s="86">
        <f>AVERAGE($I$6:I131)</f>
        <v>3731.8329474853631</v>
      </c>
      <c r="P131" s="47">
        <v>126</v>
      </c>
      <c r="Q131" s="71">
        <v>19</v>
      </c>
      <c r="R131" s="72">
        <v>1</v>
      </c>
      <c r="S131" s="73">
        <v>3</v>
      </c>
      <c r="T131" s="72">
        <v>4867</v>
      </c>
      <c r="U131" s="73">
        <v>21</v>
      </c>
      <c r="V131" s="86">
        <v>3325.1767589920146</v>
      </c>
      <c r="W131" s="47" t="s">
        <v>117</v>
      </c>
      <c r="Y131" s="72">
        <f>AVERAGE($T$6:T131)</f>
        <v>6385.9841269841272</v>
      </c>
      <c r="Z131" s="73">
        <f>AVERAGE($U$6:U131)</f>
        <v>26.753968253968253</v>
      </c>
      <c r="AA131" s="86">
        <f>AVERAGE($V$6:V131)</f>
        <v>4850.1003996338859</v>
      </c>
      <c r="AC131" s="47">
        <v>126</v>
      </c>
      <c r="AD131" s="74">
        <v>13</v>
      </c>
      <c r="AE131" s="74">
        <v>3</v>
      </c>
      <c r="AF131" s="73">
        <v>14</v>
      </c>
      <c r="AG131" s="72">
        <v>8511</v>
      </c>
      <c r="AH131" s="73">
        <v>24</v>
      </c>
      <c r="AI131" s="86">
        <v>7010.8137369203423</v>
      </c>
      <c r="AJ131" s="47" t="s">
        <v>117</v>
      </c>
      <c r="AM131" s="72">
        <f>AVERAGE($AG$6:AG131)</f>
        <v>9125.7222222222226</v>
      </c>
      <c r="AN131" s="73">
        <f>AVERAGE($AH$6:AH131)</f>
        <v>25.49206349206349</v>
      </c>
      <c r="AO131" s="47">
        <f>AVERAGE($AI$6:AI131)</f>
        <v>7587.4612897955285</v>
      </c>
    </row>
    <row r="132" spans="3:41" x14ac:dyDescent="0.35">
      <c r="C132" s="49">
        <v>127</v>
      </c>
      <c r="D132" s="74">
        <v>15</v>
      </c>
      <c r="E132" s="74">
        <v>8</v>
      </c>
      <c r="F132" s="73">
        <v>27</v>
      </c>
      <c r="G132" s="72">
        <v>7096</v>
      </c>
      <c r="H132" s="73">
        <v>34</v>
      </c>
      <c r="I132" s="86">
        <v>5549.8975418969148</v>
      </c>
      <c r="J132" s="47" t="s">
        <v>117</v>
      </c>
      <c r="L132" s="72">
        <f>AVERAGE($G$6:G132)</f>
        <v>5289.0787401574808</v>
      </c>
      <c r="M132" s="73">
        <f>AVERAGE($H$6:H132)</f>
        <v>25.354330708661418</v>
      </c>
      <c r="N132" s="86">
        <f>AVERAGE($I$6:I132)</f>
        <v>3746.148416732698</v>
      </c>
      <c r="P132" s="47">
        <v>127</v>
      </c>
      <c r="Q132" s="71">
        <v>10</v>
      </c>
      <c r="R132" s="72">
        <v>1</v>
      </c>
      <c r="S132" s="73">
        <v>12</v>
      </c>
      <c r="T132" s="72">
        <v>4867</v>
      </c>
      <c r="U132" s="73">
        <v>21</v>
      </c>
      <c r="V132" s="86">
        <v>3318.4752691546482</v>
      </c>
      <c r="W132" s="47" t="s">
        <v>117</v>
      </c>
      <c r="Y132" s="72">
        <f>AVERAGE($T$6:T132)</f>
        <v>6374.0236220472443</v>
      </c>
      <c r="Z132" s="73">
        <f>AVERAGE($U$6:U132)</f>
        <v>26.708661417322833</v>
      </c>
      <c r="AA132" s="86">
        <f>AVERAGE($V$6:V132)</f>
        <v>4838.0403592364119</v>
      </c>
      <c r="AC132" s="47">
        <v>127</v>
      </c>
      <c r="AD132" s="74">
        <v>14</v>
      </c>
      <c r="AE132" s="74">
        <v>5</v>
      </c>
      <c r="AF132" s="73">
        <v>2</v>
      </c>
      <c r="AG132" s="72">
        <v>4035</v>
      </c>
      <c r="AH132" s="73">
        <v>11</v>
      </c>
      <c r="AI132" s="86">
        <v>2529.3587592767253</v>
      </c>
      <c r="AJ132" s="47" t="s">
        <v>117</v>
      </c>
      <c r="AM132" s="72">
        <f>AVERAGE($AG$6:AG132)</f>
        <v>9085.6377952755902</v>
      </c>
      <c r="AN132" s="73">
        <f>AVERAGE($AH$6:AH132)</f>
        <v>25.377952755905511</v>
      </c>
      <c r="AO132" s="47">
        <f>AVERAGE($AI$6:AI132)</f>
        <v>7547.6337108150656</v>
      </c>
    </row>
    <row r="133" spans="3:41" x14ac:dyDescent="0.35">
      <c r="C133" s="49">
        <v>128</v>
      </c>
      <c r="D133" s="74">
        <v>14</v>
      </c>
      <c r="E133" s="74">
        <v>5</v>
      </c>
      <c r="F133" s="73">
        <v>7</v>
      </c>
      <c r="G133" s="72">
        <v>3385</v>
      </c>
      <c r="H133" s="73">
        <v>16</v>
      </c>
      <c r="I133" s="86">
        <v>1831.9965185649812</v>
      </c>
      <c r="J133" s="47" t="s">
        <v>117</v>
      </c>
      <c r="L133" s="72">
        <f>AVERAGE($G$6:G133)</f>
        <v>5274.203125</v>
      </c>
      <c r="M133" s="73">
        <f>AVERAGE($H$6:H133)</f>
        <v>25.28125</v>
      </c>
      <c r="N133" s="86">
        <f>AVERAGE($I$6:I133)</f>
        <v>3731.194105028263</v>
      </c>
      <c r="P133" s="47">
        <v>128</v>
      </c>
      <c r="Q133" s="71">
        <v>12</v>
      </c>
      <c r="R133" s="72">
        <v>3</v>
      </c>
      <c r="S133" s="73">
        <v>23</v>
      </c>
      <c r="T133" s="72">
        <v>7471</v>
      </c>
      <c r="U133" s="73">
        <v>32</v>
      </c>
      <c r="V133" s="86">
        <v>5969.2441243380281</v>
      </c>
      <c r="W133" s="47" t="s">
        <v>117</v>
      </c>
      <c r="Y133" s="72">
        <f>AVERAGE($T$6:T133)</f>
        <v>6382.59375</v>
      </c>
      <c r="Z133" s="73">
        <f>AVERAGE($U$6:U133)</f>
        <v>26.75</v>
      </c>
      <c r="AA133" s="86">
        <f>AVERAGE($V$6:V133)</f>
        <v>4846.8778886512682</v>
      </c>
      <c r="AC133" s="47">
        <v>128</v>
      </c>
      <c r="AD133" s="74">
        <v>16</v>
      </c>
      <c r="AE133" s="74">
        <v>4</v>
      </c>
      <c r="AF133" s="73">
        <v>16</v>
      </c>
      <c r="AG133" s="72">
        <v>9948</v>
      </c>
      <c r="AH133" s="73">
        <v>28</v>
      </c>
      <c r="AI133" s="86">
        <v>8410.0092259857338</v>
      </c>
      <c r="AJ133" s="47" t="s">
        <v>117</v>
      </c>
      <c r="AM133" s="72">
        <f>AVERAGE($AG$6:AG133)</f>
        <v>9092.375</v>
      </c>
      <c r="AN133" s="73">
        <f>AVERAGE($AH$6:AH133)</f>
        <v>25.3984375</v>
      </c>
      <c r="AO133" s="47">
        <f>AVERAGE($AI$6:AI133)</f>
        <v>7554.3710195273361</v>
      </c>
    </row>
    <row r="134" spans="3:41" x14ac:dyDescent="0.35">
      <c r="C134" s="49">
        <v>129</v>
      </c>
      <c r="D134" s="74">
        <v>13</v>
      </c>
      <c r="E134" s="74">
        <v>6</v>
      </c>
      <c r="F134" s="73">
        <v>13</v>
      </c>
      <c r="G134" s="72">
        <v>4222</v>
      </c>
      <c r="H134" s="73">
        <v>20</v>
      </c>
      <c r="I134" s="86">
        <v>2690.9278747684634</v>
      </c>
      <c r="J134" s="47" t="s">
        <v>117</v>
      </c>
      <c r="L134" s="72">
        <f>AVERAGE($G$6:G134)</f>
        <v>5266.0465116279074</v>
      </c>
      <c r="M134" s="73">
        <f>AVERAGE($H$6:H134)</f>
        <v>25.240310077519378</v>
      </c>
      <c r="N134" s="86">
        <f>AVERAGE($I$6:I134)</f>
        <v>3723.1300257239232</v>
      </c>
      <c r="P134" s="47">
        <v>129</v>
      </c>
      <c r="Q134" s="71">
        <v>11</v>
      </c>
      <c r="R134" s="72">
        <v>3</v>
      </c>
      <c r="S134" s="73">
        <v>4</v>
      </c>
      <c r="T134" s="72">
        <v>2871</v>
      </c>
      <c r="U134" s="73">
        <v>12</v>
      </c>
      <c r="V134" s="86">
        <v>1317.6536523763107</v>
      </c>
      <c r="W134" s="47" t="s">
        <v>117</v>
      </c>
      <c r="Y134" s="72">
        <f>AVERAGE($T$6:T134)</f>
        <v>6355.3720930232557</v>
      </c>
      <c r="Z134" s="73">
        <f>AVERAGE($U$6:U134)</f>
        <v>26.635658914728683</v>
      </c>
      <c r="AA134" s="86">
        <f>AVERAGE($V$6:V134)</f>
        <v>4819.519561238284</v>
      </c>
      <c r="AC134" s="47">
        <v>129</v>
      </c>
      <c r="AD134" s="74">
        <v>15</v>
      </c>
      <c r="AE134" s="74">
        <v>6</v>
      </c>
      <c r="AF134" s="73">
        <v>31</v>
      </c>
      <c r="AG134" s="72">
        <v>14222</v>
      </c>
      <c r="AH134" s="73">
        <v>40</v>
      </c>
      <c r="AI134" s="86">
        <v>12683.072047661484</v>
      </c>
      <c r="AJ134" s="47" t="s">
        <v>117</v>
      </c>
      <c r="AM134" s="72">
        <f>AVERAGE($AG$6:AG134)</f>
        <v>9132.1395348837214</v>
      </c>
      <c r="AN134" s="73">
        <f>AVERAGE($AH$6:AH134)</f>
        <v>25.511627906976745</v>
      </c>
      <c r="AO134" s="47">
        <f>AVERAGE($AI$6:AI134)</f>
        <v>7594.1283918384543</v>
      </c>
    </row>
    <row r="135" spans="3:41" x14ac:dyDescent="0.35">
      <c r="C135" s="49">
        <v>130</v>
      </c>
      <c r="D135" s="74">
        <v>9</v>
      </c>
      <c r="E135" s="74">
        <v>8</v>
      </c>
      <c r="F135" s="73">
        <v>19</v>
      </c>
      <c r="G135" s="72">
        <v>4296</v>
      </c>
      <c r="H135" s="73">
        <v>20</v>
      </c>
      <c r="I135" s="86">
        <v>2788.964547349688</v>
      </c>
      <c r="J135" s="47" t="s">
        <v>117</v>
      </c>
      <c r="L135" s="72">
        <f>AVERAGE($G$6:G135)</f>
        <v>5258.5846153846151</v>
      </c>
      <c r="M135" s="73">
        <f>AVERAGE($H$6:H135)</f>
        <v>25.2</v>
      </c>
      <c r="N135" s="86">
        <f>AVERAGE($I$6:I135)</f>
        <v>3715.9441374287367</v>
      </c>
      <c r="P135" s="47">
        <v>130</v>
      </c>
      <c r="Q135" s="71">
        <v>14</v>
      </c>
      <c r="R135" s="72">
        <v>9</v>
      </c>
      <c r="S135" s="73">
        <v>10</v>
      </c>
      <c r="T135" s="72">
        <v>3783</v>
      </c>
      <c r="U135" s="73">
        <v>15</v>
      </c>
      <c r="V135" s="86">
        <v>2240.4871822107179</v>
      </c>
      <c r="W135" s="47" t="s">
        <v>117</v>
      </c>
      <c r="Y135" s="72">
        <f>AVERAGE($T$6:T135)</f>
        <v>6335.5846153846151</v>
      </c>
      <c r="Z135" s="73">
        <f>AVERAGE($U$6:U135)</f>
        <v>26.546153846153846</v>
      </c>
      <c r="AA135" s="86">
        <f>AVERAGE($V$6:V135)</f>
        <v>4799.6808506303787</v>
      </c>
      <c r="AC135" s="47">
        <v>130</v>
      </c>
      <c r="AD135" s="74">
        <v>14</v>
      </c>
      <c r="AE135" s="74">
        <v>2</v>
      </c>
      <c r="AF135" s="73">
        <v>9</v>
      </c>
      <c r="AG135" s="72">
        <v>7424</v>
      </c>
      <c r="AH135" s="73">
        <v>21</v>
      </c>
      <c r="AI135" s="86">
        <v>5850.8507900116028</v>
      </c>
      <c r="AJ135" s="47" t="s">
        <v>117</v>
      </c>
      <c r="AM135" s="72">
        <f>AVERAGE($AG$6:AG135)</f>
        <v>9119</v>
      </c>
      <c r="AN135" s="73">
        <f>AVERAGE($AH$6:AH135)</f>
        <v>25.476923076923075</v>
      </c>
      <c r="AO135" s="47">
        <f>AVERAGE($AI$6:AI135)</f>
        <v>7580.718564132093</v>
      </c>
    </row>
    <row r="136" spans="3:41" x14ac:dyDescent="0.35">
      <c r="C136" s="49">
        <v>131</v>
      </c>
      <c r="D136" s="74">
        <v>17</v>
      </c>
      <c r="E136" s="74">
        <v>8</v>
      </c>
      <c r="F136" s="73">
        <v>24</v>
      </c>
      <c r="G136" s="72">
        <v>6896</v>
      </c>
      <c r="H136" s="73">
        <v>33</v>
      </c>
      <c r="I136" s="86">
        <v>5382.4705858289872</v>
      </c>
      <c r="J136" s="47" t="s">
        <v>117</v>
      </c>
      <c r="L136" s="72">
        <f>AVERAGE($G$6:G136)</f>
        <v>5271.0839694656488</v>
      </c>
      <c r="M136" s="73">
        <f>AVERAGE($H$6:H136)</f>
        <v>25.259541984732824</v>
      </c>
      <c r="N136" s="86">
        <f>AVERAGE($I$6:I136)</f>
        <v>3728.6657133707236</v>
      </c>
      <c r="P136" s="47">
        <v>131</v>
      </c>
      <c r="Q136" s="71">
        <v>16</v>
      </c>
      <c r="R136" s="72">
        <v>11</v>
      </c>
      <c r="S136" s="73">
        <v>21</v>
      </c>
      <c r="T136" s="72">
        <v>6387</v>
      </c>
      <c r="U136" s="73">
        <v>26</v>
      </c>
      <c r="V136" s="86">
        <v>4876.4127570581259</v>
      </c>
      <c r="W136" s="47" t="s">
        <v>117</v>
      </c>
      <c r="Y136" s="72">
        <f>AVERAGE($T$6:T136)</f>
        <v>6335.9770992366412</v>
      </c>
      <c r="Z136" s="73">
        <f>AVERAGE($U$6:U136)</f>
        <v>26.541984732824428</v>
      </c>
      <c r="AA136" s="86">
        <f>AVERAGE($V$6:V136)</f>
        <v>4800.2665903741026</v>
      </c>
      <c r="AC136" s="47">
        <v>131</v>
      </c>
      <c r="AD136" s="74">
        <v>11</v>
      </c>
      <c r="AE136" s="74">
        <v>5</v>
      </c>
      <c r="AF136" s="73">
        <v>31</v>
      </c>
      <c r="AG136" s="72">
        <v>13135</v>
      </c>
      <c r="AH136" s="73">
        <v>37</v>
      </c>
      <c r="AI136" s="86">
        <v>11605.792764148302</v>
      </c>
      <c r="AJ136" s="47" t="s">
        <v>117</v>
      </c>
      <c r="AM136" s="72">
        <f>AVERAGE($AG$6:AG136)</f>
        <v>9149.6564885496191</v>
      </c>
      <c r="AN136" s="73">
        <f>AVERAGE($AH$6:AH136)</f>
        <v>25.564885496183205</v>
      </c>
      <c r="AO136" s="47">
        <f>AVERAGE($AI$6:AI136)</f>
        <v>7611.4443213841259</v>
      </c>
    </row>
    <row r="137" spans="3:41" x14ac:dyDescent="0.35">
      <c r="C137" s="49">
        <v>132</v>
      </c>
      <c r="D137" s="74">
        <v>13</v>
      </c>
      <c r="E137" s="74">
        <v>6</v>
      </c>
      <c r="F137" s="73">
        <v>24</v>
      </c>
      <c r="G137" s="72">
        <v>6422</v>
      </c>
      <c r="H137" s="73">
        <v>31</v>
      </c>
      <c r="I137" s="86">
        <v>4822.2685146593503</v>
      </c>
      <c r="J137" s="47" t="s">
        <v>117</v>
      </c>
      <c r="L137" s="72">
        <f>AVERAGE($G$6:G137)</f>
        <v>5279.80303030303</v>
      </c>
      <c r="M137" s="73">
        <f>AVERAGE($H$6:H137)</f>
        <v>25.303030303030305</v>
      </c>
      <c r="N137" s="86">
        <f>AVERAGE($I$6:I137)</f>
        <v>3736.9505830774556</v>
      </c>
      <c r="P137" s="47">
        <v>132</v>
      </c>
      <c r="Q137" s="71">
        <v>12</v>
      </c>
      <c r="R137" s="72">
        <v>8</v>
      </c>
      <c r="S137" s="73">
        <v>19</v>
      </c>
      <c r="T137" s="72">
        <v>5586</v>
      </c>
      <c r="U137" s="73">
        <v>23</v>
      </c>
      <c r="V137" s="86">
        <v>4069.136751634006</v>
      </c>
      <c r="W137" s="47" t="s">
        <v>117</v>
      </c>
      <c r="Y137" s="72">
        <f>AVERAGE($T$6:T137)</f>
        <v>6330.295454545455</v>
      </c>
      <c r="Z137" s="73">
        <f>AVERAGE($U$6:U137)</f>
        <v>26.515151515151516</v>
      </c>
      <c r="AA137" s="86">
        <f>AVERAGE($V$6:V137)</f>
        <v>4794.7277279594045</v>
      </c>
      <c r="AC137" s="47">
        <v>132</v>
      </c>
      <c r="AD137" s="74">
        <v>17</v>
      </c>
      <c r="AE137" s="74">
        <v>6</v>
      </c>
      <c r="AF137" s="73">
        <v>35</v>
      </c>
      <c r="AG137" s="72">
        <v>16322</v>
      </c>
      <c r="AH137" s="73">
        <v>46</v>
      </c>
      <c r="AI137" s="86">
        <v>14741.315098953382</v>
      </c>
      <c r="AJ137" s="47" t="s">
        <v>117</v>
      </c>
      <c r="AM137" s="72">
        <f>AVERAGE($AG$6:AG137)</f>
        <v>9203.992424242424</v>
      </c>
      <c r="AN137" s="73">
        <f>AVERAGE($AH$6:AH137)</f>
        <v>25.719696969696969</v>
      </c>
      <c r="AO137" s="47">
        <f>AVERAGE($AI$6:AI137)</f>
        <v>7665.458493941469</v>
      </c>
    </row>
    <row r="138" spans="3:41" x14ac:dyDescent="0.35">
      <c r="C138" s="49">
        <v>133</v>
      </c>
      <c r="D138" s="74">
        <v>18</v>
      </c>
      <c r="E138" s="74">
        <v>6</v>
      </c>
      <c r="F138" s="73">
        <v>1</v>
      </c>
      <c r="G138" s="72">
        <v>2822</v>
      </c>
      <c r="H138" s="73">
        <v>13</v>
      </c>
      <c r="I138" s="86">
        <v>1271.2992321753102</v>
      </c>
      <c r="J138" s="47" t="s">
        <v>117</v>
      </c>
      <c r="L138" s="72">
        <f>AVERAGE($G$6:G138)</f>
        <v>5261.3233082706765</v>
      </c>
      <c r="M138" s="73">
        <f>AVERAGE($H$6:H138)</f>
        <v>25.210526315789473</v>
      </c>
      <c r="N138" s="86">
        <f>AVERAGE($I$6:I138)</f>
        <v>3718.4118511157853</v>
      </c>
      <c r="P138" s="47">
        <v>133</v>
      </c>
      <c r="Q138" s="71">
        <v>16</v>
      </c>
      <c r="R138" s="72">
        <v>5</v>
      </c>
      <c r="S138" s="73">
        <v>24</v>
      </c>
      <c r="T138" s="72">
        <v>8235</v>
      </c>
      <c r="U138" s="73">
        <v>35</v>
      </c>
      <c r="V138" s="86">
        <v>6665.8682543994855</v>
      </c>
      <c r="W138" s="47" t="s">
        <v>117</v>
      </c>
      <c r="Y138" s="72">
        <f>AVERAGE($T$6:T138)</f>
        <v>6344.6165413533836</v>
      </c>
      <c r="Z138" s="73">
        <f>AVERAGE($U$6:U138)</f>
        <v>26.578947368421051</v>
      </c>
      <c r="AA138" s="86">
        <f>AVERAGE($V$6:V138)</f>
        <v>4808.7964537221123</v>
      </c>
      <c r="AC138" s="47">
        <v>133</v>
      </c>
      <c r="AD138" s="74">
        <v>12</v>
      </c>
      <c r="AE138" s="74">
        <v>7</v>
      </c>
      <c r="AF138" s="73">
        <v>32</v>
      </c>
      <c r="AG138" s="72">
        <v>13209</v>
      </c>
      <c r="AH138" s="73">
        <v>37</v>
      </c>
      <c r="AI138" s="86">
        <v>11651.006871183406</v>
      </c>
      <c r="AJ138" s="47" t="s">
        <v>117</v>
      </c>
      <c r="AM138" s="72">
        <f>AVERAGE($AG$6:AG138)</f>
        <v>9234.105263157895</v>
      </c>
      <c r="AN138" s="73">
        <f>AVERAGE($AH$6:AH138)</f>
        <v>25.804511278195488</v>
      </c>
      <c r="AO138" s="47">
        <f>AVERAGE($AI$6:AI138)</f>
        <v>7695.4250230936641</v>
      </c>
    </row>
    <row r="139" spans="3:41" x14ac:dyDescent="0.35">
      <c r="C139" s="49">
        <v>134</v>
      </c>
      <c r="D139" s="74">
        <v>17</v>
      </c>
      <c r="E139" s="74">
        <v>5</v>
      </c>
      <c r="F139" s="73">
        <v>4</v>
      </c>
      <c r="G139" s="72">
        <v>3385</v>
      </c>
      <c r="H139" s="73">
        <v>16</v>
      </c>
      <c r="I139" s="86">
        <v>1876.7067777012351</v>
      </c>
      <c r="J139" s="47" t="s">
        <v>117</v>
      </c>
      <c r="L139" s="72">
        <f>AVERAGE($G$6:G139)</f>
        <v>5247.3208955223881</v>
      </c>
      <c r="M139" s="73">
        <f>AVERAGE($H$6:H139)</f>
        <v>25.14179104477612</v>
      </c>
      <c r="N139" s="86">
        <f>AVERAGE($I$6:I139)</f>
        <v>3704.6677834037359</v>
      </c>
      <c r="P139" s="47">
        <v>134</v>
      </c>
      <c r="Q139" s="71">
        <v>13</v>
      </c>
      <c r="R139" s="72">
        <v>7</v>
      </c>
      <c r="S139" s="73">
        <v>28</v>
      </c>
      <c r="T139" s="72">
        <v>8079</v>
      </c>
      <c r="U139" s="73">
        <v>34</v>
      </c>
      <c r="V139" s="86">
        <v>6521.9436491776778</v>
      </c>
      <c r="W139" s="47" t="s">
        <v>117</v>
      </c>
      <c r="Y139" s="72">
        <f>AVERAGE($T$6:T139)</f>
        <v>6357.559701492537</v>
      </c>
      <c r="Z139" s="73">
        <f>AVERAGE($U$6:U139)</f>
        <v>26.634328358208954</v>
      </c>
      <c r="AA139" s="86">
        <f>AVERAGE($V$6:V139)</f>
        <v>4821.581134285213</v>
      </c>
      <c r="AC139" s="47">
        <v>134</v>
      </c>
      <c r="AD139" s="74">
        <v>17</v>
      </c>
      <c r="AE139" s="74">
        <v>9</v>
      </c>
      <c r="AF139" s="73">
        <v>26</v>
      </c>
      <c r="AG139" s="72">
        <v>12233</v>
      </c>
      <c r="AH139" s="73">
        <v>34</v>
      </c>
      <c r="AI139" s="86">
        <v>10714.330786883649</v>
      </c>
      <c r="AJ139" s="47" t="s">
        <v>117</v>
      </c>
      <c r="AM139" s="72">
        <f>AVERAGE($AG$6:AG139)</f>
        <v>9256.4850746268658</v>
      </c>
      <c r="AN139" s="73">
        <f>AVERAGE($AH$6:AH139)</f>
        <v>25.865671641791046</v>
      </c>
      <c r="AO139" s="47">
        <f>AVERAGE($AI$6:AI139)</f>
        <v>7717.9541705846332</v>
      </c>
    </row>
    <row r="140" spans="3:41" x14ac:dyDescent="0.35">
      <c r="C140" s="49">
        <v>135</v>
      </c>
      <c r="D140" s="74">
        <v>21</v>
      </c>
      <c r="E140" s="74">
        <v>11</v>
      </c>
      <c r="F140" s="73">
        <v>16</v>
      </c>
      <c r="G140" s="72">
        <v>5607</v>
      </c>
      <c r="H140" s="73">
        <v>26</v>
      </c>
      <c r="I140" s="86">
        <v>4072.541201885163</v>
      </c>
      <c r="J140" s="47" t="s">
        <v>117</v>
      </c>
      <c r="L140" s="72">
        <f>AVERAGE($G$6:G140)</f>
        <v>5249.9851851851854</v>
      </c>
      <c r="M140" s="73">
        <f>AVERAGE($H$6:H140)</f>
        <v>25.148148148148149</v>
      </c>
      <c r="N140" s="86">
        <f>AVERAGE($I$6:I140)</f>
        <v>3707.3927716887838</v>
      </c>
      <c r="P140" s="47">
        <v>135</v>
      </c>
      <c r="Q140" s="71">
        <v>15</v>
      </c>
      <c r="R140" s="72">
        <v>3</v>
      </c>
      <c r="S140" s="73">
        <v>6</v>
      </c>
      <c r="T140" s="72">
        <v>4251</v>
      </c>
      <c r="U140" s="73">
        <v>18</v>
      </c>
      <c r="V140" s="86">
        <v>2696.712027004829</v>
      </c>
      <c r="W140" s="47" t="s">
        <v>117</v>
      </c>
      <c r="Y140" s="72">
        <f>AVERAGE($T$6:T140)</f>
        <v>6341.9555555555553</v>
      </c>
      <c r="Z140" s="73">
        <f>AVERAGE($U$6:U140)</f>
        <v>26.57037037037037</v>
      </c>
      <c r="AA140" s="86">
        <f>AVERAGE($V$6:V140)</f>
        <v>4805.8413631201729</v>
      </c>
      <c r="AC140" s="47">
        <v>135</v>
      </c>
      <c r="AD140" s="74">
        <v>15</v>
      </c>
      <c r="AE140" s="74">
        <v>5</v>
      </c>
      <c r="AF140" s="73">
        <v>31</v>
      </c>
      <c r="AG140" s="72">
        <v>14535</v>
      </c>
      <c r="AH140" s="73">
        <v>41</v>
      </c>
      <c r="AI140" s="86">
        <v>13013.747746303907</v>
      </c>
      <c r="AJ140" s="47" t="s">
        <v>117</v>
      </c>
      <c r="AM140" s="72">
        <f>AVERAGE($AG$6:AG140)</f>
        <v>9295.5851851851858</v>
      </c>
      <c r="AN140" s="73">
        <f>AVERAGE($AH$6:AH140)</f>
        <v>25.977777777777778</v>
      </c>
      <c r="AO140" s="47">
        <f>AVERAGE($AI$6:AI140)</f>
        <v>7757.182271145517</v>
      </c>
    </row>
    <row r="141" spans="3:41" x14ac:dyDescent="0.35">
      <c r="C141" s="49">
        <v>136</v>
      </c>
      <c r="D141" s="74">
        <v>15</v>
      </c>
      <c r="E141" s="74">
        <v>9</v>
      </c>
      <c r="F141" s="73">
        <v>18</v>
      </c>
      <c r="G141" s="72">
        <v>5133</v>
      </c>
      <c r="H141" s="73">
        <v>24</v>
      </c>
      <c r="I141" s="86">
        <v>3609.4865923496554</v>
      </c>
      <c r="J141" s="47" t="s">
        <v>117</v>
      </c>
      <c r="L141" s="72">
        <f>AVERAGE($G$6:G141)</f>
        <v>5249.125</v>
      </c>
      <c r="M141" s="73">
        <f>AVERAGE($H$6:H141)</f>
        <v>25.139705882352942</v>
      </c>
      <c r="N141" s="86">
        <f>AVERAGE($I$6:I141)</f>
        <v>3706.67287331129</v>
      </c>
      <c r="P141" s="47">
        <v>136</v>
      </c>
      <c r="Q141" s="71">
        <v>22</v>
      </c>
      <c r="R141" s="72">
        <v>9</v>
      </c>
      <c r="S141" s="73">
        <v>14</v>
      </c>
      <c r="T141" s="72">
        <v>6543</v>
      </c>
      <c r="U141" s="73">
        <v>27</v>
      </c>
      <c r="V141" s="86">
        <v>5057.4307659793676</v>
      </c>
      <c r="W141" s="47" t="s">
        <v>117</v>
      </c>
      <c r="Y141" s="72">
        <f>AVERAGE($T$6:T141)</f>
        <v>6343.4338235294117</v>
      </c>
      <c r="Z141" s="73">
        <f>AVERAGE($U$6:U141)</f>
        <v>26.573529411764707</v>
      </c>
      <c r="AA141" s="86">
        <f>AVERAGE($V$6:V141)</f>
        <v>4807.6912852000196</v>
      </c>
      <c r="AC141" s="47">
        <v>136</v>
      </c>
      <c r="AD141" s="74">
        <v>15</v>
      </c>
      <c r="AE141" s="74">
        <v>9</v>
      </c>
      <c r="AF141" s="73">
        <v>7</v>
      </c>
      <c r="AG141" s="72">
        <v>4883</v>
      </c>
      <c r="AH141" s="73">
        <v>13</v>
      </c>
      <c r="AI141" s="86">
        <v>3339.1000952271615</v>
      </c>
      <c r="AJ141" s="47" t="s">
        <v>117</v>
      </c>
      <c r="AM141" s="72">
        <f>AVERAGE($AG$6:AG141)</f>
        <v>9263.1397058823532</v>
      </c>
      <c r="AN141" s="73">
        <f>AVERAGE($AH$6:AH141)</f>
        <v>25.882352941176471</v>
      </c>
      <c r="AO141" s="47">
        <f>AVERAGE($AI$6:AI141)</f>
        <v>7724.6963727931761</v>
      </c>
    </row>
    <row r="142" spans="3:41" x14ac:dyDescent="0.35">
      <c r="C142" s="49">
        <v>137</v>
      </c>
      <c r="D142" s="74">
        <v>17</v>
      </c>
      <c r="E142" s="74">
        <v>4</v>
      </c>
      <c r="F142" s="73">
        <v>32</v>
      </c>
      <c r="G142" s="72">
        <v>9148</v>
      </c>
      <c r="H142" s="73">
        <v>45</v>
      </c>
      <c r="I142" s="86">
        <v>7643.9769440609343</v>
      </c>
      <c r="J142" s="47" t="s">
        <v>117</v>
      </c>
      <c r="L142" s="72">
        <f>AVERAGE($G$6:G142)</f>
        <v>5277.5839416058398</v>
      </c>
      <c r="M142" s="73">
        <f>AVERAGE($H$6:H142)</f>
        <v>25.284671532846716</v>
      </c>
      <c r="N142" s="86">
        <f>AVERAGE($I$6:I142)</f>
        <v>3735.4123190831851</v>
      </c>
      <c r="P142" s="47">
        <v>137</v>
      </c>
      <c r="Q142" s="71">
        <v>13</v>
      </c>
      <c r="R142" s="72">
        <v>6</v>
      </c>
      <c r="S142" s="73">
        <v>14</v>
      </c>
      <c r="T142" s="72">
        <v>5052</v>
      </c>
      <c r="U142" s="73">
        <v>21</v>
      </c>
      <c r="V142" s="86">
        <v>3541.815210155858</v>
      </c>
      <c r="W142" s="47" t="s">
        <v>117</v>
      </c>
      <c r="Y142" s="72">
        <f>AVERAGE($T$6:T142)</f>
        <v>6334.0072992700734</v>
      </c>
      <c r="Z142" s="73">
        <f>AVERAGE($U$6:U142)</f>
        <v>26.532846715328468</v>
      </c>
      <c r="AA142" s="86">
        <f>AVERAGE($V$6:V142)</f>
        <v>4798.451313849333</v>
      </c>
      <c r="AC142" s="47">
        <v>137</v>
      </c>
      <c r="AD142" s="74">
        <v>9</v>
      </c>
      <c r="AE142" s="74">
        <v>3</v>
      </c>
      <c r="AF142" s="73">
        <v>22</v>
      </c>
      <c r="AG142" s="72">
        <v>9911</v>
      </c>
      <c r="AH142" s="73">
        <v>28</v>
      </c>
      <c r="AI142" s="86">
        <v>8397.5849095672693</v>
      </c>
      <c r="AJ142" s="47" t="s">
        <v>117</v>
      </c>
      <c r="AM142" s="72">
        <f>AVERAGE($AG$6:AG142)</f>
        <v>9267.8686131386858</v>
      </c>
      <c r="AN142" s="73">
        <f>AVERAGE($AH$6:AH142)</f>
        <v>25.897810218978101</v>
      </c>
      <c r="AO142" s="47">
        <f>AVERAGE($AI$6:AI142)</f>
        <v>7729.6079679521117</v>
      </c>
    </row>
    <row r="143" spans="3:41" x14ac:dyDescent="0.35">
      <c r="C143" s="49">
        <v>138</v>
      </c>
      <c r="D143" s="74">
        <v>19</v>
      </c>
      <c r="E143" s="74">
        <v>5</v>
      </c>
      <c r="F143" s="73">
        <v>34</v>
      </c>
      <c r="G143" s="72">
        <v>9785</v>
      </c>
      <c r="H143" s="73">
        <v>48</v>
      </c>
      <c r="I143" s="86">
        <v>8203.3035348856065</v>
      </c>
      <c r="J143" s="47" t="s">
        <v>117</v>
      </c>
      <c r="L143" s="72">
        <f>AVERAGE($G$6:G143)</f>
        <v>5310.246376811594</v>
      </c>
      <c r="M143" s="73">
        <f>AVERAGE($H$6:H143)</f>
        <v>25.44927536231884</v>
      </c>
      <c r="N143" s="86">
        <f>AVERAGE($I$6:I143)</f>
        <v>3767.7883423861012</v>
      </c>
      <c r="P143" s="47">
        <v>138</v>
      </c>
      <c r="Q143" s="71">
        <v>21</v>
      </c>
      <c r="R143" s="72">
        <v>6</v>
      </c>
      <c r="S143" s="73">
        <v>4</v>
      </c>
      <c r="T143" s="72">
        <v>4592</v>
      </c>
      <c r="U143" s="73">
        <v>19</v>
      </c>
      <c r="V143" s="86">
        <v>3080.8640416570915</v>
      </c>
      <c r="W143" s="47" t="s">
        <v>117</v>
      </c>
      <c r="Y143" s="72">
        <f>AVERAGE($T$6:T143)</f>
        <v>6321.384057971014</v>
      </c>
      <c r="Z143" s="73">
        <f>AVERAGE($U$6:U143)</f>
        <v>26.478260869565219</v>
      </c>
      <c r="AA143" s="86">
        <f>AVERAGE($V$6:V143)</f>
        <v>4786.0050292682299</v>
      </c>
      <c r="AC143" s="47">
        <v>138</v>
      </c>
      <c r="AD143" s="74">
        <v>24</v>
      </c>
      <c r="AE143" s="74">
        <v>13</v>
      </c>
      <c r="AF143" s="73">
        <v>5</v>
      </c>
      <c r="AG143" s="72">
        <v>6081</v>
      </c>
      <c r="AH143" s="73">
        <v>16</v>
      </c>
      <c r="AI143" s="86">
        <v>4526.2016263740015</v>
      </c>
      <c r="AJ143" s="47" t="s">
        <v>117</v>
      </c>
      <c r="AM143" s="72">
        <f>AVERAGE($AG$6:AG143)</f>
        <v>9244.7753623188401</v>
      </c>
      <c r="AN143" s="73">
        <f>AVERAGE($AH$6:AH143)</f>
        <v>25.826086956521738</v>
      </c>
      <c r="AO143" s="47">
        <f>AVERAGE($AI$6:AI143)</f>
        <v>7706.3948785203856</v>
      </c>
    </row>
    <row r="144" spans="3:41" x14ac:dyDescent="0.35">
      <c r="C144" s="49">
        <v>139</v>
      </c>
      <c r="D144" s="74">
        <v>20</v>
      </c>
      <c r="E144" s="74">
        <v>7</v>
      </c>
      <c r="F144" s="73">
        <v>18</v>
      </c>
      <c r="G144" s="72">
        <v>6459</v>
      </c>
      <c r="H144" s="73">
        <v>31</v>
      </c>
      <c r="I144" s="86">
        <v>4937.6340255865043</v>
      </c>
      <c r="J144" s="47" t="s">
        <v>117</v>
      </c>
      <c r="L144" s="72">
        <f>AVERAGE($G$6:G144)</f>
        <v>5318.5107913669062</v>
      </c>
      <c r="M144" s="73">
        <f>AVERAGE($H$6:H144)</f>
        <v>25.489208633093526</v>
      </c>
      <c r="N144" s="86">
        <f>AVERAGE($I$6:I144)</f>
        <v>3776.2044983803489</v>
      </c>
      <c r="P144" s="47">
        <v>139</v>
      </c>
      <c r="Q144" s="71">
        <v>13</v>
      </c>
      <c r="R144" s="72">
        <v>8</v>
      </c>
      <c r="S144" s="73">
        <v>10</v>
      </c>
      <c r="T144" s="72">
        <v>3746</v>
      </c>
      <c r="U144" s="73">
        <v>15</v>
      </c>
      <c r="V144" s="86">
        <v>2238.4345800342949</v>
      </c>
      <c r="W144" s="47" t="s">
        <v>117</v>
      </c>
      <c r="Y144" s="72">
        <f>AVERAGE($T$6:T144)</f>
        <v>6302.8561151079139</v>
      </c>
      <c r="Z144" s="73">
        <f>AVERAGE($U$6:U144)</f>
        <v>26.39568345323741</v>
      </c>
      <c r="AA144" s="86">
        <f>AVERAGE($V$6:V144)</f>
        <v>4767.6771843097122</v>
      </c>
      <c r="AC144" s="47">
        <v>139</v>
      </c>
      <c r="AD144" s="74">
        <v>10</v>
      </c>
      <c r="AE144" s="74">
        <v>6</v>
      </c>
      <c r="AF144" s="73">
        <v>20</v>
      </c>
      <c r="AG144" s="72">
        <v>8622</v>
      </c>
      <c r="AH144" s="73">
        <v>24</v>
      </c>
      <c r="AI144" s="86">
        <v>7093.4057508109026</v>
      </c>
      <c r="AJ144" s="47" t="s">
        <v>117</v>
      </c>
      <c r="AM144" s="72">
        <f>AVERAGE($AG$6:AG144)</f>
        <v>9240.294964028777</v>
      </c>
      <c r="AN144" s="73">
        <f>AVERAGE($AH$6:AH144)</f>
        <v>25.812949640287769</v>
      </c>
      <c r="AO144" s="47">
        <f>AVERAGE($AI$6:AI144)</f>
        <v>7701.9848847958565</v>
      </c>
    </row>
    <row r="145" spans="3:41" x14ac:dyDescent="0.35">
      <c r="C145" s="49">
        <v>140</v>
      </c>
      <c r="D145" s="74">
        <v>14</v>
      </c>
      <c r="E145" s="74">
        <v>6</v>
      </c>
      <c r="F145" s="73">
        <v>12</v>
      </c>
      <c r="G145" s="72">
        <v>4222</v>
      </c>
      <c r="H145" s="73">
        <v>20</v>
      </c>
      <c r="I145" s="86">
        <v>2730.6092780470699</v>
      </c>
      <c r="J145" s="47" t="s">
        <v>117</v>
      </c>
      <c r="L145" s="72">
        <f>AVERAGE($G$6:G145)</f>
        <v>5310.6785714285716</v>
      </c>
      <c r="M145" s="73">
        <f>AVERAGE($H$6:H145)</f>
        <v>25.45</v>
      </c>
      <c r="N145" s="86">
        <f>AVERAGE($I$6:I145)</f>
        <v>3768.7359610922545</v>
      </c>
      <c r="P145" s="47">
        <v>140</v>
      </c>
      <c r="Q145" s="71">
        <v>17</v>
      </c>
      <c r="R145" s="72">
        <v>4</v>
      </c>
      <c r="S145" s="73">
        <v>20</v>
      </c>
      <c r="T145" s="72">
        <v>7738</v>
      </c>
      <c r="U145" s="73">
        <v>33</v>
      </c>
      <c r="V145" s="86">
        <v>6197.1401440650889</v>
      </c>
      <c r="W145" s="47" t="s">
        <v>117</v>
      </c>
      <c r="Y145" s="72">
        <f>AVERAGE($T$6:T145)</f>
        <v>6313.1071428571431</v>
      </c>
      <c r="Z145" s="73">
        <f>AVERAGE($U$6:U145)</f>
        <v>26.442857142857143</v>
      </c>
      <c r="AA145" s="86">
        <f>AVERAGE($V$6:V145)</f>
        <v>4777.8876340222514</v>
      </c>
      <c r="AC145" s="47">
        <v>140</v>
      </c>
      <c r="AD145" s="74">
        <v>13</v>
      </c>
      <c r="AE145" s="74">
        <v>2</v>
      </c>
      <c r="AF145" s="73">
        <v>13</v>
      </c>
      <c r="AG145" s="72">
        <v>8474</v>
      </c>
      <c r="AH145" s="73">
        <v>24</v>
      </c>
      <c r="AI145" s="86">
        <v>6948.709689366653</v>
      </c>
      <c r="AJ145" s="47" t="s">
        <v>117</v>
      </c>
      <c r="AM145" s="72">
        <f>AVERAGE($AG$6:AG145)</f>
        <v>9234.8214285714294</v>
      </c>
      <c r="AN145" s="73">
        <f>AVERAGE($AH$6:AH145)</f>
        <v>25.8</v>
      </c>
      <c r="AO145" s="47">
        <f>AVERAGE($AI$6:AI145)</f>
        <v>7696.6043476856476</v>
      </c>
    </row>
    <row r="146" spans="3:41" x14ac:dyDescent="0.35">
      <c r="C146" s="49">
        <v>141</v>
      </c>
      <c r="D146" s="74">
        <v>17</v>
      </c>
      <c r="E146" s="74">
        <v>10</v>
      </c>
      <c r="F146" s="73">
        <v>3</v>
      </c>
      <c r="G146" s="72">
        <v>2370</v>
      </c>
      <c r="H146" s="73">
        <v>10</v>
      </c>
      <c r="I146" s="86">
        <v>803.53647846983108</v>
      </c>
      <c r="J146" s="47" t="s">
        <v>117</v>
      </c>
      <c r="L146" s="72">
        <f>AVERAGE($G$6:G146)</f>
        <v>5289.822695035461</v>
      </c>
      <c r="M146" s="73">
        <f>AVERAGE($H$6:H146)</f>
        <v>25.340425531914892</v>
      </c>
      <c r="N146" s="86">
        <f>AVERAGE($I$6:I146)</f>
        <v>3747.7061775275565</v>
      </c>
      <c r="P146" s="47">
        <v>141</v>
      </c>
      <c r="Q146" s="71">
        <v>16</v>
      </c>
      <c r="R146" s="72">
        <v>1</v>
      </c>
      <c r="S146" s="73">
        <v>16</v>
      </c>
      <c r="T146" s="72">
        <v>7167</v>
      </c>
      <c r="U146" s="73">
        <v>31</v>
      </c>
      <c r="V146" s="86">
        <v>5614.5326821002627</v>
      </c>
      <c r="W146" s="47" t="s">
        <v>117</v>
      </c>
      <c r="Y146" s="72">
        <f>AVERAGE($T$6:T146)</f>
        <v>6319.1631205673757</v>
      </c>
      <c r="Z146" s="73">
        <f>AVERAGE($U$6:U146)</f>
        <v>26.475177304964539</v>
      </c>
      <c r="AA146" s="86">
        <f>AVERAGE($V$6:V146)</f>
        <v>4783.8212868455003</v>
      </c>
      <c r="AC146" s="47">
        <v>141</v>
      </c>
      <c r="AD146" s="74">
        <v>19</v>
      </c>
      <c r="AE146" s="74">
        <v>8</v>
      </c>
      <c r="AF146" s="73">
        <v>8</v>
      </c>
      <c r="AG146" s="72">
        <v>6946</v>
      </c>
      <c r="AH146" s="73">
        <v>19</v>
      </c>
      <c r="AI146" s="86">
        <v>5379.0036807405168</v>
      </c>
      <c r="AJ146" s="47" t="s">
        <v>117</v>
      </c>
      <c r="AM146" s="72">
        <f>AVERAGE($AG$6:AG146)</f>
        <v>9218.588652482269</v>
      </c>
      <c r="AN146" s="73">
        <f>AVERAGE($AH$6:AH146)</f>
        <v>25.75177304964539</v>
      </c>
      <c r="AO146" s="47">
        <f>AVERAGE($AI$6:AI146)</f>
        <v>7680.1674635229165</v>
      </c>
    </row>
    <row r="147" spans="3:41" x14ac:dyDescent="0.35">
      <c r="C147" s="49">
        <v>142</v>
      </c>
      <c r="D147" s="74">
        <v>14</v>
      </c>
      <c r="E147" s="74">
        <v>4</v>
      </c>
      <c r="F147" s="73">
        <v>6</v>
      </c>
      <c r="G147" s="72">
        <v>3348</v>
      </c>
      <c r="H147" s="73">
        <v>16</v>
      </c>
      <c r="I147" s="86">
        <v>1816.6716198789002</v>
      </c>
      <c r="J147" s="47" t="s">
        <v>117</v>
      </c>
      <c r="L147" s="72">
        <f>AVERAGE($G$6:G147)</f>
        <v>5276.1478873239439</v>
      </c>
      <c r="M147" s="73">
        <f>AVERAGE($H$6:H147)</f>
        <v>25.274647887323944</v>
      </c>
      <c r="N147" s="86">
        <f>AVERAGE($I$6:I147)</f>
        <v>3734.1073426145372</v>
      </c>
      <c r="P147" s="47">
        <v>142</v>
      </c>
      <c r="Q147" s="71">
        <v>11</v>
      </c>
      <c r="R147" s="72">
        <v>5</v>
      </c>
      <c r="S147" s="73">
        <v>16</v>
      </c>
      <c r="T147" s="72">
        <v>5245</v>
      </c>
      <c r="U147" s="73">
        <v>22</v>
      </c>
      <c r="V147" s="86">
        <v>3783.2356168382257</v>
      </c>
      <c r="W147" s="47" t="s">
        <v>117</v>
      </c>
      <c r="Y147" s="72">
        <f>AVERAGE($T$6:T147)</f>
        <v>6311.5985915492956</v>
      </c>
      <c r="Z147" s="73">
        <f>AVERAGE($U$6:U147)</f>
        <v>26.443661971830984</v>
      </c>
      <c r="AA147" s="86">
        <f>AVERAGE($V$6:V147)</f>
        <v>4776.7749088877017</v>
      </c>
      <c r="AC147" s="47">
        <v>142</v>
      </c>
      <c r="AD147" s="74">
        <v>22</v>
      </c>
      <c r="AE147" s="74">
        <v>5</v>
      </c>
      <c r="AF147" s="73">
        <v>0</v>
      </c>
      <c r="AG147" s="72">
        <v>6135</v>
      </c>
      <c r="AH147" s="73">
        <v>17</v>
      </c>
      <c r="AI147" s="86">
        <v>4582.2118910909203</v>
      </c>
      <c r="AJ147" s="47" t="s">
        <v>117</v>
      </c>
      <c r="AM147" s="72">
        <f>AVERAGE($AG$6:AG147)</f>
        <v>9196.8732394366198</v>
      </c>
      <c r="AN147" s="73">
        <f>AVERAGE($AH$6:AH147)</f>
        <v>25.690140845070424</v>
      </c>
      <c r="AO147" s="47">
        <f>AVERAGE($AI$6:AI147)</f>
        <v>7658.3508749846633</v>
      </c>
    </row>
    <row r="148" spans="3:41" x14ac:dyDescent="0.35">
      <c r="C148" s="49">
        <v>143</v>
      </c>
      <c r="D148" s="74">
        <v>16</v>
      </c>
      <c r="E148" s="74">
        <v>6</v>
      </c>
      <c r="F148" s="73">
        <v>1</v>
      </c>
      <c r="G148" s="72">
        <v>2422</v>
      </c>
      <c r="H148" s="73">
        <v>11</v>
      </c>
      <c r="I148" s="86">
        <v>886.65281907818098</v>
      </c>
      <c r="J148" s="47" t="s">
        <v>117</v>
      </c>
      <c r="L148" s="72">
        <f>AVERAGE($G$6:G148)</f>
        <v>5256.1888111888111</v>
      </c>
      <c r="M148" s="73">
        <f>AVERAGE($H$6:H148)</f>
        <v>25.174825174825173</v>
      </c>
      <c r="N148" s="86">
        <f>AVERAGE($I$6:I148)</f>
        <v>3714.1950732191781</v>
      </c>
      <c r="P148" s="47">
        <v>143</v>
      </c>
      <c r="Q148" s="71">
        <v>8</v>
      </c>
      <c r="R148" s="72">
        <v>9</v>
      </c>
      <c r="S148" s="73">
        <v>30</v>
      </c>
      <c r="T148" s="72">
        <v>7003</v>
      </c>
      <c r="U148" s="73">
        <v>29</v>
      </c>
      <c r="V148" s="86">
        <v>5458.596376384502</v>
      </c>
      <c r="W148" s="47" t="s">
        <v>117</v>
      </c>
      <c r="Y148" s="72">
        <f>AVERAGE($T$6:T148)</f>
        <v>6316.4335664335667</v>
      </c>
      <c r="Z148" s="73">
        <f>AVERAGE($U$6:U148)</f>
        <v>26.46153846153846</v>
      </c>
      <c r="AA148" s="86">
        <f>AVERAGE($V$6:V148)</f>
        <v>4781.542891177889</v>
      </c>
      <c r="AC148" s="47">
        <v>143</v>
      </c>
      <c r="AD148" s="74">
        <v>22</v>
      </c>
      <c r="AE148" s="74">
        <v>5</v>
      </c>
      <c r="AF148" s="73">
        <v>30</v>
      </c>
      <c r="AG148" s="72">
        <v>16635</v>
      </c>
      <c r="AH148" s="73">
        <v>47</v>
      </c>
      <c r="AI148" s="86">
        <v>15108.427301466962</v>
      </c>
      <c r="AJ148" s="47" t="s">
        <v>117</v>
      </c>
      <c r="AM148" s="72">
        <f>AVERAGE($AG$6:AG148)</f>
        <v>9248.8881118881127</v>
      </c>
      <c r="AN148" s="73">
        <f>AVERAGE($AH$6:AH148)</f>
        <v>25.83916083916084</v>
      </c>
      <c r="AO148" s="47">
        <f>AVERAGE($AI$6:AI148)</f>
        <v>7710.4493115334899</v>
      </c>
    </row>
    <row r="149" spans="3:41" x14ac:dyDescent="0.35">
      <c r="C149" s="49">
        <v>144</v>
      </c>
      <c r="D149" s="74">
        <v>17</v>
      </c>
      <c r="E149" s="74">
        <v>9</v>
      </c>
      <c r="F149" s="73">
        <v>1</v>
      </c>
      <c r="G149" s="72">
        <v>2133</v>
      </c>
      <c r="H149" s="73">
        <v>9</v>
      </c>
      <c r="I149" s="86">
        <v>616.60585512265948</v>
      </c>
      <c r="J149" s="47" t="s">
        <v>117</v>
      </c>
      <c r="L149" s="72">
        <f>AVERAGE($G$6:G149)</f>
        <v>5234.5</v>
      </c>
      <c r="M149" s="73">
        <f>AVERAGE($H$6:H149)</f>
        <v>25.0625</v>
      </c>
      <c r="N149" s="86">
        <f>AVERAGE($I$6:I149)</f>
        <v>3692.6840369823967</v>
      </c>
      <c r="P149" s="47">
        <v>144</v>
      </c>
      <c r="Q149" s="71">
        <v>24</v>
      </c>
      <c r="R149" s="72">
        <v>9</v>
      </c>
      <c r="S149" s="73">
        <v>0</v>
      </c>
      <c r="T149" s="72">
        <v>3783</v>
      </c>
      <c r="U149" s="73">
        <v>15</v>
      </c>
      <c r="V149" s="86">
        <v>2281.1286964194869</v>
      </c>
      <c r="W149" s="47" t="s">
        <v>117</v>
      </c>
      <c r="Y149" s="72">
        <f>AVERAGE($T$6:T149)</f>
        <v>6298.8402777777774</v>
      </c>
      <c r="Z149" s="73">
        <f>AVERAGE($U$6:U149)</f>
        <v>26.381944444444443</v>
      </c>
      <c r="AA149" s="86">
        <f>AVERAGE($V$6:V149)</f>
        <v>4764.1789037142898</v>
      </c>
      <c r="AC149" s="47">
        <v>144</v>
      </c>
      <c r="AD149" s="74">
        <v>17</v>
      </c>
      <c r="AE149" s="74">
        <v>5</v>
      </c>
      <c r="AF149" s="73">
        <v>13</v>
      </c>
      <c r="AG149" s="72">
        <v>8935</v>
      </c>
      <c r="AH149" s="73">
        <v>25</v>
      </c>
      <c r="AI149" s="86">
        <v>7375.8686859291356</v>
      </c>
      <c r="AJ149" s="47" t="s">
        <v>117</v>
      </c>
      <c r="AM149" s="72">
        <f>AVERAGE($AG$6:AG149)</f>
        <v>9246.7083333333339</v>
      </c>
      <c r="AN149" s="73">
        <f>AVERAGE($AH$6:AH149)</f>
        <v>25.833333333333332</v>
      </c>
      <c r="AO149" s="47">
        <f>AVERAGE($AI$6:AI149)</f>
        <v>7708.1258349667933</v>
      </c>
    </row>
    <row r="150" spans="3:41" x14ac:dyDescent="0.35">
      <c r="C150" s="49">
        <v>145</v>
      </c>
      <c r="D150" s="74">
        <v>18</v>
      </c>
      <c r="E150" s="74">
        <v>7</v>
      </c>
      <c r="F150" s="73">
        <v>2</v>
      </c>
      <c r="G150" s="72">
        <v>2859</v>
      </c>
      <c r="H150" s="73">
        <v>13</v>
      </c>
      <c r="I150" s="86">
        <v>1341.6704863458203</v>
      </c>
      <c r="J150" s="47" t="s">
        <v>117</v>
      </c>
      <c r="L150" s="72">
        <f>AVERAGE($G$6:G150)</f>
        <v>5218.1172413793101</v>
      </c>
      <c r="M150" s="73">
        <f>AVERAGE($H$6:H150)</f>
        <v>24.979310344827585</v>
      </c>
      <c r="N150" s="86">
        <f>AVERAGE($I$6:I150)</f>
        <v>3676.4701504262821</v>
      </c>
      <c r="P150" s="47">
        <v>145</v>
      </c>
      <c r="Q150" s="71">
        <v>10</v>
      </c>
      <c r="R150" s="72">
        <v>4</v>
      </c>
      <c r="S150" s="73">
        <v>21</v>
      </c>
      <c r="T150" s="72">
        <v>6358</v>
      </c>
      <c r="U150" s="73">
        <v>27</v>
      </c>
      <c r="V150" s="86">
        <v>4824.5849714229853</v>
      </c>
      <c r="W150" s="47" t="s">
        <v>117</v>
      </c>
      <c r="Y150" s="72">
        <f>AVERAGE($T$6:T150)</f>
        <v>6299.248275862069</v>
      </c>
      <c r="Z150" s="73">
        <f>AVERAGE($U$6:U150)</f>
        <v>26.386206896551723</v>
      </c>
      <c r="AA150" s="86">
        <f>AVERAGE($V$6:V150)</f>
        <v>4764.5954972846948</v>
      </c>
      <c r="AC150" s="47">
        <v>145</v>
      </c>
      <c r="AD150" s="74">
        <v>17</v>
      </c>
      <c r="AE150" s="74">
        <v>7</v>
      </c>
      <c r="AF150" s="73">
        <v>9</v>
      </c>
      <c r="AG150" s="72">
        <v>6909</v>
      </c>
      <c r="AH150" s="73">
        <v>19</v>
      </c>
      <c r="AI150" s="86">
        <v>5420.1710502371943</v>
      </c>
      <c r="AJ150" s="47" t="s">
        <v>117</v>
      </c>
      <c r="AM150" s="72">
        <f>AVERAGE($AG$6:AG150)</f>
        <v>9230.5862068965525</v>
      </c>
      <c r="AN150" s="73">
        <f>AVERAGE($AH$6:AH150)</f>
        <v>25.786206896551725</v>
      </c>
      <c r="AO150" s="47">
        <f>AVERAGE($AI$6:AI150)</f>
        <v>7692.3468364514174</v>
      </c>
    </row>
    <row r="151" spans="3:41" x14ac:dyDescent="0.35">
      <c r="C151" s="49">
        <v>146</v>
      </c>
      <c r="D151" s="74">
        <v>14</v>
      </c>
      <c r="E151" s="74">
        <v>8</v>
      </c>
      <c r="F151" s="73">
        <v>1</v>
      </c>
      <c r="G151" s="72">
        <v>1696</v>
      </c>
      <c r="H151" s="73">
        <v>7</v>
      </c>
      <c r="I151" s="86">
        <v>221.94154570428941</v>
      </c>
      <c r="J151" s="47" t="s">
        <v>117</v>
      </c>
      <c r="L151" s="72">
        <f>AVERAGE($G$6:G151)</f>
        <v>5193.9931506849316</v>
      </c>
      <c r="M151" s="73">
        <f>AVERAGE($H$6:H151)</f>
        <v>24.856164383561644</v>
      </c>
      <c r="N151" s="86">
        <f>AVERAGE($I$6:I151)</f>
        <v>3652.8089955994192</v>
      </c>
      <c r="P151" s="47">
        <v>146</v>
      </c>
      <c r="Q151" s="71">
        <v>20</v>
      </c>
      <c r="R151" s="72">
        <v>7</v>
      </c>
      <c r="S151" s="73">
        <v>34</v>
      </c>
      <c r="T151" s="72">
        <v>11069</v>
      </c>
      <c r="U151" s="73">
        <v>47</v>
      </c>
      <c r="V151" s="86">
        <v>9515.8103632040311</v>
      </c>
      <c r="W151" s="47" t="s">
        <v>117</v>
      </c>
      <c r="Y151" s="72">
        <f>AVERAGE($T$6:T151)</f>
        <v>6331.9178082191784</v>
      </c>
      <c r="Z151" s="73">
        <f>AVERAGE($U$6:U151)</f>
        <v>26.527397260273972</v>
      </c>
      <c r="AA151" s="86">
        <f>AVERAGE($V$6:V151)</f>
        <v>4797.1380648594841</v>
      </c>
      <c r="AC151" s="47">
        <v>146</v>
      </c>
      <c r="AD151" s="74">
        <v>18</v>
      </c>
      <c r="AE151" s="74">
        <v>8</v>
      </c>
      <c r="AF151" s="73">
        <v>15</v>
      </c>
      <c r="AG151" s="72">
        <v>9046</v>
      </c>
      <c r="AH151" s="73">
        <v>25</v>
      </c>
      <c r="AI151" s="86">
        <v>7483.5042910936527</v>
      </c>
      <c r="AJ151" s="47" t="s">
        <v>117</v>
      </c>
      <c r="AM151" s="72">
        <f>AVERAGE($AG$6:AG151)</f>
        <v>9229.32191780822</v>
      </c>
      <c r="AN151" s="73">
        <f>AVERAGE($AH$6:AH151)</f>
        <v>25.780821917808218</v>
      </c>
      <c r="AO151" s="47">
        <f>AVERAGE($AI$6:AI151)</f>
        <v>7690.916408058556</v>
      </c>
    </row>
    <row r="152" spans="3:41" x14ac:dyDescent="0.35">
      <c r="C152" s="49">
        <v>147</v>
      </c>
      <c r="D152" s="74">
        <v>17</v>
      </c>
      <c r="E152" s="74">
        <v>3</v>
      </c>
      <c r="F152" s="73">
        <v>4</v>
      </c>
      <c r="G152" s="72">
        <v>3711</v>
      </c>
      <c r="H152" s="73">
        <v>18</v>
      </c>
      <c r="I152" s="86">
        <v>2176.7305079809003</v>
      </c>
      <c r="J152" s="47" t="s">
        <v>117</v>
      </c>
      <c r="L152" s="72">
        <f>AVERAGE($G$6:G152)</f>
        <v>5183.9047619047615</v>
      </c>
      <c r="M152" s="73">
        <f>AVERAGE($H$6:H152)</f>
        <v>24.80952380952381</v>
      </c>
      <c r="N152" s="86">
        <f>AVERAGE($I$6:I152)</f>
        <v>3642.767645343511</v>
      </c>
      <c r="P152" s="47">
        <v>147</v>
      </c>
      <c r="Q152" s="71">
        <v>16</v>
      </c>
      <c r="R152" s="72">
        <v>4</v>
      </c>
      <c r="S152" s="73">
        <v>3</v>
      </c>
      <c r="T152" s="72">
        <v>3598</v>
      </c>
      <c r="U152" s="73">
        <v>15</v>
      </c>
      <c r="V152" s="86">
        <v>2090.8305980972928</v>
      </c>
      <c r="W152" s="47" t="s">
        <v>117</v>
      </c>
      <c r="Y152" s="72">
        <f>AVERAGE($T$6:T152)</f>
        <v>6313.3197278911566</v>
      </c>
      <c r="Z152" s="73">
        <f>AVERAGE($U$6:U152)</f>
        <v>26.448979591836736</v>
      </c>
      <c r="AA152" s="86">
        <f>AVERAGE($V$6:V152)</f>
        <v>4778.7278099835512</v>
      </c>
      <c r="AC152" s="47">
        <v>147</v>
      </c>
      <c r="AD152" s="74">
        <v>13</v>
      </c>
      <c r="AE152" s="74">
        <v>6</v>
      </c>
      <c r="AF152" s="73">
        <v>27</v>
      </c>
      <c r="AG152" s="72">
        <v>12122</v>
      </c>
      <c r="AH152" s="73">
        <v>34</v>
      </c>
      <c r="AI152" s="86">
        <v>10528.551072966402</v>
      </c>
      <c r="AJ152" s="47" t="s">
        <v>117</v>
      </c>
      <c r="AM152" s="72">
        <f>AVERAGE($AG$6:AG152)</f>
        <v>9249</v>
      </c>
      <c r="AN152" s="73">
        <f>AVERAGE($AH$6:AH152)</f>
        <v>25.836734693877553</v>
      </c>
      <c r="AO152" s="47">
        <f>AVERAGE($AI$6:AI152)</f>
        <v>7710.2200452347988</v>
      </c>
    </row>
    <row r="153" spans="3:41" x14ac:dyDescent="0.35">
      <c r="C153" s="49">
        <v>148</v>
      </c>
      <c r="D153" s="74">
        <v>15</v>
      </c>
      <c r="E153" s="74">
        <v>4</v>
      </c>
      <c r="F153" s="73">
        <v>22</v>
      </c>
      <c r="G153" s="72">
        <v>6748</v>
      </c>
      <c r="H153" s="73">
        <v>33</v>
      </c>
      <c r="I153" s="86">
        <v>5161.0453852557839</v>
      </c>
      <c r="J153" s="47" t="s">
        <v>117</v>
      </c>
      <c r="L153" s="72">
        <f>AVERAGE($G$6:G153)</f>
        <v>5194.4729729729734</v>
      </c>
      <c r="M153" s="73">
        <f>AVERAGE($H$6:H153)</f>
        <v>24.864864864864863</v>
      </c>
      <c r="N153" s="86">
        <f>AVERAGE($I$6:I153)</f>
        <v>3653.0262787212969</v>
      </c>
      <c r="P153" s="47">
        <v>148</v>
      </c>
      <c r="Q153" s="71">
        <v>15</v>
      </c>
      <c r="R153" s="72">
        <v>5</v>
      </c>
      <c r="S153" s="73">
        <v>6</v>
      </c>
      <c r="T153" s="72">
        <v>3865</v>
      </c>
      <c r="U153" s="73">
        <v>16</v>
      </c>
      <c r="V153" s="86">
        <v>2306.8055250294492</v>
      </c>
      <c r="W153" s="47" t="s">
        <v>117</v>
      </c>
      <c r="Y153" s="72">
        <f>AVERAGE($T$6:T153)</f>
        <v>6296.7770270270266</v>
      </c>
      <c r="Z153" s="73">
        <f>AVERAGE($U$6:U153)</f>
        <v>26.378378378378379</v>
      </c>
      <c r="AA153" s="86">
        <f>AVERAGE($V$6:V153)</f>
        <v>4762.0256323825097</v>
      </c>
      <c r="AC153" s="47">
        <v>148</v>
      </c>
      <c r="AD153" s="74">
        <v>12</v>
      </c>
      <c r="AE153" s="74">
        <v>4</v>
      </c>
      <c r="AF153" s="73">
        <v>25</v>
      </c>
      <c r="AG153" s="72">
        <v>11698</v>
      </c>
      <c r="AH153" s="73">
        <v>33</v>
      </c>
      <c r="AI153" s="86">
        <v>10171.287675768162</v>
      </c>
      <c r="AJ153" s="47" t="s">
        <v>117</v>
      </c>
      <c r="AM153" s="72">
        <f>AVERAGE($AG$6:AG153)</f>
        <v>9265.5472972972966</v>
      </c>
      <c r="AN153" s="73">
        <f>AVERAGE($AH$6:AH153)</f>
        <v>25.885135135135137</v>
      </c>
      <c r="AO153" s="47">
        <f>AVERAGE($AI$6:AI153)</f>
        <v>7726.8488805762408</v>
      </c>
    </row>
    <row r="154" spans="3:41" x14ac:dyDescent="0.35">
      <c r="C154" s="49">
        <v>149</v>
      </c>
      <c r="D154" s="74">
        <v>15</v>
      </c>
      <c r="E154" s="74">
        <v>4</v>
      </c>
      <c r="F154" s="73">
        <v>1</v>
      </c>
      <c r="G154" s="72">
        <v>2548</v>
      </c>
      <c r="H154" s="73">
        <v>12</v>
      </c>
      <c r="I154" s="86">
        <v>1017.9133237863869</v>
      </c>
      <c r="J154" s="47" t="s">
        <v>117</v>
      </c>
      <c r="L154" s="72">
        <f>AVERAGE($G$6:G154)</f>
        <v>5176.7114093959735</v>
      </c>
      <c r="M154" s="73">
        <f>AVERAGE($H$6:H154)</f>
        <v>24.778523489932887</v>
      </c>
      <c r="N154" s="86">
        <f>AVERAGE($I$6:I154)</f>
        <v>3635.3409568760958</v>
      </c>
      <c r="P154" s="47">
        <v>149</v>
      </c>
      <c r="Q154" s="71">
        <v>12</v>
      </c>
      <c r="R154" s="72">
        <v>8</v>
      </c>
      <c r="S154" s="73">
        <v>20</v>
      </c>
      <c r="T154" s="72">
        <v>5816</v>
      </c>
      <c r="U154" s="73">
        <v>24</v>
      </c>
      <c r="V154" s="86">
        <v>4291.6816250996017</v>
      </c>
      <c r="W154" s="47" t="s">
        <v>117</v>
      </c>
      <c r="Y154" s="72">
        <f>AVERAGE($T$6:T154)</f>
        <v>6293.5503355704695</v>
      </c>
      <c r="Z154" s="73">
        <f>AVERAGE($U$6:U154)</f>
        <v>26.36241610738255</v>
      </c>
      <c r="AA154" s="86">
        <f>AVERAGE($V$6:V154)</f>
        <v>4758.868961192692</v>
      </c>
      <c r="AC154" s="47">
        <v>149</v>
      </c>
      <c r="AD154" s="74">
        <v>13</v>
      </c>
      <c r="AE154" s="74">
        <v>6</v>
      </c>
      <c r="AF154" s="73">
        <v>9</v>
      </c>
      <c r="AG154" s="72">
        <v>5822</v>
      </c>
      <c r="AH154" s="73">
        <v>16</v>
      </c>
      <c r="AI154" s="86">
        <v>4269.2346492543338</v>
      </c>
      <c r="AJ154" s="47" t="s">
        <v>117</v>
      </c>
      <c r="AM154" s="72">
        <f>AVERAGE($AG$6:AG154)</f>
        <v>9242.4362416107379</v>
      </c>
      <c r="AN154" s="73">
        <f>AVERAGE($AH$6:AH154)</f>
        <v>25.818791946308725</v>
      </c>
      <c r="AO154" s="47">
        <f>AVERAGE($AI$6:AI154)</f>
        <v>7703.6434159364953</v>
      </c>
    </row>
    <row r="155" spans="3:41" x14ac:dyDescent="0.35">
      <c r="C155" s="49">
        <v>150</v>
      </c>
      <c r="D155" s="74">
        <v>9</v>
      </c>
      <c r="E155" s="74">
        <v>6</v>
      </c>
      <c r="F155" s="73">
        <v>2</v>
      </c>
      <c r="G155" s="72">
        <v>1222</v>
      </c>
      <c r="H155" s="73">
        <v>5</v>
      </c>
      <c r="I155" s="86">
        <v>-305.75695048591524</v>
      </c>
      <c r="J155" s="47" t="s">
        <v>117</v>
      </c>
      <c r="L155" s="72">
        <f>AVERAGE($G$6:G155)</f>
        <v>5150.3466666666664</v>
      </c>
      <c r="M155" s="73">
        <f>AVERAGE($H$6:H155)</f>
        <v>24.646666666666668</v>
      </c>
      <c r="N155" s="86">
        <f>AVERAGE($I$6:I155)</f>
        <v>3609.0669708270161</v>
      </c>
      <c r="P155" s="47">
        <v>150</v>
      </c>
      <c r="Q155" s="71">
        <v>11</v>
      </c>
      <c r="R155" s="72">
        <v>4</v>
      </c>
      <c r="S155" s="73">
        <v>13</v>
      </c>
      <c r="T155" s="72">
        <v>4748</v>
      </c>
      <c r="U155" s="73">
        <v>20</v>
      </c>
      <c r="V155" s="86">
        <v>3227.3122333081228</v>
      </c>
      <c r="W155" s="47" t="s">
        <v>117</v>
      </c>
      <c r="Y155" s="72">
        <f>AVERAGE($T$6:T155)</f>
        <v>6283.2466666666669</v>
      </c>
      <c r="Z155" s="73">
        <f>AVERAGE($U$6:U155)</f>
        <v>26.32</v>
      </c>
      <c r="AA155" s="86">
        <f>AVERAGE($V$6:V155)</f>
        <v>4748.6585830067943</v>
      </c>
      <c r="AC155" s="47">
        <v>150</v>
      </c>
      <c r="AD155" s="74">
        <v>12</v>
      </c>
      <c r="AE155" s="74">
        <v>5</v>
      </c>
      <c r="AF155" s="73">
        <v>3</v>
      </c>
      <c r="AG155" s="72">
        <v>3685</v>
      </c>
      <c r="AH155" s="73">
        <v>10</v>
      </c>
      <c r="AI155" s="86">
        <v>2144.2509624268887</v>
      </c>
      <c r="AJ155" s="47" t="s">
        <v>117</v>
      </c>
      <c r="AM155" s="72">
        <f>AVERAGE($AG$6:AG155)</f>
        <v>9205.3866666666672</v>
      </c>
      <c r="AN155" s="73">
        <f>AVERAGE($AH$6:AH155)</f>
        <v>25.713333333333335</v>
      </c>
      <c r="AO155" s="47">
        <f>AVERAGE($AI$6:AI155)</f>
        <v>7666.580799579765</v>
      </c>
    </row>
    <row r="156" spans="3:41" x14ac:dyDescent="0.35">
      <c r="C156" s="49">
        <v>151</v>
      </c>
      <c r="D156" s="74">
        <v>20</v>
      </c>
      <c r="E156" s="74">
        <v>4</v>
      </c>
      <c r="F156" s="73">
        <v>0</v>
      </c>
      <c r="G156" s="72">
        <v>3348</v>
      </c>
      <c r="H156" s="73">
        <v>16</v>
      </c>
      <c r="I156" s="86">
        <v>1830.9647501688746</v>
      </c>
      <c r="J156" s="47" t="s">
        <v>117</v>
      </c>
      <c r="L156" s="72">
        <f>AVERAGE($G$6:G156)</f>
        <v>5138.4105960264897</v>
      </c>
      <c r="M156" s="73">
        <f>AVERAGE($H$6:H156)</f>
        <v>24.589403973509935</v>
      </c>
      <c r="N156" s="86">
        <f>AVERAGE($I$6:I156)</f>
        <v>3597.2914594319286</v>
      </c>
      <c r="P156" s="47">
        <v>151</v>
      </c>
      <c r="Q156" s="71">
        <v>14</v>
      </c>
      <c r="R156" s="72">
        <v>6</v>
      </c>
      <c r="S156" s="73">
        <v>20</v>
      </c>
      <c r="T156" s="72">
        <v>6662</v>
      </c>
      <c r="U156" s="73">
        <v>28</v>
      </c>
      <c r="V156" s="86">
        <v>5172.7169302855</v>
      </c>
      <c r="W156" s="47" t="s">
        <v>117</v>
      </c>
      <c r="Y156" s="72">
        <f>AVERAGE($T$6:T156)</f>
        <v>6285.7549668874171</v>
      </c>
      <c r="Z156" s="73">
        <f>AVERAGE($U$6:U156)</f>
        <v>26.331125827814571</v>
      </c>
      <c r="AA156" s="86">
        <f>AVERAGE($V$6:V156)</f>
        <v>4751.4669164324805</v>
      </c>
      <c r="AC156" s="47">
        <v>151</v>
      </c>
      <c r="AD156" s="74">
        <v>12</v>
      </c>
      <c r="AE156" s="74">
        <v>6</v>
      </c>
      <c r="AF156" s="73">
        <v>1</v>
      </c>
      <c r="AG156" s="72">
        <v>2672</v>
      </c>
      <c r="AH156" s="73">
        <v>7</v>
      </c>
      <c r="AI156" s="86">
        <v>1114.8203947808429</v>
      </c>
      <c r="AJ156" s="47" t="s">
        <v>117</v>
      </c>
      <c r="AM156" s="72">
        <f>AVERAGE($AG$6:AG156)</f>
        <v>9162.1192052980132</v>
      </c>
      <c r="AN156" s="73">
        <f>AVERAGE($AH$6:AH156)</f>
        <v>25.589403973509935</v>
      </c>
      <c r="AO156" s="47">
        <f>AVERAGE($AI$6:AI156)</f>
        <v>7623.1916578261298</v>
      </c>
    </row>
    <row r="157" spans="3:41" x14ac:dyDescent="0.35">
      <c r="C157" s="49">
        <v>152</v>
      </c>
      <c r="D157" s="74">
        <v>13</v>
      </c>
      <c r="E157" s="74">
        <v>5</v>
      </c>
      <c r="F157" s="73">
        <v>33</v>
      </c>
      <c r="G157" s="72">
        <v>8385</v>
      </c>
      <c r="H157" s="73">
        <v>41</v>
      </c>
      <c r="I157" s="86">
        <v>6798.1373738056591</v>
      </c>
      <c r="J157" s="47" t="s">
        <v>117</v>
      </c>
      <c r="L157" s="72">
        <f>AVERAGE($G$6:G157)</f>
        <v>5159.769736842105</v>
      </c>
      <c r="M157" s="73">
        <f>AVERAGE($H$6:H157)</f>
        <v>24.69736842105263</v>
      </c>
      <c r="N157" s="86">
        <f>AVERAGE($I$6:I157)</f>
        <v>3618.3496562370187</v>
      </c>
      <c r="P157" s="47">
        <v>152</v>
      </c>
      <c r="Q157" s="71">
        <v>17</v>
      </c>
      <c r="R157" s="72">
        <v>4</v>
      </c>
      <c r="S157" s="73">
        <v>31</v>
      </c>
      <c r="T157" s="72">
        <v>10268</v>
      </c>
      <c r="U157" s="73">
        <v>44</v>
      </c>
      <c r="V157" s="86">
        <v>8731.7290631170108</v>
      </c>
      <c r="W157" s="47" t="s">
        <v>117</v>
      </c>
      <c r="Y157" s="72">
        <f>AVERAGE($T$6:T157)</f>
        <v>6311.9539473684208</v>
      </c>
      <c r="Z157" s="73">
        <f>AVERAGE($U$6:U157)</f>
        <v>26.44736842105263</v>
      </c>
      <c r="AA157" s="86">
        <f>AVERAGE($V$6:V157)</f>
        <v>4777.6528516080371</v>
      </c>
      <c r="AC157" s="47">
        <v>152</v>
      </c>
      <c r="AD157" s="74">
        <v>18</v>
      </c>
      <c r="AE157" s="74">
        <v>8</v>
      </c>
      <c r="AF157" s="73">
        <v>21</v>
      </c>
      <c r="AG157" s="72">
        <v>11146</v>
      </c>
      <c r="AH157" s="73">
        <v>31</v>
      </c>
      <c r="AI157" s="86">
        <v>9604.2290841522772</v>
      </c>
      <c r="AJ157" s="47" t="s">
        <v>117</v>
      </c>
      <c r="AM157" s="72">
        <f>AVERAGE($AG$6:AG157)</f>
        <v>9175.1710526315783</v>
      </c>
      <c r="AN157" s="73">
        <f>AVERAGE($AH$6:AH157)</f>
        <v>25.625</v>
      </c>
      <c r="AO157" s="47">
        <f>AVERAGE($AI$6:AI157)</f>
        <v>7636.2247987888022</v>
      </c>
    </row>
    <row r="158" spans="3:41" x14ac:dyDescent="0.35">
      <c r="C158" s="49">
        <v>153</v>
      </c>
      <c r="D158" s="74">
        <v>12</v>
      </c>
      <c r="E158" s="74">
        <v>6</v>
      </c>
      <c r="F158" s="73">
        <v>4</v>
      </c>
      <c r="G158" s="72">
        <v>2222</v>
      </c>
      <c r="H158" s="73">
        <v>10</v>
      </c>
      <c r="I158" s="86">
        <v>732.75873879123969</v>
      </c>
      <c r="J158" s="47" t="s">
        <v>117</v>
      </c>
      <c r="L158" s="72">
        <f>AVERAGE($G$6:G158)</f>
        <v>5140.5686274509808</v>
      </c>
      <c r="M158" s="73">
        <f>AVERAGE($H$6:H158)</f>
        <v>24.601307189542485</v>
      </c>
      <c r="N158" s="86">
        <f>AVERAGE($I$6:I158)</f>
        <v>3599.4895848811639</v>
      </c>
      <c r="P158" s="47">
        <v>153</v>
      </c>
      <c r="Q158" s="71">
        <v>8</v>
      </c>
      <c r="R158" s="72">
        <v>1</v>
      </c>
      <c r="S158" s="73">
        <v>5</v>
      </c>
      <c r="T158" s="72">
        <v>2797</v>
      </c>
      <c r="U158" s="73">
        <v>12</v>
      </c>
      <c r="V158" s="86">
        <v>1258.6142953049648</v>
      </c>
      <c r="W158" s="47" t="s">
        <v>117</v>
      </c>
      <c r="Y158" s="72">
        <f>AVERAGE($T$6:T158)</f>
        <v>6288.9803921568628</v>
      </c>
      <c r="Z158" s="73">
        <f>AVERAGE($U$6:U158)</f>
        <v>26.352941176470587</v>
      </c>
      <c r="AA158" s="86">
        <f>AVERAGE($V$6:V158)</f>
        <v>4754.6525996060564</v>
      </c>
      <c r="AC158" s="47">
        <v>153</v>
      </c>
      <c r="AD158" s="74">
        <v>12</v>
      </c>
      <c r="AE158" s="74">
        <v>6</v>
      </c>
      <c r="AF158" s="73">
        <v>8</v>
      </c>
      <c r="AG158" s="72">
        <v>5122</v>
      </c>
      <c r="AH158" s="73">
        <v>14</v>
      </c>
      <c r="AI158" s="86">
        <v>3631.6881138674021</v>
      </c>
      <c r="AJ158" s="47" t="s">
        <v>117</v>
      </c>
      <c r="AM158" s="72">
        <f>AVERAGE($AG$6:AG158)</f>
        <v>9148.6797385620921</v>
      </c>
      <c r="AN158" s="73">
        <f>AVERAGE($AH$6:AH158)</f>
        <v>25.549019607843139</v>
      </c>
      <c r="AO158" s="47">
        <f>AVERAGE($AI$6:AI158)</f>
        <v>7610.0513564036946</v>
      </c>
    </row>
    <row r="159" spans="3:41" x14ac:dyDescent="0.35">
      <c r="C159" s="49">
        <v>154</v>
      </c>
      <c r="D159" s="74">
        <v>12</v>
      </c>
      <c r="E159" s="74">
        <v>8</v>
      </c>
      <c r="F159" s="73">
        <v>31</v>
      </c>
      <c r="G159" s="72">
        <v>7296</v>
      </c>
      <c r="H159" s="73">
        <v>35</v>
      </c>
      <c r="I159" s="86">
        <v>5724.0496792448885</v>
      </c>
      <c r="J159" s="47" t="s">
        <v>117</v>
      </c>
      <c r="L159" s="72">
        <f>AVERAGE($G$6:G159)</f>
        <v>5154.5649350649346</v>
      </c>
      <c r="M159" s="73">
        <f>AVERAGE($H$6:H159)</f>
        <v>24.668831168831169</v>
      </c>
      <c r="N159" s="86">
        <f>AVERAGE($I$6:I159)</f>
        <v>3613.2854296497594</v>
      </c>
      <c r="P159" s="47">
        <v>154</v>
      </c>
      <c r="Q159" s="71">
        <v>10</v>
      </c>
      <c r="R159" s="72">
        <v>3</v>
      </c>
      <c r="S159" s="73">
        <v>19</v>
      </c>
      <c r="T159" s="72">
        <v>6091</v>
      </c>
      <c r="U159" s="73">
        <v>26</v>
      </c>
      <c r="V159" s="86">
        <v>4562.4551089344413</v>
      </c>
      <c r="W159" s="47" t="s">
        <v>117</v>
      </c>
      <c r="Y159" s="72">
        <f>AVERAGE($T$6:T159)</f>
        <v>6287.6948051948048</v>
      </c>
      <c r="Z159" s="73">
        <f>AVERAGE($U$6:U159)</f>
        <v>26.350649350649352</v>
      </c>
      <c r="AA159" s="86">
        <f>AVERAGE($V$6:V159)</f>
        <v>4753.4045639523447</v>
      </c>
      <c r="AC159" s="47">
        <v>154</v>
      </c>
      <c r="AD159" s="74">
        <v>12</v>
      </c>
      <c r="AE159" s="74">
        <v>7</v>
      </c>
      <c r="AF159" s="73">
        <v>31</v>
      </c>
      <c r="AG159" s="72">
        <v>12859</v>
      </c>
      <c r="AH159" s="73">
        <v>36</v>
      </c>
      <c r="AI159" s="86">
        <v>11305.193990912774</v>
      </c>
      <c r="AJ159" s="47" t="s">
        <v>117</v>
      </c>
      <c r="AM159" s="72">
        <f>AVERAGE($AG$6:AG159)</f>
        <v>9172.7727272727279</v>
      </c>
      <c r="AN159" s="73">
        <f>AVERAGE($AH$6:AH159)</f>
        <v>25.616883116883116</v>
      </c>
      <c r="AO159" s="47">
        <f>AVERAGE($AI$6:AI159)</f>
        <v>7634.0457890953112</v>
      </c>
    </row>
    <row r="160" spans="3:41" x14ac:dyDescent="0.35">
      <c r="C160" s="49">
        <v>155</v>
      </c>
      <c r="D160" s="74">
        <v>6</v>
      </c>
      <c r="E160" s="74">
        <v>5</v>
      </c>
      <c r="F160" s="73">
        <v>12</v>
      </c>
      <c r="G160" s="72">
        <v>2785</v>
      </c>
      <c r="H160" s="73">
        <v>13</v>
      </c>
      <c r="I160" s="86">
        <v>1276.8027938073765</v>
      </c>
      <c r="J160" s="47" t="s">
        <v>117</v>
      </c>
      <c r="L160" s="72">
        <f>AVERAGE($G$6:G160)</f>
        <v>5139.2774193548385</v>
      </c>
      <c r="M160" s="73">
        <f>AVERAGE($H$6:H160)</f>
        <v>24.593548387096774</v>
      </c>
      <c r="N160" s="86">
        <f>AVERAGE($I$6:I160)</f>
        <v>3598.2113481281958</v>
      </c>
      <c r="P160" s="47">
        <v>155</v>
      </c>
      <c r="Q160" s="71">
        <v>17</v>
      </c>
      <c r="R160" s="72">
        <v>7</v>
      </c>
      <c r="S160" s="73">
        <v>14</v>
      </c>
      <c r="T160" s="72">
        <v>5779</v>
      </c>
      <c r="U160" s="73">
        <v>24</v>
      </c>
      <c r="V160" s="86">
        <v>4238.9217173487805</v>
      </c>
      <c r="W160" s="47" t="s">
        <v>117</v>
      </c>
      <c r="Y160" s="72">
        <f>AVERAGE($T$6:T160)</f>
        <v>6284.4129032258061</v>
      </c>
      <c r="Z160" s="73">
        <f>AVERAGE($U$6:U160)</f>
        <v>26.335483870967742</v>
      </c>
      <c r="AA160" s="86">
        <f>AVERAGE($V$6:V160)</f>
        <v>4750.0853197807082</v>
      </c>
      <c r="AC160" s="47">
        <v>155</v>
      </c>
      <c r="AD160" s="74">
        <v>14</v>
      </c>
      <c r="AE160" s="74">
        <v>5</v>
      </c>
      <c r="AF160" s="73">
        <v>19</v>
      </c>
      <c r="AG160" s="72">
        <v>9985</v>
      </c>
      <c r="AH160" s="73">
        <v>28</v>
      </c>
      <c r="AI160" s="86">
        <v>8426.4986076659698</v>
      </c>
      <c r="AJ160" s="47" t="s">
        <v>117</v>
      </c>
      <c r="AM160" s="72">
        <f>AVERAGE($AG$6:AG160)</f>
        <v>9178.0129032258064</v>
      </c>
      <c r="AN160" s="73">
        <f>AVERAGE($AH$6:AH160)</f>
        <v>25.63225806451613</v>
      </c>
      <c r="AO160" s="47">
        <f>AVERAGE($AI$6:AI160)</f>
        <v>7639.1583879248001</v>
      </c>
    </row>
    <row r="161" spans="3:41" x14ac:dyDescent="0.35">
      <c r="C161" s="49">
        <v>156</v>
      </c>
      <c r="D161" s="74">
        <v>22</v>
      </c>
      <c r="E161" s="74">
        <v>7</v>
      </c>
      <c r="F161" s="73">
        <v>5</v>
      </c>
      <c r="G161" s="72">
        <v>4259</v>
      </c>
      <c r="H161" s="73">
        <v>20</v>
      </c>
      <c r="I161" s="86">
        <v>2702.2031123384827</v>
      </c>
      <c r="J161" s="47" t="s">
        <v>117</v>
      </c>
      <c r="L161" s="72">
        <f>AVERAGE($G$6:G161)</f>
        <v>5133.6346153846152</v>
      </c>
      <c r="M161" s="73">
        <f>AVERAGE($H$6:H161)</f>
        <v>24.564102564102566</v>
      </c>
      <c r="N161" s="86">
        <f>AVERAGE($I$6:I161)</f>
        <v>3592.467705591082</v>
      </c>
      <c r="P161" s="47">
        <v>156</v>
      </c>
      <c r="Q161" s="71">
        <v>17</v>
      </c>
      <c r="R161" s="72">
        <v>8</v>
      </c>
      <c r="S161" s="73">
        <v>19</v>
      </c>
      <c r="T161" s="72">
        <v>6736</v>
      </c>
      <c r="U161" s="73">
        <v>28</v>
      </c>
      <c r="V161" s="86">
        <v>5172.6300319543971</v>
      </c>
      <c r="W161" s="47" t="s">
        <v>117</v>
      </c>
      <c r="Y161" s="72">
        <f>AVERAGE($T$6:T161)</f>
        <v>6287.3076923076924</v>
      </c>
      <c r="Z161" s="73">
        <f>AVERAGE($U$6:U161)</f>
        <v>26.346153846153847</v>
      </c>
      <c r="AA161" s="86">
        <f>AVERAGE($V$6:V161)</f>
        <v>4752.7939397305399</v>
      </c>
      <c r="AC161" s="47">
        <v>156</v>
      </c>
      <c r="AD161" s="74">
        <v>13</v>
      </c>
      <c r="AE161" s="74">
        <v>4</v>
      </c>
      <c r="AF161" s="73">
        <v>23</v>
      </c>
      <c r="AG161" s="72">
        <v>11348</v>
      </c>
      <c r="AH161" s="73">
        <v>32</v>
      </c>
      <c r="AI161" s="86">
        <v>9834.984580434284</v>
      </c>
      <c r="AJ161" s="47" t="s">
        <v>117</v>
      </c>
      <c r="AM161" s="72">
        <f>AVERAGE($AG$6:AG161)</f>
        <v>9191.9230769230762</v>
      </c>
      <c r="AN161" s="73">
        <f>AVERAGE($AH$6:AH161)</f>
        <v>25.673076923076923</v>
      </c>
      <c r="AO161" s="47">
        <f>AVERAGE($AI$6:AI161)</f>
        <v>7653.2341968511437</v>
      </c>
    </row>
    <row r="162" spans="3:41" x14ac:dyDescent="0.35">
      <c r="C162" s="49">
        <v>157</v>
      </c>
      <c r="D162" s="74">
        <v>12</v>
      </c>
      <c r="E162" s="74">
        <v>9</v>
      </c>
      <c r="F162" s="73">
        <v>12</v>
      </c>
      <c r="G162" s="72">
        <v>3333</v>
      </c>
      <c r="H162" s="73">
        <v>15</v>
      </c>
      <c r="I162" s="86">
        <v>1757.1604712645208</v>
      </c>
      <c r="J162" s="47" t="s">
        <v>117</v>
      </c>
      <c r="L162" s="72">
        <f>AVERAGE($G$6:G162)</f>
        <v>5122.1656050955417</v>
      </c>
      <c r="M162" s="73">
        <f>AVERAGE($H$6:H162)</f>
        <v>24.503184713375795</v>
      </c>
      <c r="N162" s="86">
        <f>AVERAGE($I$6:I162)</f>
        <v>3580.7778505953711</v>
      </c>
      <c r="P162" s="47">
        <v>157</v>
      </c>
      <c r="Q162" s="71">
        <v>18</v>
      </c>
      <c r="R162" s="72">
        <v>5</v>
      </c>
      <c r="S162" s="73">
        <v>0</v>
      </c>
      <c r="T162" s="72">
        <v>3175</v>
      </c>
      <c r="U162" s="73">
        <v>13</v>
      </c>
      <c r="V162" s="86">
        <v>1601.3147532644782</v>
      </c>
      <c r="W162" s="47" t="s">
        <v>117</v>
      </c>
      <c r="Y162" s="72">
        <f>AVERAGE($T$6:T162)</f>
        <v>6267.4840764331211</v>
      </c>
      <c r="Z162" s="73">
        <f>AVERAGE($U$6:U162)</f>
        <v>26.261146496815286</v>
      </c>
      <c r="AA162" s="86">
        <f>AVERAGE($V$6:V162)</f>
        <v>4732.7208238931762</v>
      </c>
      <c r="AC162" s="47">
        <v>157</v>
      </c>
      <c r="AD162" s="74">
        <v>14</v>
      </c>
      <c r="AE162" s="74">
        <v>7</v>
      </c>
      <c r="AF162" s="73">
        <v>6</v>
      </c>
      <c r="AG162" s="72">
        <v>4809</v>
      </c>
      <c r="AH162" s="73">
        <v>13</v>
      </c>
      <c r="AI162" s="86">
        <v>3294.252666608324</v>
      </c>
      <c r="AJ162" s="47" t="s">
        <v>117</v>
      </c>
      <c r="AM162" s="72">
        <f>AVERAGE($AG$6:AG162)</f>
        <v>9164.0063694267519</v>
      </c>
      <c r="AN162" s="73">
        <f>AVERAGE($AH$6:AH162)</f>
        <v>25.592356687898089</v>
      </c>
      <c r="AO162" s="47">
        <f>AVERAGE($AI$6:AI162)</f>
        <v>7625.4699832827182</v>
      </c>
    </row>
    <row r="163" spans="3:41" x14ac:dyDescent="0.35">
      <c r="C163" s="49">
        <v>158</v>
      </c>
      <c r="D163" s="74">
        <v>22</v>
      </c>
      <c r="E163" s="74">
        <v>5</v>
      </c>
      <c r="F163" s="73">
        <v>14</v>
      </c>
      <c r="G163" s="72">
        <v>6385</v>
      </c>
      <c r="H163" s="73">
        <v>31</v>
      </c>
      <c r="I163" s="86">
        <v>4841.5858532621469</v>
      </c>
      <c r="J163" s="47" t="s">
        <v>117</v>
      </c>
      <c r="L163" s="72">
        <f>AVERAGE($G$6:G163)</f>
        <v>5130.158227848101</v>
      </c>
      <c r="M163" s="73">
        <f>AVERAGE($H$6:H163)</f>
        <v>24.544303797468356</v>
      </c>
      <c r="N163" s="86">
        <f>AVERAGE($I$6:I163)</f>
        <v>3588.7576480806038</v>
      </c>
      <c r="P163" s="47">
        <v>158</v>
      </c>
      <c r="Q163" s="71">
        <v>10</v>
      </c>
      <c r="R163" s="72">
        <v>5</v>
      </c>
      <c r="S163" s="73">
        <v>19</v>
      </c>
      <c r="T163" s="72">
        <v>5705</v>
      </c>
      <c r="U163" s="73">
        <v>24</v>
      </c>
      <c r="V163" s="86">
        <v>4133.5874879349312</v>
      </c>
      <c r="W163" s="47" t="s">
        <v>117</v>
      </c>
      <c r="Y163" s="72">
        <f>AVERAGE($T$6:T163)</f>
        <v>6263.9240506329115</v>
      </c>
      <c r="Z163" s="73">
        <f>AVERAGE($U$6:U163)</f>
        <v>26.246835443037973</v>
      </c>
      <c r="AA163" s="86">
        <f>AVERAGE($V$6:V163)</f>
        <v>4728.9288407541999</v>
      </c>
      <c r="AC163" s="47">
        <v>158</v>
      </c>
      <c r="AD163" s="74">
        <v>17</v>
      </c>
      <c r="AE163" s="74">
        <v>1</v>
      </c>
      <c r="AF163" s="73">
        <v>19</v>
      </c>
      <c r="AG163" s="72">
        <v>12287</v>
      </c>
      <c r="AH163" s="73">
        <v>35</v>
      </c>
      <c r="AI163" s="86">
        <v>10743.455713258038</v>
      </c>
      <c r="AJ163" s="47" t="s">
        <v>117</v>
      </c>
      <c r="AM163" s="72">
        <f>AVERAGE($AG$6:AG163)</f>
        <v>9183.7721518987346</v>
      </c>
      <c r="AN163" s="73">
        <f>AVERAGE($AH$6:AH163)</f>
        <v>25.651898734177216</v>
      </c>
      <c r="AO163" s="47">
        <f>AVERAGE($AI$6:AI163)</f>
        <v>7645.2040701812966</v>
      </c>
    </row>
    <row r="164" spans="3:41" x14ac:dyDescent="0.35">
      <c r="C164" s="49">
        <v>159</v>
      </c>
      <c r="D164" s="74">
        <v>11</v>
      </c>
      <c r="E164" s="74">
        <v>9</v>
      </c>
      <c r="F164" s="73">
        <v>21</v>
      </c>
      <c r="G164" s="72">
        <v>4933</v>
      </c>
      <c r="H164" s="73">
        <v>23</v>
      </c>
      <c r="I164" s="86">
        <v>3396.3811137307239</v>
      </c>
      <c r="J164" s="47" t="s">
        <v>117</v>
      </c>
      <c r="L164" s="72">
        <f>AVERAGE($G$6:G164)</f>
        <v>5128.9182389937105</v>
      </c>
      <c r="M164" s="73">
        <f>AVERAGE($H$6:H164)</f>
        <v>24.534591194968552</v>
      </c>
      <c r="N164" s="86">
        <f>AVERAGE($I$6:I164)</f>
        <v>3587.547732770227</v>
      </c>
      <c r="P164" s="47">
        <v>159</v>
      </c>
      <c r="Q164" s="71">
        <v>14</v>
      </c>
      <c r="R164" s="72">
        <v>6</v>
      </c>
      <c r="S164" s="73">
        <v>19</v>
      </c>
      <c r="T164" s="72">
        <v>6432</v>
      </c>
      <c r="U164" s="73">
        <v>27</v>
      </c>
      <c r="V164" s="86">
        <v>4880.5900528548937</v>
      </c>
      <c r="W164" s="47" t="s">
        <v>117</v>
      </c>
      <c r="Y164" s="72">
        <f>AVERAGE($T$6:T164)</f>
        <v>6264.9811320754716</v>
      </c>
      <c r="Z164" s="73">
        <f>AVERAGE($U$6:U164)</f>
        <v>26.251572327044027</v>
      </c>
      <c r="AA164" s="86">
        <f>AVERAGE($V$6:V164)</f>
        <v>4729.8826848554618</v>
      </c>
      <c r="AC164" s="47">
        <v>159</v>
      </c>
      <c r="AD164" s="74">
        <v>13</v>
      </c>
      <c r="AE164" s="74">
        <v>3</v>
      </c>
      <c r="AF164" s="73">
        <v>27</v>
      </c>
      <c r="AG164" s="72">
        <v>13061</v>
      </c>
      <c r="AH164" s="73">
        <v>37</v>
      </c>
      <c r="AI164" s="86">
        <v>11528.92246899879</v>
      </c>
      <c r="AJ164" s="47" t="s">
        <v>117</v>
      </c>
      <c r="AM164" s="72">
        <f>AVERAGE($AG$6:AG164)</f>
        <v>9208.1572327044032</v>
      </c>
      <c r="AN164" s="73">
        <f>AVERAGE($AH$6:AH164)</f>
        <v>25.723270440251572</v>
      </c>
      <c r="AO164" s="47">
        <f>AVERAGE($AI$6:AI164)</f>
        <v>7669.6299720606521</v>
      </c>
    </row>
    <row r="165" spans="3:41" x14ac:dyDescent="0.35">
      <c r="C165" s="49">
        <v>160</v>
      </c>
      <c r="D165" s="74">
        <v>12</v>
      </c>
      <c r="E165" s="74">
        <v>9</v>
      </c>
      <c r="F165" s="73">
        <v>6</v>
      </c>
      <c r="G165" s="72">
        <v>2133</v>
      </c>
      <c r="H165" s="73">
        <v>9</v>
      </c>
      <c r="I165" s="86">
        <v>550.86950185256342</v>
      </c>
      <c r="J165" s="47" t="s">
        <v>117</v>
      </c>
      <c r="L165" s="72">
        <f>AVERAGE($G$6:G165)</f>
        <v>5110.1937500000004</v>
      </c>
      <c r="M165" s="73">
        <f>AVERAGE($H$6:H165)</f>
        <v>24.4375</v>
      </c>
      <c r="N165" s="86">
        <f>AVERAGE($I$6:I165)</f>
        <v>3568.5684938269915</v>
      </c>
      <c r="P165" s="47">
        <v>160</v>
      </c>
      <c r="Q165" s="71">
        <v>11</v>
      </c>
      <c r="R165" s="72">
        <v>4</v>
      </c>
      <c r="S165" s="73">
        <v>27</v>
      </c>
      <c r="T165" s="72">
        <v>7968</v>
      </c>
      <c r="U165" s="73">
        <v>34</v>
      </c>
      <c r="V165" s="86">
        <v>6398.4895137694111</v>
      </c>
      <c r="W165" s="47" t="s">
        <v>117</v>
      </c>
      <c r="Y165" s="72">
        <f>AVERAGE($T$6:T165)</f>
        <v>6275.625</v>
      </c>
      <c r="Z165" s="73">
        <f>AVERAGE($U$6:U165)</f>
        <v>26.3</v>
      </c>
      <c r="AA165" s="86">
        <f>AVERAGE($V$6:V165)</f>
        <v>4740.3114775361737</v>
      </c>
      <c r="AC165" s="47">
        <v>160</v>
      </c>
      <c r="AD165" s="74">
        <v>22</v>
      </c>
      <c r="AE165" s="74">
        <v>4</v>
      </c>
      <c r="AF165" s="73">
        <v>11</v>
      </c>
      <c r="AG165" s="72">
        <v>10298</v>
      </c>
      <c r="AH165" s="73">
        <v>29</v>
      </c>
      <c r="AI165" s="86">
        <v>8742.640855743879</v>
      </c>
      <c r="AJ165" s="47" t="s">
        <v>117</v>
      </c>
      <c r="AM165" s="72">
        <f>AVERAGE($AG$6:AG165)</f>
        <v>9214.96875</v>
      </c>
      <c r="AN165" s="73">
        <f>AVERAGE($AH$6:AH165)</f>
        <v>25.743749999999999</v>
      </c>
      <c r="AO165" s="47">
        <f>AVERAGE($AI$6:AI165)</f>
        <v>7676.336290083671</v>
      </c>
    </row>
    <row r="166" spans="3:41" x14ac:dyDescent="0.35">
      <c r="C166" s="49">
        <v>161</v>
      </c>
      <c r="D166" s="74">
        <v>14</v>
      </c>
      <c r="E166" s="74">
        <v>6</v>
      </c>
      <c r="F166" s="73">
        <v>16</v>
      </c>
      <c r="G166" s="72">
        <v>5022</v>
      </c>
      <c r="H166" s="73">
        <v>24</v>
      </c>
      <c r="I166" s="86">
        <v>3427.1701305765491</v>
      </c>
      <c r="J166" s="47" t="s">
        <v>117</v>
      </c>
      <c r="L166" s="72">
        <f>AVERAGE($G$6:G166)</f>
        <v>5109.6459627329195</v>
      </c>
      <c r="M166" s="73">
        <f>AVERAGE($H$6:H166)</f>
        <v>24.434782608695652</v>
      </c>
      <c r="N166" s="86">
        <f>AVERAGE($I$6:I166)</f>
        <v>3567.6902431235726</v>
      </c>
      <c r="P166" s="47">
        <v>161</v>
      </c>
      <c r="Q166" s="71">
        <v>13</v>
      </c>
      <c r="R166" s="72">
        <v>7</v>
      </c>
      <c r="S166" s="73">
        <v>20</v>
      </c>
      <c r="T166" s="72">
        <v>6239</v>
      </c>
      <c r="U166" s="73">
        <v>26</v>
      </c>
      <c r="V166" s="86">
        <v>4663.7524103248015</v>
      </c>
      <c r="W166" s="47" t="s">
        <v>117</v>
      </c>
      <c r="Y166" s="72">
        <f>AVERAGE($T$6:T166)</f>
        <v>6275.3975155279504</v>
      </c>
      <c r="Z166" s="73">
        <f>AVERAGE($U$6:U166)</f>
        <v>26.298136645962732</v>
      </c>
      <c r="AA166" s="86">
        <f>AVERAGE($V$6:V166)</f>
        <v>4739.8359553795817</v>
      </c>
      <c r="AC166" s="47">
        <v>161</v>
      </c>
      <c r="AD166" s="74">
        <v>9</v>
      </c>
      <c r="AE166" s="74">
        <v>8</v>
      </c>
      <c r="AF166" s="73">
        <v>0</v>
      </c>
      <c r="AG166" s="72">
        <v>646</v>
      </c>
      <c r="AH166" s="73">
        <v>1</v>
      </c>
      <c r="AI166" s="86">
        <v>-932.26951481637593</v>
      </c>
      <c r="AJ166" s="47" t="s">
        <v>117</v>
      </c>
      <c r="AM166" s="72">
        <f>AVERAGE($AG$6:AG166)</f>
        <v>9161.7453416149074</v>
      </c>
      <c r="AN166" s="73">
        <f>AVERAGE($AH$6:AH166)</f>
        <v>25.590062111801242</v>
      </c>
      <c r="AO166" s="47">
        <f>AVERAGE($AI$6:AI166)</f>
        <v>7622.8666888110001</v>
      </c>
    </row>
    <row r="167" spans="3:41" x14ac:dyDescent="0.35">
      <c r="C167" s="49">
        <v>162</v>
      </c>
      <c r="D167" s="74">
        <v>20</v>
      </c>
      <c r="E167" s="74">
        <v>8</v>
      </c>
      <c r="F167" s="73">
        <v>13</v>
      </c>
      <c r="G167" s="72">
        <v>5296</v>
      </c>
      <c r="H167" s="73">
        <v>25</v>
      </c>
      <c r="I167" s="86">
        <v>3786.5041640967302</v>
      </c>
      <c r="J167" s="47" t="s">
        <v>117</v>
      </c>
      <c r="L167" s="72">
        <f>AVERAGE($G$6:G167)</f>
        <v>5110.7962962962965</v>
      </c>
      <c r="M167" s="73">
        <f>AVERAGE($H$6:H167)</f>
        <v>24.438271604938272</v>
      </c>
      <c r="N167" s="86">
        <f>AVERAGE($I$6:I167)</f>
        <v>3569.0409463394567</v>
      </c>
      <c r="P167" s="47">
        <v>162</v>
      </c>
      <c r="Q167" s="71">
        <v>8</v>
      </c>
      <c r="R167" s="72">
        <v>13</v>
      </c>
      <c r="S167" s="73">
        <v>18</v>
      </c>
      <c r="T167" s="72">
        <v>3471</v>
      </c>
      <c r="U167" s="73">
        <v>13</v>
      </c>
      <c r="V167" s="86">
        <v>1983.3667052471244</v>
      </c>
      <c r="W167" s="47" t="s">
        <v>117</v>
      </c>
      <c r="Y167" s="72">
        <f>AVERAGE($T$6:T167)</f>
        <v>6258.0864197530864</v>
      </c>
      <c r="Z167" s="73">
        <f>AVERAGE($U$6:U167)</f>
        <v>26.216049382716051</v>
      </c>
      <c r="AA167" s="86">
        <f>AVERAGE($V$6:V167)</f>
        <v>4722.8207130948131</v>
      </c>
      <c r="AC167" s="47">
        <v>162</v>
      </c>
      <c r="AD167" s="74">
        <v>13</v>
      </c>
      <c r="AE167" s="74">
        <v>9</v>
      </c>
      <c r="AF167" s="73">
        <v>15</v>
      </c>
      <c r="AG167" s="72">
        <v>6983</v>
      </c>
      <c r="AH167" s="73">
        <v>19</v>
      </c>
      <c r="AI167" s="86">
        <v>5442.4462672916161</v>
      </c>
      <c r="AJ167" s="47" t="s">
        <v>117</v>
      </c>
      <c r="AM167" s="72">
        <f>AVERAGE($AG$6:AG167)</f>
        <v>9148.2962962962956</v>
      </c>
      <c r="AN167" s="73">
        <f>AVERAGE($AH$6:AH167)</f>
        <v>25.549382716049383</v>
      </c>
      <c r="AO167" s="47">
        <f>AVERAGE($AI$6:AI167)</f>
        <v>7609.4073034929797</v>
      </c>
    </row>
    <row r="168" spans="3:41" x14ac:dyDescent="0.35">
      <c r="C168" s="49">
        <v>163</v>
      </c>
      <c r="D168" s="74">
        <v>20</v>
      </c>
      <c r="E168" s="74">
        <v>7</v>
      </c>
      <c r="F168" s="73">
        <v>12</v>
      </c>
      <c r="G168" s="72">
        <v>5259</v>
      </c>
      <c r="H168" s="73">
        <v>25</v>
      </c>
      <c r="I168" s="86">
        <v>3753.546750782335</v>
      </c>
      <c r="J168" s="47" t="s">
        <v>117</v>
      </c>
      <c r="L168" s="72">
        <f>AVERAGE($G$6:G168)</f>
        <v>5111.7055214723923</v>
      </c>
      <c r="M168" s="73">
        <f>AVERAGE($H$6:H168)</f>
        <v>24.441717791411044</v>
      </c>
      <c r="N168" s="86">
        <f>AVERAGE($I$6:I168)</f>
        <v>3570.1728837900264</v>
      </c>
      <c r="P168" s="47">
        <v>163</v>
      </c>
      <c r="Q168" s="71">
        <v>14</v>
      </c>
      <c r="R168" s="72">
        <v>4</v>
      </c>
      <c r="S168" s="73">
        <v>12</v>
      </c>
      <c r="T168" s="72">
        <v>5208</v>
      </c>
      <c r="U168" s="73">
        <v>22</v>
      </c>
      <c r="V168" s="86">
        <v>3687.5580420383321</v>
      </c>
      <c r="W168" s="47" t="s">
        <v>117</v>
      </c>
      <c r="Y168" s="72">
        <f>AVERAGE($T$6:T168)</f>
        <v>6251.6441717791413</v>
      </c>
      <c r="Z168" s="73">
        <f>AVERAGE($U$6:U168)</f>
        <v>26.190184049079754</v>
      </c>
      <c r="AA168" s="86">
        <f>AVERAGE($V$6:V168)</f>
        <v>4716.4694083644054</v>
      </c>
      <c r="AC168" s="47">
        <v>163</v>
      </c>
      <c r="AD168" s="74">
        <v>13</v>
      </c>
      <c r="AE168" s="74">
        <v>5</v>
      </c>
      <c r="AF168" s="73">
        <v>33</v>
      </c>
      <c r="AG168" s="72">
        <v>14535</v>
      </c>
      <c r="AH168" s="73">
        <v>41</v>
      </c>
      <c r="AI168" s="86">
        <v>12982.235946188139</v>
      </c>
      <c r="AJ168" s="47" t="s">
        <v>117</v>
      </c>
      <c r="AM168" s="72">
        <f>AVERAGE($AG$6:AG168)</f>
        <v>9181.3435582822094</v>
      </c>
      <c r="AN168" s="73">
        <f>AVERAGE($AH$6:AH168)</f>
        <v>25.644171779141104</v>
      </c>
      <c r="AO168" s="47">
        <f>AVERAGE($AI$6:AI168)</f>
        <v>7642.369442405221</v>
      </c>
    </row>
    <row r="169" spans="3:41" x14ac:dyDescent="0.35">
      <c r="C169" s="49">
        <v>164</v>
      </c>
      <c r="D169" s="74">
        <v>8</v>
      </c>
      <c r="E169" s="74">
        <v>5</v>
      </c>
      <c r="F169" s="73">
        <v>5</v>
      </c>
      <c r="G169" s="72">
        <v>1785</v>
      </c>
      <c r="H169" s="73">
        <v>8</v>
      </c>
      <c r="I169" s="86">
        <v>235.38416414768426</v>
      </c>
      <c r="J169" s="47" t="s">
        <v>117</v>
      </c>
      <c r="L169" s="72">
        <f>AVERAGE($G$6:G169)</f>
        <v>5091.4207317073169</v>
      </c>
      <c r="M169" s="73">
        <f>AVERAGE($H$6:H169)</f>
        <v>24.341463414634145</v>
      </c>
      <c r="N169" s="86">
        <f>AVERAGE($I$6:I169)</f>
        <v>3549.8388062312315</v>
      </c>
      <c r="P169" s="47">
        <v>164</v>
      </c>
      <c r="Q169" s="71">
        <v>14</v>
      </c>
      <c r="R169" s="72">
        <v>10</v>
      </c>
      <c r="S169" s="73">
        <v>29</v>
      </c>
      <c r="T169" s="72">
        <v>7960</v>
      </c>
      <c r="U169" s="73">
        <v>33</v>
      </c>
      <c r="V169" s="86">
        <v>6418.0359091942946</v>
      </c>
      <c r="W169" s="47" t="s">
        <v>117</v>
      </c>
      <c r="Y169" s="72">
        <f>AVERAGE($T$6:T169)</f>
        <v>6262.0609756097565</v>
      </c>
      <c r="Z169" s="73">
        <f>AVERAGE($U$6:U169)</f>
        <v>26.23170731707317</v>
      </c>
      <c r="AA169" s="86">
        <f>AVERAGE($V$6:V169)</f>
        <v>4726.8448138572703</v>
      </c>
      <c r="AC169" s="47">
        <v>164</v>
      </c>
      <c r="AD169" s="74">
        <v>17</v>
      </c>
      <c r="AE169" s="74">
        <v>7</v>
      </c>
      <c r="AF169" s="73">
        <v>11</v>
      </c>
      <c r="AG169" s="72">
        <v>7609</v>
      </c>
      <c r="AH169" s="73">
        <v>21</v>
      </c>
      <c r="AI169" s="86">
        <v>6091.170612066694</v>
      </c>
      <c r="AJ169" s="47" t="s">
        <v>117</v>
      </c>
      <c r="AM169" s="72">
        <f>AVERAGE($AG$6:AG169)</f>
        <v>9171.7560975609758</v>
      </c>
      <c r="AN169" s="73">
        <f>AVERAGE($AH$6:AH169)</f>
        <v>25.615853658536587</v>
      </c>
      <c r="AO169" s="47">
        <f>AVERAGE($AI$6:AI169)</f>
        <v>7632.9109129519375</v>
      </c>
    </row>
    <row r="170" spans="3:41" x14ac:dyDescent="0.35">
      <c r="C170" s="49">
        <v>165</v>
      </c>
      <c r="D170" s="74">
        <v>17</v>
      </c>
      <c r="E170" s="74">
        <v>5</v>
      </c>
      <c r="F170" s="73">
        <v>35</v>
      </c>
      <c r="G170" s="72">
        <v>9585</v>
      </c>
      <c r="H170" s="73">
        <v>47</v>
      </c>
      <c r="I170" s="86">
        <v>8053.0969561328857</v>
      </c>
      <c r="J170" s="47" t="s">
        <v>117</v>
      </c>
      <c r="L170" s="72">
        <f>AVERAGE($G$6:G170)</f>
        <v>5118.6545454545458</v>
      </c>
      <c r="M170" s="73">
        <f>AVERAGE($H$6:H170)</f>
        <v>24.47878787878788</v>
      </c>
      <c r="N170" s="86">
        <f>AVERAGE($I$6:I170)</f>
        <v>3577.1312798669992</v>
      </c>
      <c r="P170" s="47">
        <v>165</v>
      </c>
      <c r="Q170" s="71">
        <v>11</v>
      </c>
      <c r="R170" s="72">
        <v>5</v>
      </c>
      <c r="S170" s="73">
        <v>28</v>
      </c>
      <c r="T170" s="72">
        <v>8005</v>
      </c>
      <c r="U170" s="73">
        <v>34</v>
      </c>
      <c r="V170" s="86">
        <v>6470.0932098029234</v>
      </c>
      <c r="W170" s="47" t="s">
        <v>117</v>
      </c>
      <c r="Y170" s="72">
        <f>AVERAGE($T$6:T170)</f>
        <v>6272.6242424242428</v>
      </c>
      <c r="Z170" s="73">
        <f>AVERAGE($U$6:U170)</f>
        <v>26.278787878787877</v>
      </c>
      <c r="AA170" s="86">
        <f>AVERAGE($V$6:V170)</f>
        <v>4737.40995565088</v>
      </c>
      <c r="AC170" s="47">
        <v>165</v>
      </c>
      <c r="AD170" s="74">
        <v>19</v>
      </c>
      <c r="AE170" s="74">
        <v>9</v>
      </c>
      <c r="AF170" s="73">
        <v>32</v>
      </c>
      <c r="AG170" s="72">
        <v>15033</v>
      </c>
      <c r="AH170" s="73">
        <v>42</v>
      </c>
      <c r="AI170" s="86">
        <v>13497.506134197365</v>
      </c>
      <c r="AJ170" s="47" t="s">
        <v>117</v>
      </c>
      <c r="AM170" s="72">
        <f>AVERAGE($AG$6:AG170)</f>
        <v>9207.2787878787876</v>
      </c>
      <c r="AN170" s="73">
        <f>AVERAGE($AH$6:AH170)</f>
        <v>25.715151515151515</v>
      </c>
      <c r="AO170" s="47">
        <f>AVERAGE($AI$6:AI170)</f>
        <v>7668.4539142928188</v>
      </c>
    </row>
    <row r="171" spans="3:41" x14ac:dyDescent="0.35">
      <c r="C171" s="49">
        <v>166</v>
      </c>
      <c r="D171" s="74">
        <v>18</v>
      </c>
      <c r="E171" s="74">
        <v>5</v>
      </c>
      <c r="F171" s="73">
        <v>33</v>
      </c>
      <c r="G171" s="72">
        <v>9385</v>
      </c>
      <c r="H171" s="73">
        <v>46</v>
      </c>
      <c r="I171" s="86">
        <v>7835.6733252171452</v>
      </c>
      <c r="J171" s="47" t="s">
        <v>117</v>
      </c>
      <c r="L171" s="72">
        <f>AVERAGE($G$6:G171)</f>
        <v>5144.3554216867469</v>
      </c>
      <c r="M171" s="73">
        <f>AVERAGE($H$6:H171)</f>
        <v>24.608433734939759</v>
      </c>
      <c r="N171" s="86">
        <f>AVERAGE($I$6:I171)</f>
        <v>3602.7851476100723</v>
      </c>
      <c r="P171" s="47">
        <v>166</v>
      </c>
      <c r="Q171" s="71">
        <v>20</v>
      </c>
      <c r="R171" s="72">
        <v>7</v>
      </c>
      <c r="S171" s="73">
        <v>6</v>
      </c>
      <c r="T171" s="72">
        <v>4629</v>
      </c>
      <c r="U171" s="73">
        <v>19</v>
      </c>
      <c r="V171" s="86">
        <v>3093.114078462846</v>
      </c>
      <c r="W171" s="47" t="s">
        <v>117</v>
      </c>
      <c r="Y171" s="72">
        <f>AVERAGE($T$6:T171)</f>
        <v>6262.7228915662654</v>
      </c>
      <c r="Z171" s="73">
        <f>AVERAGE($U$6:U171)</f>
        <v>26.234939759036145</v>
      </c>
      <c r="AA171" s="86">
        <f>AVERAGE($V$6:V171)</f>
        <v>4727.5045588003495</v>
      </c>
      <c r="AC171" s="47">
        <v>166</v>
      </c>
      <c r="AD171" s="74">
        <v>16</v>
      </c>
      <c r="AE171" s="74">
        <v>9</v>
      </c>
      <c r="AF171" s="73">
        <v>13</v>
      </c>
      <c r="AG171" s="72">
        <v>7333</v>
      </c>
      <c r="AH171" s="73">
        <v>20</v>
      </c>
      <c r="AI171" s="86">
        <v>5811.0145728638281</v>
      </c>
      <c r="AJ171" s="47" t="s">
        <v>117</v>
      </c>
      <c r="AM171" s="72">
        <f>AVERAGE($AG$6:AG171)</f>
        <v>9195.9879518072285</v>
      </c>
      <c r="AN171" s="73">
        <f>AVERAGE($AH$6:AH171)</f>
        <v>25.680722891566266</v>
      </c>
      <c r="AO171" s="47">
        <f>AVERAGE($AI$6:AI171)</f>
        <v>7657.2645206697525</v>
      </c>
    </row>
    <row r="172" spans="3:41" x14ac:dyDescent="0.35">
      <c r="C172" s="49">
        <v>167</v>
      </c>
      <c r="D172" s="74">
        <v>15</v>
      </c>
      <c r="E172" s="74">
        <v>3</v>
      </c>
      <c r="F172" s="73">
        <v>31</v>
      </c>
      <c r="G172" s="72">
        <v>8711</v>
      </c>
      <c r="H172" s="73">
        <v>43</v>
      </c>
      <c r="I172" s="86">
        <v>7138.4544501443834</v>
      </c>
      <c r="J172" s="47" t="s">
        <v>117</v>
      </c>
      <c r="L172" s="72">
        <f>AVERAGE($G$6:G172)</f>
        <v>5165.7125748502995</v>
      </c>
      <c r="M172" s="73">
        <f>AVERAGE($H$6:H172)</f>
        <v>24.718562874251496</v>
      </c>
      <c r="N172" s="86">
        <f>AVERAGE($I$6:I172)</f>
        <v>3623.9568200803378</v>
      </c>
      <c r="P172" s="47">
        <v>167</v>
      </c>
      <c r="Q172" s="71">
        <v>18</v>
      </c>
      <c r="R172" s="72">
        <v>5</v>
      </c>
      <c r="S172" s="73">
        <v>25</v>
      </c>
      <c r="T172" s="72">
        <v>8925</v>
      </c>
      <c r="U172" s="73">
        <v>38</v>
      </c>
      <c r="V172" s="86">
        <v>7366.6942847066803</v>
      </c>
      <c r="W172" s="47" t="s">
        <v>117</v>
      </c>
      <c r="Y172" s="72">
        <f>AVERAGE($T$6:T172)</f>
        <v>6278.6646706586826</v>
      </c>
      <c r="Z172" s="73">
        <f>AVERAGE($U$6:U172)</f>
        <v>26.305389221556887</v>
      </c>
      <c r="AA172" s="86">
        <f>AVERAGE($V$6:V172)</f>
        <v>4743.3080900932018</v>
      </c>
      <c r="AC172" s="47">
        <v>167</v>
      </c>
      <c r="AD172" s="74">
        <v>13</v>
      </c>
      <c r="AE172" s="74">
        <v>9</v>
      </c>
      <c r="AF172" s="73">
        <v>12</v>
      </c>
      <c r="AG172" s="72">
        <v>5933</v>
      </c>
      <c r="AH172" s="73">
        <v>16</v>
      </c>
      <c r="AI172" s="86">
        <v>4427.023996951476</v>
      </c>
      <c r="AJ172" s="47" t="s">
        <v>117</v>
      </c>
      <c r="AM172" s="72">
        <f>AVERAGE($AG$6:AG172)</f>
        <v>9176.4491017964065</v>
      </c>
      <c r="AN172" s="73">
        <f>AVERAGE($AH$6:AH172)</f>
        <v>25.622754491017965</v>
      </c>
      <c r="AO172" s="47">
        <f>AVERAGE($AI$6:AI172)</f>
        <v>7637.9217630426974</v>
      </c>
    </row>
    <row r="173" spans="3:41" x14ac:dyDescent="0.35">
      <c r="C173" s="49">
        <v>168</v>
      </c>
      <c r="D173" s="74">
        <v>15</v>
      </c>
      <c r="E173" s="74">
        <v>9</v>
      </c>
      <c r="F173" s="73">
        <v>9</v>
      </c>
      <c r="G173" s="72">
        <v>3333</v>
      </c>
      <c r="H173" s="73">
        <v>15</v>
      </c>
      <c r="I173" s="86">
        <v>1793.5736551091918</v>
      </c>
      <c r="J173" s="47" t="s">
        <v>117</v>
      </c>
      <c r="L173" s="72">
        <f>AVERAGE($G$6:G173)</f>
        <v>5154.8035714285716</v>
      </c>
      <c r="M173" s="73">
        <f>AVERAGE($H$6:H173)</f>
        <v>24.660714285714285</v>
      </c>
      <c r="N173" s="86">
        <f>AVERAGE($I$6:I173)</f>
        <v>3613.0616821936046</v>
      </c>
      <c r="P173" s="47">
        <v>168</v>
      </c>
      <c r="Q173" s="71">
        <v>17</v>
      </c>
      <c r="R173" s="72">
        <v>5</v>
      </c>
      <c r="S173" s="73">
        <v>29</v>
      </c>
      <c r="T173" s="72">
        <v>9615</v>
      </c>
      <c r="U173" s="73">
        <v>41</v>
      </c>
      <c r="V173" s="86">
        <v>8111.877244891898</v>
      </c>
      <c r="W173" s="47" t="s">
        <v>117</v>
      </c>
      <c r="Y173" s="72">
        <f>AVERAGE($T$6:T173)</f>
        <v>6298.5238095238092</v>
      </c>
      <c r="Z173" s="73">
        <f>AVERAGE($U$6:U173)</f>
        <v>26.392857142857142</v>
      </c>
      <c r="AA173" s="86">
        <f>AVERAGE($V$6:V173)</f>
        <v>4763.359096967004</v>
      </c>
      <c r="AC173" s="47">
        <v>168</v>
      </c>
      <c r="AD173" s="74">
        <v>16</v>
      </c>
      <c r="AE173" s="74">
        <v>1</v>
      </c>
      <c r="AF173" s="73">
        <v>21</v>
      </c>
      <c r="AG173" s="72">
        <v>12637</v>
      </c>
      <c r="AH173" s="73">
        <v>36</v>
      </c>
      <c r="AI173" s="86">
        <v>11126.531014848937</v>
      </c>
      <c r="AJ173" s="47" t="s">
        <v>117</v>
      </c>
      <c r="AM173" s="72">
        <f>AVERAGE($AG$6:AG173)</f>
        <v>9197.0476190476184</v>
      </c>
      <c r="AN173" s="73">
        <f>AVERAGE($AH$6:AH173)</f>
        <v>25.68452380952381</v>
      </c>
      <c r="AO173" s="47">
        <f>AVERAGE($AI$6:AI173)</f>
        <v>7658.6872943034496</v>
      </c>
    </row>
    <row r="174" spans="3:41" x14ac:dyDescent="0.35">
      <c r="C174" s="49">
        <v>169</v>
      </c>
      <c r="D174" s="74">
        <v>13</v>
      </c>
      <c r="E174" s="74">
        <v>8</v>
      </c>
      <c r="F174" s="73">
        <v>28</v>
      </c>
      <c r="G174" s="72">
        <v>6896</v>
      </c>
      <c r="H174" s="73">
        <v>33</v>
      </c>
      <c r="I174" s="86">
        <v>5379.8753894221882</v>
      </c>
      <c r="J174" s="47" t="s">
        <v>117</v>
      </c>
      <c r="L174" s="72">
        <f>AVERAGE($G$6:G174)</f>
        <v>5165.1065088757396</v>
      </c>
      <c r="M174" s="73">
        <f>AVERAGE($H$6:H174)</f>
        <v>24.710059171597631</v>
      </c>
      <c r="N174" s="86">
        <f>AVERAGE($I$6:I174)</f>
        <v>3623.5162011712882</v>
      </c>
      <c r="P174" s="47">
        <v>169</v>
      </c>
      <c r="Q174" s="71">
        <v>23</v>
      </c>
      <c r="R174" s="72">
        <v>3</v>
      </c>
      <c r="S174" s="73">
        <v>25</v>
      </c>
      <c r="T174" s="72">
        <v>10461</v>
      </c>
      <c r="U174" s="73">
        <v>45</v>
      </c>
      <c r="V174" s="86">
        <v>8883.5310208753417</v>
      </c>
      <c r="W174" s="47" t="s">
        <v>117</v>
      </c>
      <c r="Y174" s="72">
        <f>AVERAGE($T$6:T174)</f>
        <v>6323.1538461538457</v>
      </c>
      <c r="Z174" s="73">
        <f>AVERAGE($U$6:U174)</f>
        <v>26.502958579881657</v>
      </c>
      <c r="AA174" s="86">
        <f>AVERAGE($V$6:V174)</f>
        <v>4787.7388124930885</v>
      </c>
      <c r="AC174" s="47">
        <v>169</v>
      </c>
      <c r="AD174" s="74">
        <v>18</v>
      </c>
      <c r="AE174" s="74">
        <v>5</v>
      </c>
      <c r="AF174" s="73">
        <v>11</v>
      </c>
      <c r="AG174" s="72">
        <v>8585</v>
      </c>
      <c r="AH174" s="73">
        <v>24</v>
      </c>
      <c r="AI174" s="86">
        <v>7007.8067067373913</v>
      </c>
      <c r="AJ174" s="47" t="s">
        <v>117</v>
      </c>
      <c r="AM174" s="72">
        <f>AVERAGE($AG$6:AG174)</f>
        <v>9193.4260355029583</v>
      </c>
      <c r="AN174" s="73">
        <f>AVERAGE($AH$6:AH174)</f>
        <v>25.674556213017752</v>
      </c>
      <c r="AO174" s="47">
        <f>AVERAGE($AI$6:AI174)</f>
        <v>7654.8359298799824</v>
      </c>
    </row>
    <row r="175" spans="3:41" x14ac:dyDescent="0.35">
      <c r="C175" s="49">
        <v>170</v>
      </c>
      <c r="D175" s="74">
        <v>11</v>
      </c>
      <c r="E175" s="74">
        <v>4</v>
      </c>
      <c r="F175" s="73">
        <v>4</v>
      </c>
      <c r="G175" s="72">
        <v>2348</v>
      </c>
      <c r="H175" s="73">
        <v>11</v>
      </c>
      <c r="I175" s="86">
        <v>838.57316754376393</v>
      </c>
      <c r="J175" s="47" t="s">
        <v>117</v>
      </c>
      <c r="L175" s="72">
        <f>AVERAGE($G$6:G175)</f>
        <v>5148.535294117647</v>
      </c>
      <c r="M175" s="73">
        <f>AVERAGE($H$6:H175)</f>
        <v>24.629411764705882</v>
      </c>
      <c r="N175" s="86">
        <f>AVERAGE($I$6:I175)</f>
        <v>3607.1341833264205</v>
      </c>
      <c r="P175" s="47">
        <v>170</v>
      </c>
      <c r="Q175" s="71">
        <v>11</v>
      </c>
      <c r="R175" s="72">
        <v>6</v>
      </c>
      <c r="S175" s="73">
        <v>31</v>
      </c>
      <c r="T175" s="72">
        <v>8502</v>
      </c>
      <c r="U175" s="73">
        <v>36</v>
      </c>
      <c r="V175" s="86">
        <v>6957.6251749245539</v>
      </c>
      <c r="W175" s="47" t="s">
        <v>117</v>
      </c>
      <c r="Y175" s="72">
        <f>AVERAGE($T$6:T175)</f>
        <v>6335.9705882352937</v>
      </c>
      <c r="Z175" s="73">
        <f>AVERAGE($U$6:U175)</f>
        <v>26.558823529411764</v>
      </c>
      <c r="AA175" s="86">
        <f>AVERAGE($V$6:V175)</f>
        <v>4800.5028499191558</v>
      </c>
      <c r="AC175" s="47">
        <v>170</v>
      </c>
      <c r="AD175" s="74">
        <v>12</v>
      </c>
      <c r="AE175" s="74">
        <v>4</v>
      </c>
      <c r="AF175" s="73">
        <v>35</v>
      </c>
      <c r="AG175" s="72">
        <v>15198</v>
      </c>
      <c r="AH175" s="73">
        <v>43</v>
      </c>
      <c r="AI175" s="86">
        <v>13647.334926020925</v>
      </c>
      <c r="AJ175" s="47" t="s">
        <v>117</v>
      </c>
      <c r="AM175" s="72">
        <f>AVERAGE($AG$6:AG175)</f>
        <v>9228.7470588235301</v>
      </c>
      <c r="AN175" s="73">
        <f>AVERAGE($AH$6:AH175)</f>
        <v>25.776470588235295</v>
      </c>
      <c r="AO175" s="47">
        <f>AVERAGE($AI$6:AI175)</f>
        <v>7690.0859239749279</v>
      </c>
    </row>
    <row r="176" spans="3:41" x14ac:dyDescent="0.35">
      <c r="C176" s="49">
        <v>171</v>
      </c>
      <c r="D176" s="74">
        <v>19</v>
      </c>
      <c r="E176" s="74">
        <v>4</v>
      </c>
      <c r="F176" s="73">
        <v>22</v>
      </c>
      <c r="G176" s="72">
        <v>7548</v>
      </c>
      <c r="H176" s="73">
        <v>37</v>
      </c>
      <c r="I176" s="86">
        <v>6011.5308590741643</v>
      </c>
      <c r="J176" s="47" t="s">
        <v>117</v>
      </c>
      <c r="L176" s="72">
        <f>AVERAGE($G$6:G176)</f>
        <v>5162.5672514619882</v>
      </c>
      <c r="M176" s="73">
        <f>AVERAGE($H$6:H176)</f>
        <v>24.701754385964911</v>
      </c>
      <c r="N176" s="86">
        <f>AVERAGE($I$6:I176)</f>
        <v>3621.1949825997995</v>
      </c>
      <c r="P176" s="47">
        <v>171</v>
      </c>
      <c r="Q176" s="71">
        <v>19</v>
      </c>
      <c r="R176" s="72">
        <v>4</v>
      </c>
      <c r="S176" s="73">
        <v>24</v>
      </c>
      <c r="T176" s="72">
        <v>9118</v>
      </c>
      <c r="U176" s="73">
        <v>39</v>
      </c>
      <c r="V176" s="86">
        <v>7570.4093527039804</v>
      </c>
      <c r="W176" s="47" t="s">
        <v>117</v>
      </c>
      <c r="Y176" s="72">
        <f>AVERAGE($T$6:T176)</f>
        <v>6352.2397660818715</v>
      </c>
      <c r="Z176" s="73">
        <f>AVERAGE($U$6:U176)</f>
        <v>26.631578947368421</v>
      </c>
      <c r="AA176" s="86">
        <f>AVERAGE($V$6:V176)</f>
        <v>4816.7011335611724</v>
      </c>
      <c r="AC176" s="47">
        <v>171</v>
      </c>
      <c r="AD176" s="74">
        <v>17</v>
      </c>
      <c r="AE176" s="74">
        <v>4</v>
      </c>
      <c r="AF176" s="73">
        <v>32</v>
      </c>
      <c r="AG176" s="72">
        <v>15898</v>
      </c>
      <c r="AH176" s="73">
        <v>45</v>
      </c>
      <c r="AI176" s="86">
        <v>14299.290716914327</v>
      </c>
      <c r="AJ176" s="47" t="s">
        <v>117</v>
      </c>
      <c r="AM176" s="72">
        <f>AVERAGE($AG$6:AG176)</f>
        <v>9267.7485380116959</v>
      </c>
      <c r="AN176" s="73">
        <f>AVERAGE($AH$6:AH176)</f>
        <v>25.888888888888889</v>
      </c>
      <c r="AO176" s="47">
        <f>AVERAGE($AI$6:AI176)</f>
        <v>7728.7362444014734</v>
      </c>
    </row>
    <row r="177" spans="3:41" x14ac:dyDescent="0.35">
      <c r="C177" s="49">
        <v>172</v>
      </c>
      <c r="D177" s="74">
        <v>19</v>
      </c>
      <c r="E177" s="74">
        <v>4</v>
      </c>
      <c r="F177" s="73">
        <v>2</v>
      </c>
      <c r="G177" s="72">
        <v>3548</v>
      </c>
      <c r="H177" s="73">
        <v>17</v>
      </c>
      <c r="I177" s="86">
        <v>2034.1444286906847</v>
      </c>
      <c r="J177" s="47" t="s">
        <v>117</v>
      </c>
      <c r="L177" s="72">
        <f>AVERAGE($G$6:G177)</f>
        <v>5153.1802325581393</v>
      </c>
      <c r="M177" s="73">
        <f>AVERAGE($H$6:H177)</f>
        <v>24.656976744186046</v>
      </c>
      <c r="N177" s="86">
        <f>AVERAGE($I$6:I177)</f>
        <v>3611.9679444956764</v>
      </c>
      <c r="P177" s="47">
        <v>172</v>
      </c>
      <c r="Q177" s="71">
        <v>15</v>
      </c>
      <c r="R177" s="72">
        <v>7</v>
      </c>
      <c r="S177" s="73">
        <v>1</v>
      </c>
      <c r="T177" s="72">
        <v>2329</v>
      </c>
      <c r="U177" s="73">
        <v>9</v>
      </c>
      <c r="V177" s="86">
        <v>785.95188227961444</v>
      </c>
      <c r="W177" s="47" t="s">
        <v>117</v>
      </c>
      <c r="Y177" s="72">
        <f>AVERAGE($T$6:T177)</f>
        <v>6328.8488372093025</v>
      </c>
      <c r="Z177" s="73">
        <f>AVERAGE($U$6:U177)</f>
        <v>26.529069767441861</v>
      </c>
      <c r="AA177" s="86">
        <f>AVERAGE($V$6:V177)</f>
        <v>4793.2665448909302</v>
      </c>
      <c r="AC177" s="47">
        <v>172</v>
      </c>
      <c r="AD177" s="74">
        <v>21</v>
      </c>
      <c r="AE177" s="74">
        <v>5</v>
      </c>
      <c r="AF177" s="73">
        <v>15</v>
      </c>
      <c r="AG177" s="72">
        <v>11035</v>
      </c>
      <c r="AH177" s="73">
        <v>31</v>
      </c>
      <c r="AI177" s="86">
        <v>9533.0000143627985</v>
      </c>
      <c r="AJ177" s="47" t="s">
        <v>117</v>
      </c>
      <c r="AM177" s="72">
        <f>AVERAGE($AG$6:AG177)</f>
        <v>9278.0232558139542</v>
      </c>
      <c r="AN177" s="73">
        <f>AVERAGE($AH$6:AH177)</f>
        <v>25.918604651162791</v>
      </c>
      <c r="AO177" s="47">
        <f>AVERAGE($AI$6:AI177)</f>
        <v>7739.226150040784</v>
      </c>
    </row>
    <row r="178" spans="3:41" x14ac:dyDescent="0.35">
      <c r="C178" s="49">
        <v>173</v>
      </c>
      <c r="D178" s="74">
        <v>15</v>
      </c>
      <c r="E178" s="74">
        <v>5</v>
      </c>
      <c r="F178" s="73">
        <v>31</v>
      </c>
      <c r="G178" s="72">
        <v>8385</v>
      </c>
      <c r="H178" s="73">
        <v>41</v>
      </c>
      <c r="I178" s="86">
        <v>6859.455769320226</v>
      </c>
      <c r="J178" s="47" t="s">
        <v>117</v>
      </c>
      <c r="L178" s="72">
        <f>AVERAGE($G$6:G178)</f>
        <v>5171.8612716763009</v>
      </c>
      <c r="M178" s="73">
        <f>AVERAGE($H$6:H178)</f>
        <v>24.751445086705203</v>
      </c>
      <c r="N178" s="86">
        <f>AVERAGE($I$6:I178)</f>
        <v>3630.7395504195179</v>
      </c>
      <c r="P178" s="47">
        <v>173</v>
      </c>
      <c r="Q178" s="71">
        <v>13</v>
      </c>
      <c r="R178" s="72">
        <v>6</v>
      </c>
      <c r="S178" s="73">
        <v>14</v>
      </c>
      <c r="T178" s="72">
        <v>5052</v>
      </c>
      <c r="U178" s="73">
        <v>21</v>
      </c>
      <c r="V178" s="86">
        <v>3495.4610717421019</v>
      </c>
      <c r="W178" s="47" t="s">
        <v>117</v>
      </c>
      <c r="Y178" s="72">
        <f>AVERAGE($T$6:T178)</f>
        <v>6321.4682080924858</v>
      </c>
      <c r="Z178" s="73">
        <f>AVERAGE($U$6:U178)</f>
        <v>26.497109826589597</v>
      </c>
      <c r="AA178" s="86">
        <f>AVERAGE($V$6:V178)</f>
        <v>4785.7647791501859</v>
      </c>
      <c r="AC178" s="47">
        <v>173</v>
      </c>
      <c r="AD178" s="74">
        <v>17</v>
      </c>
      <c r="AE178" s="74">
        <v>1</v>
      </c>
      <c r="AF178" s="73">
        <v>15</v>
      </c>
      <c r="AG178" s="72">
        <v>10887</v>
      </c>
      <c r="AH178" s="73">
        <v>31</v>
      </c>
      <c r="AI178" s="86">
        <v>9385.6181298994961</v>
      </c>
      <c r="AJ178" s="47" t="s">
        <v>117</v>
      </c>
      <c r="AM178" s="72">
        <f>AVERAGE($AG$6:AG178)</f>
        <v>9287.323699421966</v>
      </c>
      <c r="AN178" s="73">
        <f>AVERAGE($AH$6:AH178)</f>
        <v>25.947976878612717</v>
      </c>
      <c r="AO178" s="47">
        <f>AVERAGE($AI$6:AI178)</f>
        <v>7748.7428666873666</v>
      </c>
    </row>
    <row r="179" spans="3:41" x14ac:dyDescent="0.35">
      <c r="C179" s="49">
        <v>174</v>
      </c>
      <c r="D179" s="74">
        <v>15</v>
      </c>
      <c r="E179" s="74">
        <v>4</v>
      </c>
      <c r="F179" s="73">
        <v>14</v>
      </c>
      <c r="G179" s="72">
        <v>5148</v>
      </c>
      <c r="H179" s="73">
        <v>25</v>
      </c>
      <c r="I179" s="86">
        <v>3612.5773482894956</v>
      </c>
      <c r="J179" s="47" t="s">
        <v>117</v>
      </c>
      <c r="L179" s="72">
        <f>AVERAGE($G$6:G179)</f>
        <v>5171.7241379310344</v>
      </c>
      <c r="M179" s="73">
        <f>AVERAGE($H$6:H179)</f>
        <v>24.75287356321839</v>
      </c>
      <c r="N179" s="86">
        <f>AVERAGE($I$6:I179)</f>
        <v>3630.6351699475067</v>
      </c>
      <c r="P179" s="47">
        <v>174</v>
      </c>
      <c r="Q179" s="71">
        <v>10</v>
      </c>
      <c r="R179" s="72">
        <v>7</v>
      </c>
      <c r="S179" s="73">
        <v>24</v>
      </c>
      <c r="T179" s="72">
        <v>6469</v>
      </c>
      <c r="U179" s="73">
        <v>27</v>
      </c>
      <c r="V179" s="86">
        <v>4956.513237926647</v>
      </c>
      <c r="W179" s="47" t="s">
        <v>117</v>
      </c>
      <c r="Y179" s="72">
        <f>AVERAGE($T$6:T179)</f>
        <v>6322.3160919540232</v>
      </c>
      <c r="Z179" s="73">
        <f>AVERAGE($U$6:U179)</f>
        <v>26.5</v>
      </c>
      <c r="AA179" s="86">
        <f>AVERAGE($V$6:V179)</f>
        <v>4786.7460921316597</v>
      </c>
      <c r="AC179" s="47">
        <v>174</v>
      </c>
      <c r="AD179" s="74">
        <v>18</v>
      </c>
      <c r="AE179" s="74">
        <v>7</v>
      </c>
      <c r="AF179" s="73">
        <v>29</v>
      </c>
      <c r="AG179" s="72">
        <v>14259</v>
      </c>
      <c r="AH179" s="73">
        <v>40</v>
      </c>
      <c r="AI179" s="86">
        <v>12638.375129123237</v>
      </c>
      <c r="AJ179" s="47" t="s">
        <v>117</v>
      </c>
      <c r="AM179" s="72">
        <f>AVERAGE($AG$6:AG179)</f>
        <v>9315.8965517241377</v>
      </c>
      <c r="AN179" s="73">
        <f>AVERAGE($AH$6:AH179)</f>
        <v>26.028735632183906</v>
      </c>
      <c r="AO179" s="47">
        <f>AVERAGE($AI$6:AI179)</f>
        <v>7776.844201528952</v>
      </c>
    </row>
    <row r="180" spans="3:41" x14ac:dyDescent="0.35">
      <c r="C180" s="49">
        <v>175</v>
      </c>
      <c r="D180" s="74">
        <v>21</v>
      </c>
      <c r="E180" s="74">
        <v>5</v>
      </c>
      <c r="F180" s="73">
        <v>14</v>
      </c>
      <c r="G180" s="72">
        <v>6185</v>
      </c>
      <c r="H180" s="73">
        <v>30</v>
      </c>
      <c r="I180" s="86">
        <v>4674.5252566009767</v>
      </c>
      <c r="J180" s="47" t="s">
        <v>117</v>
      </c>
      <c r="L180" s="72">
        <f>AVERAGE($G$6:G180)</f>
        <v>5177.5142857142855</v>
      </c>
      <c r="M180" s="73">
        <f>AVERAGE($H$6:H180)</f>
        <v>24.782857142857143</v>
      </c>
      <c r="N180" s="86">
        <f>AVERAGE($I$6:I180)</f>
        <v>3636.6002561569549</v>
      </c>
      <c r="P180" s="47">
        <v>175</v>
      </c>
      <c r="Q180" s="71">
        <v>14</v>
      </c>
      <c r="R180" s="72">
        <v>4</v>
      </c>
      <c r="S180" s="73">
        <v>35</v>
      </c>
      <c r="T180" s="72">
        <v>10498</v>
      </c>
      <c r="U180" s="73">
        <v>45</v>
      </c>
      <c r="V180" s="86">
        <v>8980.0494093006564</v>
      </c>
      <c r="W180" s="47" t="s">
        <v>117</v>
      </c>
      <c r="Y180" s="72">
        <f>AVERAGE($T$6:T180)</f>
        <v>6346.1771428571428</v>
      </c>
      <c r="Z180" s="73">
        <f>AVERAGE($U$6:U180)</f>
        <v>26.605714285714285</v>
      </c>
      <c r="AA180" s="86">
        <f>AVERAGE($V$6:V180)</f>
        <v>4810.7078253726258</v>
      </c>
      <c r="AC180" s="47">
        <v>175</v>
      </c>
      <c r="AD180" s="74">
        <v>24</v>
      </c>
      <c r="AE180" s="74">
        <v>1</v>
      </c>
      <c r="AF180" s="73">
        <v>29</v>
      </c>
      <c r="AG180" s="72">
        <v>17537</v>
      </c>
      <c r="AH180" s="73">
        <v>50</v>
      </c>
      <c r="AI180" s="86">
        <v>14957.106173421158</v>
      </c>
      <c r="AJ180" s="47" t="s">
        <v>118</v>
      </c>
      <c r="AM180" s="72">
        <f>AVERAGE($AG$6:AG180)</f>
        <v>9362.8742857142861</v>
      </c>
      <c r="AN180" s="73">
        <f>AVERAGE($AH$6:AH180)</f>
        <v>26.165714285714287</v>
      </c>
      <c r="AO180" s="47">
        <f>AVERAGE($AI$6:AI180)</f>
        <v>7817.8742699397644</v>
      </c>
    </row>
    <row r="181" spans="3:41" x14ac:dyDescent="0.35">
      <c r="C181" s="49">
        <v>176</v>
      </c>
      <c r="D181" s="74">
        <v>14</v>
      </c>
      <c r="E181" s="74">
        <v>9</v>
      </c>
      <c r="F181" s="73">
        <v>9</v>
      </c>
      <c r="G181" s="72">
        <v>3133</v>
      </c>
      <c r="H181" s="73">
        <v>14</v>
      </c>
      <c r="I181" s="86">
        <v>1622.5892414924022</v>
      </c>
      <c r="J181" s="47" t="s">
        <v>117</v>
      </c>
      <c r="L181" s="72">
        <f>AVERAGE($G$6:G181)</f>
        <v>5165.897727272727</v>
      </c>
      <c r="M181" s="73">
        <f>AVERAGE($H$6:H181)</f>
        <v>24.72159090909091</v>
      </c>
      <c r="N181" s="86">
        <f>AVERAGE($I$6:I181)</f>
        <v>3625.1570117554515</v>
      </c>
      <c r="P181" s="47">
        <v>176</v>
      </c>
      <c r="Q181" s="71">
        <v>16</v>
      </c>
      <c r="R181" s="72">
        <v>5</v>
      </c>
      <c r="S181" s="73">
        <v>13</v>
      </c>
      <c r="T181" s="72">
        <v>5705</v>
      </c>
      <c r="U181" s="73">
        <v>24</v>
      </c>
      <c r="V181" s="86">
        <v>4159.0259160011947</v>
      </c>
      <c r="W181" s="47" t="s">
        <v>117</v>
      </c>
      <c r="Y181" s="72">
        <f>AVERAGE($T$6:T181)</f>
        <v>6342.534090909091</v>
      </c>
      <c r="Z181" s="73">
        <f>AVERAGE($U$6:U181)</f>
        <v>26.59090909090909</v>
      </c>
      <c r="AA181" s="86">
        <f>AVERAGE($V$6:V181)</f>
        <v>4807.0050872511965</v>
      </c>
      <c r="AC181" s="47">
        <v>176</v>
      </c>
      <c r="AD181" s="74">
        <v>12</v>
      </c>
      <c r="AE181" s="74">
        <v>6</v>
      </c>
      <c r="AF181" s="73">
        <v>4</v>
      </c>
      <c r="AG181" s="72">
        <v>3722</v>
      </c>
      <c r="AH181" s="73">
        <v>10</v>
      </c>
      <c r="AI181" s="86">
        <v>2160.4533571946513</v>
      </c>
      <c r="AJ181" s="47" t="s">
        <v>117</v>
      </c>
      <c r="AM181" s="72">
        <f>AVERAGE($AG$6:AG181)</f>
        <v>9330.823863636364</v>
      </c>
      <c r="AN181" s="73">
        <f>AVERAGE($AH$6:AH181)</f>
        <v>26.073863636363637</v>
      </c>
      <c r="AO181" s="47">
        <f>AVERAGE($AI$6:AI181)</f>
        <v>7785.7298329355308</v>
      </c>
    </row>
    <row r="182" spans="3:41" x14ac:dyDescent="0.35">
      <c r="C182" s="49">
        <v>177</v>
      </c>
      <c r="D182" s="74">
        <v>16</v>
      </c>
      <c r="E182" s="74">
        <v>8</v>
      </c>
      <c r="F182" s="73">
        <v>17</v>
      </c>
      <c r="G182" s="72">
        <v>5296</v>
      </c>
      <c r="H182" s="73">
        <v>25</v>
      </c>
      <c r="I182" s="86">
        <v>3745.3415266342095</v>
      </c>
      <c r="J182" s="47" t="s">
        <v>117</v>
      </c>
      <c r="L182" s="72">
        <f>AVERAGE($G$6:G182)</f>
        <v>5166.6327683615818</v>
      </c>
      <c r="M182" s="73">
        <f>AVERAGE($H$6:H182)</f>
        <v>24.72316384180791</v>
      </c>
      <c r="N182" s="86">
        <f>AVERAGE($I$6:I182)</f>
        <v>3625.8360203140887</v>
      </c>
      <c r="P182" s="47">
        <v>177</v>
      </c>
      <c r="Q182" s="71">
        <v>23</v>
      </c>
      <c r="R182" s="72">
        <v>3</v>
      </c>
      <c r="S182" s="73">
        <v>28</v>
      </c>
      <c r="T182" s="72">
        <v>11151</v>
      </c>
      <c r="U182" s="73">
        <v>48</v>
      </c>
      <c r="V182" s="86">
        <v>9627.7937646820374</v>
      </c>
      <c r="W182" s="47" t="s">
        <v>117</v>
      </c>
      <c r="Y182" s="72">
        <f>AVERAGE($T$6:T182)</f>
        <v>6369.7005649717512</v>
      </c>
      <c r="Z182" s="73">
        <f>AVERAGE($U$6:U182)</f>
        <v>26.711864406779661</v>
      </c>
      <c r="AA182" s="86">
        <f>AVERAGE($V$6:V182)</f>
        <v>4834.2411814739698</v>
      </c>
      <c r="AC182" s="47">
        <v>177</v>
      </c>
      <c r="AD182" s="74">
        <v>10</v>
      </c>
      <c r="AE182" s="74">
        <v>8</v>
      </c>
      <c r="AF182" s="73">
        <v>31</v>
      </c>
      <c r="AG182" s="72">
        <v>11846</v>
      </c>
      <c r="AH182" s="73">
        <v>33</v>
      </c>
      <c r="AI182" s="86">
        <v>10313.431195638237</v>
      </c>
      <c r="AJ182" s="47" t="s">
        <v>117</v>
      </c>
      <c r="AM182" s="72">
        <f>AVERAGE($AG$6:AG182)</f>
        <v>9345.0338983050842</v>
      </c>
      <c r="AN182" s="73">
        <f>AVERAGE($AH$6:AH182)</f>
        <v>26.112994350282484</v>
      </c>
      <c r="AO182" s="47">
        <f>AVERAGE($AI$6:AI182)</f>
        <v>7800.0106315948678</v>
      </c>
    </row>
    <row r="183" spans="3:41" x14ac:dyDescent="0.35">
      <c r="C183" s="49">
        <v>178</v>
      </c>
      <c r="D183" s="74">
        <v>12</v>
      </c>
      <c r="E183" s="74">
        <v>10</v>
      </c>
      <c r="F183" s="73">
        <v>24</v>
      </c>
      <c r="G183" s="72">
        <v>5570</v>
      </c>
      <c r="H183" s="73">
        <v>26</v>
      </c>
      <c r="I183" s="86">
        <v>4016.9142506150533</v>
      </c>
      <c r="J183" s="47" t="s">
        <v>117</v>
      </c>
      <c r="L183" s="72">
        <f>AVERAGE($G$6:G183)</f>
        <v>5168.8988764044943</v>
      </c>
      <c r="M183" s="73">
        <f>AVERAGE($H$6:H183)</f>
        <v>24.730337078651687</v>
      </c>
      <c r="N183" s="86">
        <f>AVERAGE($I$6:I183)</f>
        <v>3628.0330890236446</v>
      </c>
      <c r="P183" s="47">
        <v>178</v>
      </c>
      <c r="Q183" s="71">
        <v>15</v>
      </c>
      <c r="R183" s="72">
        <v>6</v>
      </c>
      <c r="S183" s="73">
        <v>34</v>
      </c>
      <c r="T183" s="72">
        <v>10112</v>
      </c>
      <c r="U183" s="73">
        <v>43</v>
      </c>
      <c r="V183" s="86">
        <v>8616.4096042742185</v>
      </c>
      <c r="W183" s="47" t="s">
        <v>117</v>
      </c>
      <c r="Y183" s="72">
        <f>AVERAGE($T$6:T183)</f>
        <v>6390.7247191011238</v>
      </c>
      <c r="Z183" s="73">
        <f>AVERAGE($U$6:U183)</f>
        <v>26.803370786516854</v>
      </c>
      <c r="AA183" s="86">
        <f>AVERAGE($V$6:V183)</f>
        <v>4855.489318680713</v>
      </c>
      <c r="AC183" s="47">
        <v>178</v>
      </c>
      <c r="AD183" s="74">
        <v>17</v>
      </c>
      <c r="AE183" s="74">
        <v>6</v>
      </c>
      <c r="AF183" s="73">
        <v>28</v>
      </c>
      <c r="AG183" s="72">
        <v>13872</v>
      </c>
      <c r="AH183" s="73">
        <v>39</v>
      </c>
      <c r="AI183" s="86">
        <v>12300.535845370456</v>
      </c>
      <c r="AJ183" s="47" t="s">
        <v>117</v>
      </c>
      <c r="AM183" s="72">
        <f>AVERAGE($AG$6:AG183)</f>
        <v>9370.4662921348317</v>
      </c>
      <c r="AN183" s="73">
        <f>AVERAGE($AH$6:AH183)</f>
        <v>26.185393258426966</v>
      </c>
      <c r="AO183" s="47">
        <f>AVERAGE($AI$6:AI183)</f>
        <v>7825.2944811104608</v>
      </c>
    </row>
    <row r="184" spans="3:41" x14ac:dyDescent="0.35">
      <c r="C184" s="49">
        <v>179</v>
      </c>
      <c r="D184" s="74">
        <v>15</v>
      </c>
      <c r="E184" s="74">
        <v>5</v>
      </c>
      <c r="F184" s="73">
        <v>11</v>
      </c>
      <c r="G184" s="72">
        <v>4385</v>
      </c>
      <c r="H184" s="73">
        <v>21</v>
      </c>
      <c r="I184" s="86">
        <v>2858.5277865041908</v>
      </c>
      <c r="J184" s="47" t="s">
        <v>117</v>
      </c>
      <c r="L184" s="72">
        <f>AVERAGE($G$6:G184)</f>
        <v>5164.519553072626</v>
      </c>
      <c r="M184" s="73">
        <f>AVERAGE($H$6:H184)</f>
        <v>24.709497206703912</v>
      </c>
      <c r="N184" s="86">
        <f>AVERAGE($I$6:I184)</f>
        <v>3623.7341767190669</v>
      </c>
      <c r="P184" s="47">
        <v>179</v>
      </c>
      <c r="Q184" s="71">
        <v>13</v>
      </c>
      <c r="R184" s="72">
        <v>6</v>
      </c>
      <c r="S184" s="73">
        <v>20</v>
      </c>
      <c r="T184" s="72">
        <v>6432</v>
      </c>
      <c r="U184" s="73">
        <v>27</v>
      </c>
      <c r="V184" s="86">
        <v>4922.6955123106545</v>
      </c>
      <c r="W184" s="47" t="s">
        <v>117</v>
      </c>
      <c r="Y184" s="72">
        <f>AVERAGE($T$6:T184)</f>
        <v>6390.9553072625695</v>
      </c>
      <c r="Z184" s="73">
        <f>AVERAGE($U$6:U184)</f>
        <v>26.804469273743017</v>
      </c>
      <c r="AA184" s="86">
        <f>AVERAGE($V$6:V184)</f>
        <v>4855.8647722764108</v>
      </c>
      <c r="AC184" s="47">
        <v>179</v>
      </c>
      <c r="AD184" s="74">
        <v>14</v>
      </c>
      <c r="AE184" s="74">
        <v>10</v>
      </c>
      <c r="AF184" s="73">
        <v>21</v>
      </c>
      <c r="AG184" s="72">
        <v>9120</v>
      </c>
      <c r="AH184" s="73">
        <v>25</v>
      </c>
      <c r="AI184" s="86">
        <v>7569.3095905654482</v>
      </c>
      <c r="AJ184" s="47" t="s">
        <v>117</v>
      </c>
      <c r="AM184" s="72">
        <f>AVERAGE($AG$6:AG184)</f>
        <v>9369.0670391061449</v>
      </c>
      <c r="AN184" s="73">
        <f>AVERAGE($AH$6:AH184)</f>
        <v>26.178770949720672</v>
      </c>
      <c r="AO184" s="47">
        <f>AVERAGE($AI$6:AI184)</f>
        <v>7823.8643979230592</v>
      </c>
    </row>
    <row r="185" spans="3:41" x14ac:dyDescent="0.35">
      <c r="C185" s="49">
        <v>180</v>
      </c>
      <c r="D185" s="74">
        <v>26</v>
      </c>
      <c r="E185" s="74">
        <v>9</v>
      </c>
      <c r="F185" s="73">
        <v>13</v>
      </c>
      <c r="G185" s="72">
        <v>6333</v>
      </c>
      <c r="H185" s="73">
        <v>30</v>
      </c>
      <c r="I185" s="86">
        <v>4818.1331101541164</v>
      </c>
      <c r="J185" s="47" t="s">
        <v>117</v>
      </c>
      <c r="L185" s="72">
        <f>AVERAGE($G$6:G185)</f>
        <v>5171.0111111111109</v>
      </c>
      <c r="M185" s="73">
        <f>AVERAGE($H$6:H185)</f>
        <v>24.738888888888887</v>
      </c>
      <c r="N185" s="86">
        <f>AVERAGE($I$6:I185)</f>
        <v>3630.3697263492613</v>
      </c>
      <c r="P185" s="47">
        <v>180</v>
      </c>
      <c r="Q185" s="71">
        <v>16</v>
      </c>
      <c r="R185" s="72">
        <v>3</v>
      </c>
      <c r="S185" s="73">
        <v>4</v>
      </c>
      <c r="T185" s="72">
        <v>4021</v>
      </c>
      <c r="U185" s="73">
        <v>17</v>
      </c>
      <c r="V185" s="86">
        <v>2481.7371532394359</v>
      </c>
      <c r="W185" s="47" t="s">
        <v>117</v>
      </c>
      <c r="Y185" s="72">
        <f>AVERAGE($T$6:T185)</f>
        <v>6377.7888888888892</v>
      </c>
      <c r="Z185" s="73">
        <f>AVERAGE($U$6:U185)</f>
        <v>26.75</v>
      </c>
      <c r="AA185" s="86">
        <f>AVERAGE($V$6:V185)</f>
        <v>4842.6751743928717</v>
      </c>
      <c r="AC185" s="47">
        <v>180</v>
      </c>
      <c r="AD185" s="74">
        <v>18</v>
      </c>
      <c r="AE185" s="74">
        <v>6</v>
      </c>
      <c r="AF185" s="73">
        <v>11</v>
      </c>
      <c r="AG185" s="72">
        <v>8272</v>
      </c>
      <c r="AH185" s="73">
        <v>23</v>
      </c>
      <c r="AI185" s="86">
        <v>6750.8784799182304</v>
      </c>
      <c r="AJ185" s="47" t="s">
        <v>117</v>
      </c>
      <c r="AM185" s="72">
        <f>AVERAGE($AG$6:AG185)</f>
        <v>9362.9722222222226</v>
      </c>
      <c r="AN185" s="73">
        <f>AVERAGE($AH$6:AH185)</f>
        <v>26.161111111111111</v>
      </c>
      <c r="AO185" s="47">
        <f>AVERAGE($AI$6:AI185)</f>
        <v>7817.9033650452538</v>
      </c>
    </row>
    <row r="186" spans="3:41" x14ac:dyDescent="0.35">
      <c r="C186" s="49">
        <v>181</v>
      </c>
      <c r="D186" s="74">
        <v>11</v>
      </c>
      <c r="E186" s="74">
        <v>4</v>
      </c>
      <c r="F186" s="73">
        <v>12</v>
      </c>
      <c r="G186" s="72">
        <v>3948</v>
      </c>
      <c r="H186" s="73">
        <v>19</v>
      </c>
      <c r="I186" s="86">
        <v>2399.6351273771561</v>
      </c>
      <c r="J186" s="47" t="s">
        <v>117</v>
      </c>
      <c r="L186" s="72">
        <f>AVERAGE($G$6:G186)</f>
        <v>5164.2541436464089</v>
      </c>
      <c r="M186" s="73">
        <f>AVERAGE($H$6:H186)</f>
        <v>24.707182320441991</v>
      </c>
      <c r="N186" s="86">
        <f>AVERAGE($I$6:I186)</f>
        <v>3623.5700876809069</v>
      </c>
      <c r="P186" s="47">
        <v>181</v>
      </c>
      <c r="Q186" s="71">
        <v>10</v>
      </c>
      <c r="R186" s="72">
        <v>9</v>
      </c>
      <c r="S186" s="73">
        <v>19</v>
      </c>
      <c r="T186" s="72">
        <v>4933</v>
      </c>
      <c r="U186" s="73">
        <v>20</v>
      </c>
      <c r="V186" s="86">
        <v>3426.4944395029415</v>
      </c>
      <c r="W186" s="47" t="s">
        <v>117</v>
      </c>
      <c r="Y186" s="72">
        <f>AVERAGE($T$6:T186)</f>
        <v>6369.8066298342537</v>
      </c>
      <c r="Z186" s="73">
        <f>AVERAGE($U$6:U186)</f>
        <v>26.712707182320443</v>
      </c>
      <c r="AA186" s="86">
        <f>AVERAGE($V$6:V186)</f>
        <v>4834.8509714376787</v>
      </c>
      <c r="AC186" s="47">
        <v>181</v>
      </c>
      <c r="AD186" s="74">
        <v>14</v>
      </c>
      <c r="AE186" s="74">
        <v>3</v>
      </c>
      <c r="AF186" s="73">
        <v>8</v>
      </c>
      <c r="AG186" s="72">
        <v>6761</v>
      </c>
      <c r="AH186" s="73">
        <v>19</v>
      </c>
      <c r="AI186" s="86">
        <v>5226.3182208171584</v>
      </c>
      <c r="AJ186" s="47" t="s">
        <v>117</v>
      </c>
      <c r="AM186" s="72">
        <f>AVERAGE($AG$6:AG186)</f>
        <v>9348.5966850828736</v>
      </c>
      <c r="AN186" s="73">
        <f>AVERAGE($AH$6:AH186)</f>
        <v>26.121546961325969</v>
      </c>
      <c r="AO186" s="47">
        <f>AVERAGE($AI$6:AI186)</f>
        <v>7803.5852150771434</v>
      </c>
    </row>
    <row r="187" spans="3:41" x14ac:dyDescent="0.35">
      <c r="C187" s="49">
        <v>182</v>
      </c>
      <c r="D187" s="74">
        <v>19</v>
      </c>
      <c r="E187" s="74">
        <v>4</v>
      </c>
      <c r="F187" s="73">
        <v>20</v>
      </c>
      <c r="G187" s="72">
        <v>7148</v>
      </c>
      <c r="H187" s="73">
        <v>35</v>
      </c>
      <c r="I187" s="86">
        <v>5597.0091851886164</v>
      </c>
      <c r="J187" s="47" t="s">
        <v>117</v>
      </c>
      <c r="L187" s="72">
        <f>AVERAGE($G$6:G187)</f>
        <v>5175.1538461538457</v>
      </c>
      <c r="M187" s="73">
        <f>AVERAGE($H$6:H187)</f>
        <v>24.763736263736263</v>
      </c>
      <c r="N187" s="86">
        <f>AVERAGE($I$6:I187)</f>
        <v>3634.4131596452348</v>
      </c>
      <c r="P187" s="47">
        <v>182</v>
      </c>
      <c r="Q187" s="71">
        <v>20</v>
      </c>
      <c r="R187" s="72">
        <v>13</v>
      </c>
      <c r="S187" s="73">
        <v>6</v>
      </c>
      <c r="T187" s="72">
        <v>3471</v>
      </c>
      <c r="U187" s="73">
        <v>13</v>
      </c>
      <c r="V187" s="86">
        <v>1967.3846540160207</v>
      </c>
      <c r="W187" s="47" t="s">
        <v>117</v>
      </c>
      <c r="Y187" s="72">
        <f>AVERAGE($T$6:T187)</f>
        <v>6353.8791208791208</v>
      </c>
      <c r="Z187" s="73">
        <f>AVERAGE($U$6:U187)</f>
        <v>26.637362637362639</v>
      </c>
      <c r="AA187" s="86">
        <f>AVERAGE($V$6:V187)</f>
        <v>4819.0956620012958</v>
      </c>
      <c r="AC187" s="47">
        <v>182</v>
      </c>
      <c r="AD187" s="74">
        <v>19</v>
      </c>
      <c r="AE187" s="74">
        <v>6</v>
      </c>
      <c r="AF187" s="73">
        <v>25</v>
      </c>
      <c r="AG187" s="72">
        <v>13522</v>
      </c>
      <c r="AH187" s="73">
        <v>38</v>
      </c>
      <c r="AI187" s="86">
        <v>12012.381326953751</v>
      </c>
      <c r="AJ187" s="47" t="s">
        <v>117</v>
      </c>
      <c r="AM187" s="72">
        <f>AVERAGE($AG$6:AG187)</f>
        <v>9371.5274725274721</v>
      </c>
      <c r="AN187" s="73">
        <f>AVERAGE($AH$6:AH187)</f>
        <v>26.186813186813186</v>
      </c>
      <c r="AO187" s="47">
        <f>AVERAGE($AI$6:AI187)</f>
        <v>7826.7104684391024</v>
      </c>
    </row>
    <row r="188" spans="3:41" x14ac:dyDescent="0.35">
      <c r="C188" s="49">
        <v>183</v>
      </c>
      <c r="D188" s="74">
        <v>16</v>
      </c>
      <c r="E188" s="74">
        <v>7</v>
      </c>
      <c r="F188" s="73">
        <v>34</v>
      </c>
      <c r="G188" s="72">
        <v>8859</v>
      </c>
      <c r="H188" s="73">
        <v>43</v>
      </c>
      <c r="I188" s="86">
        <v>7280.7608514473577</v>
      </c>
      <c r="J188" s="47" t="s">
        <v>117</v>
      </c>
      <c r="L188" s="72">
        <f>AVERAGE($G$6:G188)</f>
        <v>5195.2841530054648</v>
      </c>
      <c r="M188" s="73">
        <f>AVERAGE($H$6:H188)</f>
        <v>24.863387978142075</v>
      </c>
      <c r="N188" s="86">
        <f>AVERAGE($I$6:I188)</f>
        <v>3654.3385568681974</v>
      </c>
      <c r="P188" s="47">
        <v>183</v>
      </c>
      <c r="Q188" s="71">
        <v>18</v>
      </c>
      <c r="R188" s="72">
        <v>6</v>
      </c>
      <c r="S188" s="73">
        <v>34</v>
      </c>
      <c r="T188" s="72">
        <v>10802</v>
      </c>
      <c r="U188" s="73">
        <v>46</v>
      </c>
      <c r="V188" s="86">
        <v>9196.015671847159</v>
      </c>
      <c r="W188" s="47" t="s">
        <v>117</v>
      </c>
      <c r="Y188" s="72">
        <f>AVERAGE($T$6:T188)</f>
        <v>6378.1857923497264</v>
      </c>
      <c r="Z188" s="73">
        <f>AVERAGE($U$6:U188)</f>
        <v>26.743169398907103</v>
      </c>
      <c r="AA188" s="86">
        <f>AVERAGE($V$6:V188)</f>
        <v>4843.013257683514</v>
      </c>
      <c r="AC188" s="47">
        <v>183</v>
      </c>
      <c r="AD188" s="74">
        <v>15</v>
      </c>
      <c r="AE188" s="74">
        <v>6</v>
      </c>
      <c r="AF188" s="73">
        <v>19</v>
      </c>
      <c r="AG188" s="72">
        <v>10022</v>
      </c>
      <c r="AH188" s="73">
        <v>28</v>
      </c>
      <c r="AI188" s="86">
        <v>8469.9535103515518</v>
      </c>
      <c r="AJ188" s="47" t="s">
        <v>117</v>
      </c>
      <c r="AM188" s="72">
        <f>AVERAGE($AG$6:AG188)</f>
        <v>9375.0819672131147</v>
      </c>
      <c r="AN188" s="73">
        <f>AVERAGE($AH$6:AH188)</f>
        <v>26.196721311475411</v>
      </c>
      <c r="AO188" s="47">
        <f>AVERAGE($AI$6:AI188)</f>
        <v>7830.2254577391705</v>
      </c>
    </row>
    <row r="189" spans="3:41" x14ac:dyDescent="0.35">
      <c r="C189" s="49">
        <v>184</v>
      </c>
      <c r="D189" s="74">
        <v>11</v>
      </c>
      <c r="E189" s="74">
        <v>4</v>
      </c>
      <c r="F189" s="73">
        <v>8</v>
      </c>
      <c r="G189" s="72">
        <v>3148</v>
      </c>
      <c r="H189" s="73">
        <v>15</v>
      </c>
      <c r="I189" s="86">
        <v>1619.9768312707977</v>
      </c>
      <c r="J189" s="47" t="s">
        <v>117</v>
      </c>
      <c r="L189" s="72">
        <f>AVERAGE($G$6:G189)</f>
        <v>5184.157608695652</v>
      </c>
      <c r="M189" s="73">
        <f>AVERAGE($H$6:H189)</f>
        <v>24.809782608695652</v>
      </c>
      <c r="N189" s="86">
        <f>AVERAGE($I$6:I189)</f>
        <v>3643.2822431421246</v>
      </c>
      <c r="P189" s="47">
        <v>184</v>
      </c>
      <c r="Q189" s="71">
        <v>12</v>
      </c>
      <c r="R189" s="72">
        <v>10</v>
      </c>
      <c r="S189" s="73">
        <v>1</v>
      </c>
      <c r="T189" s="72">
        <v>1060</v>
      </c>
      <c r="U189" s="73">
        <v>3</v>
      </c>
      <c r="V189" s="86">
        <v>-511.4891908827974</v>
      </c>
      <c r="W189" s="47" t="s">
        <v>117</v>
      </c>
      <c r="Y189" s="72">
        <f>AVERAGE($T$6:T189)</f>
        <v>6349.282608695652</v>
      </c>
      <c r="Z189" s="73">
        <f>AVERAGE($U$6:U189)</f>
        <v>26.614130434782609</v>
      </c>
      <c r="AA189" s="86">
        <f>AVERAGE($V$6:V189)</f>
        <v>4813.9127008978276</v>
      </c>
      <c r="AC189" s="47">
        <v>184</v>
      </c>
      <c r="AD189" s="74">
        <v>19</v>
      </c>
      <c r="AE189" s="74">
        <v>6</v>
      </c>
      <c r="AF189" s="73">
        <v>12</v>
      </c>
      <c r="AG189" s="72">
        <v>8972</v>
      </c>
      <c r="AH189" s="73">
        <v>25</v>
      </c>
      <c r="AI189" s="86">
        <v>7476.8847405474116</v>
      </c>
      <c r="AJ189" s="47" t="s">
        <v>117</v>
      </c>
      <c r="AM189" s="72">
        <f>AVERAGE($AG$6:AG189)</f>
        <v>9372.891304347826</v>
      </c>
      <c r="AN189" s="73">
        <f>AVERAGE($AH$6:AH189)</f>
        <v>26.190217391304348</v>
      </c>
      <c r="AO189" s="47">
        <f>AVERAGE($AI$6:AI189)</f>
        <v>7828.3051277544328</v>
      </c>
    </row>
    <row r="190" spans="3:41" x14ac:dyDescent="0.35">
      <c r="C190" s="49">
        <v>185</v>
      </c>
      <c r="D190" s="74">
        <v>17</v>
      </c>
      <c r="E190" s="74">
        <v>7</v>
      </c>
      <c r="F190" s="73">
        <v>3</v>
      </c>
      <c r="G190" s="72">
        <v>2859</v>
      </c>
      <c r="H190" s="73">
        <v>13</v>
      </c>
      <c r="I190" s="86">
        <v>1277.6110517284924</v>
      </c>
      <c r="J190" s="47" t="s">
        <v>117</v>
      </c>
      <c r="L190" s="72">
        <f>AVERAGE($G$6:G190)</f>
        <v>5171.5891891891888</v>
      </c>
      <c r="M190" s="73">
        <f>AVERAGE($H$6:H190)</f>
        <v>24.745945945945945</v>
      </c>
      <c r="N190" s="86">
        <f>AVERAGE($I$6:I190)</f>
        <v>3630.4948312966453</v>
      </c>
      <c r="P190" s="47">
        <v>185</v>
      </c>
      <c r="Q190" s="71">
        <v>24</v>
      </c>
      <c r="R190" s="72">
        <v>6</v>
      </c>
      <c r="S190" s="73">
        <v>11</v>
      </c>
      <c r="T190" s="72">
        <v>6892</v>
      </c>
      <c r="U190" s="73">
        <v>29</v>
      </c>
      <c r="V190" s="86">
        <v>5342.2034560274906</v>
      </c>
      <c r="W190" s="47" t="s">
        <v>117</v>
      </c>
      <c r="Y190" s="72">
        <f>AVERAGE($T$6:T190)</f>
        <v>6352.2162162162158</v>
      </c>
      <c r="Z190" s="73">
        <f>AVERAGE($U$6:U190)</f>
        <v>26.627027027027026</v>
      </c>
      <c r="AA190" s="86">
        <f>AVERAGE($V$6:V190)</f>
        <v>4816.7683266012309</v>
      </c>
      <c r="AC190" s="47">
        <v>185</v>
      </c>
      <c r="AD190" s="74">
        <v>9</v>
      </c>
      <c r="AE190" s="74">
        <v>5</v>
      </c>
      <c r="AF190" s="73">
        <v>22</v>
      </c>
      <c r="AG190" s="72">
        <v>9285</v>
      </c>
      <c r="AH190" s="73">
        <v>26</v>
      </c>
      <c r="AI190" s="86">
        <v>7708.1574969718749</v>
      </c>
      <c r="AJ190" s="47" t="s">
        <v>117</v>
      </c>
      <c r="AM190" s="72">
        <f>AVERAGE($AG$6:AG190)</f>
        <v>9372.4162162162156</v>
      </c>
      <c r="AN190" s="73">
        <f>AVERAGE($AH$6:AH190)</f>
        <v>26.189189189189189</v>
      </c>
      <c r="AO190" s="47">
        <f>AVERAGE($AI$6:AI190)</f>
        <v>7827.6556811015535</v>
      </c>
    </row>
    <row r="191" spans="3:41" x14ac:dyDescent="0.35">
      <c r="C191" s="49">
        <v>186</v>
      </c>
      <c r="D191" s="74">
        <v>22</v>
      </c>
      <c r="E191" s="74">
        <v>12</v>
      </c>
      <c r="F191" s="73">
        <v>1</v>
      </c>
      <c r="G191" s="72">
        <v>2644</v>
      </c>
      <c r="H191" s="73">
        <v>11</v>
      </c>
      <c r="I191" s="86">
        <v>1136.3327038627199</v>
      </c>
      <c r="J191" s="47" t="s">
        <v>117</v>
      </c>
      <c r="L191" s="72">
        <f>AVERAGE($G$6:G191)</f>
        <v>5158</v>
      </c>
      <c r="M191" s="73">
        <f>AVERAGE($H$6:H191)</f>
        <v>24.672043010752688</v>
      </c>
      <c r="N191" s="86">
        <f>AVERAGE($I$6:I191)</f>
        <v>3617.0853574932371</v>
      </c>
      <c r="P191" s="47">
        <v>186</v>
      </c>
      <c r="Q191" s="71">
        <v>10</v>
      </c>
      <c r="R191" s="72">
        <v>8</v>
      </c>
      <c r="S191" s="73">
        <v>29</v>
      </c>
      <c r="T191" s="72">
        <v>7426</v>
      </c>
      <c r="U191" s="73">
        <v>31</v>
      </c>
      <c r="V191" s="86">
        <v>5889.5480196854223</v>
      </c>
      <c r="W191" s="47" t="s">
        <v>117</v>
      </c>
      <c r="Y191" s="72">
        <f>AVERAGE($T$6:T191)</f>
        <v>6357.989247311828</v>
      </c>
      <c r="Z191" s="73">
        <f>AVERAGE($U$6:U191)</f>
        <v>26.650537634408604</v>
      </c>
      <c r="AA191" s="86">
        <f>AVERAGE($V$6:V191)</f>
        <v>4822.5359593597477</v>
      </c>
      <c r="AC191" s="47">
        <v>186</v>
      </c>
      <c r="AD191" s="74">
        <v>16</v>
      </c>
      <c r="AE191" s="74">
        <v>9</v>
      </c>
      <c r="AF191" s="73">
        <v>1</v>
      </c>
      <c r="AG191" s="72">
        <v>3133</v>
      </c>
      <c r="AH191" s="73">
        <v>8</v>
      </c>
      <c r="AI191" s="86">
        <v>1611.6523928653548</v>
      </c>
      <c r="AJ191" s="47" t="s">
        <v>117</v>
      </c>
      <c r="AM191" s="72">
        <f>AVERAGE($AG$6:AG191)</f>
        <v>9338.8709677419356</v>
      </c>
      <c r="AN191" s="73">
        <f>AVERAGE($AH$6:AH191)</f>
        <v>26.091397849462364</v>
      </c>
      <c r="AO191" s="47">
        <f>AVERAGE($AI$6:AI191)</f>
        <v>7794.2363085841553</v>
      </c>
    </row>
    <row r="192" spans="3:41" x14ac:dyDescent="0.35">
      <c r="C192" s="49">
        <v>187</v>
      </c>
      <c r="D192" s="74">
        <v>13</v>
      </c>
      <c r="E192" s="74">
        <v>4</v>
      </c>
      <c r="F192" s="73">
        <v>34</v>
      </c>
      <c r="G192" s="72">
        <v>8748</v>
      </c>
      <c r="H192" s="73">
        <v>43</v>
      </c>
      <c r="I192" s="86">
        <v>7239.0940886140379</v>
      </c>
      <c r="J192" s="47" t="s">
        <v>117</v>
      </c>
      <c r="L192" s="72">
        <f>AVERAGE($G$6:G192)</f>
        <v>5177.1978609625667</v>
      </c>
      <c r="M192" s="73">
        <f>AVERAGE($H$6:H192)</f>
        <v>24.770053475935828</v>
      </c>
      <c r="N192" s="86">
        <f>AVERAGE($I$6:I192)</f>
        <v>3636.4543881409418</v>
      </c>
      <c r="P192" s="47">
        <v>187</v>
      </c>
      <c r="Q192" s="71">
        <v>19</v>
      </c>
      <c r="R192" s="72">
        <v>5</v>
      </c>
      <c r="S192" s="73">
        <v>25</v>
      </c>
      <c r="T192" s="72">
        <v>9155</v>
      </c>
      <c r="U192" s="73">
        <v>39</v>
      </c>
      <c r="V192" s="86">
        <v>7658.9927260833956</v>
      </c>
      <c r="W192" s="47" t="s">
        <v>117</v>
      </c>
      <c r="Y192" s="72">
        <f>AVERAGE($T$6:T192)</f>
        <v>6372.9465240641712</v>
      </c>
      <c r="Z192" s="73">
        <f>AVERAGE($U$6:U192)</f>
        <v>26.71657754010695</v>
      </c>
      <c r="AA192" s="86">
        <f>AVERAGE($V$6:V192)</f>
        <v>4837.7041773636174</v>
      </c>
      <c r="AC192" s="47">
        <v>187</v>
      </c>
      <c r="AD192" s="74">
        <v>21</v>
      </c>
      <c r="AE192" s="74">
        <v>6</v>
      </c>
      <c r="AF192" s="73">
        <v>31</v>
      </c>
      <c r="AG192" s="72">
        <v>16322</v>
      </c>
      <c r="AH192" s="73">
        <v>46</v>
      </c>
      <c r="AI192" s="86">
        <v>14736.452465963845</v>
      </c>
      <c r="AJ192" s="47" t="s">
        <v>117</v>
      </c>
      <c r="AM192" s="72">
        <f>AVERAGE($AG$6:AG192)</f>
        <v>9376.2139037433153</v>
      </c>
      <c r="AN192" s="73">
        <f>AVERAGE($AH$6:AH192)</f>
        <v>26.197860962566846</v>
      </c>
      <c r="AO192" s="47">
        <f>AVERAGE($AI$6:AI192)</f>
        <v>7831.360459158378</v>
      </c>
    </row>
    <row r="193" spans="3:41" x14ac:dyDescent="0.35">
      <c r="C193" s="49">
        <v>188</v>
      </c>
      <c r="D193" s="74">
        <v>18</v>
      </c>
      <c r="E193" s="74">
        <v>6</v>
      </c>
      <c r="F193" s="73">
        <v>25</v>
      </c>
      <c r="G193" s="72">
        <v>7622</v>
      </c>
      <c r="H193" s="73">
        <v>37</v>
      </c>
      <c r="I193" s="86">
        <v>6082.858934560978</v>
      </c>
      <c r="J193" s="47" t="s">
        <v>117</v>
      </c>
      <c r="L193" s="72">
        <f>AVERAGE($G$6:G193)</f>
        <v>5190.2021276595742</v>
      </c>
      <c r="M193" s="73">
        <f>AVERAGE($H$6:H193)</f>
        <v>24.835106382978722</v>
      </c>
      <c r="N193" s="86">
        <f>AVERAGE($I$6:I193)</f>
        <v>3649.4671782814739</v>
      </c>
      <c r="P193" s="47">
        <v>188</v>
      </c>
      <c r="Q193" s="71">
        <v>20</v>
      </c>
      <c r="R193" s="72">
        <v>8</v>
      </c>
      <c r="S193" s="73">
        <v>16</v>
      </c>
      <c r="T193" s="72">
        <v>6736</v>
      </c>
      <c r="U193" s="73">
        <v>28</v>
      </c>
      <c r="V193" s="86">
        <v>5233.6474443971074</v>
      </c>
      <c r="W193" s="47" t="s">
        <v>117</v>
      </c>
      <c r="Y193" s="72">
        <f>AVERAGE($T$6:T193)</f>
        <v>6374.8776595744685</v>
      </c>
      <c r="Z193" s="73">
        <f>AVERAGE($U$6:U193)</f>
        <v>26.723404255319149</v>
      </c>
      <c r="AA193" s="86">
        <f>AVERAGE($V$6:V193)</f>
        <v>4839.8102585712422</v>
      </c>
      <c r="AC193" s="47">
        <v>188</v>
      </c>
      <c r="AD193" s="74">
        <v>17</v>
      </c>
      <c r="AE193" s="74">
        <v>4</v>
      </c>
      <c r="AF193" s="73">
        <v>16</v>
      </c>
      <c r="AG193" s="72">
        <v>10298</v>
      </c>
      <c r="AH193" s="73">
        <v>29</v>
      </c>
      <c r="AI193" s="86">
        <v>8756.4434724897528</v>
      </c>
      <c r="AJ193" s="47" t="s">
        <v>117</v>
      </c>
      <c r="AM193" s="72">
        <f>AVERAGE($AG$6:AG193)</f>
        <v>9381.1170212765956</v>
      </c>
      <c r="AN193" s="73">
        <f>AVERAGE($AH$6:AH193)</f>
        <v>26.212765957446809</v>
      </c>
      <c r="AO193" s="47">
        <f>AVERAGE($AI$6:AI193)</f>
        <v>7836.2811134846079</v>
      </c>
    </row>
    <row r="194" spans="3:41" x14ac:dyDescent="0.35">
      <c r="C194" s="49">
        <v>189</v>
      </c>
      <c r="D194" s="74">
        <v>9</v>
      </c>
      <c r="E194" s="74">
        <v>4</v>
      </c>
      <c r="F194" s="73">
        <v>28</v>
      </c>
      <c r="G194" s="72">
        <v>6748</v>
      </c>
      <c r="H194" s="73">
        <v>33</v>
      </c>
      <c r="I194" s="86">
        <v>5191.2772601648085</v>
      </c>
      <c r="J194" s="47" t="s">
        <v>117</v>
      </c>
      <c r="L194" s="72">
        <f>AVERAGE($G$6:G194)</f>
        <v>5198.4444444444443</v>
      </c>
      <c r="M194" s="73">
        <f>AVERAGE($H$6:H194)</f>
        <v>24.87830687830688</v>
      </c>
      <c r="N194" s="86">
        <f>AVERAGE($I$6:I194)</f>
        <v>3657.6249035824444</v>
      </c>
      <c r="P194" s="47">
        <v>189</v>
      </c>
      <c r="Q194" s="71">
        <v>18</v>
      </c>
      <c r="R194" s="72">
        <v>8</v>
      </c>
      <c r="S194" s="73">
        <v>16</v>
      </c>
      <c r="T194" s="72">
        <v>6276</v>
      </c>
      <c r="U194" s="73">
        <v>26</v>
      </c>
      <c r="V194" s="86">
        <v>4749.0927343562735</v>
      </c>
      <c r="W194" s="47" t="s">
        <v>117</v>
      </c>
      <c r="Y194" s="72">
        <f>AVERAGE($T$6:T194)</f>
        <v>6374.3544973544977</v>
      </c>
      <c r="Z194" s="73">
        <f>AVERAGE($U$6:U194)</f>
        <v>26.719576719576718</v>
      </c>
      <c r="AA194" s="86">
        <f>AVERAGE($V$6:V194)</f>
        <v>4839.3302716706339</v>
      </c>
      <c r="AC194" s="47">
        <v>189</v>
      </c>
      <c r="AD194" s="74">
        <v>16</v>
      </c>
      <c r="AE194" s="74">
        <v>8</v>
      </c>
      <c r="AF194" s="73">
        <v>29</v>
      </c>
      <c r="AG194" s="72">
        <v>13246</v>
      </c>
      <c r="AH194" s="73">
        <v>37</v>
      </c>
      <c r="AI194" s="86">
        <v>11661.554305598012</v>
      </c>
      <c r="AJ194" s="47" t="s">
        <v>117</v>
      </c>
      <c r="AM194" s="72">
        <f>AVERAGE($AG$6:AG194)</f>
        <v>9401.5661375661384</v>
      </c>
      <c r="AN194" s="73">
        <f>AVERAGE($AH$6:AH194)</f>
        <v>26.269841269841269</v>
      </c>
      <c r="AO194" s="47">
        <f>AVERAGE($AI$6:AI194)</f>
        <v>7856.5206541836205</v>
      </c>
    </row>
    <row r="195" spans="3:41" x14ac:dyDescent="0.35">
      <c r="C195" s="49">
        <v>190</v>
      </c>
      <c r="D195" s="74">
        <v>16</v>
      </c>
      <c r="E195" s="74">
        <v>6</v>
      </c>
      <c r="F195" s="73">
        <v>26</v>
      </c>
      <c r="G195" s="72">
        <v>7422</v>
      </c>
      <c r="H195" s="73">
        <v>36</v>
      </c>
      <c r="I195" s="86">
        <v>5882.6710423890063</v>
      </c>
      <c r="J195" s="47" t="s">
        <v>117</v>
      </c>
      <c r="L195" s="72">
        <f>AVERAGE($G$6:G195)</f>
        <v>5210.1473684210523</v>
      </c>
      <c r="M195" s="73">
        <f>AVERAGE($H$6:H195)</f>
        <v>24.936842105263157</v>
      </c>
      <c r="N195" s="86">
        <f>AVERAGE($I$6:I195)</f>
        <v>3669.3356727340579</v>
      </c>
      <c r="P195" s="47">
        <v>190</v>
      </c>
      <c r="Q195" s="71">
        <v>12</v>
      </c>
      <c r="R195" s="72">
        <v>4</v>
      </c>
      <c r="S195" s="73">
        <v>29</v>
      </c>
      <c r="T195" s="72">
        <v>8658</v>
      </c>
      <c r="U195" s="73">
        <v>37</v>
      </c>
      <c r="V195" s="86">
        <v>7049.0534725351663</v>
      </c>
      <c r="W195" s="47" t="s">
        <v>117</v>
      </c>
      <c r="Y195" s="72">
        <f>AVERAGE($T$6:T195)</f>
        <v>6386.3736842105263</v>
      </c>
      <c r="Z195" s="73">
        <f>AVERAGE($U$6:U195)</f>
        <v>26.773684210526316</v>
      </c>
      <c r="AA195" s="86">
        <f>AVERAGE($V$6:V195)</f>
        <v>4850.9603937804477</v>
      </c>
      <c r="AC195" s="47">
        <v>190</v>
      </c>
      <c r="AD195" s="74">
        <v>22</v>
      </c>
      <c r="AE195" s="74">
        <v>3</v>
      </c>
      <c r="AF195" s="73">
        <v>17</v>
      </c>
      <c r="AG195" s="72">
        <v>12711</v>
      </c>
      <c r="AH195" s="73">
        <v>36</v>
      </c>
      <c r="AI195" s="86">
        <v>11222.408480010996</v>
      </c>
      <c r="AJ195" s="47" t="s">
        <v>117</v>
      </c>
      <c r="AM195" s="72">
        <f>AVERAGE($AG$6:AG195)</f>
        <v>9418.984210526316</v>
      </c>
      <c r="AN195" s="73">
        <f>AVERAGE($AH$6:AH195)</f>
        <v>26.321052631578947</v>
      </c>
      <c r="AO195" s="47">
        <f>AVERAGE($AI$6:AI195)</f>
        <v>7874.2358532669223</v>
      </c>
    </row>
    <row r="196" spans="3:41" x14ac:dyDescent="0.35">
      <c r="C196" s="49">
        <v>191</v>
      </c>
      <c r="D196" s="74">
        <v>16</v>
      </c>
      <c r="E196" s="74">
        <v>6</v>
      </c>
      <c r="F196" s="73">
        <v>2</v>
      </c>
      <c r="G196" s="72">
        <v>2622</v>
      </c>
      <c r="H196" s="73">
        <v>12</v>
      </c>
      <c r="I196" s="86">
        <v>1053.5048222300097</v>
      </c>
      <c r="J196" s="47" t="s">
        <v>117</v>
      </c>
      <c r="L196" s="72">
        <f>AVERAGE($G$6:G196)</f>
        <v>5196.5968586387435</v>
      </c>
      <c r="M196" s="73">
        <f>AVERAGE($H$6:H196)</f>
        <v>24.869109947643977</v>
      </c>
      <c r="N196" s="86">
        <f>AVERAGE($I$6:I196)</f>
        <v>3655.6402232549785</v>
      </c>
      <c r="P196" s="47">
        <v>191</v>
      </c>
      <c r="Q196" s="71">
        <v>26</v>
      </c>
      <c r="R196" s="72">
        <v>4</v>
      </c>
      <c r="S196" s="73">
        <v>11</v>
      </c>
      <c r="T196" s="72">
        <v>7738</v>
      </c>
      <c r="U196" s="73">
        <v>33</v>
      </c>
      <c r="V196" s="86">
        <v>6161.2992338846452</v>
      </c>
      <c r="W196" s="47" t="s">
        <v>117</v>
      </c>
      <c r="Y196" s="72">
        <f>AVERAGE($T$6:T196)</f>
        <v>6393.4502617801045</v>
      </c>
      <c r="Z196" s="73">
        <f>AVERAGE($U$6:U196)</f>
        <v>26.806282722513089</v>
      </c>
      <c r="AA196" s="86">
        <f>AVERAGE($V$6:V196)</f>
        <v>4857.8208065558629</v>
      </c>
      <c r="AC196" s="47">
        <v>191</v>
      </c>
      <c r="AD196" s="74">
        <v>12</v>
      </c>
      <c r="AE196" s="74">
        <v>7</v>
      </c>
      <c r="AF196" s="73">
        <v>2</v>
      </c>
      <c r="AG196" s="72">
        <v>2709</v>
      </c>
      <c r="AH196" s="73">
        <v>7</v>
      </c>
      <c r="AI196" s="86">
        <v>1188.2455588160308</v>
      </c>
      <c r="AJ196" s="47" t="s">
        <v>117</v>
      </c>
      <c r="AM196" s="72">
        <f>AVERAGE($AG$6:AG196)</f>
        <v>9383.8534031413619</v>
      </c>
      <c r="AN196" s="73">
        <f>AVERAGE($AH$6:AH196)</f>
        <v>26.219895287958114</v>
      </c>
      <c r="AO196" s="47">
        <f>AVERAGE($AI$6:AI196)</f>
        <v>7839.2306684792211</v>
      </c>
    </row>
    <row r="197" spans="3:41" x14ac:dyDescent="0.35">
      <c r="C197" s="49">
        <v>192</v>
      </c>
      <c r="D197" s="74">
        <v>15</v>
      </c>
      <c r="E197" s="74">
        <v>4</v>
      </c>
      <c r="F197" s="73">
        <v>21</v>
      </c>
      <c r="G197" s="72">
        <v>6548</v>
      </c>
      <c r="H197" s="73">
        <v>32</v>
      </c>
      <c r="I197" s="86">
        <v>5079.0912927197505</v>
      </c>
      <c r="J197" s="47" t="s">
        <v>117</v>
      </c>
      <c r="L197" s="72">
        <f>AVERAGE($G$6:G197)</f>
        <v>5203.635416666667</v>
      </c>
      <c r="M197" s="73">
        <f>AVERAGE($H$6:H197)</f>
        <v>24.90625</v>
      </c>
      <c r="N197" s="86">
        <f>AVERAGE($I$6:I197)</f>
        <v>3663.0540309084408</v>
      </c>
      <c r="P197" s="47">
        <v>192</v>
      </c>
      <c r="Q197" s="71">
        <v>26</v>
      </c>
      <c r="R197" s="72">
        <v>4</v>
      </c>
      <c r="S197" s="73">
        <v>24</v>
      </c>
      <c r="T197" s="72">
        <v>10728</v>
      </c>
      <c r="U197" s="73">
        <v>46</v>
      </c>
      <c r="V197" s="86">
        <v>9200.4975291336195</v>
      </c>
      <c r="W197" s="47" t="s">
        <v>117</v>
      </c>
      <c r="Y197" s="72">
        <f>AVERAGE($T$6:T197)</f>
        <v>6416.026041666667</v>
      </c>
      <c r="Z197" s="73">
        <f>AVERAGE($U$6:U197)</f>
        <v>26.90625</v>
      </c>
      <c r="AA197" s="86">
        <f>AVERAGE($V$6:V197)</f>
        <v>4880.4389144859551</v>
      </c>
      <c r="AC197" s="47">
        <v>192</v>
      </c>
      <c r="AD197" s="74">
        <v>15</v>
      </c>
      <c r="AE197" s="74">
        <v>10</v>
      </c>
      <c r="AF197" s="73">
        <v>16</v>
      </c>
      <c r="AG197" s="72">
        <v>7720</v>
      </c>
      <c r="AH197" s="73">
        <v>21</v>
      </c>
      <c r="AI197" s="86">
        <v>6164.3637722070162</v>
      </c>
      <c r="AJ197" s="47" t="s">
        <v>117</v>
      </c>
      <c r="AM197" s="72">
        <f>AVERAGE($AG$6:AG197)</f>
        <v>9375.1875</v>
      </c>
      <c r="AN197" s="73">
        <f>AVERAGE($AH$6:AH197)</f>
        <v>26.192708333333332</v>
      </c>
      <c r="AO197" s="47">
        <f>AVERAGE($AI$6:AI197)</f>
        <v>7830.5074033944693</v>
      </c>
    </row>
    <row r="198" spans="3:41" x14ac:dyDescent="0.35">
      <c r="C198" s="49">
        <v>193</v>
      </c>
      <c r="D198" s="74">
        <v>16</v>
      </c>
      <c r="E198" s="74">
        <v>7</v>
      </c>
      <c r="F198" s="73">
        <v>9</v>
      </c>
      <c r="G198" s="72">
        <v>3859</v>
      </c>
      <c r="H198" s="73">
        <v>18</v>
      </c>
      <c r="I198" s="86">
        <v>2280.7067868522313</v>
      </c>
      <c r="J198" s="47" t="s">
        <v>117</v>
      </c>
      <c r="L198" s="72">
        <f>AVERAGE($G$6:G198)</f>
        <v>5196.6683937823836</v>
      </c>
      <c r="M198" s="73">
        <f>AVERAGE($H$6:H198)</f>
        <v>24.870466321243523</v>
      </c>
      <c r="N198" s="86">
        <f>AVERAGE($I$6:I198)</f>
        <v>3655.8916099547814</v>
      </c>
      <c r="P198" s="47">
        <v>193</v>
      </c>
      <c r="Q198" s="71">
        <v>15</v>
      </c>
      <c r="R198" s="72">
        <v>6</v>
      </c>
      <c r="S198" s="73">
        <v>27</v>
      </c>
      <c r="T198" s="72">
        <v>8502</v>
      </c>
      <c r="U198" s="73">
        <v>36</v>
      </c>
      <c r="V198" s="86">
        <v>6935.8471338266481</v>
      </c>
      <c r="W198" s="47" t="s">
        <v>117</v>
      </c>
      <c r="Y198" s="72">
        <f>AVERAGE($T$6:T198)</f>
        <v>6426.8341968911918</v>
      </c>
      <c r="Z198" s="73">
        <f>AVERAGE($U$6:U198)</f>
        <v>26.953367875647668</v>
      </c>
      <c r="AA198" s="86">
        <f>AVERAGE($V$6:V198)</f>
        <v>4891.0886980058549</v>
      </c>
      <c r="AC198" s="47">
        <v>193</v>
      </c>
      <c r="AD198" s="74">
        <v>20</v>
      </c>
      <c r="AE198" s="74">
        <v>7</v>
      </c>
      <c r="AF198" s="73">
        <v>18</v>
      </c>
      <c r="AG198" s="72">
        <v>11109</v>
      </c>
      <c r="AH198" s="73">
        <v>31</v>
      </c>
      <c r="AI198" s="86">
        <v>9607.2898519262908</v>
      </c>
      <c r="AJ198" s="47" t="s">
        <v>117</v>
      </c>
      <c r="AM198" s="72">
        <f>AVERAGE($AG$6:AG198)</f>
        <v>9384.1709844559591</v>
      </c>
      <c r="AN198" s="73">
        <f>AVERAGE($AH$6:AH198)</f>
        <v>26.217616580310882</v>
      </c>
      <c r="AO198" s="47">
        <f>AVERAGE($AI$6:AI198)</f>
        <v>7839.7135300707996</v>
      </c>
    </row>
    <row r="199" spans="3:41" x14ac:dyDescent="0.35">
      <c r="C199" s="49">
        <v>194</v>
      </c>
      <c r="D199" s="74">
        <v>20</v>
      </c>
      <c r="E199" s="74">
        <v>9</v>
      </c>
      <c r="F199" s="73">
        <v>4</v>
      </c>
      <c r="G199" s="72">
        <v>3333</v>
      </c>
      <c r="H199" s="73">
        <v>15</v>
      </c>
      <c r="I199" s="86">
        <v>1805.9510580460048</v>
      </c>
      <c r="J199" s="47" t="s">
        <v>117</v>
      </c>
      <c r="L199" s="72">
        <f>AVERAGE($G$6:G199)</f>
        <v>5187.0618556701029</v>
      </c>
      <c r="M199" s="73">
        <f>AVERAGE($H$6:H199)</f>
        <v>24.819587628865978</v>
      </c>
      <c r="N199" s="86">
        <f>AVERAGE($I$6:I199)</f>
        <v>3646.3558339140145</v>
      </c>
      <c r="P199" s="47">
        <v>194</v>
      </c>
      <c r="Q199" s="71">
        <v>12</v>
      </c>
      <c r="R199" s="72">
        <v>6</v>
      </c>
      <c r="S199" s="73">
        <v>14</v>
      </c>
      <c r="T199" s="72">
        <v>4822</v>
      </c>
      <c r="U199" s="73">
        <v>20</v>
      </c>
      <c r="V199" s="86">
        <v>3334.7061630574631</v>
      </c>
      <c r="W199" s="47" t="s">
        <v>117</v>
      </c>
      <c r="Y199" s="72">
        <f>AVERAGE($T$6:T199)</f>
        <v>6418.5618556701029</v>
      </c>
      <c r="Z199" s="73">
        <f>AVERAGE($U$6:U199)</f>
        <v>26.917525773195877</v>
      </c>
      <c r="AA199" s="86">
        <f>AVERAGE($V$6:V199)</f>
        <v>4883.0661076195229</v>
      </c>
      <c r="AC199" s="47">
        <v>194</v>
      </c>
      <c r="AD199" s="74">
        <v>20</v>
      </c>
      <c r="AE199" s="74">
        <v>7</v>
      </c>
      <c r="AF199" s="73">
        <v>26</v>
      </c>
      <c r="AG199" s="72">
        <v>13909</v>
      </c>
      <c r="AH199" s="73">
        <v>39</v>
      </c>
      <c r="AI199" s="86">
        <v>12370.951556879671</v>
      </c>
      <c r="AJ199" s="47" t="s">
        <v>117</v>
      </c>
      <c r="AM199" s="72">
        <f>AVERAGE($AG$6:AG199)</f>
        <v>9407.4948453608249</v>
      </c>
      <c r="AN199" s="73">
        <f>AVERAGE($AH$6:AH199)</f>
        <v>26.283505154639176</v>
      </c>
      <c r="AO199" s="47">
        <f>AVERAGE($AI$6:AI199)</f>
        <v>7863.0704271162058</v>
      </c>
    </row>
    <row r="200" spans="3:41" x14ac:dyDescent="0.35">
      <c r="C200" s="49">
        <v>195</v>
      </c>
      <c r="D200" s="74">
        <v>9</v>
      </c>
      <c r="E200" s="74">
        <v>8</v>
      </c>
      <c r="F200" s="73">
        <v>33</v>
      </c>
      <c r="G200" s="72">
        <v>7096</v>
      </c>
      <c r="H200" s="73">
        <v>34</v>
      </c>
      <c r="I200" s="86">
        <v>5589.6376280467302</v>
      </c>
      <c r="J200" s="47" t="s">
        <v>117</v>
      </c>
      <c r="L200" s="72">
        <f>AVERAGE($G$6:G200)</f>
        <v>5196.8512820512824</v>
      </c>
      <c r="M200" s="73">
        <f>AVERAGE($H$6:H200)</f>
        <v>24.866666666666667</v>
      </c>
      <c r="N200" s="86">
        <f>AVERAGE($I$6:I200)</f>
        <v>3656.3213815762333</v>
      </c>
      <c r="P200" s="47">
        <v>195</v>
      </c>
      <c r="Q200" s="71">
        <v>14</v>
      </c>
      <c r="R200" s="72">
        <v>2</v>
      </c>
      <c r="S200" s="73">
        <v>2</v>
      </c>
      <c r="T200" s="72">
        <v>3294</v>
      </c>
      <c r="U200" s="73">
        <v>14</v>
      </c>
      <c r="V200" s="86">
        <v>1749.750035046839</v>
      </c>
      <c r="W200" s="47" t="s">
        <v>117</v>
      </c>
      <c r="Y200" s="72">
        <f>AVERAGE($T$6:T200)</f>
        <v>6402.5384615384619</v>
      </c>
      <c r="Z200" s="73">
        <f>AVERAGE($U$6:U200)</f>
        <v>26.851282051282052</v>
      </c>
      <c r="AA200" s="86">
        <f>AVERAGE($V$6:V200)</f>
        <v>4866.9978200678688</v>
      </c>
      <c r="AC200" s="47">
        <v>195</v>
      </c>
      <c r="AD200" s="74">
        <v>23</v>
      </c>
      <c r="AE200" s="74">
        <v>10</v>
      </c>
      <c r="AF200" s="73">
        <v>23</v>
      </c>
      <c r="AG200" s="72">
        <v>12970</v>
      </c>
      <c r="AH200" s="73">
        <v>36</v>
      </c>
      <c r="AI200" s="86">
        <v>11460.106115155322</v>
      </c>
      <c r="AJ200" s="47" t="s">
        <v>117</v>
      </c>
      <c r="AM200" s="72">
        <f>AVERAGE($AG$6:AG200)</f>
        <v>9425.7641025641024</v>
      </c>
      <c r="AN200" s="73">
        <f>AVERAGE($AH$6:AH200)</f>
        <v>26.333333333333332</v>
      </c>
      <c r="AO200" s="47">
        <f>AVERAGE($AI$6:AI200)</f>
        <v>7881.5167639779456</v>
      </c>
    </row>
    <row r="201" spans="3:41" x14ac:dyDescent="0.35">
      <c r="C201" s="49">
        <v>196</v>
      </c>
      <c r="D201" s="74">
        <v>22</v>
      </c>
      <c r="E201" s="74">
        <v>5</v>
      </c>
      <c r="F201" s="73">
        <v>23</v>
      </c>
      <c r="G201" s="72">
        <v>8185</v>
      </c>
      <c r="H201" s="73">
        <v>40</v>
      </c>
      <c r="I201" s="86">
        <v>6692.2196721629862</v>
      </c>
      <c r="J201" s="47" t="s">
        <v>117</v>
      </c>
      <c r="L201" s="72">
        <f>AVERAGE($G$6:G201)</f>
        <v>5212.0969387755104</v>
      </c>
      <c r="M201" s="73">
        <f>AVERAGE($H$6:H201)</f>
        <v>24.943877551020407</v>
      </c>
      <c r="N201" s="86">
        <f>AVERAGE($I$6:I201)</f>
        <v>3671.810658569023</v>
      </c>
      <c r="P201" s="47">
        <v>196</v>
      </c>
      <c r="Q201" s="71">
        <v>10</v>
      </c>
      <c r="R201" s="72">
        <v>9</v>
      </c>
      <c r="S201" s="73">
        <v>21</v>
      </c>
      <c r="T201" s="72">
        <v>5393</v>
      </c>
      <c r="U201" s="73">
        <v>22</v>
      </c>
      <c r="V201" s="86">
        <v>3820.2511186278066</v>
      </c>
      <c r="W201" s="47" t="s">
        <v>117</v>
      </c>
      <c r="Y201" s="72">
        <f>AVERAGE($T$6:T201)</f>
        <v>6397.3877551020405</v>
      </c>
      <c r="Z201" s="73">
        <f>AVERAGE($U$6:U201)</f>
        <v>26.826530612244898</v>
      </c>
      <c r="AA201" s="86">
        <f>AVERAGE($V$6:V201)</f>
        <v>4861.6572756727664</v>
      </c>
      <c r="AC201" s="47">
        <v>196</v>
      </c>
      <c r="AD201" s="74">
        <v>13</v>
      </c>
      <c r="AE201" s="74">
        <v>6</v>
      </c>
      <c r="AF201" s="73">
        <v>19</v>
      </c>
      <c r="AG201" s="72">
        <v>9322</v>
      </c>
      <c r="AH201" s="73">
        <v>26</v>
      </c>
      <c r="AI201" s="86">
        <v>7784.8704374878671</v>
      </c>
      <c r="AJ201" s="47" t="s">
        <v>117</v>
      </c>
      <c r="AM201" s="72">
        <f>AVERAGE($AG$6:AG201)</f>
        <v>9425.2346938775518</v>
      </c>
      <c r="AN201" s="73">
        <f>AVERAGE($AH$6:AH201)</f>
        <v>26.331632653061224</v>
      </c>
      <c r="AO201" s="47">
        <f>AVERAGE($AI$6:AI201)</f>
        <v>7881.0236704754452</v>
      </c>
    </row>
    <row r="202" spans="3:41" x14ac:dyDescent="0.35">
      <c r="C202" s="49">
        <v>197</v>
      </c>
      <c r="D202" s="74">
        <v>15</v>
      </c>
      <c r="E202" s="74">
        <v>6</v>
      </c>
      <c r="F202" s="73">
        <v>33</v>
      </c>
      <c r="G202" s="72">
        <v>8622</v>
      </c>
      <c r="H202" s="73">
        <v>42</v>
      </c>
      <c r="I202" s="86">
        <v>7063.2826353260161</v>
      </c>
      <c r="J202" s="47" t="s">
        <v>117</v>
      </c>
      <c r="L202" s="72">
        <f>AVERAGE($G$6:G202)</f>
        <v>5229.406091370558</v>
      </c>
      <c r="M202" s="73">
        <f>AVERAGE($H$6:H202)</f>
        <v>25.030456852791879</v>
      </c>
      <c r="N202" s="86">
        <f>AVERAGE($I$6:I202)</f>
        <v>3689.0262523596675</v>
      </c>
      <c r="P202" s="47">
        <v>197</v>
      </c>
      <c r="Q202" s="71">
        <v>19</v>
      </c>
      <c r="R202" s="72">
        <v>3</v>
      </c>
      <c r="S202" s="73">
        <v>6</v>
      </c>
      <c r="T202" s="72">
        <v>5171</v>
      </c>
      <c r="U202" s="73">
        <v>22</v>
      </c>
      <c r="V202" s="86">
        <v>3644.5619938802975</v>
      </c>
      <c r="W202" s="47" t="s">
        <v>117</v>
      </c>
      <c r="Y202" s="72">
        <f>AVERAGE($T$6:T202)</f>
        <v>6391.162436548223</v>
      </c>
      <c r="Z202" s="73">
        <f>AVERAGE($U$6:U202)</f>
        <v>26.802030456852791</v>
      </c>
      <c r="AA202" s="86">
        <f>AVERAGE($V$6:V202)</f>
        <v>4855.4791270342257</v>
      </c>
      <c r="AC202" s="47">
        <v>197</v>
      </c>
      <c r="AD202" s="74">
        <v>8</v>
      </c>
      <c r="AE202" s="74">
        <v>5</v>
      </c>
      <c r="AF202" s="73">
        <v>7</v>
      </c>
      <c r="AG202" s="72">
        <v>3685</v>
      </c>
      <c r="AH202" s="73">
        <v>10</v>
      </c>
      <c r="AI202" s="86">
        <v>2158.0874549781652</v>
      </c>
      <c r="AJ202" s="47" t="s">
        <v>117</v>
      </c>
      <c r="AM202" s="72">
        <f>AVERAGE($AG$6:AG202)</f>
        <v>9396.0964467005069</v>
      </c>
      <c r="AN202" s="73">
        <f>AVERAGE($AH$6:AH202)</f>
        <v>26.248730964467004</v>
      </c>
      <c r="AO202" s="47">
        <f>AVERAGE($AI$6:AI202)</f>
        <v>7851.9732328333266</v>
      </c>
    </row>
    <row r="203" spans="3:41" x14ac:dyDescent="0.35">
      <c r="C203" s="49">
        <v>198</v>
      </c>
      <c r="D203" s="74">
        <v>16</v>
      </c>
      <c r="E203" s="74">
        <v>3</v>
      </c>
      <c r="F203" s="73">
        <v>32</v>
      </c>
      <c r="G203" s="72">
        <v>9111</v>
      </c>
      <c r="H203" s="73">
        <v>45</v>
      </c>
      <c r="I203" s="86">
        <v>7533.3962598485459</v>
      </c>
      <c r="J203" s="47" t="s">
        <v>117</v>
      </c>
      <c r="L203" s="72">
        <f>AVERAGE($G$6:G203)</f>
        <v>5249.0101010101007</v>
      </c>
      <c r="M203" s="73">
        <f>AVERAGE($H$6:H203)</f>
        <v>25.131313131313131</v>
      </c>
      <c r="N203" s="86">
        <f>AVERAGE($I$6:I203)</f>
        <v>3708.4422624985</v>
      </c>
      <c r="P203" s="47">
        <v>198</v>
      </c>
      <c r="Q203" s="71">
        <v>12</v>
      </c>
      <c r="R203" s="72">
        <v>7</v>
      </c>
      <c r="S203" s="73">
        <v>6</v>
      </c>
      <c r="T203" s="72">
        <v>2789</v>
      </c>
      <c r="U203" s="73">
        <v>11</v>
      </c>
      <c r="V203" s="86">
        <v>1260.3562416872301</v>
      </c>
      <c r="W203" s="47" t="s">
        <v>117</v>
      </c>
      <c r="Y203" s="72">
        <f>AVERAGE($T$6:T203)</f>
        <v>6372.969696969697</v>
      </c>
      <c r="Z203" s="73">
        <f>AVERAGE($U$6:U203)</f>
        <v>26.722222222222221</v>
      </c>
      <c r="AA203" s="86">
        <f>AVERAGE($V$6:V203)</f>
        <v>4837.321940744594</v>
      </c>
      <c r="AC203" s="47">
        <v>198</v>
      </c>
      <c r="AD203" s="74">
        <v>21</v>
      </c>
      <c r="AE203" s="74">
        <v>12</v>
      </c>
      <c r="AF203" s="73">
        <v>9</v>
      </c>
      <c r="AG203" s="72">
        <v>6744</v>
      </c>
      <c r="AH203" s="73">
        <v>18</v>
      </c>
      <c r="AI203" s="86">
        <v>5219.9339559807704</v>
      </c>
      <c r="AJ203" s="47" t="s">
        <v>117</v>
      </c>
      <c r="AM203" s="72">
        <f>AVERAGE($AG$6:AG203)</f>
        <v>9382.7020202020194</v>
      </c>
      <c r="AN203" s="73">
        <f>AVERAGE($AH$6:AH203)</f>
        <v>26.207070707070706</v>
      </c>
      <c r="AO203" s="47">
        <f>AVERAGE($AI$6:AI203)</f>
        <v>7838.6801051724551</v>
      </c>
    </row>
    <row r="204" spans="3:41" x14ac:dyDescent="0.35">
      <c r="C204" s="49">
        <v>199</v>
      </c>
      <c r="D204" s="74">
        <v>13</v>
      </c>
      <c r="E204" s="74">
        <v>6</v>
      </c>
      <c r="F204" s="73">
        <v>19</v>
      </c>
      <c r="G204" s="72">
        <v>5422</v>
      </c>
      <c r="H204" s="73">
        <v>26</v>
      </c>
      <c r="I204" s="86">
        <v>3910.9219005036598</v>
      </c>
      <c r="J204" s="47" t="s">
        <v>117</v>
      </c>
      <c r="L204" s="72">
        <f>AVERAGE($G$6:G204)</f>
        <v>5249.8793969849248</v>
      </c>
      <c r="M204" s="73">
        <f>AVERAGE($H$6:H204)</f>
        <v>25.1356783919598</v>
      </c>
      <c r="N204" s="86">
        <f>AVERAGE($I$6:I204)</f>
        <v>3709.4597481166165</v>
      </c>
      <c r="P204" s="47">
        <v>199</v>
      </c>
      <c r="Q204" s="71">
        <v>8</v>
      </c>
      <c r="R204" s="72">
        <v>2</v>
      </c>
      <c r="S204" s="73">
        <v>13</v>
      </c>
      <c r="T204" s="72">
        <v>4444</v>
      </c>
      <c r="U204" s="73">
        <v>19</v>
      </c>
      <c r="V204" s="86">
        <v>2966.3905224006876</v>
      </c>
      <c r="W204" s="47" t="s">
        <v>117</v>
      </c>
      <c r="Y204" s="72">
        <f>AVERAGE($T$6:T204)</f>
        <v>6363.276381909548</v>
      </c>
      <c r="Z204" s="73">
        <f>AVERAGE($U$6:U204)</f>
        <v>26.683417085427134</v>
      </c>
      <c r="AA204" s="86">
        <f>AVERAGE($V$6:V204)</f>
        <v>4827.9202753257814</v>
      </c>
      <c r="AC204" s="47">
        <v>199</v>
      </c>
      <c r="AD204" s="74">
        <v>21</v>
      </c>
      <c r="AE204" s="74">
        <v>9</v>
      </c>
      <c r="AF204" s="73">
        <v>4</v>
      </c>
      <c r="AG204" s="72">
        <v>5933</v>
      </c>
      <c r="AH204" s="73">
        <v>16</v>
      </c>
      <c r="AI204" s="86">
        <v>4360.2499411498775</v>
      </c>
      <c r="AJ204" s="47" t="s">
        <v>117</v>
      </c>
      <c r="AM204" s="72">
        <f>AVERAGE($AG$6:AG204)</f>
        <v>9365.3668341708544</v>
      </c>
      <c r="AN204" s="73">
        <f>AVERAGE($AH$6:AH204)</f>
        <v>26.155778894472363</v>
      </c>
      <c r="AO204" s="47">
        <f>AVERAGE($AI$6:AI204)</f>
        <v>7821.2005566095277</v>
      </c>
    </row>
    <row r="205" spans="3:41" x14ac:dyDescent="0.35">
      <c r="C205" s="49">
        <v>200</v>
      </c>
      <c r="D205" s="74">
        <v>12</v>
      </c>
      <c r="E205" s="74">
        <v>6</v>
      </c>
      <c r="F205" s="73">
        <v>13</v>
      </c>
      <c r="G205" s="72">
        <v>4022</v>
      </c>
      <c r="H205" s="73">
        <v>19</v>
      </c>
      <c r="I205" s="86">
        <v>2482.7440643800492</v>
      </c>
      <c r="J205" s="47" t="s">
        <v>117</v>
      </c>
      <c r="L205" s="72">
        <f>AVERAGE($G$6:G205)</f>
        <v>5243.74</v>
      </c>
      <c r="M205" s="73">
        <f>AVERAGE($H$6:H205)</f>
        <v>25.105</v>
      </c>
      <c r="N205" s="86">
        <f>AVERAGE($I$6:I205)</f>
        <v>3703.3261696979339</v>
      </c>
      <c r="P205" s="47">
        <v>200</v>
      </c>
      <c r="Q205" s="71">
        <v>12</v>
      </c>
      <c r="R205" s="72">
        <v>10</v>
      </c>
      <c r="S205" s="73">
        <v>21</v>
      </c>
      <c r="T205" s="72">
        <v>5660</v>
      </c>
      <c r="U205" s="73">
        <v>23</v>
      </c>
      <c r="V205" s="86">
        <v>4156.3305129498494</v>
      </c>
      <c r="W205" s="47" t="s">
        <v>117</v>
      </c>
      <c r="Y205" s="72">
        <f>AVERAGE($T$6:T205)</f>
        <v>6359.76</v>
      </c>
      <c r="Z205" s="73">
        <f>AVERAGE($U$6:U205)</f>
        <v>26.664999999999999</v>
      </c>
      <c r="AA205" s="86">
        <f>AVERAGE($V$6:V205)</f>
        <v>4824.5623265139011</v>
      </c>
      <c r="AC205" s="47">
        <v>200</v>
      </c>
      <c r="AD205" s="74">
        <v>12</v>
      </c>
      <c r="AE205" s="74">
        <v>7</v>
      </c>
      <c r="AF205" s="73">
        <v>34</v>
      </c>
      <c r="AG205" s="72">
        <v>13909</v>
      </c>
      <c r="AH205" s="73">
        <v>39</v>
      </c>
      <c r="AI205" s="86">
        <v>12357.054490352943</v>
      </c>
      <c r="AJ205" s="47" t="s">
        <v>117</v>
      </c>
      <c r="AM205" s="72">
        <f>AVERAGE($AG$6:AG205)</f>
        <v>9388.0849999999991</v>
      </c>
      <c r="AN205" s="73">
        <f>AVERAGE($AH$6:AH205)</f>
        <v>26.22</v>
      </c>
      <c r="AO205" s="47">
        <f>AVERAGE($AI$6:AI205)</f>
        <v>7843.8798262782457</v>
      </c>
    </row>
    <row r="206" spans="3:41" x14ac:dyDescent="0.35">
      <c r="C206" s="49">
        <v>201</v>
      </c>
      <c r="D206" s="74">
        <v>17</v>
      </c>
      <c r="E206" s="74">
        <v>5</v>
      </c>
      <c r="F206" s="73">
        <v>11</v>
      </c>
      <c r="G206" s="72">
        <v>4785</v>
      </c>
      <c r="H206" s="73">
        <v>23</v>
      </c>
      <c r="I206" s="86">
        <v>3193.6088830392828</v>
      </c>
      <c r="J206" s="47" t="s">
        <v>117</v>
      </c>
      <c r="L206" s="72">
        <f>AVERAGE($G$6:G206)</f>
        <v>5241.4577114427857</v>
      </c>
      <c r="M206" s="73">
        <f>AVERAGE($H$6:H206)</f>
        <v>25.094527363184081</v>
      </c>
      <c r="N206" s="86">
        <f>AVERAGE($I$6:I206)</f>
        <v>3700.7902627991348</v>
      </c>
      <c r="P206" s="47">
        <v>201</v>
      </c>
      <c r="Q206" s="71">
        <v>9</v>
      </c>
      <c r="R206" s="72">
        <v>11</v>
      </c>
      <c r="S206" s="73">
        <v>19</v>
      </c>
      <c r="T206" s="72">
        <v>4317</v>
      </c>
      <c r="U206" s="73">
        <v>17</v>
      </c>
      <c r="V206" s="86">
        <v>2766.7725306094799</v>
      </c>
      <c r="W206" s="47" t="s">
        <v>117</v>
      </c>
      <c r="Y206" s="72">
        <f>AVERAGE($T$6:T206)</f>
        <v>6349.5970149253735</v>
      </c>
      <c r="Z206" s="73">
        <f>AVERAGE($U$6:U206)</f>
        <v>26.616915422885572</v>
      </c>
      <c r="AA206" s="86">
        <f>AVERAGE($V$6:V206)</f>
        <v>4814.3245663352727</v>
      </c>
      <c r="AC206" s="47">
        <v>201</v>
      </c>
      <c r="AD206" s="74">
        <v>8</v>
      </c>
      <c r="AE206" s="74">
        <v>5</v>
      </c>
      <c r="AF206" s="73">
        <v>0</v>
      </c>
      <c r="AG206" s="72">
        <v>1235</v>
      </c>
      <c r="AH206" s="73">
        <v>3</v>
      </c>
      <c r="AI206" s="86">
        <v>-343.31922995406671</v>
      </c>
      <c r="AJ206" s="47" t="s">
        <v>117</v>
      </c>
      <c r="AM206" s="72">
        <f>AVERAGE($AG$6:AG206)</f>
        <v>9347.5223880597023</v>
      </c>
      <c r="AN206" s="73">
        <f>AVERAGE($AH$6:AH206)</f>
        <v>26.104477611940297</v>
      </c>
      <c r="AO206" s="47">
        <f>AVERAGE($AI$6:AI206)</f>
        <v>7803.147492665149</v>
      </c>
    </row>
    <row r="207" spans="3:41" x14ac:dyDescent="0.35">
      <c r="C207" s="49">
        <v>202</v>
      </c>
      <c r="D207" s="74">
        <v>11</v>
      </c>
      <c r="E207" s="74">
        <v>6</v>
      </c>
      <c r="F207" s="73">
        <v>17</v>
      </c>
      <c r="G207" s="72">
        <v>4622</v>
      </c>
      <c r="H207" s="73">
        <v>22</v>
      </c>
      <c r="I207" s="86">
        <v>3069.7642387096466</v>
      </c>
      <c r="J207" s="47" t="s">
        <v>117</v>
      </c>
      <c r="L207" s="72">
        <f>AVERAGE($G$6:G207)</f>
        <v>5238.3910891089108</v>
      </c>
      <c r="M207" s="73">
        <f>AVERAGE($H$6:H207)</f>
        <v>25.079207920792079</v>
      </c>
      <c r="N207" s="86">
        <f>AVERAGE($I$6:I207)</f>
        <v>3697.6663715907712</v>
      </c>
      <c r="P207" s="47">
        <v>202</v>
      </c>
      <c r="Q207" s="71">
        <v>9</v>
      </c>
      <c r="R207" s="72">
        <v>2</v>
      </c>
      <c r="S207" s="73">
        <v>34</v>
      </c>
      <c r="T207" s="72">
        <v>9504</v>
      </c>
      <c r="U207" s="73">
        <v>41</v>
      </c>
      <c r="V207" s="86">
        <v>7945.2056396958669</v>
      </c>
      <c r="W207" s="47" t="s">
        <v>117</v>
      </c>
      <c r="Y207" s="72">
        <f>AVERAGE($T$6:T207)</f>
        <v>6365.212871287129</v>
      </c>
      <c r="Z207" s="73">
        <f>AVERAGE($U$6:U207)</f>
        <v>26.688118811881189</v>
      </c>
      <c r="AA207" s="86">
        <f>AVERAGE($V$6:V207)</f>
        <v>4829.8239775895327</v>
      </c>
      <c r="AC207" s="47">
        <v>202</v>
      </c>
      <c r="AD207" s="74">
        <v>14</v>
      </c>
      <c r="AE207" s="74">
        <v>8</v>
      </c>
      <c r="AF207" s="73">
        <v>33</v>
      </c>
      <c r="AG207" s="72">
        <v>13946</v>
      </c>
      <c r="AH207" s="73">
        <v>39</v>
      </c>
      <c r="AI207" s="86">
        <v>12381.96675768446</v>
      </c>
      <c r="AJ207" s="47" t="s">
        <v>117</v>
      </c>
      <c r="AM207" s="72">
        <f>AVERAGE($AG$6:AG207)</f>
        <v>9370.287128712871</v>
      </c>
      <c r="AN207" s="73">
        <f>AVERAGE($AH$6:AH207)</f>
        <v>26.168316831683168</v>
      </c>
      <c r="AO207" s="47">
        <f>AVERAGE($AI$6:AI207)</f>
        <v>7825.8149147692047</v>
      </c>
    </row>
    <row r="208" spans="3:41" x14ac:dyDescent="0.35">
      <c r="C208" s="49">
        <v>203</v>
      </c>
      <c r="D208" s="74">
        <v>12</v>
      </c>
      <c r="E208" s="74">
        <v>10</v>
      </c>
      <c r="F208" s="73">
        <v>21</v>
      </c>
      <c r="G208" s="72">
        <v>4970</v>
      </c>
      <c r="H208" s="73">
        <v>23</v>
      </c>
      <c r="I208" s="86">
        <v>3416.9090098261954</v>
      </c>
      <c r="J208" s="47" t="s">
        <v>117</v>
      </c>
      <c r="L208" s="72">
        <f>AVERAGE($G$6:G208)</f>
        <v>5237.0689655172409</v>
      </c>
      <c r="M208" s="73">
        <f>AVERAGE($H$6:H208)</f>
        <v>25.068965517241381</v>
      </c>
      <c r="N208" s="86">
        <f>AVERAGE($I$6:I208)</f>
        <v>3696.2833303998132</v>
      </c>
      <c r="P208" s="47">
        <v>203</v>
      </c>
      <c r="Q208" s="71">
        <v>17</v>
      </c>
      <c r="R208" s="72">
        <v>8</v>
      </c>
      <c r="S208" s="73">
        <v>8</v>
      </c>
      <c r="T208" s="72">
        <v>4206</v>
      </c>
      <c r="U208" s="73">
        <v>17</v>
      </c>
      <c r="V208" s="86">
        <v>2667.2236468933979</v>
      </c>
      <c r="W208" s="47" t="s">
        <v>117</v>
      </c>
      <c r="Y208" s="72">
        <f>AVERAGE($T$6:T208)</f>
        <v>6354.5763546798025</v>
      </c>
      <c r="Z208" s="73">
        <f>AVERAGE($U$6:U208)</f>
        <v>26.64039408866995</v>
      </c>
      <c r="AA208" s="86">
        <f>AVERAGE($V$6:V208)</f>
        <v>4819.1707739900448</v>
      </c>
      <c r="AC208" s="47">
        <v>203</v>
      </c>
      <c r="AD208" s="74">
        <v>15</v>
      </c>
      <c r="AE208" s="74">
        <v>6</v>
      </c>
      <c r="AF208" s="73">
        <v>17</v>
      </c>
      <c r="AG208" s="72">
        <v>9322</v>
      </c>
      <c r="AH208" s="73">
        <v>26</v>
      </c>
      <c r="AI208" s="86">
        <v>7796.0544356334431</v>
      </c>
      <c r="AJ208" s="47" t="s">
        <v>117</v>
      </c>
      <c r="AM208" s="72">
        <f>AVERAGE($AG$6:AG208)</f>
        <v>9370.0492610837446</v>
      </c>
      <c r="AN208" s="73">
        <f>AVERAGE($AH$6:AH208)</f>
        <v>26.167487684729064</v>
      </c>
      <c r="AO208" s="47">
        <f>AVERAGE($AI$6:AI208)</f>
        <v>7825.6683114237085</v>
      </c>
    </row>
    <row r="209" spans="3:41" x14ac:dyDescent="0.35">
      <c r="C209" s="49">
        <v>204</v>
      </c>
      <c r="D209" s="74">
        <v>12</v>
      </c>
      <c r="E209" s="74">
        <v>3</v>
      </c>
      <c r="F209" s="73">
        <v>35</v>
      </c>
      <c r="G209" s="72">
        <v>8911</v>
      </c>
      <c r="H209" s="73">
        <v>44</v>
      </c>
      <c r="I209" s="86">
        <v>7362.0178220557782</v>
      </c>
      <c r="J209" s="47" t="s">
        <v>117</v>
      </c>
      <c r="L209" s="72">
        <f>AVERAGE($G$6:G209)</f>
        <v>5255.0784313725489</v>
      </c>
      <c r="M209" s="73">
        <f>AVERAGE($H$6:H209)</f>
        <v>25.161764705882351</v>
      </c>
      <c r="N209" s="86">
        <f>AVERAGE($I$6:I209)</f>
        <v>3714.2526171236168</v>
      </c>
      <c r="P209" s="47">
        <v>204</v>
      </c>
      <c r="Q209" s="71">
        <v>12</v>
      </c>
      <c r="R209" s="72">
        <v>3</v>
      </c>
      <c r="S209" s="73">
        <v>11</v>
      </c>
      <c r="T209" s="72">
        <v>4711</v>
      </c>
      <c r="U209" s="73">
        <v>20</v>
      </c>
      <c r="V209" s="86">
        <v>3160.2920600945599</v>
      </c>
      <c r="W209" s="47" t="s">
        <v>117</v>
      </c>
      <c r="Y209" s="72">
        <f>AVERAGE($T$6:T209)</f>
        <v>6346.5196078431372</v>
      </c>
      <c r="Z209" s="73">
        <f>AVERAGE($U$6:U209)</f>
        <v>26.607843137254903</v>
      </c>
      <c r="AA209" s="86">
        <f>AVERAGE($V$6:V209)</f>
        <v>4811.0390155885962</v>
      </c>
      <c r="AC209" s="47">
        <v>204</v>
      </c>
      <c r="AD209" s="74">
        <v>16</v>
      </c>
      <c r="AE209" s="74">
        <v>13</v>
      </c>
      <c r="AF209" s="73">
        <v>9</v>
      </c>
      <c r="AG209" s="72">
        <v>4681</v>
      </c>
      <c r="AH209" s="73">
        <v>12</v>
      </c>
      <c r="AI209" s="86">
        <v>3122.1570039892526</v>
      </c>
      <c r="AJ209" s="47" t="s">
        <v>117</v>
      </c>
      <c r="AM209" s="72">
        <f>AVERAGE($AG$6:AG209)</f>
        <v>9347.0637254901958</v>
      </c>
      <c r="AN209" s="73">
        <f>AVERAGE($AH$6:AH209)</f>
        <v>26.098039215686274</v>
      </c>
      <c r="AO209" s="47">
        <f>AVERAGE($AI$6:AI209)</f>
        <v>7802.6118834460876</v>
      </c>
    </row>
    <row r="210" spans="3:41" x14ac:dyDescent="0.35">
      <c r="C210" s="49">
        <v>205</v>
      </c>
      <c r="D210" s="74">
        <v>13</v>
      </c>
      <c r="E210" s="74">
        <v>6</v>
      </c>
      <c r="F210" s="73">
        <v>21</v>
      </c>
      <c r="G210" s="72">
        <v>5822</v>
      </c>
      <c r="H210" s="73">
        <v>28</v>
      </c>
      <c r="I210" s="86">
        <v>4302.0244588100668</v>
      </c>
      <c r="J210" s="47" t="s">
        <v>117</v>
      </c>
      <c r="L210" s="72">
        <f>AVERAGE($G$6:G210)</f>
        <v>5257.8439024390245</v>
      </c>
      <c r="M210" s="73">
        <f>AVERAGE($H$6:H210)</f>
        <v>25.175609756097561</v>
      </c>
      <c r="N210" s="86">
        <f>AVERAGE($I$6:I210)</f>
        <v>3717.1197968391607</v>
      </c>
      <c r="P210" s="47">
        <v>205</v>
      </c>
      <c r="Q210" s="71">
        <v>8</v>
      </c>
      <c r="R210" s="72">
        <v>6</v>
      </c>
      <c r="S210" s="73">
        <v>23</v>
      </c>
      <c r="T210" s="72">
        <v>5972</v>
      </c>
      <c r="U210" s="73">
        <v>25</v>
      </c>
      <c r="V210" s="86">
        <v>4399.9769342940081</v>
      </c>
      <c r="W210" s="47" t="s">
        <v>117</v>
      </c>
      <c r="Y210" s="72">
        <f>AVERAGE($T$6:T210)</f>
        <v>6344.6926829268295</v>
      </c>
      <c r="Z210" s="73">
        <f>AVERAGE($U$6:U210)</f>
        <v>26.6</v>
      </c>
      <c r="AA210" s="86">
        <f>AVERAGE($V$6:V210)</f>
        <v>4809.0338347042316</v>
      </c>
      <c r="AC210" s="47">
        <v>205</v>
      </c>
      <c r="AD210" s="74">
        <v>18</v>
      </c>
      <c r="AE210" s="74">
        <v>7</v>
      </c>
      <c r="AF210" s="73">
        <v>27</v>
      </c>
      <c r="AG210" s="72">
        <v>13559</v>
      </c>
      <c r="AH210" s="73">
        <v>38</v>
      </c>
      <c r="AI210" s="86">
        <v>12024.319467748803</v>
      </c>
      <c r="AJ210" s="47" t="s">
        <v>117</v>
      </c>
      <c r="AM210" s="72">
        <f>AVERAGE($AG$6:AG210)</f>
        <v>9367.6097560975613</v>
      </c>
      <c r="AN210" s="73">
        <f>AVERAGE($AH$6:AH210)</f>
        <v>26.15609756097561</v>
      </c>
      <c r="AO210" s="47">
        <f>AVERAGE($AI$6:AI210)</f>
        <v>7823.2055789792721</v>
      </c>
    </row>
    <row r="211" spans="3:41" x14ac:dyDescent="0.35">
      <c r="C211" s="49">
        <v>206</v>
      </c>
      <c r="D211" s="74">
        <v>11</v>
      </c>
      <c r="E211" s="74">
        <v>12</v>
      </c>
      <c r="F211" s="73">
        <v>21</v>
      </c>
      <c r="G211" s="72">
        <v>4444</v>
      </c>
      <c r="H211" s="73">
        <v>20</v>
      </c>
      <c r="I211" s="86">
        <v>2895.3928648075607</v>
      </c>
      <c r="J211" s="47" t="s">
        <v>117</v>
      </c>
      <c r="L211" s="72">
        <f>AVERAGE($G$6:G211)</f>
        <v>5253.8932038834955</v>
      </c>
      <c r="M211" s="73">
        <f>AVERAGE($H$6:H211)</f>
        <v>25.150485436893202</v>
      </c>
      <c r="N211" s="86">
        <f>AVERAGE($I$6:I211)</f>
        <v>3713.1308311496864</v>
      </c>
      <c r="P211" s="47">
        <v>206</v>
      </c>
      <c r="Q211" s="71">
        <v>19</v>
      </c>
      <c r="R211" s="72">
        <v>6</v>
      </c>
      <c r="S211" s="73">
        <v>12</v>
      </c>
      <c r="T211" s="72">
        <v>5972</v>
      </c>
      <c r="U211" s="73">
        <v>25</v>
      </c>
      <c r="V211" s="86">
        <v>4404.5401693646663</v>
      </c>
      <c r="W211" s="47" t="s">
        <v>117</v>
      </c>
      <c r="Y211" s="72">
        <f>AVERAGE($T$6:T211)</f>
        <v>6342.8834951456311</v>
      </c>
      <c r="Z211" s="73">
        <f>AVERAGE($U$6:U211)</f>
        <v>26.592233009708739</v>
      </c>
      <c r="AA211" s="86">
        <f>AVERAGE($V$6:V211)</f>
        <v>4807.0702732220007</v>
      </c>
      <c r="AC211" s="47">
        <v>206</v>
      </c>
      <c r="AD211" s="74">
        <v>13</v>
      </c>
      <c r="AE211" s="74">
        <v>3</v>
      </c>
      <c r="AF211" s="73">
        <v>16</v>
      </c>
      <c r="AG211" s="72">
        <v>9211</v>
      </c>
      <c r="AH211" s="73">
        <v>26</v>
      </c>
      <c r="AI211" s="86">
        <v>7623.2299815466231</v>
      </c>
      <c r="AJ211" s="47" t="s">
        <v>117</v>
      </c>
      <c r="AM211" s="72">
        <f>AVERAGE($AG$6:AG211)</f>
        <v>9366.8495145631059</v>
      </c>
      <c r="AN211" s="73">
        <f>AVERAGE($AH$6:AH211)</f>
        <v>26.155339805825243</v>
      </c>
      <c r="AO211" s="47">
        <f>AVERAGE($AI$6:AI211)</f>
        <v>7822.2348236519283</v>
      </c>
    </row>
    <row r="212" spans="3:41" x14ac:dyDescent="0.35">
      <c r="C212" s="49">
        <v>207</v>
      </c>
      <c r="D212" s="74">
        <v>16</v>
      </c>
      <c r="E212" s="74">
        <v>8</v>
      </c>
      <c r="F212" s="73">
        <v>2</v>
      </c>
      <c r="G212" s="72">
        <v>2296</v>
      </c>
      <c r="H212" s="73">
        <v>10</v>
      </c>
      <c r="I212" s="86">
        <v>751.5728917227168</v>
      </c>
      <c r="J212" s="47" t="s">
        <v>117</v>
      </c>
      <c r="L212" s="72">
        <f>AVERAGE($G$6:G212)</f>
        <v>5239.6038647342993</v>
      </c>
      <c r="M212" s="73">
        <f>AVERAGE($H$6:H212)</f>
        <v>25.077294685990339</v>
      </c>
      <c r="N212" s="86">
        <f>AVERAGE($I$6:I212)</f>
        <v>3698.8237879640487</v>
      </c>
      <c r="P212" s="47">
        <v>207</v>
      </c>
      <c r="Q212" s="71">
        <v>18</v>
      </c>
      <c r="R212" s="72">
        <v>4</v>
      </c>
      <c r="S212" s="73">
        <v>11</v>
      </c>
      <c r="T212" s="72">
        <v>5898</v>
      </c>
      <c r="U212" s="73">
        <v>25</v>
      </c>
      <c r="V212" s="86">
        <v>4361.0738259528534</v>
      </c>
      <c r="W212" s="47" t="s">
        <v>117</v>
      </c>
      <c r="Y212" s="72">
        <f>AVERAGE($T$6:T212)</f>
        <v>6340.7342995169083</v>
      </c>
      <c r="Z212" s="73">
        <f>AVERAGE($U$6:U212)</f>
        <v>26.584541062801932</v>
      </c>
      <c r="AA212" s="86">
        <f>AVERAGE($V$6:V212)</f>
        <v>4804.9157010129711</v>
      </c>
      <c r="AC212" s="47">
        <v>207</v>
      </c>
      <c r="AD212" s="74">
        <v>19</v>
      </c>
      <c r="AE212" s="74">
        <v>9</v>
      </c>
      <c r="AF212" s="73">
        <v>31</v>
      </c>
      <c r="AG212" s="72">
        <v>14683</v>
      </c>
      <c r="AH212" s="73">
        <v>41</v>
      </c>
      <c r="AI212" s="86">
        <v>13201.421998849457</v>
      </c>
      <c r="AJ212" s="47" t="s">
        <v>117</v>
      </c>
      <c r="AM212" s="72">
        <f>AVERAGE($AG$6:AG212)</f>
        <v>9392.5314009661834</v>
      </c>
      <c r="AN212" s="73">
        <f>AVERAGE($AH$6:AH212)</f>
        <v>26.227053140096618</v>
      </c>
      <c r="AO212" s="47">
        <f>AVERAGE($AI$6:AI212)</f>
        <v>7848.2212351263124</v>
      </c>
    </row>
    <row r="213" spans="3:41" x14ac:dyDescent="0.35">
      <c r="C213" s="49">
        <v>208</v>
      </c>
      <c r="D213" s="74">
        <v>16</v>
      </c>
      <c r="E213" s="74">
        <v>4</v>
      </c>
      <c r="F213" s="73">
        <v>8</v>
      </c>
      <c r="G213" s="72">
        <v>4148</v>
      </c>
      <c r="H213" s="73">
        <v>20</v>
      </c>
      <c r="I213" s="86">
        <v>2624.5793492503954</v>
      </c>
      <c r="J213" s="47" t="s">
        <v>117</v>
      </c>
      <c r="L213" s="72">
        <f>AVERAGE($G$6:G213)</f>
        <v>5234.3557692307695</v>
      </c>
      <c r="M213" s="73">
        <f>AVERAGE($H$6:H213)</f>
        <v>25.052884615384617</v>
      </c>
      <c r="N213" s="86">
        <f>AVERAGE($I$6:I213)</f>
        <v>3693.6591512394639</v>
      </c>
      <c r="P213" s="47">
        <v>208</v>
      </c>
      <c r="Q213" s="71">
        <v>17</v>
      </c>
      <c r="R213" s="72">
        <v>5</v>
      </c>
      <c r="S213" s="73">
        <v>22</v>
      </c>
      <c r="T213" s="72">
        <v>8005</v>
      </c>
      <c r="U213" s="73">
        <v>34</v>
      </c>
      <c r="V213" s="86">
        <v>6456.4306451700049</v>
      </c>
      <c r="W213" s="47" t="s">
        <v>117</v>
      </c>
      <c r="Y213" s="72">
        <f>AVERAGE($T$6:T213)</f>
        <v>6348.7355769230771</v>
      </c>
      <c r="Z213" s="73">
        <f>AVERAGE($U$6:U213)</f>
        <v>26.620192307692307</v>
      </c>
      <c r="AA213" s="86">
        <f>AVERAGE($V$6:V213)</f>
        <v>4812.8556767060345</v>
      </c>
      <c r="AC213" s="47">
        <v>208</v>
      </c>
      <c r="AD213" s="74">
        <v>16</v>
      </c>
      <c r="AE213" s="74">
        <v>6</v>
      </c>
      <c r="AF213" s="73">
        <v>25</v>
      </c>
      <c r="AG213" s="72">
        <v>12472</v>
      </c>
      <c r="AH213" s="73">
        <v>35</v>
      </c>
      <c r="AI213" s="86">
        <v>10949.400199157537</v>
      </c>
      <c r="AJ213" s="47" t="s">
        <v>117</v>
      </c>
      <c r="AM213" s="72">
        <f>AVERAGE($AG$6:AG213)</f>
        <v>9407.336538461539</v>
      </c>
      <c r="AN213" s="73">
        <f>AVERAGE($AH$6:AH213)</f>
        <v>26.26923076923077</v>
      </c>
      <c r="AO213" s="47">
        <f>AVERAGE($AI$6:AI213)</f>
        <v>7863.1307493764625</v>
      </c>
    </row>
    <row r="214" spans="3:41" x14ac:dyDescent="0.35">
      <c r="C214" s="49">
        <v>209</v>
      </c>
      <c r="D214" s="74">
        <v>18</v>
      </c>
      <c r="E214" s="74">
        <v>1</v>
      </c>
      <c r="F214" s="73">
        <v>35</v>
      </c>
      <c r="G214" s="72">
        <v>10037</v>
      </c>
      <c r="H214" s="73">
        <v>50</v>
      </c>
      <c r="I214" s="86">
        <v>7712.7452355976393</v>
      </c>
      <c r="J214" s="47" t="s">
        <v>118</v>
      </c>
      <c r="L214" s="72">
        <f>AVERAGE($G$6:G214)</f>
        <v>5257.3349282296649</v>
      </c>
      <c r="M214" s="73">
        <f>AVERAGE($H$6:H214)</f>
        <v>25.172248803827753</v>
      </c>
      <c r="N214" s="86">
        <f>AVERAGE($I$6:I214)</f>
        <v>3712.8892281981152</v>
      </c>
      <c r="P214" s="47">
        <v>209</v>
      </c>
      <c r="Q214" s="71">
        <v>17</v>
      </c>
      <c r="R214" s="72">
        <v>8</v>
      </c>
      <c r="S214" s="73">
        <v>12</v>
      </c>
      <c r="T214" s="72">
        <v>5126</v>
      </c>
      <c r="U214" s="73">
        <v>21</v>
      </c>
      <c r="V214" s="86">
        <v>3614.1862188555651</v>
      </c>
      <c r="W214" s="47" t="s">
        <v>117</v>
      </c>
      <c r="Y214" s="72">
        <f>AVERAGE($T$6:T214)</f>
        <v>6342.8851674641146</v>
      </c>
      <c r="Z214" s="73">
        <f>AVERAGE($U$6:U214)</f>
        <v>26.593301435406698</v>
      </c>
      <c r="AA214" s="86">
        <f>AVERAGE($V$6:V214)</f>
        <v>4807.1204161421565</v>
      </c>
      <c r="AC214" s="47">
        <v>209</v>
      </c>
      <c r="AD214" s="74">
        <v>23</v>
      </c>
      <c r="AE214" s="74">
        <v>3</v>
      </c>
      <c r="AF214" s="73">
        <v>35</v>
      </c>
      <c r="AG214" s="72">
        <v>17611</v>
      </c>
      <c r="AH214" s="73">
        <v>50</v>
      </c>
      <c r="AI214" s="86">
        <v>13401.673147923942</v>
      </c>
      <c r="AJ214" s="47" t="s">
        <v>118</v>
      </c>
      <c r="AM214" s="72">
        <f>AVERAGE($AG$6:AG214)</f>
        <v>9446.5885167464112</v>
      </c>
      <c r="AN214" s="73">
        <f>AVERAGE($AH$6:AH214)</f>
        <v>26.382775119617225</v>
      </c>
      <c r="AO214" s="47">
        <f>AVERAGE($AI$6:AI214)</f>
        <v>7889.6309522403262</v>
      </c>
    </row>
    <row r="215" spans="3:41" x14ac:dyDescent="0.35">
      <c r="C215" s="49">
        <v>210</v>
      </c>
      <c r="D215" s="74">
        <v>20</v>
      </c>
      <c r="E215" s="74">
        <v>7</v>
      </c>
      <c r="F215" s="73">
        <v>34</v>
      </c>
      <c r="G215" s="72">
        <v>9659</v>
      </c>
      <c r="H215" s="73">
        <v>47</v>
      </c>
      <c r="I215" s="86">
        <v>8124.3303909066053</v>
      </c>
      <c r="J215" s="47" t="s">
        <v>117</v>
      </c>
      <c r="L215" s="72">
        <f>AVERAGE($G$6:G215)</f>
        <v>5278.2952380952383</v>
      </c>
      <c r="M215" s="73">
        <f>AVERAGE($H$6:H215)</f>
        <v>25.276190476190475</v>
      </c>
      <c r="N215" s="86">
        <f>AVERAGE($I$6:I215)</f>
        <v>3733.8960908776799</v>
      </c>
      <c r="P215" s="47">
        <v>210</v>
      </c>
      <c r="Q215" s="71">
        <v>15</v>
      </c>
      <c r="R215" s="72">
        <v>6</v>
      </c>
      <c r="S215" s="73">
        <v>25</v>
      </c>
      <c r="T215" s="72">
        <v>8042</v>
      </c>
      <c r="U215" s="73">
        <v>34</v>
      </c>
      <c r="V215" s="86">
        <v>6509.9554252503631</v>
      </c>
      <c r="W215" s="47" t="s">
        <v>117</v>
      </c>
      <c r="Y215" s="72">
        <f>AVERAGE($T$6:T215)</f>
        <v>6350.9761904761908</v>
      </c>
      <c r="Z215" s="73">
        <f>AVERAGE($U$6:U215)</f>
        <v>26.62857142857143</v>
      </c>
      <c r="AA215" s="86">
        <f>AVERAGE($V$6:V215)</f>
        <v>4815.229154280767</v>
      </c>
      <c r="AC215" s="47">
        <v>210</v>
      </c>
      <c r="AD215" s="74">
        <v>18</v>
      </c>
      <c r="AE215" s="74">
        <v>8</v>
      </c>
      <c r="AF215" s="73">
        <v>7</v>
      </c>
      <c r="AG215" s="72">
        <v>6246</v>
      </c>
      <c r="AH215" s="73">
        <v>17</v>
      </c>
      <c r="AI215" s="86">
        <v>4738.6692320383427</v>
      </c>
      <c r="AJ215" s="47" t="s">
        <v>117</v>
      </c>
      <c r="AM215" s="72">
        <f>AVERAGE($AG$6:AG215)</f>
        <v>9431.3476190476194</v>
      </c>
      <c r="AN215" s="73">
        <f>AVERAGE($AH$6:AH215)</f>
        <v>26.338095238095239</v>
      </c>
      <c r="AO215" s="47">
        <f>AVERAGE($AI$6:AI215)</f>
        <v>7874.6263726203169</v>
      </c>
    </row>
    <row r="216" spans="3:41" x14ac:dyDescent="0.35">
      <c r="C216" s="49">
        <v>211</v>
      </c>
      <c r="D216" s="74">
        <v>17</v>
      </c>
      <c r="E216" s="74">
        <v>6</v>
      </c>
      <c r="F216" s="73">
        <v>35</v>
      </c>
      <c r="G216" s="72">
        <v>9422</v>
      </c>
      <c r="H216" s="73">
        <v>46</v>
      </c>
      <c r="I216" s="86">
        <v>7891.1039977041291</v>
      </c>
      <c r="J216" s="47" t="s">
        <v>117</v>
      </c>
      <c r="L216" s="72">
        <f>AVERAGE($G$6:G216)</f>
        <v>5297.9336492890998</v>
      </c>
      <c r="M216" s="73">
        <f>AVERAGE($H$6:H216)</f>
        <v>25.374407582938389</v>
      </c>
      <c r="N216" s="86">
        <f>AVERAGE($I$6:I216)</f>
        <v>3753.5984980190374</v>
      </c>
      <c r="P216" s="47">
        <v>211</v>
      </c>
      <c r="Q216" s="71">
        <v>18</v>
      </c>
      <c r="R216" s="72">
        <v>5</v>
      </c>
      <c r="S216" s="73">
        <v>33</v>
      </c>
      <c r="T216" s="72">
        <v>10765</v>
      </c>
      <c r="U216" s="73">
        <v>46</v>
      </c>
      <c r="V216" s="86">
        <v>9210.0959453746691</v>
      </c>
      <c r="W216" s="47" t="s">
        <v>117</v>
      </c>
      <c r="Y216" s="72">
        <f>AVERAGE($T$6:T216)</f>
        <v>6371.8957345971567</v>
      </c>
      <c r="Z216" s="73">
        <f>AVERAGE($U$6:U216)</f>
        <v>26.720379146919431</v>
      </c>
      <c r="AA216" s="86">
        <f>AVERAGE($V$6:V216)</f>
        <v>4836.0579068451925</v>
      </c>
      <c r="AC216" s="47">
        <v>211</v>
      </c>
      <c r="AD216" s="74">
        <v>12</v>
      </c>
      <c r="AE216" s="74">
        <v>6</v>
      </c>
      <c r="AF216" s="73">
        <v>18</v>
      </c>
      <c r="AG216" s="72">
        <v>8622</v>
      </c>
      <c r="AH216" s="73">
        <v>24</v>
      </c>
      <c r="AI216" s="86">
        <v>7067.6061287842476</v>
      </c>
      <c r="AJ216" s="47" t="s">
        <v>117</v>
      </c>
      <c r="AM216" s="72">
        <f>AVERAGE($AG$6:AG216)</f>
        <v>9427.5118483412316</v>
      </c>
      <c r="AN216" s="73">
        <f>AVERAGE($AH$6:AH216)</f>
        <v>26.327014218009477</v>
      </c>
      <c r="AO216" s="47">
        <f>AVERAGE($AI$6:AI216)</f>
        <v>7870.8016321282039</v>
      </c>
    </row>
    <row r="217" spans="3:41" x14ac:dyDescent="0.35">
      <c r="C217" s="49">
        <v>212</v>
      </c>
      <c r="D217" s="74">
        <v>14</v>
      </c>
      <c r="E217" s="74">
        <v>10</v>
      </c>
      <c r="F217" s="73">
        <v>0</v>
      </c>
      <c r="G217" s="72">
        <v>1170</v>
      </c>
      <c r="H217" s="73">
        <v>4</v>
      </c>
      <c r="I217" s="86">
        <v>-324.32077114516392</v>
      </c>
      <c r="J217" s="47" t="s">
        <v>117</v>
      </c>
      <c r="L217" s="72">
        <f>AVERAGE($G$6:G217)</f>
        <v>5278.4622641509432</v>
      </c>
      <c r="M217" s="73">
        <f>AVERAGE($H$6:H217)</f>
        <v>25.273584905660378</v>
      </c>
      <c r="N217" s="86">
        <f>AVERAGE($I$6:I217)</f>
        <v>3734.3630297682625</v>
      </c>
      <c r="P217" s="47">
        <v>212</v>
      </c>
      <c r="Q217" s="71">
        <v>10</v>
      </c>
      <c r="R217" s="72">
        <v>6</v>
      </c>
      <c r="S217" s="73">
        <v>35</v>
      </c>
      <c r="T217" s="72">
        <v>9192</v>
      </c>
      <c r="U217" s="73">
        <v>39</v>
      </c>
      <c r="V217" s="86">
        <v>7652.2476319626476</v>
      </c>
      <c r="W217" s="47" t="s">
        <v>117</v>
      </c>
      <c r="Y217" s="72">
        <f>AVERAGE($T$6:T217)</f>
        <v>6385.1981132075471</v>
      </c>
      <c r="Z217" s="73">
        <f>AVERAGE($U$6:U217)</f>
        <v>26.778301886792452</v>
      </c>
      <c r="AA217" s="86">
        <f>AVERAGE($V$6:V217)</f>
        <v>4849.3418206429169</v>
      </c>
      <c r="AC217" s="47">
        <v>212</v>
      </c>
      <c r="AD217" s="74">
        <v>13</v>
      </c>
      <c r="AE217" s="74">
        <v>5</v>
      </c>
      <c r="AF217" s="73">
        <v>25</v>
      </c>
      <c r="AG217" s="72">
        <v>11735</v>
      </c>
      <c r="AH217" s="73">
        <v>33</v>
      </c>
      <c r="AI217" s="86">
        <v>10184.879926183463</v>
      </c>
      <c r="AJ217" s="47" t="s">
        <v>117</v>
      </c>
      <c r="AM217" s="72">
        <f>AVERAGE($AG$6:AG217)</f>
        <v>9438.3962264150941</v>
      </c>
      <c r="AN217" s="73">
        <f>AVERAGE($AH$6:AH217)</f>
        <v>26.358490566037737</v>
      </c>
      <c r="AO217" s="47">
        <f>AVERAGE($AI$6:AI217)</f>
        <v>7881.7170957794078</v>
      </c>
    </row>
    <row r="218" spans="3:41" x14ac:dyDescent="0.35">
      <c r="C218" s="49">
        <v>213</v>
      </c>
      <c r="D218" s="74">
        <v>13</v>
      </c>
      <c r="E218" s="74">
        <v>6</v>
      </c>
      <c r="F218" s="73">
        <v>8</v>
      </c>
      <c r="G218" s="72">
        <v>3222</v>
      </c>
      <c r="H218" s="73">
        <v>15</v>
      </c>
      <c r="I218" s="86">
        <v>1701.0995064914091</v>
      </c>
      <c r="J218" s="47" t="s">
        <v>117</v>
      </c>
      <c r="L218" s="72">
        <f>AVERAGE($G$6:G218)</f>
        <v>5268.807511737089</v>
      </c>
      <c r="M218" s="73">
        <f>AVERAGE($H$6:H218)</f>
        <v>25.225352112676056</v>
      </c>
      <c r="N218" s="86">
        <f>AVERAGE($I$6:I218)</f>
        <v>3724.8171916308129</v>
      </c>
      <c r="P218" s="47">
        <v>213</v>
      </c>
      <c r="Q218" s="71">
        <v>14</v>
      </c>
      <c r="R218" s="72">
        <v>6</v>
      </c>
      <c r="S218" s="73">
        <v>3</v>
      </c>
      <c r="T218" s="72">
        <v>2752</v>
      </c>
      <c r="U218" s="73">
        <v>11</v>
      </c>
      <c r="V218" s="86">
        <v>1195.814305108082</v>
      </c>
      <c r="W218" s="47" t="s">
        <v>117</v>
      </c>
      <c r="Y218" s="72">
        <f>AVERAGE($T$6:T218)</f>
        <v>6368.140845070423</v>
      </c>
      <c r="Z218" s="73">
        <f>AVERAGE($U$6:U218)</f>
        <v>26.704225352112676</v>
      </c>
      <c r="AA218" s="86">
        <f>AVERAGE($V$6:V218)</f>
        <v>4832.1891093023769</v>
      </c>
      <c r="AC218" s="47">
        <v>213</v>
      </c>
      <c r="AD218" s="74">
        <v>16</v>
      </c>
      <c r="AE218" s="74">
        <v>11</v>
      </c>
      <c r="AF218" s="73">
        <v>12</v>
      </c>
      <c r="AG218" s="72">
        <v>6357</v>
      </c>
      <c r="AH218" s="73">
        <v>17</v>
      </c>
      <c r="AI218" s="86">
        <v>4837.7197180348221</v>
      </c>
      <c r="AJ218" s="47" t="s">
        <v>117</v>
      </c>
      <c r="AM218" s="72">
        <f>AVERAGE($AG$6:AG218)</f>
        <v>9423.929577464789</v>
      </c>
      <c r="AN218" s="73">
        <f>AVERAGE($AH$6:AH218)</f>
        <v>26.314553990610328</v>
      </c>
      <c r="AO218" s="47">
        <f>AVERAGE($AI$6:AI218)</f>
        <v>7867.4260282782598</v>
      </c>
    </row>
    <row r="219" spans="3:41" x14ac:dyDescent="0.35">
      <c r="C219" s="49">
        <v>214</v>
      </c>
      <c r="D219" s="74">
        <v>26</v>
      </c>
      <c r="E219" s="74">
        <v>7</v>
      </c>
      <c r="F219" s="73">
        <v>17</v>
      </c>
      <c r="G219" s="72">
        <v>7459</v>
      </c>
      <c r="H219" s="73">
        <v>36</v>
      </c>
      <c r="I219" s="86">
        <v>5938.7674183960553</v>
      </c>
      <c r="J219" s="47" t="s">
        <v>117</v>
      </c>
      <c r="L219" s="72">
        <f>AVERAGE($G$6:G219)</f>
        <v>5279.0420560747662</v>
      </c>
      <c r="M219" s="73">
        <f>AVERAGE($H$6:H219)</f>
        <v>25.27570093457944</v>
      </c>
      <c r="N219" s="86">
        <f>AVERAGE($I$6:I219)</f>
        <v>3735.1627534381273</v>
      </c>
      <c r="P219" s="47">
        <v>214</v>
      </c>
      <c r="Q219" s="71">
        <v>10</v>
      </c>
      <c r="R219" s="72">
        <v>8</v>
      </c>
      <c r="S219" s="73">
        <v>20</v>
      </c>
      <c r="T219" s="72">
        <v>5356</v>
      </c>
      <c r="U219" s="73">
        <v>22</v>
      </c>
      <c r="V219" s="86">
        <v>3765.1378818635412</v>
      </c>
      <c r="W219" s="47" t="s">
        <v>117</v>
      </c>
      <c r="Y219" s="72">
        <f>AVERAGE($T$6:T219)</f>
        <v>6363.4112149532712</v>
      </c>
      <c r="Z219" s="73">
        <f>AVERAGE($U$6:U219)</f>
        <v>26.682242990654206</v>
      </c>
      <c r="AA219" s="86">
        <f>AVERAGE($V$6:V219)</f>
        <v>4827.2028886134103</v>
      </c>
      <c r="AC219" s="47">
        <v>214</v>
      </c>
      <c r="AD219" s="74">
        <v>26</v>
      </c>
      <c r="AE219" s="74">
        <v>9</v>
      </c>
      <c r="AF219" s="73">
        <v>33</v>
      </c>
      <c r="AG219" s="72">
        <v>17833</v>
      </c>
      <c r="AH219" s="73">
        <v>50</v>
      </c>
      <c r="AI219" s="86">
        <v>16283.834534504569</v>
      </c>
      <c r="AJ219" s="47" t="s">
        <v>118</v>
      </c>
      <c r="AM219" s="72">
        <f>AVERAGE($AG$6:AG219)</f>
        <v>9463.2242990654213</v>
      </c>
      <c r="AN219" s="73">
        <f>AVERAGE($AH$6:AH219)</f>
        <v>26.425233644859812</v>
      </c>
      <c r="AO219" s="47">
        <f>AVERAGE($AI$6:AI219)</f>
        <v>7906.7550399895981</v>
      </c>
    </row>
    <row r="220" spans="3:41" x14ac:dyDescent="0.35">
      <c r="C220" s="49">
        <v>215</v>
      </c>
      <c r="D220" s="74">
        <v>11</v>
      </c>
      <c r="E220" s="74">
        <v>9</v>
      </c>
      <c r="F220" s="73">
        <v>0</v>
      </c>
      <c r="G220" s="72">
        <v>733</v>
      </c>
      <c r="H220" s="73">
        <v>2</v>
      </c>
      <c r="I220" s="86">
        <v>-812.14567496821132</v>
      </c>
      <c r="J220" s="47" t="s">
        <v>117</v>
      </c>
      <c r="L220" s="72">
        <f>AVERAGE($G$6:G220)</f>
        <v>5257.8976744186048</v>
      </c>
      <c r="M220" s="73">
        <f>AVERAGE($H$6:H220)</f>
        <v>25.167441860465118</v>
      </c>
      <c r="N220" s="86">
        <f>AVERAGE($I$6:I220)</f>
        <v>3714.0124816780976</v>
      </c>
      <c r="P220" s="47">
        <v>215</v>
      </c>
      <c r="Q220" s="71">
        <v>19</v>
      </c>
      <c r="R220" s="72">
        <v>5</v>
      </c>
      <c r="S220" s="73">
        <v>14</v>
      </c>
      <c r="T220" s="72">
        <v>6625</v>
      </c>
      <c r="U220" s="73">
        <v>28</v>
      </c>
      <c r="V220" s="86">
        <v>5129.5625976434831</v>
      </c>
      <c r="W220" s="47" t="s">
        <v>117</v>
      </c>
      <c r="Y220" s="72">
        <f>AVERAGE($T$6:T220)</f>
        <v>6364.6279069767443</v>
      </c>
      <c r="Z220" s="73">
        <f>AVERAGE($U$6:U220)</f>
        <v>26.688372093023254</v>
      </c>
      <c r="AA220" s="86">
        <f>AVERAGE($V$6:V220)</f>
        <v>4828.6092128414575</v>
      </c>
      <c r="AC220" s="47">
        <v>215</v>
      </c>
      <c r="AD220" s="74">
        <v>16</v>
      </c>
      <c r="AE220" s="74">
        <v>11</v>
      </c>
      <c r="AF220" s="73">
        <v>3</v>
      </c>
      <c r="AG220" s="72">
        <v>3207</v>
      </c>
      <c r="AH220" s="73">
        <v>8</v>
      </c>
      <c r="AI220" s="86">
        <v>1680.2438867807768</v>
      </c>
      <c r="AJ220" s="47" t="s">
        <v>117</v>
      </c>
      <c r="AM220" s="72">
        <f>AVERAGE($AG$6:AG220)</f>
        <v>9434.1255813953485</v>
      </c>
      <c r="AN220" s="73">
        <f>AVERAGE($AH$6:AH220)</f>
        <v>26.33953488372093</v>
      </c>
      <c r="AO220" s="47">
        <f>AVERAGE($AI$6:AI220)</f>
        <v>7877.7945229979287</v>
      </c>
    </row>
    <row r="221" spans="3:41" x14ac:dyDescent="0.35">
      <c r="C221" s="49">
        <v>216</v>
      </c>
      <c r="D221" s="74">
        <v>17</v>
      </c>
      <c r="E221" s="74">
        <v>9</v>
      </c>
      <c r="F221" s="73">
        <v>11</v>
      </c>
      <c r="G221" s="72">
        <v>4133</v>
      </c>
      <c r="H221" s="73">
        <v>19</v>
      </c>
      <c r="I221" s="86">
        <v>2565.1691778488512</v>
      </c>
      <c r="J221" s="47" t="s">
        <v>117</v>
      </c>
      <c r="L221" s="72">
        <f>AVERAGE($G$6:G221)</f>
        <v>5252.6898148148148</v>
      </c>
      <c r="M221" s="73">
        <f>AVERAGE($H$6:H221)</f>
        <v>25.138888888888889</v>
      </c>
      <c r="N221" s="86">
        <f>AVERAGE($I$6:I221)</f>
        <v>3708.6937626788881</v>
      </c>
      <c r="P221" s="47">
        <v>216</v>
      </c>
      <c r="Q221" s="71">
        <v>13</v>
      </c>
      <c r="R221" s="72">
        <v>4</v>
      </c>
      <c r="S221" s="73">
        <v>18</v>
      </c>
      <c r="T221" s="72">
        <v>6358</v>
      </c>
      <c r="U221" s="73">
        <v>27</v>
      </c>
      <c r="V221" s="86">
        <v>4816.3195750646291</v>
      </c>
      <c r="W221" s="47" t="s">
        <v>117</v>
      </c>
      <c r="Y221" s="72">
        <f>AVERAGE($T$6:T221)</f>
        <v>6364.5972222222226</v>
      </c>
      <c r="Z221" s="73">
        <f>AVERAGE($U$6:U221)</f>
        <v>26.689814814814813</v>
      </c>
      <c r="AA221" s="86">
        <f>AVERAGE($V$6:V221)</f>
        <v>4828.5523163702683</v>
      </c>
      <c r="AC221" s="47">
        <v>216</v>
      </c>
      <c r="AD221" s="74">
        <v>11</v>
      </c>
      <c r="AE221" s="74">
        <v>5</v>
      </c>
      <c r="AF221" s="73">
        <v>31</v>
      </c>
      <c r="AG221" s="72">
        <v>13135</v>
      </c>
      <c r="AH221" s="73">
        <v>37</v>
      </c>
      <c r="AI221" s="86">
        <v>11558.986485804848</v>
      </c>
      <c r="AJ221" s="47" t="s">
        <v>117</v>
      </c>
      <c r="AM221" s="72">
        <f>AVERAGE($AG$6:AG221)</f>
        <v>9451.2592592592591</v>
      </c>
      <c r="AN221" s="73">
        <f>AVERAGE($AH$6:AH221)</f>
        <v>26.388888888888889</v>
      </c>
      <c r="AO221" s="47">
        <f>AVERAGE($AI$6:AI221)</f>
        <v>7894.8370783812943</v>
      </c>
    </row>
    <row r="222" spans="3:41" x14ac:dyDescent="0.35">
      <c r="C222" s="49">
        <v>217</v>
      </c>
      <c r="D222" s="74">
        <v>8</v>
      </c>
      <c r="E222" s="74">
        <v>1</v>
      </c>
      <c r="F222" s="73">
        <v>29</v>
      </c>
      <c r="G222" s="72">
        <v>7237</v>
      </c>
      <c r="H222" s="73">
        <v>36</v>
      </c>
      <c r="I222" s="86">
        <v>5720.0737961985697</v>
      </c>
      <c r="J222" s="47" t="s">
        <v>117</v>
      </c>
      <c r="L222" s="72">
        <f>AVERAGE($G$6:G222)</f>
        <v>5261.8341013824884</v>
      </c>
      <c r="M222" s="73">
        <f>AVERAGE($H$6:H222)</f>
        <v>25.1889400921659</v>
      </c>
      <c r="N222" s="86">
        <f>AVERAGE($I$6:I222)</f>
        <v>3717.962795091421</v>
      </c>
      <c r="P222" s="47">
        <v>217</v>
      </c>
      <c r="Q222" s="71">
        <v>16</v>
      </c>
      <c r="R222" s="72">
        <v>6</v>
      </c>
      <c r="S222" s="73">
        <v>27</v>
      </c>
      <c r="T222" s="72">
        <v>8732</v>
      </c>
      <c r="U222" s="73">
        <v>37</v>
      </c>
      <c r="V222" s="86">
        <v>7186.5654444226293</v>
      </c>
      <c r="W222" s="47" t="s">
        <v>117</v>
      </c>
      <c r="Y222" s="72">
        <f>AVERAGE($T$6:T222)</f>
        <v>6375.5069124423962</v>
      </c>
      <c r="Z222" s="73">
        <f>AVERAGE($U$6:U222)</f>
        <v>26.737327188940093</v>
      </c>
      <c r="AA222" s="86">
        <f>AVERAGE($V$6:V222)</f>
        <v>4839.4187363152105</v>
      </c>
      <c r="AC222" s="47">
        <v>217</v>
      </c>
      <c r="AD222" s="74">
        <v>13</v>
      </c>
      <c r="AE222" s="74">
        <v>9</v>
      </c>
      <c r="AF222" s="73">
        <v>30</v>
      </c>
      <c r="AG222" s="72">
        <v>12233</v>
      </c>
      <c r="AH222" s="73">
        <v>34</v>
      </c>
      <c r="AI222" s="86">
        <v>10752.296102381501</v>
      </c>
      <c r="AJ222" s="47" t="s">
        <v>117</v>
      </c>
      <c r="AM222" s="72">
        <f>AVERAGE($AG$6:AG222)</f>
        <v>9464.0783410138247</v>
      </c>
      <c r="AN222" s="73">
        <f>AVERAGE($AH$6:AH222)</f>
        <v>26.423963133640552</v>
      </c>
      <c r="AO222" s="47">
        <f>AVERAGE($AI$6:AI222)</f>
        <v>7908.0050923167792</v>
      </c>
    </row>
    <row r="223" spans="3:41" x14ac:dyDescent="0.35">
      <c r="C223" s="49">
        <v>218</v>
      </c>
      <c r="D223" s="74">
        <v>17</v>
      </c>
      <c r="E223" s="74">
        <v>11</v>
      </c>
      <c r="F223" s="73">
        <v>15</v>
      </c>
      <c r="G223" s="72">
        <v>4607</v>
      </c>
      <c r="H223" s="73">
        <v>21</v>
      </c>
      <c r="I223" s="86">
        <v>3029.3680808393128</v>
      </c>
      <c r="J223" s="47" t="s">
        <v>117</v>
      </c>
      <c r="L223" s="72">
        <f>AVERAGE($G$6:G223)</f>
        <v>5258.8302752293575</v>
      </c>
      <c r="M223" s="73">
        <f>AVERAGE($H$6:H223)</f>
        <v>25.169724770642201</v>
      </c>
      <c r="N223" s="86">
        <f>AVERAGE($I$6:I223)</f>
        <v>3714.8041037416406</v>
      </c>
      <c r="P223" s="47">
        <v>218</v>
      </c>
      <c r="Q223" s="71">
        <v>22</v>
      </c>
      <c r="R223" s="72">
        <v>6</v>
      </c>
      <c r="S223" s="73">
        <v>35</v>
      </c>
      <c r="T223" s="72">
        <v>11722</v>
      </c>
      <c r="U223" s="73">
        <v>50</v>
      </c>
      <c r="V223" s="86">
        <v>9758.0219811657189</v>
      </c>
      <c r="W223" s="47" t="s">
        <v>118</v>
      </c>
      <c r="Y223" s="72">
        <f>AVERAGE($T$6:T223)</f>
        <v>6400.0321100917436</v>
      </c>
      <c r="Z223" s="73">
        <f>AVERAGE($U$6:U223)</f>
        <v>26.844036697247706</v>
      </c>
      <c r="AA223" s="86">
        <f>AVERAGE($V$6:V223)</f>
        <v>4861.9811365209462</v>
      </c>
      <c r="AC223" s="47">
        <v>218</v>
      </c>
      <c r="AD223" s="74">
        <v>14</v>
      </c>
      <c r="AE223" s="74">
        <v>8</v>
      </c>
      <c r="AF223" s="73">
        <v>26</v>
      </c>
      <c r="AG223" s="72">
        <v>11496</v>
      </c>
      <c r="AH223" s="73">
        <v>32</v>
      </c>
      <c r="AI223" s="86">
        <v>9935.4019064996028</v>
      </c>
      <c r="AJ223" s="47" t="s">
        <v>117</v>
      </c>
      <c r="AM223" s="72">
        <f>AVERAGE($AG$6:AG223)</f>
        <v>9473.399082568807</v>
      </c>
      <c r="AN223" s="73">
        <f>AVERAGE($AH$6:AH223)</f>
        <v>26.449541284403669</v>
      </c>
      <c r="AO223" s="47">
        <f>AVERAGE($AI$6:AI223)</f>
        <v>7917.3050777029393</v>
      </c>
    </row>
    <row r="224" spans="3:41" x14ac:dyDescent="0.35">
      <c r="C224" s="49">
        <v>219</v>
      </c>
      <c r="D224" s="74">
        <v>14</v>
      </c>
      <c r="E224" s="74">
        <v>5</v>
      </c>
      <c r="F224" s="73">
        <v>30</v>
      </c>
      <c r="G224" s="72">
        <v>7985</v>
      </c>
      <c r="H224" s="73">
        <v>39</v>
      </c>
      <c r="I224" s="86">
        <v>6408.2079418148332</v>
      </c>
      <c r="J224" s="47" t="s">
        <v>117</v>
      </c>
      <c r="L224" s="72">
        <f>AVERAGE($G$6:G224)</f>
        <v>5271.278538812785</v>
      </c>
      <c r="M224" s="73">
        <f>AVERAGE($H$6:H224)</f>
        <v>25.232876712328768</v>
      </c>
      <c r="N224" s="86">
        <f>AVERAGE($I$6:I224)</f>
        <v>3727.1027514040752</v>
      </c>
      <c r="P224" s="47">
        <v>219</v>
      </c>
      <c r="Q224" s="71">
        <v>14</v>
      </c>
      <c r="R224" s="72">
        <v>7</v>
      </c>
      <c r="S224" s="73">
        <v>21</v>
      </c>
      <c r="T224" s="72">
        <v>6699</v>
      </c>
      <c r="U224" s="73">
        <v>28</v>
      </c>
      <c r="V224" s="86">
        <v>5155.196866862686</v>
      </c>
      <c r="W224" s="47" t="s">
        <v>117</v>
      </c>
      <c r="Y224" s="72">
        <f>AVERAGE($T$6:T224)</f>
        <v>6401.3972602739723</v>
      </c>
      <c r="Z224" s="73">
        <f>AVERAGE($U$6:U224)</f>
        <v>26.849315068493151</v>
      </c>
      <c r="AA224" s="86">
        <f>AVERAGE($V$6:V224)</f>
        <v>4863.3200211343792</v>
      </c>
      <c r="AC224" s="47">
        <v>219</v>
      </c>
      <c r="AD224" s="74">
        <v>14</v>
      </c>
      <c r="AE224" s="74">
        <v>7</v>
      </c>
      <c r="AF224" s="73">
        <v>17</v>
      </c>
      <c r="AG224" s="72">
        <v>8659</v>
      </c>
      <c r="AH224" s="73">
        <v>24</v>
      </c>
      <c r="AI224" s="86">
        <v>7116.077030365167</v>
      </c>
      <c r="AJ224" s="47" t="s">
        <v>117</v>
      </c>
      <c r="AM224" s="72">
        <f>AVERAGE($AG$6:AG224)</f>
        <v>9469.6803652968028</v>
      </c>
      <c r="AN224" s="73">
        <f>AVERAGE($AH$6:AH224)</f>
        <v>26.438356164383563</v>
      </c>
      <c r="AO224" s="47">
        <f>AVERAGE($AI$6:AI224)</f>
        <v>7913.6465021443191</v>
      </c>
    </row>
    <row r="225" spans="3:41" x14ac:dyDescent="0.35">
      <c r="C225" s="49">
        <v>220</v>
      </c>
      <c r="D225" s="74">
        <v>17</v>
      </c>
      <c r="E225" s="74">
        <v>4</v>
      </c>
      <c r="F225" s="73">
        <v>4</v>
      </c>
      <c r="G225" s="72">
        <v>3548</v>
      </c>
      <c r="H225" s="73">
        <v>17</v>
      </c>
      <c r="I225" s="86">
        <v>1991.5755714266591</v>
      </c>
      <c r="J225" s="47" t="s">
        <v>117</v>
      </c>
      <c r="L225" s="72">
        <f>AVERAGE($G$6:G225)</f>
        <v>5263.4454545454546</v>
      </c>
      <c r="M225" s="73">
        <f>AVERAGE($H$6:H225)</f>
        <v>25.195454545454545</v>
      </c>
      <c r="N225" s="86">
        <f>AVERAGE($I$6:I225)</f>
        <v>3719.2139914950867</v>
      </c>
      <c r="P225" s="47">
        <v>220</v>
      </c>
      <c r="Q225" s="71">
        <v>15</v>
      </c>
      <c r="R225" s="72">
        <v>7</v>
      </c>
      <c r="S225" s="73">
        <v>30</v>
      </c>
      <c r="T225" s="72">
        <v>8999</v>
      </c>
      <c r="U225" s="73">
        <v>38</v>
      </c>
      <c r="V225" s="86">
        <v>7439.5354109058107</v>
      </c>
      <c r="W225" s="47" t="s">
        <v>117</v>
      </c>
      <c r="Y225" s="72">
        <f>AVERAGE($T$6:T225)</f>
        <v>6413.204545454545</v>
      </c>
      <c r="Z225" s="73">
        <f>AVERAGE($U$6:U225)</f>
        <v>26.9</v>
      </c>
      <c r="AA225" s="86">
        <f>AVERAGE($V$6:V225)</f>
        <v>4875.030091087885</v>
      </c>
      <c r="AC225" s="47">
        <v>220</v>
      </c>
      <c r="AD225" s="74">
        <v>13</v>
      </c>
      <c r="AE225" s="74">
        <v>7</v>
      </c>
      <c r="AF225" s="73">
        <v>16</v>
      </c>
      <c r="AG225" s="72">
        <v>7959</v>
      </c>
      <c r="AH225" s="73">
        <v>22</v>
      </c>
      <c r="AI225" s="86">
        <v>6401.9929273134549</v>
      </c>
      <c r="AJ225" s="47" t="s">
        <v>117</v>
      </c>
      <c r="AM225" s="72">
        <f>AVERAGE($AG$6:AG225)</f>
        <v>9462.8136363636368</v>
      </c>
      <c r="AN225" s="73">
        <f>AVERAGE($AH$6:AH225)</f>
        <v>26.418181818181818</v>
      </c>
      <c r="AO225" s="47">
        <f>AVERAGE($AI$6:AI225)</f>
        <v>7906.7753495314519</v>
      </c>
    </row>
    <row r="226" spans="3:41" x14ac:dyDescent="0.35">
      <c r="C226" s="49">
        <v>221</v>
      </c>
      <c r="D226" s="74">
        <v>18</v>
      </c>
      <c r="E226" s="74">
        <v>8</v>
      </c>
      <c r="F226" s="73">
        <v>19</v>
      </c>
      <c r="G226" s="72">
        <v>6096</v>
      </c>
      <c r="H226" s="73">
        <v>29</v>
      </c>
      <c r="I226" s="86">
        <v>4524.7748810963512</v>
      </c>
      <c r="J226" s="47" t="s">
        <v>117</v>
      </c>
      <c r="L226" s="72">
        <f>AVERAGE($G$6:G226)</f>
        <v>5267.2126696832584</v>
      </c>
      <c r="M226" s="73">
        <f>AVERAGE($H$6:H226)</f>
        <v>25.212669683257918</v>
      </c>
      <c r="N226" s="86">
        <f>AVERAGE($I$6:I226)</f>
        <v>3722.8590633937351</v>
      </c>
      <c r="P226" s="47">
        <v>221</v>
      </c>
      <c r="Q226" s="71">
        <v>12</v>
      </c>
      <c r="R226" s="72">
        <v>9</v>
      </c>
      <c r="S226" s="73">
        <v>0</v>
      </c>
      <c r="T226" s="72">
        <v>1023</v>
      </c>
      <c r="U226" s="73">
        <v>3</v>
      </c>
      <c r="V226" s="86">
        <v>-534.86910440729594</v>
      </c>
      <c r="W226" s="47" t="s">
        <v>117</v>
      </c>
      <c r="Y226" s="72">
        <f>AVERAGE($T$6:T226)</f>
        <v>6388.8144796380093</v>
      </c>
      <c r="Z226" s="73">
        <f>AVERAGE($U$6:U226)</f>
        <v>26.79185520361991</v>
      </c>
      <c r="AA226" s="86">
        <f>AVERAGE($V$6:V226)</f>
        <v>4850.5509092078164</v>
      </c>
      <c r="AC226" s="47">
        <v>221</v>
      </c>
      <c r="AD226" s="74">
        <v>12</v>
      </c>
      <c r="AE226" s="74">
        <v>7</v>
      </c>
      <c r="AF226" s="73">
        <v>13</v>
      </c>
      <c r="AG226" s="72">
        <v>6559</v>
      </c>
      <c r="AH226" s="73">
        <v>18</v>
      </c>
      <c r="AI226" s="86">
        <v>5053.3790823296495</v>
      </c>
      <c r="AJ226" s="47" t="s">
        <v>117</v>
      </c>
      <c r="AM226" s="72">
        <f>AVERAGE($AG$6:AG226)</f>
        <v>9449.6742081447956</v>
      </c>
      <c r="AN226" s="73">
        <f>AVERAGE($AH$6:AH226)</f>
        <v>26.380090497737555</v>
      </c>
      <c r="AO226" s="47">
        <f>AVERAGE($AI$6:AI226)</f>
        <v>7893.8640542047469</v>
      </c>
    </row>
    <row r="227" spans="3:41" x14ac:dyDescent="0.35">
      <c r="C227" s="49">
        <v>222</v>
      </c>
      <c r="D227" s="74">
        <v>13</v>
      </c>
      <c r="E227" s="74">
        <v>7</v>
      </c>
      <c r="F227" s="73">
        <v>16</v>
      </c>
      <c r="G227" s="72">
        <v>4659</v>
      </c>
      <c r="H227" s="73">
        <v>22</v>
      </c>
      <c r="I227" s="86">
        <v>3105.6855932027484</v>
      </c>
      <c r="J227" s="47" t="s">
        <v>117</v>
      </c>
      <c r="L227" s="72">
        <f>AVERAGE($G$6:G227)</f>
        <v>5264.4729729729734</v>
      </c>
      <c r="M227" s="73">
        <f>AVERAGE($H$6:H227)</f>
        <v>25.198198198198199</v>
      </c>
      <c r="N227" s="86">
        <f>AVERAGE($I$6:I227)</f>
        <v>3720.0790027171988</v>
      </c>
      <c r="P227" s="47">
        <v>222</v>
      </c>
      <c r="Q227" s="71">
        <v>18</v>
      </c>
      <c r="R227" s="72">
        <v>8</v>
      </c>
      <c r="S227" s="73">
        <v>31</v>
      </c>
      <c r="T227" s="72">
        <v>9726</v>
      </c>
      <c r="U227" s="73">
        <v>41</v>
      </c>
      <c r="V227" s="86">
        <v>8197.119900377158</v>
      </c>
      <c r="W227" s="47" t="s">
        <v>117</v>
      </c>
      <c r="Y227" s="72">
        <f>AVERAGE($T$6:T227)</f>
        <v>6403.8468468468473</v>
      </c>
      <c r="Z227" s="73">
        <f>AVERAGE($U$6:U227)</f>
        <v>26.855855855855857</v>
      </c>
      <c r="AA227" s="86">
        <f>AVERAGE($V$6:V227)</f>
        <v>4865.6255443031741</v>
      </c>
      <c r="AC227" s="47">
        <v>222</v>
      </c>
      <c r="AD227" s="74">
        <v>17</v>
      </c>
      <c r="AE227" s="74">
        <v>4</v>
      </c>
      <c r="AF227" s="73">
        <v>0</v>
      </c>
      <c r="AG227" s="72">
        <v>4698</v>
      </c>
      <c r="AH227" s="73">
        <v>13</v>
      </c>
      <c r="AI227" s="86">
        <v>3132.0707013113984</v>
      </c>
      <c r="AJ227" s="47" t="s">
        <v>117</v>
      </c>
      <c r="AM227" s="72">
        <f>AVERAGE($AG$6:AG227)</f>
        <v>9428.27027027027</v>
      </c>
      <c r="AN227" s="73">
        <f>AVERAGE($AH$6:AH227)</f>
        <v>26.31981981981982</v>
      </c>
      <c r="AO227" s="47">
        <f>AVERAGE($AI$6:AI227)</f>
        <v>7872.4145345971183</v>
      </c>
    </row>
    <row r="228" spans="3:41" x14ac:dyDescent="0.35">
      <c r="C228" s="49">
        <v>223</v>
      </c>
      <c r="D228" s="74">
        <v>6</v>
      </c>
      <c r="E228" s="74">
        <v>5</v>
      </c>
      <c r="F228" s="73">
        <v>18</v>
      </c>
      <c r="G228" s="72">
        <v>3985</v>
      </c>
      <c r="H228" s="73">
        <v>19</v>
      </c>
      <c r="I228" s="86">
        <v>2401.3896840990292</v>
      </c>
      <c r="J228" s="47" t="s">
        <v>117</v>
      </c>
      <c r="L228" s="72">
        <f>AVERAGE($G$6:G228)</f>
        <v>5258.7354260089687</v>
      </c>
      <c r="M228" s="73">
        <f>AVERAGE($H$6:H228)</f>
        <v>25.170403587443946</v>
      </c>
      <c r="N228" s="86">
        <f>AVERAGE($I$6:I228)</f>
        <v>3714.1655977009736</v>
      </c>
      <c r="P228" s="47">
        <v>223</v>
      </c>
      <c r="Q228" s="71">
        <v>22</v>
      </c>
      <c r="R228" s="72">
        <v>4</v>
      </c>
      <c r="S228" s="73">
        <v>10</v>
      </c>
      <c r="T228" s="72">
        <v>6588</v>
      </c>
      <c r="U228" s="73">
        <v>28</v>
      </c>
      <c r="V228" s="86">
        <v>5084.1421236696633</v>
      </c>
      <c r="W228" s="47" t="s">
        <v>117</v>
      </c>
      <c r="Y228" s="72">
        <f>AVERAGE($T$6:T228)</f>
        <v>6404.67264573991</v>
      </c>
      <c r="Z228" s="73">
        <f>AVERAGE($U$6:U228)</f>
        <v>26.860986547085201</v>
      </c>
      <c r="AA228" s="86">
        <f>AVERAGE($V$6:V228)</f>
        <v>4866.6054392779115</v>
      </c>
      <c r="AC228" s="47">
        <v>223</v>
      </c>
      <c r="AD228" s="74">
        <v>14</v>
      </c>
      <c r="AE228" s="74">
        <v>8</v>
      </c>
      <c r="AF228" s="73">
        <v>17</v>
      </c>
      <c r="AG228" s="72">
        <v>8346</v>
      </c>
      <c r="AH228" s="73">
        <v>23</v>
      </c>
      <c r="AI228" s="86">
        <v>6794.6256961005474</v>
      </c>
      <c r="AJ228" s="47" t="s">
        <v>117</v>
      </c>
      <c r="AM228" s="72">
        <f>AVERAGE($AG$6:AG228)</f>
        <v>9423.417040358745</v>
      </c>
      <c r="AN228" s="73">
        <f>AVERAGE($AH$6:AH228)</f>
        <v>26.304932735426011</v>
      </c>
      <c r="AO228" s="47">
        <f>AVERAGE($AI$6:AI228)</f>
        <v>7867.5814007922008</v>
      </c>
    </row>
    <row r="229" spans="3:41" x14ac:dyDescent="0.35">
      <c r="C229" s="49">
        <v>224</v>
      </c>
      <c r="D229" s="74">
        <v>17</v>
      </c>
      <c r="E229" s="74">
        <v>6</v>
      </c>
      <c r="F229" s="73">
        <v>27</v>
      </c>
      <c r="G229" s="72">
        <v>7822</v>
      </c>
      <c r="H229" s="73">
        <v>38</v>
      </c>
      <c r="I229" s="86">
        <v>6204.9199256622114</v>
      </c>
      <c r="J229" s="47" t="s">
        <v>117</v>
      </c>
      <c r="L229" s="72">
        <f>AVERAGE($G$6:G229)</f>
        <v>5270.1785714285716</v>
      </c>
      <c r="M229" s="73">
        <f>AVERAGE($H$6:H229)</f>
        <v>25.227678571428573</v>
      </c>
      <c r="N229" s="86">
        <f>AVERAGE($I$6:I229)</f>
        <v>3725.2850366650864</v>
      </c>
      <c r="P229" s="47">
        <v>224</v>
      </c>
      <c r="Q229" s="71">
        <v>16</v>
      </c>
      <c r="R229" s="72">
        <v>5</v>
      </c>
      <c r="S229" s="73">
        <v>9</v>
      </c>
      <c r="T229" s="72">
        <v>4785</v>
      </c>
      <c r="U229" s="73">
        <v>20</v>
      </c>
      <c r="V229" s="86">
        <v>3283.3132728997316</v>
      </c>
      <c r="W229" s="47" t="s">
        <v>117</v>
      </c>
      <c r="Y229" s="72">
        <f>AVERAGE($T$6:T229)</f>
        <v>6397.4419642857147</v>
      </c>
      <c r="Z229" s="73">
        <f>AVERAGE($U$6:U229)</f>
        <v>26.830357142857142</v>
      </c>
      <c r="AA229" s="86">
        <f>AVERAGE($V$6:V229)</f>
        <v>4859.5371706780088</v>
      </c>
      <c r="AC229" s="47">
        <v>224</v>
      </c>
      <c r="AD229" s="74">
        <v>14</v>
      </c>
      <c r="AE229" s="74">
        <v>10</v>
      </c>
      <c r="AF229" s="73">
        <v>20</v>
      </c>
      <c r="AG229" s="72">
        <v>8770</v>
      </c>
      <c r="AH229" s="73">
        <v>24</v>
      </c>
      <c r="AI229" s="86">
        <v>7236.0552856146387</v>
      </c>
      <c r="AJ229" s="47" t="s">
        <v>117</v>
      </c>
      <c r="AM229" s="72">
        <f>AVERAGE($AG$6:AG229)</f>
        <v>9420.5</v>
      </c>
      <c r="AN229" s="73">
        <f>AVERAGE($AH$6:AH229)</f>
        <v>26.294642857142858</v>
      </c>
      <c r="AO229" s="47">
        <f>AVERAGE($AI$6:AI229)</f>
        <v>7864.7620877780155</v>
      </c>
    </row>
    <row r="230" spans="3:41" x14ac:dyDescent="0.35">
      <c r="C230" s="49">
        <v>225</v>
      </c>
      <c r="D230" s="74">
        <v>20</v>
      </c>
      <c r="E230" s="74">
        <v>3</v>
      </c>
      <c r="F230" s="73">
        <v>2</v>
      </c>
      <c r="G230" s="72">
        <v>3911</v>
      </c>
      <c r="H230" s="73">
        <v>19</v>
      </c>
      <c r="I230" s="86">
        <v>2383.298095142346</v>
      </c>
      <c r="J230" s="47" t="s">
        <v>117</v>
      </c>
      <c r="L230" s="72">
        <f>AVERAGE($G$6:G230)</f>
        <v>5264.137777777778</v>
      </c>
      <c r="M230" s="73">
        <f>AVERAGE($H$6:H230)</f>
        <v>25.2</v>
      </c>
      <c r="N230" s="86">
        <f>AVERAGE($I$6:I230)</f>
        <v>3719.3206502583189</v>
      </c>
      <c r="P230" s="47">
        <v>225</v>
      </c>
      <c r="Q230" s="71">
        <v>13</v>
      </c>
      <c r="R230" s="72">
        <v>4</v>
      </c>
      <c r="S230" s="73">
        <v>26</v>
      </c>
      <c r="T230" s="72">
        <v>8198</v>
      </c>
      <c r="U230" s="73">
        <v>35</v>
      </c>
      <c r="V230" s="86">
        <v>6623.2216565483686</v>
      </c>
      <c r="W230" s="47" t="s">
        <v>117</v>
      </c>
      <c r="Y230" s="72">
        <f>AVERAGE($T$6:T230)</f>
        <v>6405.4444444444443</v>
      </c>
      <c r="Z230" s="73">
        <f>AVERAGE($U$6:U230)</f>
        <v>26.866666666666667</v>
      </c>
      <c r="AA230" s="86">
        <f>AVERAGE($V$6:V230)</f>
        <v>4867.375768392988</v>
      </c>
      <c r="AC230" s="47">
        <v>225</v>
      </c>
      <c r="AD230" s="74">
        <v>18</v>
      </c>
      <c r="AE230" s="74">
        <v>6</v>
      </c>
      <c r="AF230" s="73">
        <v>14</v>
      </c>
      <c r="AG230" s="72">
        <v>9322</v>
      </c>
      <c r="AH230" s="73">
        <v>26</v>
      </c>
      <c r="AI230" s="86">
        <v>7761.3656462085646</v>
      </c>
      <c r="AJ230" s="47" t="s">
        <v>117</v>
      </c>
      <c r="AM230" s="72">
        <f>AVERAGE($AG$6:AG230)</f>
        <v>9420.0622222222228</v>
      </c>
      <c r="AN230" s="73">
        <f>AVERAGE($AH$6:AH230)</f>
        <v>26.293333333333333</v>
      </c>
      <c r="AO230" s="47">
        <f>AVERAGE($AI$6:AI230)</f>
        <v>7864.3025480377073</v>
      </c>
    </row>
    <row r="231" spans="3:41" x14ac:dyDescent="0.35">
      <c r="C231" s="49">
        <v>226</v>
      </c>
      <c r="D231" s="74">
        <v>12</v>
      </c>
      <c r="E231" s="74">
        <v>5</v>
      </c>
      <c r="F231" s="73">
        <v>7</v>
      </c>
      <c r="G231" s="72">
        <v>2985</v>
      </c>
      <c r="H231" s="73">
        <v>14</v>
      </c>
      <c r="I231" s="86">
        <v>1464.3639109139463</v>
      </c>
      <c r="J231" s="47" t="s">
        <v>117</v>
      </c>
      <c r="L231" s="72">
        <f>AVERAGE($G$6:G231)</f>
        <v>5254.0530973451323</v>
      </c>
      <c r="M231" s="73">
        <f>AVERAGE($H$6:H231)</f>
        <v>25.150442477876105</v>
      </c>
      <c r="N231" s="86">
        <f>AVERAGE($I$6:I231)</f>
        <v>3709.3429655709542</v>
      </c>
      <c r="P231" s="47">
        <v>226</v>
      </c>
      <c r="Q231" s="71">
        <v>11</v>
      </c>
      <c r="R231" s="72">
        <v>4</v>
      </c>
      <c r="S231" s="73">
        <v>29</v>
      </c>
      <c r="T231" s="72">
        <v>8428</v>
      </c>
      <c r="U231" s="73">
        <v>36</v>
      </c>
      <c r="V231" s="86">
        <v>6866.4559832887508</v>
      </c>
      <c r="W231" s="47" t="s">
        <v>117</v>
      </c>
      <c r="Y231" s="72">
        <f>AVERAGE($T$6:T231)</f>
        <v>6414.3938053097345</v>
      </c>
      <c r="Z231" s="73">
        <f>AVERAGE($U$6:U231)</f>
        <v>26.907079646017699</v>
      </c>
      <c r="AA231" s="86">
        <f>AVERAGE($V$6:V231)</f>
        <v>4876.2212560695189</v>
      </c>
      <c r="AC231" s="47">
        <v>226</v>
      </c>
      <c r="AD231" s="74">
        <v>18</v>
      </c>
      <c r="AE231" s="74">
        <v>9</v>
      </c>
      <c r="AF231" s="73">
        <v>23</v>
      </c>
      <c r="AG231" s="72">
        <v>11533</v>
      </c>
      <c r="AH231" s="73">
        <v>32</v>
      </c>
      <c r="AI231" s="86">
        <v>9955.8573402466682</v>
      </c>
      <c r="AJ231" s="47" t="s">
        <v>117</v>
      </c>
      <c r="AM231" s="72">
        <f>AVERAGE($AG$6:AG231)</f>
        <v>9429.4115044247792</v>
      </c>
      <c r="AN231" s="73">
        <f>AVERAGE($AH$6:AH231)</f>
        <v>26.318584070796462</v>
      </c>
      <c r="AO231" s="47">
        <f>AVERAGE($AI$6:AI231)</f>
        <v>7873.5572152598706</v>
      </c>
    </row>
    <row r="232" spans="3:41" x14ac:dyDescent="0.35">
      <c r="C232" s="49">
        <v>227</v>
      </c>
      <c r="D232" s="74">
        <v>15</v>
      </c>
      <c r="E232" s="74">
        <v>8</v>
      </c>
      <c r="F232" s="73">
        <v>16</v>
      </c>
      <c r="G232" s="72">
        <v>4896</v>
      </c>
      <c r="H232" s="73">
        <v>23</v>
      </c>
      <c r="I232" s="86">
        <v>3412.1409839915382</v>
      </c>
      <c r="J232" s="47" t="s">
        <v>117</v>
      </c>
      <c r="L232" s="72">
        <f>AVERAGE($G$6:G232)</f>
        <v>5252.4757709251098</v>
      </c>
      <c r="M232" s="73">
        <f>AVERAGE($H$6:H232)</f>
        <v>25.140969162995596</v>
      </c>
      <c r="N232" s="86">
        <f>AVERAGE($I$6:I232)</f>
        <v>3708.033705740208</v>
      </c>
      <c r="P232" s="47">
        <v>227</v>
      </c>
      <c r="Q232" s="71">
        <v>14</v>
      </c>
      <c r="R232" s="72">
        <v>8</v>
      </c>
      <c r="S232" s="73">
        <v>26</v>
      </c>
      <c r="T232" s="72">
        <v>7656</v>
      </c>
      <c r="U232" s="73">
        <v>32</v>
      </c>
      <c r="V232" s="86">
        <v>6073.9425974333553</v>
      </c>
      <c r="W232" s="47" t="s">
        <v>117</v>
      </c>
      <c r="Y232" s="72">
        <f>AVERAGE($T$6:T232)</f>
        <v>6419.863436123348</v>
      </c>
      <c r="Z232" s="73">
        <f>AVERAGE($U$6:U232)</f>
        <v>26.929515418502202</v>
      </c>
      <c r="AA232" s="86">
        <f>AVERAGE($V$6:V232)</f>
        <v>4881.4975615380827</v>
      </c>
      <c r="AC232" s="47">
        <v>227</v>
      </c>
      <c r="AD232" s="74">
        <v>19</v>
      </c>
      <c r="AE232" s="74">
        <v>3</v>
      </c>
      <c r="AF232" s="73">
        <v>35</v>
      </c>
      <c r="AG232" s="72">
        <v>17611</v>
      </c>
      <c r="AH232" s="73">
        <v>50</v>
      </c>
      <c r="AI232" s="86">
        <v>15531.291179842507</v>
      </c>
      <c r="AJ232" s="47" t="s">
        <v>118</v>
      </c>
      <c r="AM232" s="72">
        <f>AVERAGE($AG$6:AG232)</f>
        <v>9465.4537444933922</v>
      </c>
      <c r="AN232" s="73">
        <f>AVERAGE($AH$6:AH232)</f>
        <v>26.422907488986784</v>
      </c>
      <c r="AO232" s="47">
        <f>AVERAGE($AI$6:AI232)</f>
        <v>7907.2917261170633</v>
      </c>
    </row>
    <row r="233" spans="3:41" x14ac:dyDescent="0.35">
      <c r="C233" s="49">
        <v>228</v>
      </c>
      <c r="D233" s="74">
        <v>14</v>
      </c>
      <c r="E233" s="74">
        <v>2</v>
      </c>
      <c r="F233" s="73">
        <v>17</v>
      </c>
      <c r="G233" s="72">
        <v>5874</v>
      </c>
      <c r="H233" s="73">
        <v>29</v>
      </c>
      <c r="I233" s="86">
        <v>4361.0164279459232</v>
      </c>
      <c r="J233" s="47" t="s">
        <v>117</v>
      </c>
      <c r="L233" s="72">
        <f>AVERAGE($G$6:G233)</f>
        <v>5255.2017543859647</v>
      </c>
      <c r="M233" s="73">
        <f>AVERAGE($H$6:H233)</f>
        <v>25.157894736842106</v>
      </c>
      <c r="N233" s="86">
        <f>AVERAGE($I$6:I233)</f>
        <v>3710.8976650481277</v>
      </c>
      <c r="P233" s="47">
        <v>228</v>
      </c>
      <c r="Q233" s="71">
        <v>12</v>
      </c>
      <c r="R233" s="72">
        <v>4</v>
      </c>
      <c r="S233" s="73">
        <v>35</v>
      </c>
      <c r="T233" s="72">
        <v>10038</v>
      </c>
      <c r="U233" s="73">
        <v>43</v>
      </c>
      <c r="V233" s="86">
        <v>8497.5363809859355</v>
      </c>
      <c r="W233" s="47" t="s">
        <v>117</v>
      </c>
      <c r="Y233" s="72">
        <f>AVERAGE($T$6:T233)</f>
        <v>6435.7324561403511</v>
      </c>
      <c r="Z233" s="73">
        <f>AVERAGE($U$6:U233)</f>
        <v>27</v>
      </c>
      <c r="AA233" s="86">
        <f>AVERAGE($V$6:V233)</f>
        <v>4897.3573809216259</v>
      </c>
      <c r="AC233" s="47">
        <v>228</v>
      </c>
      <c r="AD233" s="74">
        <v>12</v>
      </c>
      <c r="AE233" s="74">
        <v>5</v>
      </c>
      <c r="AF233" s="73">
        <v>34</v>
      </c>
      <c r="AG233" s="72">
        <v>14535</v>
      </c>
      <c r="AH233" s="73">
        <v>41</v>
      </c>
      <c r="AI233" s="86">
        <v>13029.00884565325</v>
      </c>
      <c r="AJ233" s="47" t="s">
        <v>117</v>
      </c>
      <c r="AM233" s="72">
        <f>AVERAGE($AG$6:AG233)</f>
        <v>9487.688596491229</v>
      </c>
      <c r="AN233" s="73">
        <f>AVERAGE($AH$6:AH233)</f>
        <v>26.486842105263158</v>
      </c>
      <c r="AO233" s="47">
        <f>AVERAGE($AI$6:AI233)</f>
        <v>7929.7553976939762</v>
      </c>
    </row>
    <row r="234" spans="3:41" x14ac:dyDescent="0.35">
      <c r="C234" s="49">
        <v>229</v>
      </c>
      <c r="D234" s="74">
        <v>13</v>
      </c>
      <c r="E234" s="74">
        <v>8</v>
      </c>
      <c r="F234" s="73">
        <v>4</v>
      </c>
      <c r="G234" s="72">
        <v>2096</v>
      </c>
      <c r="H234" s="73">
        <v>9</v>
      </c>
      <c r="I234" s="86">
        <v>566.57377823328397</v>
      </c>
      <c r="J234" s="47" t="s">
        <v>117</v>
      </c>
      <c r="L234" s="72">
        <f>AVERAGE($G$6:G234)</f>
        <v>5241.4061135371176</v>
      </c>
      <c r="M234" s="73">
        <f>AVERAGE($H$6:H234)</f>
        <v>25.087336244541486</v>
      </c>
      <c r="N234" s="86">
        <f>AVERAGE($I$6:I234)</f>
        <v>3697.166993053303</v>
      </c>
      <c r="P234" s="47">
        <v>229</v>
      </c>
      <c r="Q234" s="71">
        <v>11</v>
      </c>
      <c r="R234" s="72">
        <v>8</v>
      </c>
      <c r="S234" s="73">
        <v>14</v>
      </c>
      <c r="T234" s="72">
        <v>4206</v>
      </c>
      <c r="U234" s="73">
        <v>17</v>
      </c>
      <c r="V234" s="86">
        <v>2682.2581236883925</v>
      </c>
      <c r="W234" s="47" t="s">
        <v>117</v>
      </c>
      <c r="Y234" s="72">
        <f>AVERAGE($T$6:T234)</f>
        <v>6425.9956331877729</v>
      </c>
      <c r="Z234" s="73">
        <f>AVERAGE($U$6:U234)</f>
        <v>26.956331877729259</v>
      </c>
      <c r="AA234" s="86">
        <f>AVERAGE($V$6:V234)</f>
        <v>4887.6844584009568</v>
      </c>
      <c r="AC234" s="47">
        <v>229</v>
      </c>
      <c r="AD234" s="74">
        <v>19</v>
      </c>
      <c r="AE234" s="74">
        <v>4</v>
      </c>
      <c r="AF234" s="73">
        <v>8</v>
      </c>
      <c r="AG234" s="72">
        <v>8198</v>
      </c>
      <c r="AH234" s="73">
        <v>23</v>
      </c>
      <c r="AI234" s="86">
        <v>6647.9820090728836</v>
      </c>
      <c r="AJ234" s="47" t="s">
        <v>117</v>
      </c>
      <c r="AM234" s="72">
        <f>AVERAGE($AG$6:AG234)</f>
        <v>9482.0567685589522</v>
      </c>
      <c r="AN234" s="73">
        <f>AVERAGE($AH$6:AH234)</f>
        <v>26.471615720524017</v>
      </c>
      <c r="AO234" s="47">
        <f>AVERAGE($AI$6:AI234)</f>
        <v>7924.1581339882068</v>
      </c>
    </row>
    <row r="235" spans="3:41" x14ac:dyDescent="0.35">
      <c r="C235" s="49">
        <v>230</v>
      </c>
      <c r="D235" s="74">
        <v>12</v>
      </c>
      <c r="E235" s="74">
        <v>7</v>
      </c>
      <c r="F235" s="73">
        <v>13</v>
      </c>
      <c r="G235" s="72">
        <v>3859</v>
      </c>
      <c r="H235" s="73">
        <v>18</v>
      </c>
      <c r="I235" s="86">
        <v>2331.3510874928361</v>
      </c>
      <c r="J235" s="47" t="s">
        <v>117</v>
      </c>
      <c r="L235" s="72">
        <f>AVERAGE($G$6:G235)</f>
        <v>5235.3956521739128</v>
      </c>
      <c r="M235" s="73">
        <f>AVERAGE($H$6:H235)</f>
        <v>25.056521739130435</v>
      </c>
      <c r="N235" s="86">
        <f>AVERAGE($I$6:I235)</f>
        <v>3691.2286630291273</v>
      </c>
      <c r="P235" s="47">
        <v>230</v>
      </c>
      <c r="Q235" s="71">
        <v>22</v>
      </c>
      <c r="R235" s="72">
        <v>7</v>
      </c>
      <c r="S235" s="73">
        <v>12</v>
      </c>
      <c r="T235" s="72">
        <v>6469</v>
      </c>
      <c r="U235" s="73">
        <v>27</v>
      </c>
      <c r="V235" s="86">
        <v>4918.7275189187058</v>
      </c>
      <c r="W235" s="47" t="s">
        <v>117</v>
      </c>
      <c r="Y235" s="72">
        <f>AVERAGE($T$6:T235)</f>
        <v>6426.1826086956526</v>
      </c>
      <c r="Z235" s="73">
        <f>AVERAGE($U$6:U235)</f>
        <v>26.956521739130434</v>
      </c>
      <c r="AA235" s="86">
        <f>AVERAGE($V$6:V235)</f>
        <v>4887.8194282292943</v>
      </c>
      <c r="AC235" s="47">
        <v>230</v>
      </c>
      <c r="AD235" s="74">
        <v>10</v>
      </c>
      <c r="AE235" s="74">
        <v>10</v>
      </c>
      <c r="AF235" s="73">
        <v>9</v>
      </c>
      <c r="AG235" s="72">
        <v>3520</v>
      </c>
      <c r="AH235" s="73">
        <v>9</v>
      </c>
      <c r="AI235" s="86">
        <v>2006.7216793607561</v>
      </c>
      <c r="AJ235" s="47" t="s">
        <v>117</v>
      </c>
      <c r="AM235" s="72">
        <f>AVERAGE($AG$6:AG235)</f>
        <v>9456.1347826086949</v>
      </c>
      <c r="AN235" s="73">
        <f>AVERAGE($AH$6:AH235)</f>
        <v>26.395652173913042</v>
      </c>
      <c r="AO235" s="47">
        <f>AVERAGE($AI$6:AI235)</f>
        <v>7898.4301494028705</v>
      </c>
    </row>
    <row r="236" spans="3:41" x14ac:dyDescent="0.35">
      <c r="C236" s="49">
        <v>231</v>
      </c>
      <c r="D236" s="74">
        <v>18</v>
      </c>
      <c r="E236" s="74">
        <v>4</v>
      </c>
      <c r="F236" s="73">
        <v>0</v>
      </c>
      <c r="G236" s="72">
        <v>2948</v>
      </c>
      <c r="H236" s="73">
        <v>14</v>
      </c>
      <c r="I236" s="86">
        <v>1400.3085012418883</v>
      </c>
      <c r="J236" s="47" t="s">
        <v>117</v>
      </c>
      <c r="L236" s="72">
        <f>AVERAGE($G$6:G236)</f>
        <v>5225.4935064935062</v>
      </c>
      <c r="M236" s="73">
        <f>AVERAGE($H$6:H236)</f>
        <v>25.00865800865801</v>
      </c>
      <c r="N236" s="86">
        <f>AVERAGE($I$6:I236)</f>
        <v>3681.311259731347</v>
      </c>
      <c r="P236" s="47">
        <v>231</v>
      </c>
      <c r="Q236" s="71">
        <v>16</v>
      </c>
      <c r="R236" s="72">
        <v>6</v>
      </c>
      <c r="S236" s="73">
        <v>7</v>
      </c>
      <c r="T236" s="72">
        <v>4132</v>
      </c>
      <c r="U236" s="73">
        <v>17</v>
      </c>
      <c r="V236" s="86">
        <v>2589.4187616546569</v>
      </c>
      <c r="W236" s="47" t="s">
        <v>117</v>
      </c>
      <c r="Y236" s="72">
        <f>AVERAGE($T$6:T236)</f>
        <v>6416.2510822510822</v>
      </c>
      <c r="Z236" s="73">
        <f>AVERAGE($U$6:U236)</f>
        <v>26.913419913419915</v>
      </c>
      <c r="AA236" s="86">
        <f>AVERAGE($V$6:V236)</f>
        <v>4877.8696417939072</v>
      </c>
      <c r="AC236" s="47">
        <v>231</v>
      </c>
      <c r="AD236" s="74">
        <v>26</v>
      </c>
      <c r="AE236" s="74">
        <v>3</v>
      </c>
      <c r="AF236" s="73">
        <v>25</v>
      </c>
      <c r="AG236" s="72">
        <v>16911</v>
      </c>
      <c r="AH236" s="73">
        <v>48</v>
      </c>
      <c r="AI236" s="86">
        <v>15371.633103941762</v>
      </c>
      <c r="AJ236" s="47" t="s">
        <v>117</v>
      </c>
      <c r="AM236" s="72">
        <f>AVERAGE($AG$6:AG236)</f>
        <v>9488.4069264069258</v>
      </c>
      <c r="AN236" s="73">
        <f>AVERAGE($AH$6:AH236)</f>
        <v>26.489177489177489</v>
      </c>
      <c r="AO236" s="47">
        <f>AVERAGE($AI$6:AI236)</f>
        <v>7930.7816773445975</v>
      </c>
    </row>
    <row r="237" spans="3:41" x14ac:dyDescent="0.35">
      <c r="C237" s="49">
        <v>232</v>
      </c>
      <c r="D237" s="74">
        <v>21</v>
      </c>
      <c r="E237" s="74">
        <v>7</v>
      </c>
      <c r="F237" s="73">
        <v>11</v>
      </c>
      <c r="G237" s="72">
        <v>5259</v>
      </c>
      <c r="H237" s="73">
        <v>25</v>
      </c>
      <c r="I237" s="86">
        <v>3708.8573470356559</v>
      </c>
      <c r="J237" s="47" t="s">
        <v>117</v>
      </c>
      <c r="L237" s="72">
        <f>AVERAGE($G$6:G237)</f>
        <v>5225.6379310344828</v>
      </c>
      <c r="M237" s="73">
        <f>AVERAGE($H$6:H237)</f>
        <v>25.008620689655171</v>
      </c>
      <c r="N237" s="86">
        <f>AVERAGE($I$6:I237)</f>
        <v>3681.4299928662795</v>
      </c>
      <c r="P237" s="47">
        <v>232</v>
      </c>
      <c r="Q237" s="71">
        <v>16</v>
      </c>
      <c r="R237" s="72">
        <v>9</v>
      </c>
      <c r="S237" s="73">
        <v>12</v>
      </c>
      <c r="T237" s="72">
        <v>4703</v>
      </c>
      <c r="U237" s="73">
        <v>19</v>
      </c>
      <c r="V237" s="86">
        <v>3121.8986341276423</v>
      </c>
      <c r="W237" s="47" t="s">
        <v>117</v>
      </c>
      <c r="Y237" s="72">
        <f>AVERAGE($T$6:T237)</f>
        <v>6408.8663793103451</v>
      </c>
      <c r="Z237" s="73">
        <f>AVERAGE($U$6:U237)</f>
        <v>26.879310344827587</v>
      </c>
      <c r="AA237" s="86">
        <f>AVERAGE($V$6:V237)</f>
        <v>4870.3008012436212</v>
      </c>
      <c r="AC237" s="47">
        <v>232</v>
      </c>
      <c r="AD237" s="74">
        <v>11</v>
      </c>
      <c r="AE237" s="74">
        <v>6</v>
      </c>
      <c r="AF237" s="73">
        <v>0</v>
      </c>
      <c r="AG237" s="72">
        <v>1972</v>
      </c>
      <c r="AH237" s="73">
        <v>5</v>
      </c>
      <c r="AI237" s="86">
        <v>415.74215857946865</v>
      </c>
      <c r="AJ237" s="47" t="s">
        <v>117</v>
      </c>
      <c r="AM237" s="72">
        <f>AVERAGE($AG$6:AG237)</f>
        <v>9456.0086206896558</v>
      </c>
      <c r="AN237" s="73">
        <f>AVERAGE($AH$6:AH237)</f>
        <v>26.396551724137932</v>
      </c>
      <c r="AO237" s="47">
        <f>AVERAGE($AI$6:AI237)</f>
        <v>7898.3892656257822</v>
      </c>
    </row>
    <row r="238" spans="3:41" x14ac:dyDescent="0.35">
      <c r="C238" s="49">
        <v>233</v>
      </c>
      <c r="D238" s="74">
        <v>16</v>
      </c>
      <c r="E238" s="74">
        <v>4</v>
      </c>
      <c r="F238" s="73">
        <v>3</v>
      </c>
      <c r="G238" s="72">
        <v>3148</v>
      </c>
      <c r="H238" s="73">
        <v>15</v>
      </c>
      <c r="I238" s="86">
        <v>1603.6776411821195</v>
      </c>
      <c r="J238" s="47" t="s">
        <v>117</v>
      </c>
      <c r="L238" s="72">
        <f>AVERAGE($G$6:G238)</f>
        <v>5216.7210300429188</v>
      </c>
      <c r="M238" s="73">
        <f>AVERAGE($H$6:H238)</f>
        <v>24.965665236051503</v>
      </c>
      <c r="N238" s="86">
        <f>AVERAGE($I$6:I238)</f>
        <v>3672.5126007989652</v>
      </c>
      <c r="P238" s="47">
        <v>233</v>
      </c>
      <c r="Q238" s="71">
        <v>11</v>
      </c>
      <c r="R238" s="72">
        <v>3</v>
      </c>
      <c r="S238" s="73">
        <v>6</v>
      </c>
      <c r="T238" s="72">
        <v>3331</v>
      </c>
      <c r="U238" s="73">
        <v>14</v>
      </c>
      <c r="V238" s="86">
        <v>1847.8446536611577</v>
      </c>
      <c r="W238" s="47" t="s">
        <v>117</v>
      </c>
      <c r="Y238" s="72">
        <f>AVERAGE($T$6:T238)</f>
        <v>6395.6566523605152</v>
      </c>
      <c r="Z238" s="73">
        <f>AVERAGE($U$6:U238)</f>
        <v>26.824034334763947</v>
      </c>
      <c r="AA238" s="86">
        <f>AVERAGE($V$6:V238)</f>
        <v>4857.3288864471297</v>
      </c>
      <c r="AC238" s="47">
        <v>233</v>
      </c>
      <c r="AD238" s="74">
        <v>18</v>
      </c>
      <c r="AE238" s="74">
        <v>6</v>
      </c>
      <c r="AF238" s="73">
        <v>1</v>
      </c>
      <c r="AG238" s="72">
        <v>4772</v>
      </c>
      <c r="AH238" s="73">
        <v>13</v>
      </c>
      <c r="AI238" s="86">
        <v>3251.6533596438803</v>
      </c>
      <c r="AJ238" s="47" t="s">
        <v>117</v>
      </c>
      <c r="AM238" s="72">
        <f>AVERAGE($AG$6:AG238)</f>
        <v>9435.9055793991411</v>
      </c>
      <c r="AN238" s="73">
        <f>AVERAGE($AH$6:AH238)</f>
        <v>26.339055793991417</v>
      </c>
      <c r="AO238" s="47">
        <f>AVERAGE($AI$6:AI238)</f>
        <v>7878.4461930679199</v>
      </c>
    </row>
    <row r="239" spans="3:41" x14ac:dyDescent="0.35">
      <c r="C239" s="49">
        <v>234</v>
      </c>
      <c r="D239" s="74">
        <v>11</v>
      </c>
      <c r="E239" s="74">
        <v>7</v>
      </c>
      <c r="F239" s="73">
        <v>16</v>
      </c>
      <c r="G239" s="72">
        <v>4259</v>
      </c>
      <c r="H239" s="73">
        <v>20</v>
      </c>
      <c r="I239" s="86">
        <v>2697.8512165046959</v>
      </c>
      <c r="J239" s="47" t="s">
        <v>117</v>
      </c>
      <c r="L239" s="72">
        <f>AVERAGE($G$6:G239)</f>
        <v>5212.6282051282051</v>
      </c>
      <c r="M239" s="73">
        <f>AVERAGE($H$6:H239)</f>
        <v>24.944444444444443</v>
      </c>
      <c r="N239" s="86">
        <f>AVERAGE($I$6:I239)</f>
        <v>3668.3473812079642</v>
      </c>
      <c r="P239" s="47">
        <v>234</v>
      </c>
      <c r="Q239" s="71">
        <v>16</v>
      </c>
      <c r="R239" s="72">
        <v>4</v>
      </c>
      <c r="S239" s="73">
        <v>5</v>
      </c>
      <c r="T239" s="72">
        <v>4058</v>
      </c>
      <c r="U239" s="73">
        <v>17</v>
      </c>
      <c r="V239" s="86">
        <v>2518.8020184924562</v>
      </c>
      <c r="W239" s="47" t="s">
        <v>117</v>
      </c>
      <c r="Y239" s="72">
        <f>AVERAGE($T$6:T239)</f>
        <v>6385.666666666667</v>
      </c>
      <c r="Z239" s="73">
        <f>AVERAGE($U$6:U239)</f>
        <v>26.782051282051281</v>
      </c>
      <c r="AA239" s="86">
        <f>AVERAGE($V$6:V239)</f>
        <v>4847.3351818832207</v>
      </c>
      <c r="AC239" s="47">
        <v>234</v>
      </c>
      <c r="AD239" s="74">
        <v>16</v>
      </c>
      <c r="AE239" s="74">
        <v>8</v>
      </c>
      <c r="AF239" s="73">
        <v>13</v>
      </c>
      <c r="AG239" s="72">
        <v>7646</v>
      </c>
      <c r="AH239" s="73">
        <v>21</v>
      </c>
      <c r="AI239" s="86">
        <v>6134.3034722946722</v>
      </c>
      <c r="AJ239" s="47" t="s">
        <v>117</v>
      </c>
      <c r="AM239" s="72">
        <f>AVERAGE($AG$6:AG239)</f>
        <v>9428.2564102564102</v>
      </c>
      <c r="AN239" s="73">
        <f>AVERAGE($AH$6:AH239)</f>
        <v>26.316239316239315</v>
      </c>
      <c r="AO239" s="47">
        <f>AVERAGE($AI$6:AI239)</f>
        <v>7870.9925916970942</v>
      </c>
    </row>
    <row r="240" spans="3:41" x14ac:dyDescent="0.35">
      <c r="C240" s="49">
        <v>235</v>
      </c>
      <c r="D240" s="74">
        <v>16</v>
      </c>
      <c r="E240" s="74">
        <v>7</v>
      </c>
      <c r="F240" s="73">
        <v>19</v>
      </c>
      <c r="G240" s="72">
        <v>5859</v>
      </c>
      <c r="H240" s="73">
        <v>28</v>
      </c>
      <c r="I240" s="86">
        <v>4357.751292022308</v>
      </c>
      <c r="J240" s="47" t="s">
        <v>117</v>
      </c>
      <c r="L240" s="72">
        <f>AVERAGE($G$6:G240)</f>
        <v>5215.3787234042557</v>
      </c>
      <c r="M240" s="73">
        <f>AVERAGE($H$6:H240)</f>
        <v>24.957446808510639</v>
      </c>
      <c r="N240" s="86">
        <f>AVERAGE($I$6:I240)</f>
        <v>3671.2810148710037</v>
      </c>
      <c r="P240" s="47">
        <v>235</v>
      </c>
      <c r="Q240" s="71">
        <v>15</v>
      </c>
      <c r="R240" s="72">
        <v>5</v>
      </c>
      <c r="S240" s="73">
        <v>33</v>
      </c>
      <c r="T240" s="72">
        <v>10075</v>
      </c>
      <c r="U240" s="73">
        <v>43</v>
      </c>
      <c r="V240" s="86">
        <v>8546.5319145631292</v>
      </c>
      <c r="W240" s="47" t="s">
        <v>117</v>
      </c>
      <c r="Y240" s="72">
        <f>AVERAGE($T$6:T240)</f>
        <v>6401.3659574468084</v>
      </c>
      <c r="Z240" s="73">
        <f>AVERAGE($U$6:U240)</f>
        <v>26.851063829787233</v>
      </c>
      <c r="AA240" s="86">
        <f>AVERAGE($V$6:V240)</f>
        <v>4863.0764445754758</v>
      </c>
      <c r="AC240" s="47">
        <v>235</v>
      </c>
      <c r="AD240" s="74">
        <v>9</v>
      </c>
      <c r="AE240" s="74">
        <v>8</v>
      </c>
      <c r="AF240" s="73">
        <v>19</v>
      </c>
      <c r="AG240" s="72">
        <v>7296</v>
      </c>
      <c r="AH240" s="73">
        <v>20</v>
      </c>
      <c r="AI240" s="86">
        <v>5786.5621184276024</v>
      </c>
      <c r="AJ240" s="47" t="s">
        <v>117</v>
      </c>
      <c r="AM240" s="72">
        <f>AVERAGE($AG$6:AG240)</f>
        <v>9419.1829787234037</v>
      </c>
      <c r="AN240" s="73">
        <f>AVERAGE($AH$6:AH240)</f>
        <v>26.28936170212766</v>
      </c>
      <c r="AO240" s="47">
        <f>AVERAGE($AI$6:AI240)</f>
        <v>7862.1226747895644</v>
      </c>
    </row>
    <row r="241" spans="3:41" x14ac:dyDescent="0.35">
      <c r="C241" s="49">
        <v>236</v>
      </c>
      <c r="D241" s="74">
        <v>11</v>
      </c>
      <c r="E241" s="74">
        <v>6</v>
      </c>
      <c r="F241" s="73">
        <v>18</v>
      </c>
      <c r="G241" s="72">
        <v>4822</v>
      </c>
      <c r="H241" s="73">
        <v>23</v>
      </c>
      <c r="I241" s="86">
        <v>3341.1743549835323</v>
      </c>
      <c r="J241" s="47" t="s">
        <v>117</v>
      </c>
      <c r="L241" s="72">
        <f>AVERAGE($G$6:G241)</f>
        <v>5213.7118644067796</v>
      </c>
      <c r="M241" s="73">
        <f>AVERAGE($H$6:H241)</f>
        <v>24.949152542372882</v>
      </c>
      <c r="N241" s="86">
        <f>AVERAGE($I$6:I241)</f>
        <v>3669.8822578375821</v>
      </c>
      <c r="P241" s="47">
        <v>236</v>
      </c>
      <c r="Q241" s="71">
        <v>18</v>
      </c>
      <c r="R241" s="72">
        <v>6</v>
      </c>
      <c r="S241" s="73">
        <v>6</v>
      </c>
      <c r="T241" s="72">
        <v>4362</v>
      </c>
      <c r="U241" s="73">
        <v>18</v>
      </c>
      <c r="V241" s="86">
        <v>2775.6574807325123</v>
      </c>
      <c r="W241" s="47" t="s">
        <v>117</v>
      </c>
      <c r="Y241" s="72">
        <f>AVERAGE($T$6:T241)</f>
        <v>6392.7245762711864</v>
      </c>
      <c r="Z241" s="73">
        <f>AVERAGE($U$6:U241)</f>
        <v>26.8135593220339</v>
      </c>
      <c r="AA241" s="86">
        <f>AVERAGE($V$6:V241)</f>
        <v>4854.231448965972</v>
      </c>
      <c r="AC241" s="47">
        <v>236</v>
      </c>
      <c r="AD241" s="74">
        <v>14</v>
      </c>
      <c r="AE241" s="74">
        <v>2</v>
      </c>
      <c r="AF241" s="73">
        <v>34</v>
      </c>
      <c r="AG241" s="72">
        <v>16174</v>
      </c>
      <c r="AH241" s="73">
        <v>46</v>
      </c>
      <c r="AI241" s="86">
        <v>14715.908685803613</v>
      </c>
      <c r="AJ241" s="47" t="s">
        <v>117</v>
      </c>
      <c r="AM241" s="72">
        <f>AVERAGE($AG$6:AG241)</f>
        <v>9447.8050847457635</v>
      </c>
      <c r="AN241" s="73">
        <f>AVERAGE($AH$6:AH241)</f>
        <v>26.372881355932204</v>
      </c>
      <c r="AO241" s="47">
        <f>AVERAGE($AI$6:AI241)</f>
        <v>7891.164140937929</v>
      </c>
    </row>
    <row r="242" spans="3:41" x14ac:dyDescent="0.35">
      <c r="C242" s="49">
        <v>237</v>
      </c>
      <c r="D242" s="74">
        <v>17</v>
      </c>
      <c r="E242" s="74">
        <v>7</v>
      </c>
      <c r="F242" s="73">
        <v>20</v>
      </c>
      <c r="G242" s="72">
        <v>6259</v>
      </c>
      <c r="H242" s="73">
        <v>30</v>
      </c>
      <c r="I242" s="86">
        <v>4750.217367336556</v>
      </c>
      <c r="J242" s="47" t="s">
        <v>117</v>
      </c>
      <c r="L242" s="72">
        <f>AVERAGE($G$6:G242)</f>
        <v>5218.1223628691987</v>
      </c>
      <c r="M242" s="73">
        <f>AVERAGE($H$6:H242)</f>
        <v>24.970464135021096</v>
      </c>
      <c r="N242" s="86">
        <f>AVERAGE($I$6:I242)</f>
        <v>3674.4406338270292</v>
      </c>
      <c r="P242" s="47">
        <v>237</v>
      </c>
      <c r="Q242" s="71">
        <v>12</v>
      </c>
      <c r="R242" s="72">
        <v>9</v>
      </c>
      <c r="S242" s="73">
        <v>5</v>
      </c>
      <c r="T242" s="72">
        <v>2173</v>
      </c>
      <c r="U242" s="73">
        <v>8</v>
      </c>
      <c r="V242" s="86">
        <v>636.14950647216824</v>
      </c>
      <c r="W242" s="47" t="s">
        <v>117</v>
      </c>
      <c r="Y242" s="72">
        <f>AVERAGE($T$6:T242)</f>
        <v>6374.9198312236285</v>
      </c>
      <c r="Z242" s="73">
        <f>AVERAGE($U$6:U242)</f>
        <v>26.734177215189874</v>
      </c>
      <c r="AA242" s="86">
        <f>AVERAGE($V$6:V242)</f>
        <v>4836.433634862623</v>
      </c>
      <c r="AC242" s="47">
        <v>237</v>
      </c>
      <c r="AD242" s="74">
        <v>8</v>
      </c>
      <c r="AE242" s="74">
        <v>4</v>
      </c>
      <c r="AF242" s="73">
        <v>22</v>
      </c>
      <c r="AG242" s="72">
        <v>9248</v>
      </c>
      <c r="AH242" s="73">
        <v>26</v>
      </c>
      <c r="AI242" s="86">
        <v>7691.7069030801631</v>
      </c>
      <c r="AJ242" s="47" t="s">
        <v>117</v>
      </c>
      <c r="AM242" s="72">
        <f>AVERAGE($AG$6:AG242)</f>
        <v>9446.9620253164558</v>
      </c>
      <c r="AN242" s="73">
        <f>AVERAGE($AH$6:AH242)</f>
        <v>26.371308016877638</v>
      </c>
      <c r="AO242" s="47">
        <f>AVERAGE($AI$6:AI242)</f>
        <v>7890.3225492170104</v>
      </c>
    </row>
    <row r="243" spans="3:41" x14ac:dyDescent="0.35">
      <c r="C243" s="49">
        <v>238</v>
      </c>
      <c r="D243" s="74">
        <v>17</v>
      </c>
      <c r="E243" s="74">
        <v>4</v>
      </c>
      <c r="F243" s="73">
        <v>26</v>
      </c>
      <c r="G243" s="72">
        <v>7948</v>
      </c>
      <c r="H243" s="73">
        <v>39</v>
      </c>
      <c r="I243" s="86">
        <v>6429.1364350529866</v>
      </c>
      <c r="J243" s="47" t="s">
        <v>117</v>
      </c>
      <c r="L243" s="72">
        <f>AVERAGE($G$6:G243)</f>
        <v>5229.59243697479</v>
      </c>
      <c r="M243" s="73">
        <f>AVERAGE($H$6:H243)</f>
        <v>25.029411764705884</v>
      </c>
      <c r="N243" s="86">
        <f>AVERAGE($I$6:I243)</f>
        <v>3686.0149859330204</v>
      </c>
      <c r="P243" s="47">
        <v>238</v>
      </c>
      <c r="Q243" s="71">
        <v>14</v>
      </c>
      <c r="R243" s="72">
        <v>9</v>
      </c>
      <c r="S243" s="73">
        <v>12</v>
      </c>
      <c r="T243" s="72">
        <v>4243</v>
      </c>
      <c r="U243" s="73">
        <v>17</v>
      </c>
      <c r="V243" s="86">
        <v>2711.3045520783699</v>
      </c>
      <c r="W243" s="47" t="s">
        <v>117</v>
      </c>
      <c r="Y243" s="72">
        <f>AVERAGE($T$6:T243)</f>
        <v>6365.9621848739498</v>
      </c>
      <c r="Z243" s="73">
        <f>AVERAGE($U$6:U243)</f>
        <v>26.693277310924369</v>
      </c>
      <c r="AA243" s="86">
        <f>AVERAGE($V$6:V243)</f>
        <v>4827.5045210694125</v>
      </c>
      <c r="AC243" s="47">
        <v>238</v>
      </c>
      <c r="AD243" s="74">
        <v>17</v>
      </c>
      <c r="AE243" s="74">
        <v>2</v>
      </c>
      <c r="AF243" s="73">
        <v>13</v>
      </c>
      <c r="AG243" s="72">
        <v>9874</v>
      </c>
      <c r="AH243" s="73">
        <v>28</v>
      </c>
      <c r="AI243" s="86">
        <v>8361.16038812853</v>
      </c>
      <c r="AJ243" s="47" t="s">
        <v>117</v>
      </c>
      <c r="AM243" s="72">
        <f>AVERAGE($AG$6:AG243)</f>
        <v>9448.7563025210093</v>
      </c>
      <c r="AN243" s="73">
        <f>AVERAGE($AH$6:AH243)</f>
        <v>26.3781512605042</v>
      </c>
      <c r="AO243" s="47">
        <f>AVERAGE($AI$6:AI243)</f>
        <v>7892.300859464538</v>
      </c>
    </row>
    <row r="244" spans="3:41" x14ac:dyDescent="0.35">
      <c r="C244" s="49">
        <v>239</v>
      </c>
      <c r="D244" s="74">
        <v>12</v>
      </c>
      <c r="E244" s="74">
        <v>6</v>
      </c>
      <c r="F244" s="73">
        <v>3</v>
      </c>
      <c r="G244" s="72">
        <v>2022</v>
      </c>
      <c r="H244" s="73">
        <v>9</v>
      </c>
      <c r="I244" s="86">
        <v>490.43901501400455</v>
      </c>
      <c r="J244" s="47" t="s">
        <v>117</v>
      </c>
      <c r="L244" s="72">
        <f>AVERAGE($G$6:G244)</f>
        <v>5216.171548117155</v>
      </c>
      <c r="M244" s="73">
        <f>AVERAGE($H$6:H244)</f>
        <v>24.96234309623431</v>
      </c>
      <c r="N244" s="86">
        <f>AVERAGE($I$6:I244)</f>
        <v>3672.6443751760371</v>
      </c>
      <c r="P244" s="47">
        <v>239</v>
      </c>
      <c r="Q244" s="71">
        <v>19</v>
      </c>
      <c r="R244" s="72">
        <v>6</v>
      </c>
      <c r="S244" s="73">
        <v>25</v>
      </c>
      <c r="T244" s="72">
        <v>8962</v>
      </c>
      <c r="U244" s="73">
        <v>38</v>
      </c>
      <c r="V244" s="86">
        <v>7450.5115102772679</v>
      </c>
      <c r="W244" s="47" t="s">
        <v>117</v>
      </c>
      <c r="Y244" s="72">
        <f>AVERAGE($T$6:T244)</f>
        <v>6376.8242677824264</v>
      </c>
      <c r="Z244" s="73">
        <f>AVERAGE($U$6:U244)</f>
        <v>26.740585774058577</v>
      </c>
      <c r="AA244" s="86">
        <f>AVERAGE($V$6:V244)</f>
        <v>4838.479445710449</v>
      </c>
      <c r="AC244" s="47">
        <v>239</v>
      </c>
      <c r="AD244" s="74">
        <v>12</v>
      </c>
      <c r="AE244" s="74">
        <v>10</v>
      </c>
      <c r="AF244" s="73">
        <v>27</v>
      </c>
      <c r="AG244" s="72">
        <v>10520</v>
      </c>
      <c r="AH244" s="73">
        <v>29</v>
      </c>
      <c r="AI244" s="86">
        <v>8997.0652922285826</v>
      </c>
      <c r="AJ244" s="47" t="s">
        <v>117</v>
      </c>
      <c r="AM244" s="72">
        <f>AVERAGE($AG$6:AG244)</f>
        <v>9453.2384937238494</v>
      </c>
      <c r="AN244" s="73">
        <f>AVERAGE($AH$6:AH244)</f>
        <v>26.389121338912133</v>
      </c>
      <c r="AO244" s="47">
        <f>AVERAGE($AI$6:AI244)</f>
        <v>7896.9233047899097</v>
      </c>
    </row>
    <row r="245" spans="3:41" x14ac:dyDescent="0.35">
      <c r="C245" s="49">
        <v>240</v>
      </c>
      <c r="D245" s="74">
        <v>8</v>
      </c>
      <c r="E245" s="74">
        <v>4</v>
      </c>
      <c r="F245" s="73">
        <v>11</v>
      </c>
      <c r="G245" s="72">
        <v>3148</v>
      </c>
      <c r="H245" s="73">
        <v>15</v>
      </c>
      <c r="I245" s="86">
        <v>1620.3361972848593</v>
      </c>
      <c r="J245" s="47" t="s">
        <v>117</v>
      </c>
      <c r="L245" s="72">
        <f>AVERAGE($G$6:G245)</f>
        <v>5207.5541666666668</v>
      </c>
      <c r="M245" s="73">
        <f>AVERAGE($H$6:H245)</f>
        <v>24.920833333333334</v>
      </c>
      <c r="N245" s="86">
        <f>AVERAGE($I$6:I245)</f>
        <v>3664.0930911014902</v>
      </c>
      <c r="P245" s="47">
        <v>240</v>
      </c>
      <c r="Q245" s="71">
        <v>14</v>
      </c>
      <c r="R245" s="72">
        <v>8</v>
      </c>
      <c r="S245" s="73">
        <v>33</v>
      </c>
      <c r="T245" s="72">
        <v>9266</v>
      </c>
      <c r="U245" s="73">
        <v>39</v>
      </c>
      <c r="V245" s="86">
        <v>7695.0711585333302</v>
      </c>
      <c r="W245" s="47" t="s">
        <v>117</v>
      </c>
      <c r="Y245" s="72">
        <f>AVERAGE($T$6:T245)</f>
        <v>6388.8625000000002</v>
      </c>
      <c r="Z245" s="73">
        <f>AVERAGE($U$6:U245)</f>
        <v>26.791666666666668</v>
      </c>
      <c r="AA245" s="86">
        <f>AVERAGE($V$6:V245)</f>
        <v>4850.3819111805442</v>
      </c>
      <c r="AC245" s="47">
        <v>240</v>
      </c>
      <c r="AD245" s="74">
        <v>6</v>
      </c>
      <c r="AE245" s="74">
        <v>10</v>
      </c>
      <c r="AF245" s="73">
        <v>3</v>
      </c>
      <c r="AG245" s="72">
        <v>20</v>
      </c>
      <c r="AH245" s="73">
        <v>-1</v>
      </c>
      <c r="AI245" s="86">
        <v>-1529.8220320296207</v>
      </c>
      <c r="AJ245" s="47" t="s">
        <v>117</v>
      </c>
      <c r="AM245" s="72">
        <f>AVERAGE($AG$6:AG245)</f>
        <v>9413.9333333333325</v>
      </c>
      <c r="AN245" s="73">
        <f>AVERAGE($AH$6:AH245)</f>
        <v>26.274999999999999</v>
      </c>
      <c r="AO245" s="47">
        <f>AVERAGE($AI$6:AI245)</f>
        <v>7857.645199219829</v>
      </c>
    </row>
    <row r="246" spans="3:41" x14ac:dyDescent="0.35">
      <c r="C246" s="49">
        <v>241</v>
      </c>
      <c r="D246" s="74">
        <v>18</v>
      </c>
      <c r="E246" s="74">
        <v>8</v>
      </c>
      <c r="F246" s="73">
        <v>34</v>
      </c>
      <c r="G246" s="72">
        <v>9096</v>
      </c>
      <c r="H246" s="73">
        <v>44</v>
      </c>
      <c r="I246" s="86">
        <v>7542.1404476054304</v>
      </c>
      <c r="J246" s="47" t="s">
        <v>117</v>
      </c>
      <c r="L246" s="72">
        <f>AVERAGE($G$6:G246)</f>
        <v>5223.6887966804979</v>
      </c>
      <c r="M246" s="73">
        <f>AVERAGE($H$6:H246)</f>
        <v>25</v>
      </c>
      <c r="N246" s="86">
        <f>AVERAGE($I$6:I246)</f>
        <v>3680.1845739085607</v>
      </c>
      <c r="P246" s="47">
        <v>241</v>
      </c>
      <c r="Q246" s="71">
        <v>21</v>
      </c>
      <c r="R246" s="72">
        <v>10</v>
      </c>
      <c r="S246" s="73">
        <v>20</v>
      </c>
      <c r="T246" s="72">
        <v>7500</v>
      </c>
      <c r="U246" s="73">
        <v>31</v>
      </c>
      <c r="V246" s="86">
        <v>5938.7953170866858</v>
      </c>
      <c r="W246" s="47" t="s">
        <v>117</v>
      </c>
      <c r="Y246" s="72">
        <f>AVERAGE($T$6:T246)</f>
        <v>6393.4730290456428</v>
      </c>
      <c r="Z246" s="73">
        <f>AVERAGE($U$6:U246)</f>
        <v>26.809128630705395</v>
      </c>
      <c r="AA246" s="86">
        <f>AVERAGE($V$6:V246)</f>
        <v>4854.8981493793244</v>
      </c>
      <c r="AC246" s="47">
        <v>241</v>
      </c>
      <c r="AD246" s="74">
        <v>17</v>
      </c>
      <c r="AE246" s="74">
        <v>6</v>
      </c>
      <c r="AF246" s="73">
        <v>34</v>
      </c>
      <c r="AG246" s="72">
        <v>15972</v>
      </c>
      <c r="AH246" s="73">
        <v>45</v>
      </c>
      <c r="AI246" s="86">
        <v>14420.966370231055</v>
      </c>
      <c r="AJ246" s="47" t="s">
        <v>117</v>
      </c>
      <c r="AM246" s="72">
        <f>AVERAGE($AG$6:AG246)</f>
        <v>9441.1452282157679</v>
      </c>
      <c r="AN246" s="73">
        <f>AVERAGE($AH$6:AH246)</f>
        <v>26.352697095435683</v>
      </c>
      <c r="AO246" s="47">
        <f>AVERAGE($AI$6:AI246)</f>
        <v>7884.8788970248552</v>
      </c>
    </row>
    <row r="247" spans="3:41" x14ac:dyDescent="0.35">
      <c r="C247" s="49">
        <v>242</v>
      </c>
      <c r="D247" s="74">
        <v>21</v>
      </c>
      <c r="E247" s="74">
        <v>6</v>
      </c>
      <c r="F247" s="73">
        <v>11</v>
      </c>
      <c r="G247" s="72">
        <v>5422</v>
      </c>
      <c r="H247" s="73">
        <v>26</v>
      </c>
      <c r="I247" s="86">
        <v>3840.5646253747655</v>
      </c>
      <c r="J247" s="47" t="s">
        <v>117</v>
      </c>
      <c r="L247" s="72">
        <f>AVERAGE($G$6:G247)</f>
        <v>5224.5082644628101</v>
      </c>
      <c r="M247" s="73">
        <f>AVERAGE($H$6:H247)</f>
        <v>25.004132231404959</v>
      </c>
      <c r="N247" s="86">
        <f>AVERAGE($I$6:I247)</f>
        <v>3680.8473013939579</v>
      </c>
      <c r="P247" s="47">
        <v>242</v>
      </c>
      <c r="Q247" s="71">
        <v>15</v>
      </c>
      <c r="R247" s="72">
        <v>4</v>
      </c>
      <c r="S247" s="73">
        <v>2</v>
      </c>
      <c r="T247" s="72">
        <v>3138</v>
      </c>
      <c r="U247" s="73">
        <v>13</v>
      </c>
      <c r="V247" s="86">
        <v>1531.5302718259268</v>
      </c>
      <c r="W247" s="47" t="s">
        <v>117</v>
      </c>
      <c r="Y247" s="72">
        <f>AVERAGE($T$6:T247)</f>
        <v>6380.0206611570247</v>
      </c>
      <c r="Z247" s="73">
        <f>AVERAGE($U$6:U247)</f>
        <v>26.75206611570248</v>
      </c>
      <c r="AA247" s="86">
        <f>AVERAGE($V$6:V247)</f>
        <v>4841.1652242654673</v>
      </c>
      <c r="AC247" s="47">
        <v>242</v>
      </c>
      <c r="AD247" s="74">
        <v>14</v>
      </c>
      <c r="AE247" s="74">
        <v>3</v>
      </c>
      <c r="AF247" s="73">
        <v>28</v>
      </c>
      <c r="AG247" s="72">
        <v>13761</v>
      </c>
      <c r="AH247" s="73">
        <v>39</v>
      </c>
      <c r="AI247" s="86">
        <v>12190.195011361928</v>
      </c>
      <c r="AJ247" s="47" t="s">
        <v>117</v>
      </c>
      <c r="AM247" s="72">
        <f>AVERAGE($AG$6:AG247)</f>
        <v>9458.9958677685954</v>
      </c>
      <c r="AN247" s="73">
        <f>AVERAGE($AH$6:AH247)</f>
        <v>26.404958677685951</v>
      </c>
      <c r="AO247" s="47">
        <f>AVERAGE($AI$6:AI247)</f>
        <v>7902.6694594807932</v>
      </c>
    </row>
    <row r="248" spans="3:41" x14ac:dyDescent="0.35">
      <c r="C248" s="49">
        <v>243</v>
      </c>
      <c r="D248" s="74">
        <v>11</v>
      </c>
      <c r="E248" s="74">
        <v>5</v>
      </c>
      <c r="F248" s="73">
        <v>34</v>
      </c>
      <c r="G248" s="72">
        <v>8185</v>
      </c>
      <c r="H248" s="73">
        <v>40</v>
      </c>
      <c r="I248" s="86">
        <v>6636.1345586309362</v>
      </c>
      <c r="J248" s="47" t="s">
        <v>117</v>
      </c>
      <c r="L248" s="72">
        <f>AVERAGE($G$6:G248)</f>
        <v>5236.691358024691</v>
      </c>
      <c r="M248" s="73">
        <f>AVERAGE($H$6:H248)</f>
        <v>25.065843621399178</v>
      </c>
      <c r="N248" s="86">
        <f>AVERAGE($I$6:I248)</f>
        <v>3693.0089773496661</v>
      </c>
      <c r="P248" s="47">
        <v>243</v>
      </c>
      <c r="Q248" s="71">
        <v>12</v>
      </c>
      <c r="R248" s="72">
        <v>6</v>
      </c>
      <c r="S248" s="73">
        <v>23</v>
      </c>
      <c r="T248" s="72">
        <v>6892</v>
      </c>
      <c r="U248" s="73">
        <v>29</v>
      </c>
      <c r="V248" s="86">
        <v>5366.9873414339718</v>
      </c>
      <c r="W248" s="47" t="s">
        <v>117</v>
      </c>
      <c r="Y248" s="72">
        <f>AVERAGE($T$6:T248)</f>
        <v>6382.1275720164613</v>
      </c>
      <c r="Z248" s="73">
        <f>AVERAGE($U$6:U248)</f>
        <v>26.761316872427983</v>
      </c>
      <c r="AA248" s="86">
        <f>AVERAGE($V$6:V248)</f>
        <v>4843.3291012908521</v>
      </c>
      <c r="AC248" s="47">
        <v>243</v>
      </c>
      <c r="AD248" s="74">
        <v>11</v>
      </c>
      <c r="AE248" s="74">
        <v>5</v>
      </c>
      <c r="AF248" s="73">
        <v>5</v>
      </c>
      <c r="AG248" s="72">
        <v>4035</v>
      </c>
      <c r="AH248" s="73">
        <v>11</v>
      </c>
      <c r="AI248" s="86">
        <v>2506.6956928182226</v>
      </c>
      <c r="AJ248" s="47" t="s">
        <v>117</v>
      </c>
      <c r="AM248" s="72">
        <f>AVERAGE($AG$6:AG248)</f>
        <v>9436.674897119341</v>
      </c>
      <c r="AN248" s="73">
        <f>AVERAGE($AH$6:AH248)</f>
        <v>26.34156378600823</v>
      </c>
      <c r="AO248" s="47">
        <f>AVERAGE($AI$6:AI248)</f>
        <v>7880.4638061200412</v>
      </c>
    </row>
    <row r="249" spans="3:41" x14ac:dyDescent="0.35">
      <c r="C249" s="49">
        <v>244</v>
      </c>
      <c r="D249" s="74">
        <v>21</v>
      </c>
      <c r="E249" s="74">
        <v>9</v>
      </c>
      <c r="F249" s="73">
        <v>2</v>
      </c>
      <c r="G249" s="72">
        <v>3133</v>
      </c>
      <c r="H249" s="73">
        <v>14</v>
      </c>
      <c r="I249" s="86">
        <v>1644.7191854917774</v>
      </c>
      <c r="J249" s="47" t="s">
        <v>117</v>
      </c>
      <c r="L249" s="72">
        <f>AVERAGE($G$6:G249)</f>
        <v>5228.0696721311479</v>
      </c>
      <c r="M249" s="73">
        <f>AVERAGE($H$6:H249)</f>
        <v>25.020491803278688</v>
      </c>
      <c r="N249" s="86">
        <f>AVERAGE($I$6:I249)</f>
        <v>3684.6143470551665</v>
      </c>
      <c r="P249" s="47">
        <v>244</v>
      </c>
      <c r="Q249" s="71">
        <v>9</v>
      </c>
      <c r="R249" s="72">
        <v>9</v>
      </c>
      <c r="S249" s="73">
        <v>28</v>
      </c>
      <c r="T249" s="72">
        <v>6773</v>
      </c>
      <c r="U249" s="73">
        <v>28</v>
      </c>
      <c r="V249" s="86">
        <v>5224.0174390708216</v>
      </c>
      <c r="W249" s="47" t="s">
        <v>117</v>
      </c>
      <c r="Y249" s="72">
        <f>AVERAGE($T$6:T249)</f>
        <v>6383.7295081967213</v>
      </c>
      <c r="Z249" s="73">
        <f>AVERAGE($U$6:U249)</f>
        <v>26.766393442622952</v>
      </c>
      <c r="AA249" s="86">
        <f>AVERAGE($V$6:V249)</f>
        <v>4844.8892993965073</v>
      </c>
      <c r="AC249" s="47">
        <v>244</v>
      </c>
      <c r="AD249" s="74">
        <v>12</v>
      </c>
      <c r="AE249" s="74">
        <v>6</v>
      </c>
      <c r="AF249" s="73">
        <v>24</v>
      </c>
      <c r="AG249" s="72">
        <v>10722</v>
      </c>
      <c r="AH249" s="73">
        <v>30</v>
      </c>
      <c r="AI249" s="86">
        <v>9197.248898283633</v>
      </c>
      <c r="AJ249" s="47" t="s">
        <v>117</v>
      </c>
      <c r="AM249" s="72">
        <f>AVERAGE($AG$6:AG249)</f>
        <v>9441.942622950819</v>
      </c>
      <c r="AN249" s="73">
        <f>AVERAGE($AH$6:AH249)</f>
        <v>26.356557377049182</v>
      </c>
      <c r="AO249" s="47">
        <f>AVERAGE($AI$6:AI249)</f>
        <v>7885.8604663338265</v>
      </c>
    </row>
    <row r="250" spans="3:41" x14ac:dyDescent="0.35">
      <c r="C250" s="49">
        <v>245</v>
      </c>
      <c r="D250" s="74">
        <v>14</v>
      </c>
      <c r="E250" s="74">
        <v>7</v>
      </c>
      <c r="F250" s="73">
        <v>11</v>
      </c>
      <c r="G250" s="72">
        <v>3859</v>
      </c>
      <c r="H250" s="73">
        <v>18</v>
      </c>
      <c r="I250" s="86">
        <v>2337.1147773011335</v>
      </c>
      <c r="J250" s="47" t="s">
        <v>117</v>
      </c>
      <c r="L250" s="72">
        <f>AVERAGE($G$6:G250)</f>
        <v>5222.4816326530608</v>
      </c>
      <c r="M250" s="73">
        <f>AVERAGE($H$6:H250)</f>
        <v>24.991836734693877</v>
      </c>
      <c r="N250" s="86">
        <f>AVERAGE($I$6:I250)</f>
        <v>3679.1143488112725</v>
      </c>
      <c r="P250" s="47">
        <v>245</v>
      </c>
      <c r="Q250" s="71">
        <v>16</v>
      </c>
      <c r="R250" s="72">
        <v>5</v>
      </c>
      <c r="S250" s="73">
        <v>3</v>
      </c>
      <c r="T250" s="72">
        <v>3405</v>
      </c>
      <c r="U250" s="73">
        <v>14</v>
      </c>
      <c r="V250" s="86">
        <v>1891.18749748085</v>
      </c>
      <c r="W250" s="47" t="s">
        <v>117</v>
      </c>
      <c r="Y250" s="72">
        <f>AVERAGE($T$6:T250)</f>
        <v>6371.5714285714284</v>
      </c>
      <c r="Z250" s="73">
        <f>AVERAGE($U$6:U250)</f>
        <v>26.714285714285715</v>
      </c>
      <c r="AA250" s="86">
        <f>AVERAGE($V$6:V250)</f>
        <v>4832.8333736744025</v>
      </c>
      <c r="AC250" s="47">
        <v>245</v>
      </c>
      <c r="AD250" s="74">
        <v>14</v>
      </c>
      <c r="AE250" s="74">
        <v>2</v>
      </c>
      <c r="AF250" s="73">
        <v>0</v>
      </c>
      <c r="AG250" s="72">
        <v>4274</v>
      </c>
      <c r="AH250" s="73">
        <v>12</v>
      </c>
      <c r="AI250" s="86">
        <v>2775.5897687329398</v>
      </c>
      <c r="AJ250" s="47" t="s">
        <v>117</v>
      </c>
      <c r="AM250" s="72">
        <f>AVERAGE($AG$6:AG250)</f>
        <v>9420.8489795918376</v>
      </c>
      <c r="AN250" s="73">
        <f>AVERAGE($AH$6:AH250)</f>
        <v>26.29795918367347</v>
      </c>
      <c r="AO250" s="47">
        <f>AVERAGE($AI$6:AI250)</f>
        <v>7865.0022185885164</v>
      </c>
    </row>
    <row r="251" spans="3:41" x14ac:dyDescent="0.35">
      <c r="C251" s="49">
        <v>246</v>
      </c>
      <c r="D251" s="74">
        <v>8</v>
      </c>
      <c r="E251" s="74">
        <v>6</v>
      </c>
      <c r="F251" s="73">
        <v>17</v>
      </c>
      <c r="G251" s="72">
        <v>4022</v>
      </c>
      <c r="H251" s="73">
        <v>19</v>
      </c>
      <c r="I251" s="86">
        <v>2472.2436842442598</v>
      </c>
      <c r="J251" s="47" t="s">
        <v>117</v>
      </c>
      <c r="L251" s="72">
        <f>AVERAGE($G$6:G251)</f>
        <v>5217.6016260162605</v>
      </c>
      <c r="M251" s="73">
        <f>AVERAGE($H$6:H251)</f>
        <v>24.967479674796749</v>
      </c>
      <c r="N251" s="86">
        <f>AVERAGE($I$6:I251)</f>
        <v>3674.2083705000241</v>
      </c>
      <c r="P251" s="47">
        <v>246</v>
      </c>
      <c r="Q251" s="71">
        <v>16</v>
      </c>
      <c r="R251" s="72">
        <v>7</v>
      </c>
      <c r="S251" s="73">
        <v>16</v>
      </c>
      <c r="T251" s="72">
        <v>6009</v>
      </c>
      <c r="U251" s="73">
        <v>25</v>
      </c>
      <c r="V251" s="86">
        <v>4413.0471663197995</v>
      </c>
      <c r="W251" s="47" t="s">
        <v>117</v>
      </c>
      <c r="Y251" s="72">
        <f>AVERAGE($T$6:T251)</f>
        <v>6370.0975609756097</v>
      </c>
      <c r="Z251" s="73">
        <f>AVERAGE($U$6:U251)</f>
        <v>26.707317073170731</v>
      </c>
      <c r="AA251" s="86">
        <f>AVERAGE($V$6:V251)</f>
        <v>4831.1269256770256</v>
      </c>
      <c r="AC251" s="47">
        <v>246</v>
      </c>
      <c r="AD251" s="74">
        <v>18</v>
      </c>
      <c r="AE251" s="74">
        <v>8</v>
      </c>
      <c r="AF251" s="73">
        <v>10</v>
      </c>
      <c r="AG251" s="72">
        <v>7296</v>
      </c>
      <c r="AH251" s="73">
        <v>20</v>
      </c>
      <c r="AI251" s="86">
        <v>5844.8592403003531</v>
      </c>
      <c r="AJ251" s="47" t="s">
        <v>117</v>
      </c>
      <c r="AM251" s="72">
        <f>AVERAGE($AG$6:AG251)</f>
        <v>9412.2113821138209</v>
      </c>
      <c r="AN251" s="73">
        <f>AVERAGE($AH$6:AH251)</f>
        <v>26.272357723577237</v>
      </c>
      <c r="AO251" s="47">
        <f>AVERAGE($AI$6:AI251)</f>
        <v>7856.7902552621417</v>
      </c>
    </row>
    <row r="252" spans="3:41" x14ac:dyDescent="0.35">
      <c r="C252" s="49">
        <v>247</v>
      </c>
      <c r="D252" s="74">
        <v>14</v>
      </c>
      <c r="E252" s="74">
        <v>3</v>
      </c>
      <c r="F252" s="73">
        <v>17</v>
      </c>
      <c r="G252" s="72">
        <v>5711</v>
      </c>
      <c r="H252" s="73">
        <v>28</v>
      </c>
      <c r="I252" s="86">
        <v>4194.4138186693071</v>
      </c>
      <c r="J252" s="47" t="s">
        <v>117</v>
      </c>
      <c r="L252" s="72">
        <f>AVERAGE($G$6:G252)</f>
        <v>5219.5991902834012</v>
      </c>
      <c r="M252" s="73">
        <f>AVERAGE($H$6:H252)</f>
        <v>24.979757085020243</v>
      </c>
      <c r="N252" s="86">
        <f>AVERAGE($I$6:I252)</f>
        <v>3676.3144654318835</v>
      </c>
      <c r="P252" s="47">
        <v>247</v>
      </c>
      <c r="Q252" s="71">
        <v>11</v>
      </c>
      <c r="R252" s="72">
        <v>5</v>
      </c>
      <c r="S252" s="73">
        <v>30</v>
      </c>
      <c r="T252" s="72">
        <v>8465</v>
      </c>
      <c r="U252" s="73">
        <v>36</v>
      </c>
      <c r="V252" s="86">
        <v>6924.7702646842099</v>
      </c>
      <c r="W252" s="47" t="s">
        <v>117</v>
      </c>
      <c r="Y252" s="72">
        <f>AVERAGE($T$6:T252)</f>
        <v>6378.5789473684208</v>
      </c>
      <c r="Z252" s="73">
        <f>AVERAGE($U$6:U252)</f>
        <v>26.74493927125506</v>
      </c>
      <c r="AA252" s="86">
        <f>AVERAGE($V$6:V252)</f>
        <v>4839.6032144989176</v>
      </c>
      <c r="AC252" s="47">
        <v>247</v>
      </c>
      <c r="AD252" s="74">
        <v>13</v>
      </c>
      <c r="AE252" s="74">
        <v>12</v>
      </c>
      <c r="AF252" s="73">
        <v>24</v>
      </c>
      <c r="AG252" s="72">
        <v>9194</v>
      </c>
      <c r="AH252" s="73">
        <v>25</v>
      </c>
      <c r="AI252" s="86">
        <v>7699.8677759046104</v>
      </c>
      <c r="AJ252" s="47" t="s">
        <v>117</v>
      </c>
      <c r="AM252" s="72">
        <f>AVERAGE($AG$6:AG252)</f>
        <v>9411.3279352226727</v>
      </c>
      <c r="AN252" s="73">
        <f>AVERAGE($AH$6:AH252)</f>
        <v>26.267206477732792</v>
      </c>
      <c r="AO252" s="47">
        <f>AVERAGE($AI$6:AI252)</f>
        <v>7856.154941580533</v>
      </c>
    </row>
    <row r="253" spans="3:41" x14ac:dyDescent="0.35">
      <c r="C253" s="49">
        <v>248</v>
      </c>
      <c r="D253" s="74">
        <v>12</v>
      </c>
      <c r="E253" s="74">
        <v>5</v>
      </c>
      <c r="F253" s="73">
        <v>11</v>
      </c>
      <c r="G253" s="72">
        <v>3785</v>
      </c>
      <c r="H253" s="73">
        <v>18</v>
      </c>
      <c r="I253" s="86">
        <v>2243.6606632099174</v>
      </c>
      <c r="J253" s="47" t="s">
        <v>117</v>
      </c>
      <c r="L253" s="72">
        <f>AVERAGE($G$6:G253)</f>
        <v>5213.8145161290322</v>
      </c>
      <c r="M253" s="73">
        <f>AVERAGE($H$6:H253)</f>
        <v>24.951612903225808</v>
      </c>
      <c r="N253" s="86">
        <f>AVERAGE($I$6:I253)</f>
        <v>3670.5376355842145</v>
      </c>
      <c r="P253" s="47">
        <v>248</v>
      </c>
      <c r="Q253" s="71">
        <v>15</v>
      </c>
      <c r="R253" s="72">
        <v>2</v>
      </c>
      <c r="S253" s="73">
        <v>14</v>
      </c>
      <c r="T253" s="72">
        <v>6284</v>
      </c>
      <c r="U253" s="73">
        <v>27</v>
      </c>
      <c r="V253" s="86">
        <v>4747.5895168268053</v>
      </c>
      <c r="W253" s="47" t="s">
        <v>117</v>
      </c>
      <c r="Y253" s="72">
        <f>AVERAGE($T$6:T253)</f>
        <v>6378.197580645161</v>
      </c>
      <c r="Z253" s="73">
        <f>AVERAGE($U$6:U253)</f>
        <v>26.745967741935484</v>
      </c>
      <c r="AA253" s="86">
        <f>AVERAGE($V$6:V253)</f>
        <v>4839.2321915244338</v>
      </c>
      <c r="AC253" s="47">
        <v>248</v>
      </c>
      <c r="AD253" s="74">
        <v>9</v>
      </c>
      <c r="AE253" s="74">
        <v>3</v>
      </c>
      <c r="AF253" s="73">
        <v>20</v>
      </c>
      <c r="AG253" s="72">
        <v>9211</v>
      </c>
      <c r="AH253" s="73">
        <v>26</v>
      </c>
      <c r="AI253" s="86">
        <v>7720.0244969414443</v>
      </c>
      <c r="AJ253" s="47" t="s">
        <v>117</v>
      </c>
      <c r="AM253" s="72">
        <f>AVERAGE($AG$6:AG253)</f>
        <v>9410.520161290322</v>
      </c>
      <c r="AN253" s="73">
        <f>AVERAGE($AH$6:AH253)</f>
        <v>26.266129032258064</v>
      </c>
      <c r="AO253" s="47">
        <f>AVERAGE($AI$6:AI253)</f>
        <v>7855.60602849731</v>
      </c>
    </row>
    <row r="254" spans="3:41" x14ac:dyDescent="0.35">
      <c r="C254" s="49">
        <v>249</v>
      </c>
      <c r="D254" s="74">
        <v>10</v>
      </c>
      <c r="E254" s="74">
        <v>8</v>
      </c>
      <c r="F254" s="73">
        <v>9</v>
      </c>
      <c r="G254" s="72">
        <v>2496</v>
      </c>
      <c r="H254" s="73">
        <v>11</v>
      </c>
      <c r="I254" s="86">
        <v>950.96225701286244</v>
      </c>
      <c r="J254" s="47" t="s">
        <v>117</v>
      </c>
      <c r="L254" s="72">
        <f>AVERAGE($G$6:G254)</f>
        <v>5202.8995983935747</v>
      </c>
      <c r="M254" s="73">
        <f>AVERAGE($H$6:H254)</f>
        <v>24.895582329317268</v>
      </c>
      <c r="N254" s="86">
        <f>AVERAGE($I$6:I254)</f>
        <v>3659.6156461120404</v>
      </c>
      <c r="P254" s="47">
        <v>249</v>
      </c>
      <c r="Q254" s="71">
        <v>12</v>
      </c>
      <c r="R254" s="72">
        <v>1</v>
      </c>
      <c r="S254" s="73">
        <v>35</v>
      </c>
      <c r="T254" s="72">
        <v>10617</v>
      </c>
      <c r="U254" s="73">
        <v>46</v>
      </c>
      <c r="V254" s="86">
        <v>9106.5966689645647</v>
      </c>
      <c r="W254" s="47" t="s">
        <v>117</v>
      </c>
      <c r="Y254" s="72">
        <f>AVERAGE($T$6:T254)</f>
        <v>6395.2208835341362</v>
      </c>
      <c r="Z254" s="73">
        <f>AVERAGE($U$6:U254)</f>
        <v>26.823293172690764</v>
      </c>
      <c r="AA254" s="86">
        <f>AVERAGE($V$6:V254)</f>
        <v>4856.370201473992</v>
      </c>
      <c r="AC254" s="47">
        <v>249</v>
      </c>
      <c r="AD254" s="74">
        <v>24</v>
      </c>
      <c r="AE254" s="74">
        <v>7</v>
      </c>
      <c r="AF254" s="73">
        <v>4</v>
      </c>
      <c r="AG254" s="72">
        <v>7609</v>
      </c>
      <c r="AH254" s="73">
        <v>21</v>
      </c>
      <c r="AI254" s="86">
        <v>6096.1178932580251</v>
      </c>
      <c r="AJ254" s="47" t="s">
        <v>117</v>
      </c>
      <c r="AM254" s="72">
        <f>AVERAGE($AG$6:AG254)</f>
        <v>9403.2851405622496</v>
      </c>
      <c r="AN254" s="73">
        <f>AVERAGE($AH$6:AH254)</f>
        <v>26.244979919678716</v>
      </c>
      <c r="AO254" s="47">
        <f>AVERAGE($AI$6:AI254)</f>
        <v>7848.5398110867109</v>
      </c>
    </row>
    <row r="255" spans="3:41" x14ac:dyDescent="0.35">
      <c r="C255" s="49">
        <v>250</v>
      </c>
      <c r="D255" s="74">
        <v>7</v>
      </c>
      <c r="E255" s="74">
        <v>7</v>
      </c>
      <c r="F255" s="73">
        <v>32</v>
      </c>
      <c r="G255" s="72">
        <v>6659</v>
      </c>
      <c r="H255" s="73">
        <v>32</v>
      </c>
      <c r="I255" s="86">
        <v>5096.222057808478</v>
      </c>
      <c r="J255" s="47" t="s">
        <v>117</v>
      </c>
      <c r="L255" s="72">
        <f>AVERAGE($G$6:G255)</f>
        <v>5208.7240000000002</v>
      </c>
      <c r="M255" s="73">
        <f>AVERAGE($H$6:H255)</f>
        <v>24.923999999999999</v>
      </c>
      <c r="N255" s="86">
        <f>AVERAGE($I$6:I255)</f>
        <v>3665.362071758826</v>
      </c>
      <c r="P255" s="47">
        <v>250</v>
      </c>
      <c r="Q255" s="71">
        <v>18</v>
      </c>
      <c r="R255" s="72">
        <v>4</v>
      </c>
      <c r="S255" s="73">
        <v>10</v>
      </c>
      <c r="T255" s="72">
        <v>5668</v>
      </c>
      <c r="U255" s="73">
        <v>24</v>
      </c>
      <c r="V255" s="86">
        <v>4140.0175525742598</v>
      </c>
      <c r="W255" s="47" t="s">
        <v>117</v>
      </c>
      <c r="Y255" s="72">
        <f>AVERAGE($T$6:T255)</f>
        <v>6392.3119999999999</v>
      </c>
      <c r="Z255" s="73">
        <f>AVERAGE($U$6:U255)</f>
        <v>26.812000000000001</v>
      </c>
      <c r="AA255" s="86">
        <f>AVERAGE($V$6:V255)</f>
        <v>4853.5047908783927</v>
      </c>
      <c r="AC255" s="47">
        <v>250</v>
      </c>
      <c r="AD255" s="74">
        <v>10</v>
      </c>
      <c r="AE255" s="74">
        <v>9</v>
      </c>
      <c r="AF255" s="73">
        <v>21</v>
      </c>
      <c r="AG255" s="72">
        <v>8033</v>
      </c>
      <c r="AH255" s="73">
        <v>22</v>
      </c>
      <c r="AI255" s="86">
        <v>6524.8472556290699</v>
      </c>
      <c r="AJ255" s="47" t="s">
        <v>117</v>
      </c>
      <c r="AM255" s="72">
        <f>AVERAGE($AG$6:AG255)</f>
        <v>9397.8040000000001</v>
      </c>
      <c r="AN255" s="73">
        <f>AVERAGE($AH$6:AH255)</f>
        <v>26.228000000000002</v>
      </c>
      <c r="AO255" s="47">
        <f>AVERAGE($AI$6:AI255)</f>
        <v>7843.2450408648801</v>
      </c>
    </row>
    <row r="256" spans="3:41" x14ac:dyDescent="0.35">
      <c r="C256" s="49">
        <v>251</v>
      </c>
      <c r="D256" s="74">
        <v>11</v>
      </c>
      <c r="E256" s="74">
        <v>6</v>
      </c>
      <c r="F256" s="73">
        <v>1</v>
      </c>
      <c r="G256" s="72">
        <v>1422</v>
      </c>
      <c r="H256" s="73">
        <v>6</v>
      </c>
      <c r="I256" s="86">
        <v>-70.12285492261276</v>
      </c>
      <c r="J256" s="47" t="s">
        <v>117</v>
      </c>
      <c r="L256" s="72">
        <f>AVERAGE($G$6:G256)</f>
        <v>5193.6374501992032</v>
      </c>
      <c r="M256" s="73">
        <f>AVERAGE($H$6:H256)</f>
        <v>24.848605577689241</v>
      </c>
      <c r="N256" s="86">
        <f>AVERAGE($I$6:I256)</f>
        <v>3650.4796616923659</v>
      </c>
      <c r="P256" s="47">
        <v>251</v>
      </c>
      <c r="Q256" s="71">
        <v>15</v>
      </c>
      <c r="R256" s="72">
        <v>5</v>
      </c>
      <c r="S256" s="73">
        <v>13</v>
      </c>
      <c r="T256" s="72">
        <v>5475</v>
      </c>
      <c r="U256" s="73">
        <v>23</v>
      </c>
      <c r="V256" s="86">
        <v>3970.2359564329386</v>
      </c>
      <c r="W256" s="47" t="s">
        <v>117</v>
      </c>
      <c r="Y256" s="72">
        <f>AVERAGE($T$6:T256)</f>
        <v>6388.657370517928</v>
      </c>
      <c r="Z256" s="73">
        <f>AVERAGE($U$6:U256)</f>
        <v>26.796812749003983</v>
      </c>
      <c r="AA256" s="86">
        <f>AVERAGE($V$6:V256)</f>
        <v>4849.9857915379725</v>
      </c>
      <c r="AC256" s="47">
        <v>251</v>
      </c>
      <c r="AD256" s="74">
        <v>15</v>
      </c>
      <c r="AE256" s="74">
        <v>7</v>
      </c>
      <c r="AF256" s="73">
        <v>24</v>
      </c>
      <c r="AG256" s="72">
        <v>11459</v>
      </c>
      <c r="AH256" s="73">
        <v>32</v>
      </c>
      <c r="AI256" s="86">
        <v>9895.9684583826383</v>
      </c>
      <c r="AJ256" s="47" t="s">
        <v>117</v>
      </c>
      <c r="AM256" s="72">
        <f>AVERAGE($AG$6:AG256)</f>
        <v>9406.0159362549803</v>
      </c>
      <c r="AN256" s="73">
        <f>AVERAGE($AH$6:AH256)</f>
        <v>26.250996015936256</v>
      </c>
      <c r="AO256" s="47">
        <f>AVERAGE($AI$6:AI256)</f>
        <v>7851.4232218111665</v>
      </c>
    </row>
    <row r="257" spans="3:41" x14ac:dyDescent="0.35">
      <c r="C257" s="49">
        <v>252</v>
      </c>
      <c r="D257" s="74">
        <v>12</v>
      </c>
      <c r="E257" s="74">
        <v>4</v>
      </c>
      <c r="F257" s="73">
        <v>3</v>
      </c>
      <c r="G257" s="72">
        <v>2348</v>
      </c>
      <c r="H257" s="73">
        <v>11</v>
      </c>
      <c r="I257" s="86">
        <v>772.14282508487531</v>
      </c>
      <c r="J257" s="47" t="s">
        <v>117</v>
      </c>
      <c r="L257" s="72">
        <f>AVERAGE($G$6:G257)</f>
        <v>5182.3452380952385</v>
      </c>
      <c r="M257" s="73">
        <f>AVERAGE($H$6:H257)</f>
        <v>24.793650793650794</v>
      </c>
      <c r="N257" s="86">
        <f>AVERAGE($I$6:I257)</f>
        <v>3639.0576901185264</v>
      </c>
      <c r="P257" s="47">
        <v>252</v>
      </c>
      <c r="Q257" s="71">
        <v>18</v>
      </c>
      <c r="R257" s="72">
        <v>5</v>
      </c>
      <c r="S257" s="73">
        <v>9</v>
      </c>
      <c r="T257" s="72">
        <v>5245</v>
      </c>
      <c r="U257" s="73">
        <v>22</v>
      </c>
      <c r="V257" s="86">
        <v>3735.6953119535056</v>
      </c>
      <c r="W257" s="47" t="s">
        <v>117</v>
      </c>
      <c r="Y257" s="72">
        <f>AVERAGE($T$6:T257)</f>
        <v>6384.1190476190477</v>
      </c>
      <c r="Z257" s="73">
        <f>AVERAGE($U$6:U257)</f>
        <v>26.777777777777779</v>
      </c>
      <c r="AA257" s="86">
        <f>AVERAGE($V$6:V257)</f>
        <v>4845.5640039205746</v>
      </c>
      <c r="AC257" s="47">
        <v>252</v>
      </c>
      <c r="AD257" s="74">
        <v>20</v>
      </c>
      <c r="AE257" s="74">
        <v>4</v>
      </c>
      <c r="AF257" s="73">
        <v>21</v>
      </c>
      <c r="AG257" s="72">
        <v>13098</v>
      </c>
      <c r="AH257" s="73">
        <v>37</v>
      </c>
      <c r="AI257" s="86">
        <v>11540.873612465912</v>
      </c>
      <c r="AJ257" s="47" t="s">
        <v>117</v>
      </c>
      <c r="AM257" s="72">
        <f>AVERAGE($AG$6:AG257)</f>
        <v>9420.6666666666661</v>
      </c>
      <c r="AN257" s="73">
        <f>AVERAGE($AH$6:AH257)</f>
        <v>26.293650793650794</v>
      </c>
      <c r="AO257" s="47">
        <f>AVERAGE($AI$6:AI257)</f>
        <v>7866.0638979645573</v>
      </c>
    </row>
    <row r="258" spans="3:41" x14ac:dyDescent="0.35">
      <c r="C258" s="49">
        <v>253</v>
      </c>
      <c r="D258" s="74">
        <v>14</v>
      </c>
      <c r="E258" s="74">
        <v>4</v>
      </c>
      <c r="F258" s="73">
        <v>6</v>
      </c>
      <c r="G258" s="72">
        <v>3348</v>
      </c>
      <c r="H258" s="73">
        <v>16</v>
      </c>
      <c r="I258" s="86">
        <v>1828.0992416648257</v>
      </c>
      <c r="J258" s="47" t="s">
        <v>117</v>
      </c>
      <c r="L258" s="72">
        <f>AVERAGE($G$6:G258)</f>
        <v>5175.094861660079</v>
      </c>
      <c r="M258" s="73">
        <f>AVERAGE($H$6:H258)</f>
        <v>24.75889328063241</v>
      </c>
      <c r="N258" s="86">
        <f>AVERAGE($I$6:I258)</f>
        <v>3631.8997515870888</v>
      </c>
      <c r="P258" s="47">
        <v>253</v>
      </c>
      <c r="Q258" s="71">
        <v>12</v>
      </c>
      <c r="R258" s="72">
        <v>7</v>
      </c>
      <c r="S258" s="73">
        <v>6</v>
      </c>
      <c r="T258" s="72">
        <v>2789</v>
      </c>
      <c r="U258" s="73">
        <v>11</v>
      </c>
      <c r="V258" s="86">
        <v>1222.8342378607808</v>
      </c>
      <c r="W258" s="47" t="s">
        <v>117</v>
      </c>
      <c r="Y258" s="72">
        <f>AVERAGE($T$6:T258)</f>
        <v>6369.909090909091</v>
      </c>
      <c r="Z258" s="73">
        <f>AVERAGE($U$6:U258)</f>
        <v>26.715415019762847</v>
      </c>
      <c r="AA258" s="86">
        <f>AVERAGE($V$6:V258)</f>
        <v>4831.2449139361479</v>
      </c>
      <c r="AC258" s="47">
        <v>253</v>
      </c>
      <c r="AD258" s="74">
        <v>13</v>
      </c>
      <c r="AE258" s="74">
        <v>7</v>
      </c>
      <c r="AF258" s="73">
        <v>1</v>
      </c>
      <c r="AG258" s="72">
        <v>2709</v>
      </c>
      <c r="AH258" s="73">
        <v>7</v>
      </c>
      <c r="AI258" s="86">
        <v>1182.8803880664964</v>
      </c>
      <c r="AJ258" s="47" t="s">
        <v>117</v>
      </c>
      <c r="AM258" s="72">
        <f>AVERAGE($AG$6:AG258)</f>
        <v>9394.1383399209481</v>
      </c>
      <c r="AN258" s="73">
        <f>AVERAGE($AH$6:AH258)</f>
        <v>26.217391304347824</v>
      </c>
      <c r="AO258" s="47">
        <f>AVERAGE($AI$6:AI258)</f>
        <v>7839.6481528661461</v>
      </c>
    </row>
    <row r="259" spans="3:41" x14ac:dyDescent="0.35">
      <c r="C259" s="49">
        <v>254</v>
      </c>
      <c r="D259" s="74">
        <v>14</v>
      </c>
      <c r="E259" s="74">
        <v>9</v>
      </c>
      <c r="F259" s="73">
        <v>29</v>
      </c>
      <c r="G259" s="72">
        <v>7133</v>
      </c>
      <c r="H259" s="73">
        <v>34</v>
      </c>
      <c r="I259" s="86">
        <v>5622.2158554016223</v>
      </c>
      <c r="J259" s="47" t="s">
        <v>117</v>
      </c>
      <c r="L259" s="72">
        <f>AVERAGE($G$6:G259)</f>
        <v>5182.8031496062995</v>
      </c>
      <c r="M259" s="73">
        <f>AVERAGE($H$6:H259)</f>
        <v>24.795275590551181</v>
      </c>
      <c r="N259" s="86">
        <f>AVERAGE($I$6:I259)</f>
        <v>3639.735641759587</v>
      </c>
      <c r="P259" s="47">
        <v>254</v>
      </c>
      <c r="Q259" s="71">
        <v>18</v>
      </c>
      <c r="R259" s="72">
        <v>2</v>
      </c>
      <c r="S259" s="73">
        <v>33</v>
      </c>
      <c r="T259" s="72">
        <v>11344</v>
      </c>
      <c r="U259" s="73">
        <v>49</v>
      </c>
      <c r="V259" s="86">
        <v>9856.0113012623715</v>
      </c>
      <c r="W259" s="47" t="s">
        <v>117</v>
      </c>
      <c r="Y259" s="72">
        <f>AVERAGE($T$6:T259)</f>
        <v>6389.4921259842522</v>
      </c>
      <c r="Z259" s="73">
        <f>AVERAGE($U$6:U259)</f>
        <v>26.803149606299211</v>
      </c>
      <c r="AA259" s="86">
        <f>AVERAGE($V$6:V259)</f>
        <v>4851.0274587681406</v>
      </c>
      <c r="AC259" s="47">
        <v>254</v>
      </c>
      <c r="AD259" s="74">
        <v>14</v>
      </c>
      <c r="AE259" s="74">
        <v>7</v>
      </c>
      <c r="AF259" s="73">
        <v>32</v>
      </c>
      <c r="AG259" s="72">
        <v>13909</v>
      </c>
      <c r="AH259" s="73">
        <v>39</v>
      </c>
      <c r="AI259" s="86">
        <v>12346.294535376852</v>
      </c>
      <c r="AJ259" s="47" t="s">
        <v>117</v>
      </c>
      <c r="AM259" s="72">
        <f>AVERAGE($AG$6:AG259)</f>
        <v>9411.9133858267724</v>
      </c>
      <c r="AN259" s="73">
        <f>AVERAGE($AH$6:AH259)</f>
        <v>26.26771653543307</v>
      </c>
      <c r="AO259" s="47">
        <f>AVERAGE($AI$6:AI259)</f>
        <v>7857.390855159495</v>
      </c>
    </row>
    <row r="260" spans="3:41" x14ac:dyDescent="0.35">
      <c r="C260" s="49">
        <v>255</v>
      </c>
      <c r="D260" s="74">
        <v>16</v>
      </c>
      <c r="E260" s="74">
        <v>9</v>
      </c>
      <c r="F260" s="73">
        <v>27</v>
      </c>
      <c r="G260" s="72">
        <v>7133</v>
      </c>
      <c r="H260" s="73">
        <v>34</v>
      </c>
      <c r="I260" s="86">
        <v>5626.5473111519941</v>
      </c>
      <c r="J260" s="47" t="s">
        <v>117</v>
      </c>
      <c r="L260" s="72">
        <f>AVERAGE($G$6:G260)</f>
        <v>5190.4509803921565</v>
      </c>
      <c r="M260" s="73">
        <f>AVERAGE($H$6:H260)</f>
        <v>24.831372549019608</v>
      </c>
      <c r="N260" s="86">
        <f>AVERAGE($I$6:I260)</f>
        <v>3647.5270600709296</v>
      </c>
      <c r="P260" s="47">
        <v>255</v>
      </c>
      <c r="Q260" s="71">
        <v>21</v>
      </c>
      <c r="R260" s="72">
        <v>7</v>
      </c>
      <c r="S260" s="73">
        <v>14</v>
      </c>
      <c r="T260" s="72">
        <v>6699</v>
      </c>
      <c r="U260" s="73">
        <v>28</v>
      </c>
      <c r="V260" s="86">
        <v>5145.2053153457364</v>
      </c>
      <c r="W260" s="47" t="s">
        <v>117</v>
      </c>
      <c r="Y260" s="72">
        <f>AVERAGE($T$6:T260)</f>
        <v>6390.7058823529414</v>
      </c>
      <c r="Z260" s="73">
        <f>AVERAGE($U$6:U260)</f>
        <v>26.807843137254903</v>
      </c>
      <c r="AA260" s="86">
        <f>AVERAGE($V$6:V260)</f>
        <v>4852.1810974213859</v>
      </c>
      <c r="AC260" s="47">
        <v>255</v>
      </c>
      <c r="AD260" s="74">
        <v>12</v>
      </c>
      <c r="AE260" s="74">
        <v>5</v>
      </c>
      <c r="AF260" s="73">
        <v>17</v>
      </c>
      <c r="AG260" s="72">
        <v>8585</v>
      </c>
      <c r="AH260" s="73">
        <v>24</v>
      </c>
      <c r="AI260" s="86">
        <v>7054.0592966655822</v>
      </c>
      <c r="AJ260" s="47" t="s">
        <v>117</v>
      </c>
      <c r="AM260" s="72">
        <f>AVERAGE($AG$6:AG260)</f>
        <v>9408.6705882352944</v>
      </c>
      <c r="AN260" s="73">
        <f>AVERAGE($AH$6:AH260)</f>
        <v>26.258823529411764</v>
      </c>
      <c r="AO260" s="47">
        <f>AVERAGE($AI$6:AI260)</f>
        <v>7854.2405353222639</v>
      </c>
    </row>
    <row r="261" spans="3:41" x14ac:dyDescent="0.35">
      <c r="C261" s="49">
        <v>256</v>
      </c>
      <c r="D261" s="74">
        <v>14</v>
      </c>
      <c r="E261" s="74">
        <v>4</v>
      </c>
      <c r="F261" s="73">
        <v>2</v>
      </c>
      <c r="G261" s="72">
        <v>2548</v>
      </c>
      <c r="H261" s="73">
        <v>12</v>
      </c>
      <c r="I261" s="86">
        <v>980.6397950665239</v>
      </c>
      <c r="J261" s="47" t="s">
        <v>117</v>
      </c>
      <c r="L261" s="72">
        <f>AVERAGE($G$6:G261)</f>
        <v>5180.12890625</v>
      </c>
      <c r="M261" s="73">
        <f>AVERAGE($H$6:H261)</f>
        <v>24.78125</v>
      </c>
      <c r="N261" s="86">
        <f>AVERAGE($I$6:I261)</f>
        <v>3637.1095316920064</v>
      </c>
      <c r="P261" s="47">
        <v>256</v>
      </c>
      <c r="Q261" s="71">
        <v>17</v>
      </c>
      <c r="R261" s="72">
        <v>8</v>
      </c>
      <c r="S261" s="73">
        <v>26</v>
      </c>
      <c r="T261" s="72">
        <v>8346</v>
      </c>
      <c r="U261" s="73">
        <v>35</v>
      </c>
      <c r="V261" s="86">
        <v>6819.1167501649261</v>
      </c>
      <c r="W261" s="47" t="s">
        <v>117</v>
      </c>
      <c r="Y261" s="72">
        <f>AVERAGE($T$6:T261)</f>
        <v>6398.34375</v>
      </c>
      <c r="Z261" s="73">
        <f>AVERAGE($U$6:U261)</f>
        <v>26.83984375</v>
      </c>
      <c r="AA261" s="86">
        <f>AVERAGE($V$6:V261)</f>
        <v>4859.8644398149154</v>
      </c>
      <c r="AC261" s="47">
        <v>256</v>
      </c>
      <c r="AD261" s="74">
        <v>15</v>
      </c>
      <c r="AE261" s="74">
        <v>2</v>
      </c>
      <c r="AF261" s="73">
        <v>33</v>
      </c>
      <c r="AG261" s="72">
        <v>16174</v>
      </c>
      <c r="AH261" s="73">
        <v>46</v>
      </c>
      <c r="AI261" s="86">
        <v>14652.37813639335</v>
      </c>
      <c r="AJ261" s="47" t="s">
        <v>117</v>
      </c>
      <c r="AM261" s="72">
        <f>AVERAGE($AG$6:AG261)</f>
        <v>9435.09765625</v>
      </c>
      <c r="AN261" s="73">
        <f>AVERAGE($AH$6:AH261)</f>
        <v>26.3359375</v>
      </c>
      <c r="AO261" s="47">
        <f>AVERAGE($AI$6:AI261)</f>
        <v>7880.7957603264476</v>
      </c>
    </row>
    <row r="262" spans="3:41" x14ac:dyDescent="0.35">
      <c r="C262" s="49">
        <v>257</v>
      </c>
      <c r="D262" s="74">
        <v>15</v>
      </c>
      <c r="E262" s="74">
        <v>5</v>
      </c>
      <c r="F262" s="73">
        <v>12</v>
      </c>
      <c r="G262" s="72">
        <v>4585</v>
      </c>
      <c r="H262" s="73">
        <v>22</v>
      </c>
      <c r="I262" s="86">
        <v>3059.2644677581075</v>
      </c>
      <c r="J262" s="47" t="s">
        <v>117</v>
      </c>
      <c r="L262" s="72">
        <f>AVERAGE($G$6:G262)</f>
        <v>5177.8132295719843</v>
      </c>
      <c r="M262" s="73">
        <f>AVERAGE($H$6:H262)</f>
        <v>24.770428015564203</v>
      </c>
      <c r="N262" s="86">
        <f>AVERAGE($I$6:I262)</f>
        <v>3634.8611073187226</v>
      </c>
      <c r="P262" s="47">
        <v>257</v>
      </c>
      <c r="Q262" s="71">
        <v>17</v>
      </c>
      <c r="R262" s="72">
        <v>5</v>
      </c>
      <c r="S262" s="73">
        <v>23</v>
      </c>
      <c r="T262" s="72">
        <v>8235</v>
      </c>
      <c r="U262" s="73">
        <v>35</v>
      </c>
      <c r="V262" s="86">
        <v>6712.9518199501208</v>
      </c>
      <c r="W262" s="47" t="s">
        <v>117</v>
      </c>
      <c r="Y262" s="72">
        <f>AVERAGE($T$6:T262)</f>
        <v>6405.4902723735413</v>
      </c>
      <c r="Z262" s="73">
        <f>AVERAGE($U$6:U262)</f>
        <v>26.8715953307393</v>
      </c>
      <c r="AA262" s="86">
        <f>AVERAGE($V$6:V262)</f>
        <v>4867.0748965469584</v>
      </c>
      <c r="AC262" s="47">
        <v>257</v>
      </c>
      <c r="AD262" s="74">
        <v>19</v>
      </c>
      <c r="AE262" s="74">
        <v>6</v>
      </c>
      <c r="AF262" s="73">
        <v>16</v>
      </c>
      <c r="AG262" s="72">
        <v>10372</v>
      </c>
      <c r="AH262" s="73">
        <v>29</v>
      </c>
      <c r="AI262" s="86">
        <v>8806.436105092509</v>
      </c>
      <c r="AJ262" s="47" t="s">
        <v>117</v>
      </c>
      <c r="AM262" s="72">
        <f>AVERAGE($AG$6:AG262)</f>
        <v>9438.7431906614784</v>
      </c>
      <c r="AN262" s="73">
        <f>AVERAGE($AH$6:AH262)</f>
        <v>26.346303501945524</v>
      </c>
      <c r="AO262" s="47">
        <f>AVERAGE($AI$6:AI262)</f>
        <v>7884.3974737302069</v>
      </c>
    </row>
    <row r="263" spans="3:41" x14ac:dyDescent="0.35">
      <c r="C263" s="49">
        <v>258</v>
      </c>
      <c r="D263" s="74">
        <v>15</v>
      </c>
      <c r="E263" s="74">
        <v>5</v>
      </c>
      <c r="F263" s="73">
        <v>20</v>
      </c>
      <c r="G263" s="72">
        <v>6185</v>
      </c>
      <c r="H263" s="73">
        <v>30</v>
      </c>
      <c r="I263" s="86">
        <v>4651.5674106952602</v>
      </c>
      <c r="J263" s="47" t="s">
        <v>117</v>
      </c>
      <c r="L263" s="72">
        <f>AVERAGE($G$6:G263)</f>
        <v>5181.7170542635658</v>
      </c>
      <c r="M263" s="73">
        <f>AVERAGE($H$6:H263)</f>
        <v>24.790697674418606</v>
      </c>
      <c r="N263" s="86">
        <f>AVERAGE($I$6:I263)</f>
        <v>3638.8018294248332</v>
      </c>
      <c r="P263" s="47">
        <v>258</v>
      </c>
      <c r="Q263" s="71">
        <v>18</v>
      </c>
      <c r="R263" s="72">
        <v>5</v>
      </c>
      <c r="S263" s="73">
        <v>8</v>
      </c>
      <c r="T263" s="72">
        <v>5015</v>
      </c>
      <c r="U263" s="73">
        <v>21</v>
      </c>
      <c r="V263" s="86">
        <v>3467.6072958313516</v>
      </c>
      <c r="W263" s="47" t="s">
        <v>117</v>
      </c>
      <c r="Y263" s="72">
        <f>AVERAGE($T$6:T263)</f>
        <v>6400.1007751937987</v>
      </c>
      <c r="Z263" s="73">
        <f>AVERAGE($U$6:U263)</f>
        <v>26.848837209302324</v>
      </c>
      <c r="AA263" s="86">
        <f>AVERAGE($V$6:V263)</f>
        <v>4861.6506035209295</v>
      </c>
      <c r="AC263" s="47">
        <v>258</v>
      </c>
      <c r="AD263" s="74">
        <v>13</v>
      </c>
      <c r="AE263" s="74">
        <v>7</v>
      </c>
      <c r="AF263" s="73">
        <v>2</v>
      </c>
      <c r="AG263" s="72">
        <v>3059</v>
      </c>
      <c r="AH263" s="73">
        <v>8</v>
      </c>
      <c r="AI263" s="86">
        <v>1516.0877110531208</v>
      </c>
      <c r="AJ263" s="47" t="s">
        <v>117</v>
      </c>
      <c r="AM263" s="72">
        <f>AVERAGE($AG$6:AG263)</f>
        <v>9414.0155038759694</v>
      </c>
      <c r="AN263" s="73">
        <f>AVERAGE($AH$6:AH263)</f>
        <v>26.275193798449614</v>
      </c>
      <c r="AO263" s="47">
        <f>AVERAGE($AI$6:AI263)</f>
        <v>7859.71410255704</v>
      </c>
    </row>
    <row r="264" spans="3:41" x14ac:dyDescent="0.35">
      <c r="C264" s="49">
        <v>259</v>
      </c>
      <c r="D264" s="74">
        <v>17</v>
      </c>
      <c r="E264" s="74">
        <v>11</v>
      </c>
      <c r="F264" s="73">
        <v>9</v>
      </c>
      <c r="G264" s="72">
        <v>3407</v>
      </c>
      <c r="H264" s="73">
        <v>15</v>
      </c>
      <c r="I264" s="86">
        <v>1880.0927121307525</v>
      </c>
      <c r="J264" s="47" t="s">
        <v>117</v>
      </c>
      <c r="L264" s="72">
        <f>AVERAGE($G$6:G264)</f>
        <v>5174.864864864865</v>
      </c>
      <c r="M264" s="73">
        <f>AVERAGE($H$6:H264)</f>
        <v>24.752895752895753</v>
      </c>
      <c r="N264" s="86">
        <f>AVERAGE($I$6:I264)</f>
        <v>3632.0114467325784</v>
      </c>
      <c r="P264" s="47">
        <v>259</v>
      </c>
      <c r="Q264" s="71">
        <v>20</v>
      </c>
      <c r="R264" s="72">
        <v>6</v>
      </c>
      <c r="S264" s="73">
        <v>0</v>
      </c>
      <c r="T264" s="72">
        <v>3442</v>
      </c>
      <c r="U264" s="73">
        <v>14</v>
      </c>
      <c r="V264" s="86">
        <v>1885.2452103802186</v>
      </c>
      <c r="W264" s="47" t="s">
        <v>117</v>
      </c>
      <c r="Y264" s="72">
        <f>AVERAGE($T$6:T264)</f>
        <v>6388.6795366795368</v>
      </c>
      <c r="Z264" s="73">
        <f>AVERAGE($U$6:U264)</f>
        <v>26.799227799227801</v>
      </c>
      <c r="AA264" s="86">
        <f>AVERAGE($V$6:V264)</f>
        <v>4850.1586908061008</v>
      </c>
      <c r="AC264" s="47">
        <v>259</v>
      </c>
      <c r="AD264" s="74">
        <v>12</v>
      </c>
      <c r="AE264" s="74">
        <v>10</v>
      </c>
      <c r="AF264" s="73">
        <v>22</v>
      </c>
      <c r="AG264" s="72">
        <v>8770</v>
      </c>
      <c r="AH264" s="73">
        <v>24</v>
      </c>
      <c r="AI264" s="86">
        <v>7270.7504302935031</v>
      </c>
      <c r="AJ264" s="47" t="s">
        <v>117</v>
      </c>
      <c r="AM264" s="72">
        <f>AVERAGE($AG$6:AG264)</f>
        <v>9411.5289575289571</v>
      </c>
      <c r="AN264" s="73">
        <f>AVERAGE($AH$6:AH264)</f>
        <v>26.266409266409266</v>
      </c>
      <c r="AO264" s="47">
        <f>AVERAGE($AI$6:AI264)</f>
        <v>7857.4401115444398</v>
      </c>
    </row>
    <row r="265" spans="3:41" x14ac:dyDescent="0.35">
      <c r="C265" s="49">
        <v>260</v>
      </c>
      <c r="D265" s="74">
        <v>17</v>
      </c>
      <c r="E265" s="74">
        <v>9</v>
      </c>
      <c r="F265" s="73">
        <v>21</v>
      </c>
      <c r="G265" s="72">
        <v>6133</v>
      </c>
      <c r="H265" s="73">
        <v>29</v>
      </c>
      <c r="I265" s="86">
        <v>4627.5886803994927</v>
      </c>
      <c r="J265" s="47" t="s">
        <v>117</v>
      </c>
      <c r="L265" s="72">
        <f>AVERAGE($G$6:G265)</f>
        <v>5178.55</v>
      </c>
      <c r="M265" s="73">
        <f>AVERAGE($H$6:H265)</f>
        <v>24.76923076923077</v>
      </c>
      <c r="N265" s="86">
        <f>AVERAGE($I$6:I265)</f>
        <v>3635.8405899389895</v>
      </c>
      <c r="P265" s="47">
        <v>260</v>
      </c>
      <c r="Q265" s="71">
        <v>15</v>
      </c>
      <c r="R265" s="72">
        <v>5</v>
      </c>
      <c r="S265" s="73">
        <v>21</v>
      </c>
      <c r="T265" s="72">
        <v>7315</v>
      </c>
      <c r="U265" s="73">
        <v>31</v>
      </c>
      <c r="V265" s="86">
        <v>5781.3178397134325</v>
      </c>
      <c r="W265" s="47" t="s">
        <v>117</v>
      </c>
      <c r="Y265" s="72">
        <f>AVERAGE($T$6:T265)</f>
        <v>6392.2423076923078</v>
      </c>
      <c r="Z265" s="73">
        <f>AVERAGE($U$6:U265)</f>
        <v>26.815384615384616</v>
      </c>
      <c r="AA265" s="86">
        <f>AVERAGE($V$6:V265)</f>
        <v>4853.7400721480526</v>
      </c>
      <c r="AC265" s="47">
        <v>260</v>
      </c>
      <c r="AD265" s="74">
        <v>13</v>
      </c>
      <c r="AE265" s="74">
        <v>3</v>
      </c>
      <c r="AF265" s="73">
        <v>16</v>
      </c>
      <c r="AG265" s="72">
        <v>9211</v>
      </c>
      <c r="AH265" s="73">
        <v>26</v>
      </c>
      <c r="AI265" s="86">
        <v>7705.902765914665</v>
      </c>
      <c r="AJ265" s="47" t="s">
        <v>117</v>
      </c>
      <c r="AM265" s="72">
        <f>AVERAGE($AG$6:AG265)</f>
        <v>9410.7576923076922</v>
      </c>
      <c r="AN265" s="73">
        <f>AVERAGE($AH$6:AH265)</f>
        <v>26.265384615384615</v>
      </c>
      <c r="AO265" s="47">
        <f>AVERAGE($AI$6:AI265)</f>
        <v>7856.8572755997093</v>
      </c>
    </row>
    <row r="266" spans="3:41" x14ac:dyDescent="0.35">
      <c r="C266" s="49">
        <v>261</v>
      </c>
      <c r="D266" s="74">
        <v>6</v>
      </c>
      <c r="E266" s="74">
        <v>3</v>
      </c>
      <c r="F266" s="73">
        <v>28</v>
      </c>
      <c r="G266" s="72">
        <v>6311</v>
      </c>
      <c r="H266" s="73">
        <v>31</v>
      </c>
      <c r="I266" s="86">
        <v>4761.3344203391789</v>
      </c>
      <c r="J266" s="47" t="s">
        <v>117</v>
      </c>
      <c r="L266" s="72">
        <f>AVERAGE($G$6:G266)</f>
        <v>5182.8888888888887</v>
      </c>
      <c r="M266" s="73">
        <f>AVERAGE($H$6:H266)</f>
        <v>24.793103448275861</v>
      </c>
      <c r="N266" s="86">
        <f>AVERAGE($I$6:I266)</f>
        <v>3640.1528268370744</v>
      </c>
      <c r="P266" s="47">
        <v>261</v>
      </c>
      <c r="Q266" s="71">
        <v>21</v>
      </c>
      <c r="R266" s="72">
        <v>9</v>
      </c>
      <c r="S266" s="73">
        <v>14</v>
      </c>
      <c r="T266" s="72">
        <v>6313</v>
      </c>
      <c r="U266" s="73">
        <v>26</v>
      </c>
      <c r="V266" s="86">
        <v>4771.2669988977577</v>
      </c>
      <c r="W266" s="47" t="s">
        <v>117</v>
      </c>
      <c r="Y266" s="72">
        <f>AVERAGE($T$6:T266)</f>
        <v>6391.9386973180081</v>
      </c>
      <c r="Z266" s="73">
        <f>AVERAGE($U$6:U266)</f>
        <v>26.812260536398469</v>
      </c>
      <c r="AA266" s="86">
        <f>AVERAGE($V$6:V266)</f>
        <v>4853.4240833616532</v>
      </c>
      <c r="AC266" s="47">
        <v>261</v>
      </c>
      <c r="AD266" s="74">
        <v>11</v>
      </c>
      <c r="AE266" s="74">
        <v>9</v>
      </c>
      <c r="AF266" s="73">
        <v>32</v>
      </c>
      <c r="AG266" s="72">
        <v>12233</v>
      </c>
      <c r="AH266" s="73">
        <v>34</v>
      </c>
      <c r="AI266" s="86">
        <v>10711.279700200088</v>
      </c>
      <c r="AJ266" s="47" t="s">
        <v>117</v>
      </c>
      <c r="AM266" s="72">
        <f>AVERAGE($AG$6:AG266)</f>
        <v>9421.5708812260527</v>
      </c>
      <c r="AN266" s="73">
        <f>AVERAGE($AH$6:AH266)</f>
        <v>26.295019157088124</v>
      </c>
      <c r="AO266" s="47">
        <f>AVERAGE($AI$6:AI266)</f>
        <v>7867.7937599851521</v>
      </c>
    </row>
    <row r="267" spans="3:41" x14ac:dyDescent="0.35">
      <c r="C267" s="49">
        <v>262</v>
      </c>
      <c r="D267" s="74">
        <v>9</v>
      </c>
      <c r="E267" s="74">
        <v>3</v>
      </c>
      <c r="F267" s="73">
        <v>0</v>
      </c>
      <c r="G267" s="72">
        <v>1311</v>
      </c>
      <c r="H267" s="73">
        <v>6</v>
      </c>
      <c r="I267" s="86">
        <v>-205.30246504565184</v>
      </c>
      <c r="J267" s="47" t="s">
        <v>117</v>
      </c>
      <c r="L267" s="72">
        <f>AVERAGE($G$6:G267)</f>
        <v>5168.1106870229005</v>
      </c>
      <c r="M267" s="73">
        <f>AVERAGE($H$6:H267)</f>
        <v>24.721374045801525</v>
      </c>
      <c r="N267" s="86">
        <f>AVERAGE($I$6:I267)</f>
        <v>3625.4755165627125</v>
      </c>
      <c r="P267" s="47">
        <v>262</v>
      </c>
      <c r="Q267" s="71">
        <v>12</v>
      </c>
      <c r="R267" s="72">
        <v>8</v>
      </c>
      <c r="S267" s="73">
        <v>27</v>
      </c>
      <c r="T267" s="72">
        <v>7426</v>
      </c>
      <c r="U267" s="73">
        <v>31</v>
      </c>
      <c r="V267" s="86">
        <v>5923.2135917111636</v>
      </c>
      <c r="W267" s="47" t="s">
        <v>117</v>
      </c>
      <c r="Y267" s="72">
        <f>AVERAGE($T$6:T267)</f>
        <v>6395.8854961832058</v>
      </c>
      <c r="Z267" s="73">
        <f>AVERAGE($U$6:U267)</f>
        <v>26.828244274809162</v>
      </c>
      <c r="AA267" s="86">
        <f>AVERAGE($V$6:V267)</f>
        <v>4857.5072494240558</v>
      </c>
      <c r="AC267" s="47">
        <v>262</v>
      </c>
      <c r="AD267" s="74">
        <v>17</v>
      </c>
      <c r="AE267" s="74">
        <v>9</v>
      </c>
      <c r="AF267" s="73">
        <v>18</v>
      </c>
      <c r="AG267" s="72">
        <v>9433</v>
      </c>
      <c r="AH267" s="73">
        <v>26</v>
      </c>
      <c r="AI267" s="86">
        <v>7931.7663273818243</v>
      </c>
      <c r="AJ267" s="47" t="s">
        <v>117</v>
      </c>
      <c r="AM267" s="72">
        <f>AVERAGE($AG$6:AG267)</f>
        <v>9421.6145038167942</v>
      </c>
      <c r="AN267" s="73">
        <f>AVERAGE($AH$6:AH267)</f>
        <v>26.293893129770993</v>
      </c>
      <c r="AO267" s="47">
        <f>AVERAGE($AI$6:AI267)</f>
        <v>7868.0379300897193</v>
      </c>
    </row>
    <row r="268" spans="3:41" x14ac:dyDescent="0.35">
      <c r="C268" s="49">
        <v>263</v>
      </c>
      <c r="D268" s="74">
        <v>11</v>
      </c>
      <c r="E268" s="74">
        <v>6</v>
      </c>
      <c r="F268" s="73">
        <v>6</v>
      </c>
      <c r="G268" s="72">
        <v>2422</v>
      </c>
      <c r="H268" s="73">
        <v>11</v>
      </c>
      <c r="I268" s="86">
        <v>885.37868241177671</v>
      </c>
      <c r="J268" s="47" t="s">
        <v>117</v>
      </c>
      <c r="L268" s="72">
        <f>AVERAGE($G$6:G268)</f>
        <v>5157.6692015209128</v>
      </c>
      <c r="M268" s="73">
        <f>AVERAGE($H$6:H268)</f>
        <v>24.669201520912548</v>
      </c>
      <c r="N268" s="86">
        <f>AVERAGE($I$6:I268)</f>
        <v>3615.0568974214543</v>
      </c>
      <c r="P268" s="47">
        <v>263</v>
      </c>
      <c r="Q268" s="71">
        <v>14</v>
      </c>
      <c r="R268" s="72">
        <v>3</v>
      </c>
      <c r="S268" s="73">
        <v>7</v>
      </c>
      <c r="T268" s="72">
        <v>4251</v>
      </c>
      <c r="U268" s="73">
        <v>18</v>
      </c>
      <c r="V268" s="86">
        <v>2707.8871357569565</v>
      </c>
      <c r="W268" s="47" t="s">
        <v>117</v>
      </c>
      <c r="Y268" s="72">
        <f>AVERAGE($T$6:T268)</f>
        <v>6387.7300380228135</v>
      </c>
      <c r="Z268" s="73">
        <f>AVERAGE($U$6:U268)</f>
        <v>26.79467680608365</v>
      </c>
      <c r="AA268" s="86">
        <f>AVERAGE($V$6:V268)</f>
        <v>4849.3337889158156</v>
      </c>
      <c r="AC268" s="47">
        <v>263</v>
      </c>
      <c r="AD268" s="74">
        <v>13</v>
      </c>
      <c r="AE268" s="74">
        <v>11</v>
      </c>
      <c r="AF268" s="73">
        <v>23</v>
      </c>
      <c r="AG268" s="72">
        <v>9157</v>
      </c>
      <c r="AH268" s="73">
        <v>25</v>
      </c>
      <c r="AI268" s="86">
        <v>7600.1683086025487</v>
      </c>
      <c r="AJ268" s="47" t="s">
        <v>117</v>
      </c>
      <c r="AM268" s="72">
        <f>AVERAGE($AG$6:AG268)</f>
        <v>9420.6083650190121</v>
      </c>
      <c r="AN268" s="73">
        <f>AVERAGE($AH$6:AH268)</f>
        <v>26.288973384030417</v>
      </c>
      <c r="AO268" s="47">
        <f>AVERAGE($AI$6:AI268)</f>
        <v>7867.0194144186653</v>
      </c>
    </row>
    <row r="269" spans="3:41" x14ac:dyDescent="0.35">
      <c r="C269" s="49">
        <v>264</v>
      </c>
      <c r="D269" s="74">
        <v>19</v>
      </c>
      <c r="E269" s="74">
        <v>6</v>
      </c>
      <c r="F269" s="73">
        <v>16</v>
      </c>
      <c r="G269" s="72">
        <v>6022</v>
      </c>
      <c r="H269" s="73">
        <v>29</v>
      </c>
      <c r="I269" s="86">
        <v>4495.5092374417218</v>
      </c>
      <c r="J269" s="47" t="s">
        <v>117</v>
      </c>
      <c r="L269" s="72">
        <f>AVERAGE($G$6:G269)</f>
        <v>5160.943181818182</v>
      </c>
      <c r="M269" s="73">
        <f>AVERAGE($H$6:H269)</f>
        <v>24.685606060606062</v>
      </c>
      <c r="N269" s="86">
        <f>AVERAGE($I$6:I269)</f>
        <v>3618.391944163955</v>
      </c>
      <c r="P269" s="47">
        <v>264</v>
      </c>
      <c r="Q269" s="71">
        <v>9</v>
      </c>
      <c r="R269" s="72">
        <v>10</v>
      </c>
      <c r="S269" s="73">
        <v>29</v>
      </c>
      <c r="T269" s="72">
        <v>6810</v>
      </c>
      <c r="U269" s="73">
        <v>28</v>
      </c>
      <c r="V269" s="86">
        <v>5190.7342895210286</v>
      </c>
      <c r="W269" s="47" t="s">
        <v>117</v>
      </c>
      <c r="Y269" s="72">
        <f>AVERAGE($T$6:T269)</f>
        <v>6389.329545454545</v>
      </c>
      <c r="Z269" s="73">
        <f>AVERAGE($U$6:U269)</f>
        <v>26.799242424242426</v>
      </c>
      <c r="AA269" s="86">
        <f>AVERAGE($V$6:V269)</f>
        <v>4850.6269726302289</v>
      </c>
      <c r="AC269" s="47">
        <v>264</v>
      </c>
      <c r="AD269" s="74">
        <v>20</v>
      </c>
      <c r="AE269" s="74">
        <v>7</v>
      </c>
      <c r="AF269" s="73">
        <v>28</v>
      </c>
      <c r="AG269" s="72">
        <v>14609</v>
      </c>
      <c r="AH269" s="73">
        <v>41</v>
      </c>
      <c r="AI269" s="86">
        <v>13078.590682990982</v>
      </c>
      <c r="AJ269" s="47" t="s">
        <v>117</v>
      </c>
      <c r="AM269" s="72">
        <f>AVERAGE($AG$6:AG269)</f>
        <v>9440.261363636364</v>
      </c>
      <c r="AN269" s="73">
        <f>AVERAGE($AH$6:AH269)</f>
        <v>26.344696969696969</v>
      </c>
      <c r="AO269" s="47">
        <f>AVERAGE($AI$6:AI269)</f>
        <v>7886.7602146784093</v>
      </c>
    </row>
    <row r="270" spans="3:41" x14ac:dyDescent="0.35">
      <c r="C270" s="49">
        <v>265</v>
      </c>
      <c r="D270" s="74">
        <v>12</v>
      </c>
      <c r="E270" s="74">
        <v>7</v>
      </c>
      <c r="F270" s="73">
        <v>19</v>
      </c>
      <c r="G270" s="72">
        <v>5059</v>
      </c>
      <c r="H270" s="73">
        <v>24</v>
      </c>
      <c r="I270" s="86">
        <v>3503.6923263594617</v>
      </c>
      <c r="J270" s="47" t="s">
        <v>117</v>
      </c>
      <c r="L270" s="72">
        <f>AVERAGE($G$6:G270)</f>
        <v>5160.558490566038</v>
      </c>
      <c r="M270" s="73">
        <f>AVERAGE($H$6:H270)</f>
        <v>24.683018867924527</v>
      </c>
      <c r="N270" s="86">
        <f>AVERAGE($I$6:I270)</f>
        <v>3617.9591154175232</v>
      </c>
      <c r="P270" s="47">
        <v>265</v>
      </c>
      <c r="Q270" s="71">
        <v>16</v>
      </c>
      <c r="R270" s="72">
        <v>7</v>
      </c>
      <c r="S270" s="73">
        <v>12</v>
      </c>
      <c r="T270" s="72">
        <v>5089</v>
      </c>
      <c r="U270" s="73">
        <v>21</v>
      </c>
      <c r="V270" s="86">
        <v>3577.2625380995064</v>
      </c>
      <c r="W270" s="47" t="s">
        <v>117</v>
      </c>
      <c r="Y270" s="72">
        <f>AVERAGE($T$6:T270)</f>
        <v>6384.4226415094336</v>
      </c>
      <c r="Z270" s="73">
        <f>AVERAGE($U$6:U270)</f>
        <v>26.777358490566037</v>
      </c>
      <c r="AA270" s="86">
        <f>AVERAGE($V$6:V270)</f>
        <v>4845.8218238206791</v>
      </c>
      <c r="AC270" s="47">
        <v>265</v>
      </c>
      <c r="AD270" s="74">
        <v>18</v>
      </c>
      <c r="AE270" s="74">
        <v>3</v>
      </c>
      <c r="AF270" s="73">
        <v>33</v>
      </c>
      <c r="AG270" s="72">
        <v>16911</v>
      </c>
      <c r="AH270" s="73">
        <v>48</v>
      </c>
      <c r="AI270" s="86">
        <v>15353.902379788249</v>
      </c>
      <c r="AJ270" s="47" t="s">
        <v>117</v>
      </c>
      <c r="AM270" s="72">
        <f>AVERAGE($AG$6:AG270)</f>
        <v>9468.4528301886785</v>
      </c>
      <c r="AN270" s="73">
        <f>AVERAGE($AH$6:AH270)</f>
        <v>26.426415094339621</v>
      </c>
      <c r="AO270" s="47">
        <f>AVERAGE($AI$6:AI270)</f>
        <v>7914.938109641088</v>
      </c>
    </row>
    <row r="271" spans="3:41" x14ac:dyDescent="0.35">
      <c r="C271" s="49">
        <v>266</v>
      </c>
      <c r="D271" s="74">
        <v>15</v>
      </c>
      <c r="E271" s="74">
        <v>7</v>
      </c>
      <c r="F271" s="73">
        <v>9</v>
      </c>
      <c r="G271" s="72">
        <v>3659</v>
      </c>
      <c r="H271" s="73">
        <v>17</v>
      </c>
      <c r="I271" s="86">
        <v>2126.5202879878434</v>
      </c>
      <c r="J271" s="47" t="s">
        <v>117</v>
      </c>
      <c r="L271" s="72">
        <f>AVERAGE($G$6:G271)</f>
        <v>5154.9135338345868</v>
      </c>
      <c r="M271" s="73">
        <f>AVERAGE($H$6:H271)</f>
        <v>24.654135338345863</v>
      </c>
      <c r="N271" s="86">
        <f>AVERAGE($I$6:I271)</f>
        <v>3612.3522025324492</v>
      </c>
      <c r="P271" s="47">
        <v>266</v>
      </c>
      <c r="Q271" s="71">
        <v>8</v>
      </c>
      <c r="R271" s="72">
        <v>8</v>
      </c>
      <c r="S271" s="73">
        <v>20</v>
      </c>
      <c r="T271" s="72">
        <v>4896</v>
      </c>
      <c r="U271" s="73">
        <v>20</v>
      </c>
      <c r="V271" s="86">
        <v>3365.0199974168677</v>
      </c>
      <c r="W271" s="47" t="s">
        <v>117</v>
      </c>
      <c r="Y271" s="72">
        <f>AVERAGE($T$6:T271)</f>
        <v>6378.8270676691727</v>
      </c>
      <c r="Z271" s="73">
        <f>AVERAGE($U$6:U271)</f>
        <v>26.751879699248121</v>
      </c>
      <c r="AA271" s="86">
        <f>AVERAGE($V$6:V271)</f>
        <v>4840.2548996612659</v>
      </c>
      <c r="AC271" s="47">
        <v>266</v>
      </c>
      <c r="AD271" s="74">
        <v>16</v>
      </c>
      <c r="AE271" s="74">
        <v>5</v>
      </c>
      <c r="AF271" s="73">
        <v>15</v>
      </c>
      <c r="AG271" s="72">
        <v>9285</v>
      </c>
      <c r="AH271" s="73">
        <v>26</v>
      </c>
      <c r="AI271" s="86">
        <v>7731.1861111887629</v>
      </c>
      <c r="AJ271" s="47" t="s">
        <v>117</v>
      </c>
      <c r="AM271" s="72">
        <f>AVERAGE($AG$6:AG271)</f>
        <v>9467.7631578947367</v>
      </c>
      <c r="AN271" s="73">
        <f>AVERAGE($AH$6:AH271)</f>
        <v>26.424812030075188</v>
      </c>
      <c r="AO271" s="47">
        <f>AVERAGE($AI$6:AI271)</f>
        <v>7914.2473126544264</v>
      </c>
    </row>
    <row r="272" spans="3:41" x14ac:dyDescent="0.35">
      <c r="C272" s="49">
        <v>267</v>
      </c>
      <c r="D272" s="74">
        <v>18</v>
      </c>
      <c r="E272" s="74">
        <v>3</v>
      </c>
      <c r="F272" s="73">
        <v>2</v>
      </c>
      <c r="G272" s="72">
        <v>3511</v>
      </c>
      <c r="H272" s="73">
        <v>17</v>
      </c>
      <c r="I272" s="86">
        <v>1908.8052047492313</v>
      </c>
      <c r="J272" s="47" t="s">
        <v>117</v>
      </c>
      <c r="L272" s="72">
        <f>AVERAGE($G$6:G272)</f>
        <v>5148.7565543071159</v>
      </c>
      <c r="M272" s="73">
        <f>AVERAGE($H$6:H272)</f>
        <v>24.625468164794007</v>
      </c>
      <c r="N272" s="86">
        <f>AVERAGE($I$6:I272)</f>
        <v>3605.971876698055</v>
      </c>
      <c r="P272" s="47">
        <v>267</v>
      </c>
      <c r="Q272" s="71">
        <v>15</v>
      </c>
      <c r="R272" s="72">
        <v>2</v>
      </c>
      <c r="S272" s="73">
        <v>17</v>
      </c>
      <c r="T272" s="72">
        <v>6974</v>
      </c>
      <c r="U272" s="73">
        <v>30</v>
      </c>
      <c r="V272" s="86">
        <v>5440.458912930806</v>
      </c>
      <c r="W272" s="47" t="s">
        <v>117</v>
      </c>
      <c r="Y272" s="72">
        <f>AVERAGE($T$6:T272)</f>
        <v>6381.0561797752807</v>
      </c>
      <c r="Z272" s="73">
        <f>AVERAGE($U$6:U272)</f>
        <v>26.764044943820224</v>
      </c>
      <c r="AA272" s="86">
        <f>AVERAGE($V$6:V272)</f>
        <v>4842.5028547671445</v>
      </c>
      <c r="AC272" s="47">
        <v>267</v>
      </c>
      <c r="AD272" s="74">
        <v>10</v>
      </c>
      <c r="AE272" s="74">
        <v>6</v>
      </c>
      <c r="AF272" s="73">
        <v>16</v>
      </c>
      <c r="AG272" s="72">
        <v>7222</v>
      </c>
      <c r="AH272" s="73">
        <v>20</v>
      </c>
      <c r="AI272" s="86">
        <v>5630.3317511841069</v>
      </c>
      <c r="AJ272" s="47" t="s">
        <v>117</v>
      </c>
      <c r="AM272" s="72">
        <f>AVERAGE($AG$6:AG272)</f>
        <v>9459.3520599250933</v>
      </c>
      <c r="AN272" s="73">
        <f>AVERAGE($AH$6:AH272)</f>
        <v>26.400749063670411</v>
      </c>
      <c r="AO272" s="47">
        <f>AVERAGE($AI$6:AI272)</f>
        <v>7905.6933217874957</v>
      </c>
    </row>
    <row r="273" spans="3:41" x14ac:dyDescent="0.35">
      <c r="C273" s="49">
        <v>268</v>
      </c>
      <c r="D273" s="74">
        <v>18</v>
      </c>
      <c r="E273" s="74">
        <v>6</v>
      </c>
      <c r="F273" s="73">
        <v>28</v>
      </c>
      <c r="G273" s="72">
        <v>8222</v>
      </c>
      <c r="H273" s="73">
        <v>40</v>
      </c>
      <c r="I273" s="86">
        <v>6690.9279119416533</v>
      </c>
      <c r="J273" s="47" t="s">
        <v>117</v>
      </c>
      <c r="L273" s="72">
        <f>AVERAGE($G$6:G273)</f>
        <v>5160.2238805970146</v>
      </c>
      <c r="M273" s="73">
        <f>AVERAGE($H$6:H273)</f>
        <v>24.682835820895523</v>
      </c>
      <c r="N273" s="86">
        <f>AVERAGE($I$6:I273)</f>
        <v>3617.4829066803072</v>
      </c>
      <c r="P273" s="47">
        <v>268</v>
      </c>
      <c r="Q273" s="71">
        <v>9</v>
      </c>
      <c r="R273" s="72">
        <v>10</v>
      </c>
      <c r="S273" s="73">
        <v>7</v>
      </c>
      <c r="T273" s="72">
        <v>1750</v>
      </c>
      <c r="U273" s="73">
        <v>6</v>
      </c>
      <c r="V273" s="86">
        <v>215.66923240435699</v>
      </c>
      <c r="W273" s="47" t="s">
        <v>117</v>
      </c>
      <c r="Y273" s="72">
        <f>AVERAGE($T$6:T273)</f>
        <v>6363.7761194029854</v>
      </c>
      <c r="Z273" s="73">
        <f>AVERAGE($U$6:U273)</f>
        <v>26.686567164179106</v>
      </c>
      <c r="AA273" s="86">
        <f>AVERAGE($V$6:V273)</f>
        <v>4825.2385502060897</v>
      </c>
      <c r="AC273" s="47">
        <v>268</v>
      </c>
      <c r="AD273" s="74">
        <v>14</v>
      </c>
      <c r="AE273" s="74">
        <v>6</v>
      </c>
      <c r="AF273" s="73">
        <v>28</v>
      </c>
      <c r="AG273" s="72">
        <v>12822</v>
      </c>
      <c r="AH273" s="73">
        <v>36</v>
      </c>
      <c r="AI273" s="86">
        <v>11282.545874497993</v>
      </c>
      <c r="AJ273" s="47" t="s">
        <v>117</v>
      </c>
      <c r="AM273" s="72">
        <f>AVERAGE($AG$6:AG273)</f>
        <v>9471.8992537313425</v>
      </c>
      <c r="AN273" s="73">
        <f>AVERAGE($AH$6:AH273)</f>
        <v>26.436567164179106</v>
      </c>
      <c r="AO273" s="47">
        <f>AVERAGE($AI$6:AI273)</f>
        <v>7918.2935178796988</v>
      </c>
    </row>
    <row r="274" spans="3:41" x14ac:dyDescent="0.35">
      <c r="C274" s="49">
        <v>269</v>
      </c>
      <c r="D274" s="74">
        <v>14</v>
      </c>
      <c r="E274" s="74">
        <v>10</v>
      </c>
      <c r="F274" s="73">
        <v>28</v>
      </c>
      <c r="G274" s="72">
        <v>6770</v>
      </c>
      <c r="H274" s="73">
        <v>32</v>
      </c>
      <c r="I274" s="86">
        <v>5250.4770221082981</v>
      </c>
      <c r="J274" s="47" t="s">
        <v>117</v>
      </c>
      <c r="L274" s="72">
        <f>AVERAGE($G$6:G274)</f>
        <v>5166.2081784386619</v>
      </c>
      <c r="M274" s="73">
        <f>AVERAGE($H$6:H274)</f>
        <v>24.71003717472119</v>
      </c>
      <c r="N274" s="86">
        <f>AVERAGE($I$6:I274)</f>
        <v>3623.5535167748353</v>
      </c>
      <c r="P274" s="47">
        <v>269</v>
      </c>
      <c r="Q274" s="71">
        <v>10</v>
      </c>
      <c r="R274" s="72">
        <v>6</v>
      </c>
      <c r="S274" s="73">
        <v>32</v>
      </c>
      <c r="T274" s="72">
        <v>8502</v>
      </c>
      <c r="U274" s="73">
        <v>36</v>
      </c>
      <c r="V274" s="86">
        <v>6907.4528817957043</v>
      </c>
      <c r="W274" s="47" t="s">
        <v>117</v>
      </c>
      <c r="Y274" s="72">
        <f>AVERAGE($T$6:T274)</f>
        <v>6371.724907063197</v>
      </c>
      <c r="Z274" s="73">
        <f>AVERAGE($U$6:U274)</f>
        <v>26.721189591078065</v>
      </c>
      <c r="AA274" s="86">
        <f>AVERAGE($V$6:V274)</f>
        <v>4832.9791239294709</v>
      </c>
      <c r="AC274" s="47">
        <v>269</v>
      </c>
      <c r="AD274" s="74">
        <v>9</v>
      </c>
      <c r="AE274" s="74">
        <v>3</v>
      </c>
      <c r="AF274" s="73">
        <v>32</v>
      </c>
      <c r="AG274" s="72">
        <v>13411</v>
      </c>
      <c r="AH274" s="73">
        <v>38</v>
      </c>
      <c r="AI274" s="86">
        <v>11942.133368629564</v>
      </c>
      <c r="AJ274" s="47" t="s">
        <v>117</v>
      </c>
      <c r="AM274" s="72">
        <f>AVERAGE($AG$6:AG274)</f>
        <v>9486.5427509293677</v>
      </c>
      <c r="AN274" s="73">
        <f>AVERAGE($AH$6:AH274)</f>
        <v>26.479553903345725</v>
      </c>
      <c r="AO274" s="47">
        <f>AVERAGE($AI$6:AI274)</f>
        <v>7933.2520303360179</v>
      </c>
    </row>
    <row r="275" spans="3:41" x14ac:dyDescent="0.35">
      <c r="C275" s="49">
        <v>270</v>
      </c>
      <c r="D275" s="74">
        <v>12</v>
      </c>
      <c r="E275" s="74">
        <v>7</v>
      </c>
      <c r="F275" s="73">
        <v>14</v>
      </c>
      <c r="G275" s="72">
        <v>4059</v>
      </c>
      <c r="H275" s="73">
        <v>19</v>
      </c>
      <c r="I275" s="86">
        <v>2515.7831036499356</v>
      </c>
      <c r="J275" s="47" t="s">
        <v>117</v>
      </c>
      <c r="L275" s="72">
        <f>AVERAGE($G$6:G275)</f>
        <v>5162.1074074074077</v>
      </c>
      <c r="M275" s="73">
        <f>AVERAGE($H$6:H275)</f>
        <v>24.68888888888889</v>
      </c>
      <c r="N275" s="86">
        <f>AVERAGE($I$6:I275)</f>
        <v>3619.4506633928913</v>
      </c>
      <c r="P275" s="47">
        <v>270</v>
      </c>
      <c r="Q275" s="71">
        <v>9</v>
      </c>
      <c r="R275" s="72">
        <v>6</v>
      </c>
      <c r="S275" s="73">
        <v>10</v>
      </c>
      <c r="T275" s="72">
        <v>3212</v>
      </c>
      <c r="U275" s="73">
        <v>13</v>
      </c>
      <c r="V275" s="86">
        <v>1680.8586478653399</v>
      </c>
      <c r="W275" s="47" t="s">
        <v>117</v>
      </c>
      <c r="Y275" s="72">
        <f>AVERAGE($T$6:T275)</f>
        <v>6360.0222222222219</v>
      </c>
      <c r="Z275" s="73">
        <f>AVERAGE($U$6:U275)</f>
        <v>26.670370370370371</v>
      </c>
      <c r="AA275" s="86">
        <f>AVERAGE($V$6:V275)</f>
        <v>4821.3046036477517</v>
      </c>
      <c r="AC275" s="47">
        <v>270</v>
      </c>
      <c r="AD275" s="74">
        <v>19</v>
      </c>
      <c r="AE275" s="74">
        <v>9</v>
      </c>
      <c r="AF275" s="73">
        <v>23</v>
      </c>
      <c r="AG275" s="72">
        <v>11883</v>
      </c>
      <c r="AH275" s="73">
        <v>33</v>
      </c>
      <c r="AI275" s="86">
        <v>10329.458062253154</v>
      </c>
      <c r="AJ275" s="47" t="s">
        <v>117</v>
      </c>
      <c r="AM275" s="72">
        <f>AVERAGE($AG$6:AG275)</f>
        <v>9495.4185185185179</v>
      </c>
      <c r="AN275" s="73">
        <f>AVERAGE($AH$6:AH275)</f>
        <v>26.503703703703703</v>
      </c>
      <c r="AO275" s="47">
        <f>AVERAGE($AI$6:AI275)</f>
        <v>7942.1268674912653</v>
      </c>
    </row>
    <row r="276" spans="3:41" x14ac:dyDescent="0.35">
      <c r="C276" s="49">
        <v>271</v>
      </c>
      <c r="D276" s="74">
        <v>20</v>
      </c>
      <c r="E276" s="74">
        <v>6</v>
      </c>
      <c r="F276" s="73">
        <v>13</v>
      </c>
      <c r="G276" s="72">
        <v>5622</v>
      </c>
      <c r="H276" s="73">
        <v>27</v>
      </c>
      <c r="I276" s="86">
        <v>4069.974776065812</v>
      </c>
      <c r="J276" s="47" t="s">
        <v>117</v>
      </c>
      <c r="L276" s="72">
        <f>AVERAGE($G$6:G276)</f>
        <v>5163.80442804428</v>
      </c>
      <c r="M276" s="73">
        <f>AVERAGE($H$6:H276)</f>
        <v>24.697416974169741</v>
      </c>
      <c r="N276" s="86">
        <f>AVERAGE($I$6:I276)</f>
        <v>3621.1131139931604</v>
      </c>
      <c r="P276" s="47">
        <v>271</v>
      </c>
      <c r="Q276" s="71">
        <v>15</v>
      </c>
      <c r="R276" s="72">
        <v>5</v>
      </c>
      <c r="S276" s="73">
        <v>14</v>
      </c>
      <c r="T276" s="72">
        <v>5705</v>
      </c>
      <c r="U276" s="73">
        <v>24</v>
      </c>
      <c r="V276" s="86">
        <v>4149.161997988067</v>
      </c>
      <c r="W276" s="47" t="s">
        <v>117</v>
      </c>
      <c r="Y276" s="72">
        <f>AVERAGE($T$6:T276)</f>
        <v>6357.6051660516605</v>
      </c>
      <c r="Z276" s="73">
        <f>AVERAGE($U$6:U276)</f>
        <v>26.660516605166052</v>
      </c>
      <c r="AA276" s="86">
        <f>AVERAGE($V$6:V276)</f>
        <v>4818.8243726305582</v>
      </c>
      <c r="AC276" s="47">
        <v>271</v>
      </c>
      <c r="AD276" s="74">
        <v>13</v>
      </c>
      <c r="AE276" s="74">
        <v>1</v>
      </c>
      <c r="AF276" s="73">
        <v>10</v>
      </c>
      <c r="AG276" s="72">
        <v>7737</v>
      </c>
      <c r="AH276" s="73">
        <v>22</v>
      </c>
      <c r="AI276" s="86">
        <v>6187.7246894758973</v>
      </c>
      <c r="AJ276" s="47" t="s">
        <v>117</v>
      </c>
      <c r="AM276" s="72">
        <f>AVERAGE($AG$6:AG276)</f>
        <v>9488.9298892988936</v>
      </c>
      <c r="AN276" s="73">
        <f>AVERAGE($AH$6:AH276)</f>
        <v>26.487084870848708</v>
      </c>
      <c r="AO276" s="47">
        <f>AVERAGE($AI$6:AI276)</f>
        <v>7935.6530587163006</v>
      </c>
    </row>
    <row r="277" spans="3:41" x14ac:dyDescent="0.35">
      <c r="C277" s="49">
        <v>272</v>
      </c>
      <c r="D277" s="74">
        <v>14</v>
      </c>
      <c r="E277" s="74">
        <v>4</v>
      </c>
      <c r="F277" s="73">
        <v>23</v>
      </c>
      <c r="G277" s="72">
        <v>6748</v>
      </c>
      <c r="H277" s="73">
        <v>33</v>
      </c>
      <c r="I277" s="86">
        <v>5230.7407008638338</v>
      </c>
      <c r="J277" s="47" t="s">
        <v>117</v>
      </c>
      <c r="L277" s="72">
        <f>AVERAGE($G$6:G277)</f>
        <v>5169.6286764705883</v>
      </c>
      <c r="M277" s="73">
        <f>AVERAGE($H$6:H277)</f>
        <v>24.727941176470587</v>
      </c>
      <c r="N277" s="86">
        <f>AVERAGE($I$6:I277)</f>
        <v>3627.0308624743025</v>
      </c>
      <c r="P277" s="47">
        <v>272</v>
      </c>
      <c r="Q277" s="71">
        <v>16</v>
      </c>
      <c r="R277" s="72">
        <v>8</v>
      </c>
      <c r="S277" s="73">
        <v>11</v>
      </c>
      <c r="T277" s="72">
        <v>4666</v>
      </c>
      <c r="U277" s="73">
        <v>19</v>
      </c>
      <c r="V277" s="86">
        <v>3122.5206165183185</v>
      </c>
      <c r="W277" s="47" t="s">
        <v>117</v>
      </c>
      <c r="Y277" s="72">
        <f>AVERAGE($T$6:T277)</f>
        <v>6351.3860294117649</v>
      </c>
      <c r="Z277" s="73">
        <f>AVERAGE($U$6:U277)</f>
        <v>26.632352941176471</v>
      </c>
      <c r="AA277" s="86">
        <f>AVERAGE($V$6:V277)</f>
        <v>4812.5879617624978</v>
      </c>
      <c r="AC277" s="47">
        <v>272</v>
      </c>
      <c r="AD277" s="74">
        <v>13</v>
      </c>
      <c r="AE277" s="74">
        <v>7</v>
      </c>
      <c r="AF277" s="73">
        <v>22</v>
      </c>
      <c r="AG277" s="72">
        <v>10059</v>
      </c>
      <c r="AH277" s="73">
        <v>28</v>
      </c>
      <c r="AI277" s="86">
        <v>8544.0958760548419</v>
      </c>
      <c r="AJ277" s="47" t="s">
        <v>117</v>
      </c>
      <c r="AM277" s="72">
        <f>AVERAGE($AG$6:AG277)</f>
        <v>9491.0257352941171</v>
      </c>
      <c r="AN277" s="73">
        <f>AVERAGE($AH$6:AH277)</f>
        <v>26.492647058823529</v>
      </c>
      <c r="AO277" s="47">
        <f>AVERAGE($AI$6:AI277)</f>
        <v>7937.8899808388687</v>
      </c>
    </row>
    <row r="278" spans="3:41" x14ac:dyDescent="0.35">
      <c r="C278" s="49">
        <v>273</v>
      </c>
      <c r="D278" s="74">
        <v>18</v>
      </c>
      <c r="E278" s="74">
        <v>6</v>
      </c>
      <c r="F278" s="73">
        <v>16</v>
      </c>
      <c r="G278" s="72">
        <v>5822</v>
      </c>
      <c r="H278" s="73">
        <v>28</v>
      </c>
      <c r="I278" s="86">
        <v>4274.4902048843624</v>
      </c>
      <c r="J278" s="47" t="s">
        <v>117</v>
      </c>
      <c r="L278" s="72">
        <f>AVERAGE($G$6:G278)</f>
        <v>5172.0183150183148</v>
      </c>
      <c r="M278" s="73">
        <f>AVERAGE($H$6:H278)</f>
        <v>24.739926739926741</v>
      </c>
      <c r="N278" s="86">
        <f>AVERAGE($I$6:I278)</f>
        <v>3629.4025084171963</v>
      </c>
      <c r="P278" s="47">
        <v>273</v>
      </c>
      <c r="Q278" s="71">
        <v>15</v>
      </c>
      <c r="R278" s="72">
        <v>9</v>
      </c>
      <c r="S278" s="73">
        <v>8</v>
      </c>
      <c r="T278" s="72">
        <v>3553</v>
      </c>
      <c r="U278" s="73">
        <v>14</v>
      </c>
      <c r="V278" s="86">
        <v>1974.1766999450208</v>
      </c>
      <c r="W278" s="47" t="s">
        <v>117</v>
      </c>
      <c r="Y278" s="72">
        <f>AVERAGE($T$6:T278)</f>
        <v>6341.135531135531</v>
      </c>
      <c r="Z278" s="73">
        <f>AVERAGE($U$6:U278)</f>
        <v>26.586080586080588</v>
      </c>
      <c r="AA278" s="86">
        <f>AVERAGE($V$6:V278)</f>
        <v>4802.19085091335</v>
      </c>
      <c r="AC278" s="47">
        <v>273</v>
      </c>
      <c r="AD278" s="74">
        <v>11</v>
      </c>
      <c r="AE278" s="74">
        <v>4</v>
      </c>
      <c r="AF278" s="73">
        <v>17</v>
      </c>
      <c r="AG278" s="72">
        <v>8548</v>
      </c>
      <c r="AH278" s="73">
        <v>24</v>
      </c>
      <c r="AI278" s="86">
        <v>6966.2659711466476</v>
      </c>
      <c r="AJ278" s="47" t="s">
        <v>117</v>
      </c>
      <c r="AM278" s="72">
        <f>AVERAGE($AG$6:AG278)</f>
        <v>9487.5714285714294</v>
      </c>
      <c r="AN278" s="73">
        <f>AVERAGE($AH$6:AH278)</f>
        <v>26.483516483516482</v>
      </c>
      <c r="AO278" s="47">
        <f>AVERAGE($AI$6:AI278)</f>
        <v>7934.3309185323033</v>
      </c>
    </row>
    <row r="279" spans="3:41" x14ac:dyDescent="0.35">
      <c r="C279" s="49">
        <v>274</v>
      </c>
      <c r="D279" s="74">
        <v>13</v>
      </c>
      <c r="E279" s="74">
        <v>5</v>
      </c>
      <c r="F279" s="73">
        <v>5</v>
      </c>
      <c r="G279" s="72">
        <v>2785</v>
      </c>
      <c r="H279" s="73">
        <v>13</v>
      </c>
      <c r="I279" s="86">
        <v>1219.9931360725107</v>
      </c>
      <c r="J279" s="47" t="s">
        <v>117</v>
      </c>
      <c r="L279" s="72">
        <f>AVERAGE($G$6:G279)</f>
        <v>5163.3065693430653</v>
      </c>
      <c r="M279" s="73">
        <f>AVERAGE($H$6:H279)</f>
        <v>24.697080291970803</v>
      </c>
      <c r="N279" s="86">
        <f>AVERAGE($I$6:I279)</f>
        <v>3620.6090435546248</v>
      </c>
      <c r="P279" s="47">
        <v>274</v>
      </c>
      <c r="Q279" s="71">
        <v>19</v>
      </c>
      <c r="R279" s="72">
        <v>6</v>
      </c>
      <c r="S279" s="73">
        <v>30</v>
      </c>
      <c r="T279" s="72">
        <v>10112</v>
      </c>
      <c r="U279" s="73">
        <v>43</v>
      </c>
      <c r="V279" s="86">
        <v>8616.6145520974824</v>
      </c>
      <c r="W279" s="47" t="s">
        <v>117</v>
      </c>
      <c r="Y279" s="72">
        <f>AVERAGE($T$6:T279)</f>
        <v>6354.8978102189785</v>
      </c>
      <c r="Z279" s="73">
        <f>AVERAGE($U$6:U279)</f>
        <v>26.645985401459853</v>
      </c>
      <c r="AA279" s="86">
        <f>AVERAGE($V$6:V279)</f>
        <v>4816.112105297233</v>
      </c>
      <c r="AC279" s="47">
        <v>274</v>
      </c>
      <c r="AD279" s="74">
        <v>12</v>
      </c>
      <c r="AE279" s="74">
        <v>6</v>
      </c>
      <c r="AF279" s="73">
        <v>24</v>
      </c>
      <c r="AG279" s="72">
        <v>10722</v>
      </c>
      <c r="AH279" s="73">
        <v>30</v>
      </c>
      <c r="AI279" s="86">
        <v>9173.6510816134723</v>
      </c>
      <c r="AJ279" s="47" t="s">
        <v>117</v>
      </c>
      <c r="AM279" s="72">
        <f>AVERAGE($AG$6:AG279)</f>
        <v>9492.0766423357672</v>
      </c>
      <c r="AN279" s="73">
        <f>AVERAGE($AH$6:AH279)</f>
        <v>26.496350364963504</v>
      </c>
      <c r="AO279" s="47">
        <f>AVERAGE($AI$6:AI279)</f>
        <v>7938.8539848209202</v>
      </c>
    </row>
    <row r="280" spans="3:41" x14ac:dyDescent="0.35">
      <c r="C280" s="49">
        <v>275</v>
      </c>
      <c r="D280" s="74">
        <v>10</v>
      </c>
      <c r="E280" s="74">
        <v>3</v>
      </c>
      <c r="F280" s="73">
        <v>11</v>
      </c>
      <c r="G280" s="72">
        <v>3711</v>
      </c>
      <c r="H280" s="73">
        <v>18</v>
      </c>
      <c r="I280" s="86">
        <v>2172.9118444853466</v>
      </c>
      <c r="J280" s="47" t="s">
        <v>117</v>
      </c>
      <c r="L280" s="72">
        <f>AVERAGE($G$6:G280)</f>
        <v>5158.0254545454545</v>
      </c>
      <c r="M280" s="73">
        <f>AVERAGE($H$6:H280)</f>
        <v>24.672727272727272</v>
      </c>
      <c r="N280" s="86">
        <f>AVERAGE($I$6:I280)</f>
        <v>3615.3446901034636</v>
      </c>
      <c r="P280" s="47">
        <v>275</v>
      </c>
      <c r="Q280" s="71">
        <v>12</v>
      </c>
      <c r="R280" s="72">
        <v>8</v>
      </c>
      <c r="S280" s="73">
        <v>10</v>
      </c>
      <c r="T280" s="72">
        <v>3516</v>
      </c>
      <c r="U280" s="73">
        <v>14</v>
      </c>
      <c r="V280" s="86">
        <v>1922.7468861631141</v>
      </c>
      <c r="W280" s="47" t="s">
        <v>117</v>
      </c>
      <c r="Y280" s="72">
        <f>AVERAGE($T$6:T280)</f>
        <v>6344.5745454545458</v>
      </c>
      <c r="Z280" s="73">
        <f>AVERAGE($U$6:U280)</f>
        <v>26.6</v>
      </c>
      <c r="AA280" s="86">
        <f>AVERAGE($V$6:V280)</f>
        <v>4805.5907772276541</v>
      </c>
      <c r="AC280" s="47">
        <v>275</v>
      </c>
      <c r="AD280" s="74">
        <v>13</v>
      </c>
      <c r="AE280" s="74">
        <v>7</v>
      </c>
      <c r="AF280" s="73">
        <v>12</v>
      </c>
      <c r="AG280" s="72">
        <v>6559</v>
      </c>
      <c r="AH280" s="73">
        <v>18</v>
      </c>
      <c r="AI280" s="86">
        <v>5030.7773451262556</v>
      </c>
      <c r="AJ280" s="47" t="s">
        <v>117</v>
      </c>
      <c r="AM280" s="72">
        <f>AVERAGE($AG$6:AG280)</f>
        <v>9481.4109090909096</v>
      </c>
      <c r="AN280" s="73">
        <f>AVERAGE($AH$6:AH280)</f>
        <v>26.465454545454545</v>
      </c>
      <c r="AO280" s="47">
        <f>AVERAGE($AI$6:AI280)</f>
        <v>7928.279160676575</v>
      </c>
    </row>
    <row r="281" spans="3:41" x14ac:dyDescent="0.35">
      <c r="C281" s="49">
        <v>276</v>
      </c>
      <c r="D281" s="74">
        <v>19</v>
      </c>
      <c r="E281" s="74">
        <v>8</v>
      </c>
      <c r="F281" s="73">
        <v>14</v>
      </c>
      <c r="G281" s="72">
        <v>5296</v>
      </c>
      <c r="H281" s="73">
        <v>25</v>
      </c>
      <c r="I281" s="86">
        <v>3735.943026097314</v>
      </c>
      <c r="J281" s="47" t="s">
        <v>117</v>
      </c>
      <c r="L281" s="72">
        <f>AVERAGE($G$6:G281)</f>
        <v>5158.525362318841</v>
      </c>
      <c r="M281" s="73">
        <f>AVERAGE($H$6:H281)</f>
        <v>24.673913043478262</v>
      </c>
      <c r="N281" s="86">
        <f>AVERAGE($I$6:I281)</f>
        <v>3615.7816405961948</v>
      </c>
      <c r="P281" s="47">
        <v>276</v>
      </c>
      <c r="Q281" s="71">
        <v>17</v>
      </c>
      <c r="R281" s="72">
        <v>8</v>
      </c>
      <c r="S281" s="73">
        <v>19</v>
      </c>
      <c r="T281" s="72">
        <v>6736</v>
      </c>
      <c r="U281" s="73">
        <v>28</v>
      </c>
      <c r="V281" s="86">
        <v>5162.9496291562327</v>
      </c>
      <c r="W281" s="47" t="s">
        <v>117</v>
      </c>
      <c r="Y281" s="72">
        <f>AVERAGE($T$6:T281)</f>
        <v>6345.992753623188</v>
      </c>
      <c r="Z281" s="73">
        <f>AVERAGE($U$6:U281)</f>
        <v>26.605072463768117</v>
      </c>
      <c r="AA281" s="86">
        <f>AVERAGE($V$6:V281)</f>
        <v>4806.8855556766703</v>
      </c>
      <c r="AC281" s="47">
        <v>276</v>
      </c>
      <c r="AD281" s="74">
        <v>21</v>
      </c>
      <c r="AE281" s="74">
        <v>5</v>
      </c>
      <c r="AF281" s="73">
        <v>22</v>
      </c>
      <c r="AG281" s="72">
        <v>13485</v>
      </c>
      <c r="AH281" s="73">
        <v>38</v>
      </c>
      <c r="AI281" s="86">
        <v>11934.39823929156</v>
      </c>
      <c r="AJ281" s="47" t="s">
        <v>117</v>
      </c>
      <c r="AM281" s="72">
        <f>AVERAGE($AG$6:AG281)</f>
        <v>9495.9166666666661</v>
      </c>
      <c r="AN281" s="73">
        <f>AVERAGE($AH$6:AH281)</f>
        <v>26.507246376811594</v>
      </c>
      <c r="AO281" s="47">
        <f>AVERAGE($AI$6:AI281)</f>
        <v>7942.7940848744556</v>
      </c>
    </row>
    <row r="282" spans="3:41" x14ac:dyDescent="0.35">
      <c r="C282" s="49">
        <v>277</v>
      </c>
      <c r="D282" s="74">
        <v>20</v>
      </c>
      <c r="E282" s="74">
        <v>5</v>
      </c>
      <c r="F282" s="73">
        <v>31</v>
      </c>
      <c r="G282" s="72">
        <v>9385</v>
      </c>
      <c r="H282" s="73">
        <v>46</v>
      </c>
      <c r="I282" s="86">
        <v>7874.3996130550058</v>
      </c>
      <c r="J282" s="47" t="s">
        <v>117</v>
      </c>
      <c r="L282" s="72">
        <f>AVERAGE($G$6:G282)</f>
        <v>5173.7833935018052</v>
      </c>
      <c r="M282" s="73">
        <f>AVERAGE($H$6:H282)</f>
        <v>24.750902527075812</v>
      </c>
      <c r="N282" s="86">
        <f>AVERAGE($I$6:I282)</f>
        <v>3631.1557126989342</v>
      </c>
      <c r="P282" s="47">
        <v>277</v>
      </c>
      <c r="Q282" s="71">
        <v>21</v>
      </c>
      <c r="R282" s="72">
        <v>1</v>
      </c>
      <c r="S282" s="73">
        <v>24</v>
      </c>
      <c r="T282" s="72">
        <v>10157</v>
      </c>
      <c r="U282" s="73">
        <v>44</v>
      </c>
      <c r="V282" s="86">
        <v>8654.7411964908461</v>
      </c>
      <c r="W282" s="47" t="s">
        <v>117</v>
      </c>
      <c r="Y282" s="72">
        <f>AVERAGE($T$6:T282)</f>
        <v>6359.7509025270756</v>
      </c>
      <c r="Z282" s="73">
        <f>AVERAGE($U$6:U282)</f>
        <v>26.667870036101082</v>
      </c>
      <c r="AA282" s="86">
        <f>AVERAGE($V$6:V282)</f>
        <v>4820.7767312752776</v>
      </c>
      <c r="AC282" s="47">
        <v>277</v>
      </c>
      <c r="AD282" s="74">
        <v>11</v>
      </c>
      <c r="AE282" s="74">
        <v>7</v>
      </c>
      <c r="AF282" s="73">
        <v>8</v>
      </c>
      <c r="AG282" s="72">
        <v>4459</v>
      </c>
      <c r="AH282" s="73">
        <v>12</v>
      </c>
      <c r="AI282" s="86">
        <v>2885.7329448486939</v>
      </c>
      <c r="AJ282" s="47" t="s">
        <v>117</v>
      </c>
      <c r="AM282" s="72">
        <f>AVERAGE($AG$6:AG282)</f>
        <v>9477.73285198556</v>
      </c>
      <c r="AN282" s="73">
        <f>AVERAGE($AH$6:AH282)</f>
        <v>26.454873646209386</v>
      </c>
      <c r="AO282" s="47">
        <f>AVERAGE($AI$6:AI282)</f>
        <v>7924.5375464628096</v>
      </c>
    </row>
    <row r="283" spans="3:41" x14ac:dyDescent="0.35">
      <c r="C283" s="49">
        <v>278</v>
      </c>
      <c r="D283" s="74">
        <v>7</v>
      </c>
      <c r="E283" s="74">
        <v>4</v>
      </c>
      <c r="F283" s="73">
        <v>32</v>
      </c>
      <c r="G283" s="72">
        <v>7148</v>
      </c>
      <c r="H283" s="73">
        <v>35</v>
      </c>
      <c r="I283" s="86">
        <v>5631.1359630319248</v>
      </c>
      <c r="J283" s="47" t="s">
        <v>117</v>
      </c>
      <c r="L283" s="72">
        <f>AVERAGE($G$6:G283)</f>
        <v>5180.8848920863311</v>
      </c>
      <c r="M283" s="73">
        <f>AVERAGE($H$6:H283)</f>
        <v>24.787769784172664</v>
      </c>
      <c r="N283" s="86">
        <f>AVERAGE($I$6:I283)</f>
        <v>3638.3498862612832</v>
      </c>
      <c r="P283" s="47">
        <v>278</v>
      </c>
      <c r="Q283" s="71">
        <v>12</v>
      </c>
      <c r="R283" s="72">
        <v>8</v>
      </c>
      <c r="S283" s="73">
        <v>28</v>
      </c>
      <c r="T283" s="72">
        <v>7656</v>
      </c>
      <c r="U283" s="73">
        <v>32</v>
      </c>
      <c r="V283" s="86">
        <v>6113.5503329847006</v>
      </c>
      <c r="W283" s="47" t="s">
        <v>117</v>
      </c>
      <c r="Y283" s="72">
        <f>AVERAGE($T$6:T283)</f>
        <v>6364.4136690647483</v>
      </c>
      <c r="Z283" s="73">
        <f>AVERAGE($U$6:U283)</f>
        <v>26.687050359712231</v>
      </c>
      <c r="AA283" s="86">
        <f>AVERAGE($V$6:V283)</f>
        <v>4825.4269960296278</v>
      </c>
      <c r="AC283" s="47">
        <v>278</v>
      </c>
      <c r="AD283" s="74">
        <v>19</v>
      </c>
      <c r="AE283" s="74">
        <v>11</v>
      </c>
      <c r="AF283" s="73">
        <v>19</v>
      </c>
      <c r="AG283" s="72">
        <v>9857</v>
      </c>
      <c r="AH283" s="73">
        <v>27</v>
      </c>
      <c r="AI283" s="86">
        <v>8267.06563801429</v>
      </c>
      <c r="AJ283" s="47" t="s">
        <v>117</v>
      </c>
      <c r="AM283" s="72">
        <f>AVERAGE($AG$6:AG283)</f>
        <v>9479.0971223021588</v>
      </c>
      <c r="AN283" s="73">
        <f>AVERAGE($AH$6:AH283)</f>
        <v>26.456834532374099</v>
      </c>
      <c r="AO283" s="47">
        <f>AVERAGE($AI$6:AI283)</f>
        <v>7925.7696619000444</v>
      </c>
    </row>
    <row r="284" spans="3:41" x14ac:dyDescent="0.35">
      <c r="C284" s="49">
        <v>279</v>
      </c>
      <c r="D284" s="74">
        <v>15</v>
      </c>
      <c r="E284" s="74">
        <v>5</v>
      </c>
      <c r="F284" s="73">
        <v>35</v>
      </c>
      <c r="G284" s="72">
        <v>9185</v>
      </c>
      <c r="H284" s="73">
        <v>45</v>
      </c>
      <c r="I284" s="86">
        <v>7610.2854918990424</v>
      </c>
      <c r="J284" s="47" t="s">
        <v>117</v>
      </c>
      <c r="L284" s="72">
        <f>AVERAGE($G$6:G284)</f>
        <v>5195.2365591397847</v>
      </c>
      <c r="M284" s="73">
        <f>AVERAGE($H$6:H284)</f>
        <v>24.86021505376344</v>
      </c>
      <c r="N284" s="86">
        <f>AVERAGE($I$6:I284)</f>
        <v>3652.5862145969022</v>
      </c>
      <c r="P284" s="47">
        <v>279</v>
      </c>
      <c r="Q284" s="71">
        <v>12</v>
      </c>
      <c r="R284" s="72">
        <v>7</v>
      </c>
      <c r="S284" s="73">
        <v>0</v>
      </c>
      <c r="T284" s="72">
        <v>1409</v>
      </c>
      <c r="U284" s="73">
        <v>5</v>
      </c>
      <c r="V284" s="86">
        <v>-119.1612903276025</v>
      </c>
      <c r="W284" s="47" t="s">
        <v>117</v>
      </c>
      <c r="Y284" s="72">
        <f>AVERAGE($T$6:T284)</f>
        <v>6346.652329749104</v>
      </c>
      <c r="Z284" s="73">
        <f>AVERAGE($U$6:U284)</f>
        <v>26.609318996415769</v>
      </c>
      <c r="AA284" s="86">
        <f>AVERAGE($V$6:V284)</f>
        <v>4807.704457368849</v>
      </c>
      <c r="AC284" s="47">
        <v>279</v>
      </c>
      <c r="AD284" s="74">
        <v>9</v>
      </c>
      <c r="AE284" s="74">
        <v>8</v>
      </c>
      <c r="AF284" s="73">
        <v>2</v>
      </c>
      <c r="AG284" s="72">
        <v>1346</v>
      </c>
      <c r="AH284" s="73">
        <v>3</v>
      </c>
      <c r="AI284" s="86">
        <v>-142.81884617791025</v>
      </c>
      <c r="AJ284" s="47" t="s">
        <v>117</v>
      </c>
      <c r="AM284" s="72">
        <f>AVERAGE($AG$6:AG284)</f>
        <v>9449.9462365591389</v>
      </c>
      <c r="AN284" s="73">
        <f>AVERAGE($AH$6:AH284)</f>
        <v>26.372759856630825</v>
      </c>
      <c r="AO284" s="47">
        <f>AVERAGE($AI$6:AI284)</f>
        <v>7896.8499898280816</v>
      </c>
    </row>
    <row r="285" spans="3:41" x14ac:dyDescent="0.35">
      <c r="C285" s="49">
        <v>280</v>
      </c>
      <c r="D285" s="74">
        <v>15</v>
      </c>
      <c r="E285" s="74">
        <v>4</v>
      </c>
      <c r="F285" s="73">
        <v>32</v>
      </c>
      <c r="G285" s="72">
        <v>8748</v>
      </c>
      <c r="H285" s="73">
        <v>43</v>
      </c>
      <c r="I285" s="86">
        <v>7233.5233743517019</v>
      </c>
      <c r="J285" s="47" t="s">
        <v>117</v>
      </c>
      <c r="L285" s="72">
        <f>AVERAGE($G$6:G285)</f>
        <v>5207.9250000000002</v>
      </c>
      <c r="M285" s="73">
        <f>AVERAGE($H$6:H285)</f>
        <v>24.925000000000001</v>
      </c>
      <c r="N285" s="86">
        <f>AVERAGE($I$6:I285)</f>
        <v>3665.3752758817404</v>
      </c>
      <c r="P285" s="47">
        <v>280</v>
      </c>
      <c r="Q285" s="71">
        <v>16</v>
      </c>
      <c r="R285" s="72">
        <v>5</v>
      </c>
      <c r="S285" s="73">
        <v>19</v>
      </c>
      <c r="T285" s="72">
        <v>7085</v>
      </c>
      <c r="U285" s="73">
        <v>30</v>
      </c>
      <c r="V285" s="86">
        <v>5554.113564003439</v>
      </c>
      <c r="W285" s="47" t="s">
        <v>117</v>
      </c>
      <c r="Y285" s="72">
        <f>AVERAGE($T$6:T285)</f>
        <v>6349.2892857142861</v>
      </c>
      <c r="Z285" s="73">
        <f>AVERAGE($U$6:U285)</f>
        <v>26.62142857142857</v>
      </c>
      <c r="AA285" s="86">
        <f>AVERAGE($V$6:V285)</f>
        <v>4810.370204178259</v>
      </c>
      <c r="AC285" s="47">
        <v>280</v>
      </c>
      <c r="AD285" s="74">
        <v>17</v>
      </c>
      <c r="AE285" s="74">
        <v>8</v>
      </c>
      <c r="AF285" s="73">
        <v>15</v>
      </c>
      <c r="AG285" s="72">
        <v>8696</v>
      </c>
      <c r="AH285" s="73">
        <v>24</v>
      </c>
      <c r="AI285" s="86">
        <v>7176.7418266685409</v>
      </c>
      <c r="AJ285" s="47" t="s">
        <v>117</v>
      </c>
      <c r="AM285" s="72">
        <f>AVERAGE($AG$6:AG285)</f>
        <v>9447.2535714285714</v>
      </c>
      <c r="AN285" s="73">
        <f>AVERAGE($AH$6:AH285)</f>
        <v>26.364285714285714</v>
      </c>
      <c r="AO285" s="47">
        <f>AVERAGE($AI$6:AI285)</f>
        <v>7894.2781749596534</v>
      </c>
    </row>
    <row r="286" spans="3:41" x14ac:dyDescent="0.35">
      <c r="C286" s="49">
        <v>281</v>
      </c>
      <c r="D286" s="74">
        <v>15</v>
      </c>
      <c r="E286" s="74">
        <v>8</v>
      </c>
      <c r="F286" s="73">
        <v>15</v>
      </c>
      <c r="G286" s="72">
        <v>4696</v>
      </c>
      <c r="H286" s="73">
        <v>22</v>
      </c>
      <c r="I286" s="86">
        <v>3188.0646086925235</v>
      </c>
      <c r="J286" s="47" t="s">
        <v>117</v>
      </c>
      <c r="L286" s="72">
        <f>AVERAGE($G$6:G286)</f>
        <v>5206.1032028469754</v>
      </c>
      <c r="M286" s="73">
        <f>AVERAGE($H$6:H286)</f>
        <v>24.914590747330962</v>
      </c>
      <c r="N286" s="86">
        <f>AVERAGE($I$6:I286)</f>
        <v>3663.6766614077578</v>
      </c>
      <c r="P286" s="47">
        <v>281</v>
      </c>
      <c r="Q286" s="71">
        <v>20</v>
      </c>
      <c r="R286" s="72">
        <v>4</v>
      </c>
      <c r="S286" s="73">
        <v>18</v>
      </c>
      <c r="T286" s="72">
        <v>7968</v>
      </c>
      <c r="U286" s="73">
        <v>34</v>
      </c>
      <c r="V286" s="86">
        <v>6438.8255931931799</v>
      </c>
      <c r="W286" s="47" t="s">
        <v>117</v>
      </c>
      <c r="Y286" s="72">
        <f>AVERAGE($T$6:T286)</f>
        <v>6355.0498220640566</v>
      </c>
      <c r="Z286" s="73">
        <f>AVERAGE($U$6:U286)</f>
        <v>26.647686832740213</v>
      </c>
      <c r="AA286" s="86">
        <f>AVERAGE($V$6:V286)</f>
        <v>4816.1654190857853</v>
      </c>
      <c r="AC286" s="47">
        <v>281</v>
      </c>
      <c r="AD286" s="74">
        <v>13</v>
      </c>
      <c r="AE286" s="74">
        <v>5</v>
      </c>
      <c r="AF286" s="73">
        <v>33</v>
      </c>
      <c r="AG286" s="72">
        <v>14535</v>
      </c>
      <c r="AH286" s="73">
        <v>41</v>
      </c>
      <c r="AI286" s="86">
        <v>12957.397094144564</v>
      </c>
      <c r="AJ286" s="47" t="s">
        <v>117</v>
      </c>
      <c r="AM286" s="72">
        <f>AVERAGE($AG$6:AG286)</f>
        <v>9465.3594306049818</v>
      </c>
      <c r="AN286" s="73">
        <f>AVERAGE($AH$6:AH286)</f>
        <v>26.416370106761565</v>
      </c>
      <c r="AO286" s="47">
        <f>AVERAGE($AI$6:AI286)</f>
        <v>7912.2963917539055</v>
      </c>
    </row>
    <row r="287" spans="3:41" x14ac:dyDescent="0.35">
      <c r="C287" s="49">
        <v>282</v>
      </c>
      <c r="D287" s="74">
        <v>13</v>
      </c>
      <c r="E287" s="74">
        <v>4</v>
      </c>
      <c r="F287" s="73">
        <v>5</v>
      </c>
      <c r="G287" s="72">
        <v>2948</v>
      </c>
      <c r="H287" s="73">
        <v>14</v>
      </c>
      <c r="I287" s="86">
        <v>1338.9416858446939</v>
      </c>
      <c r="J287" s="47" t="s">
        <v>117</v>
      </c>
      <c r="L287" s="72">
        <f>AVERAGE($G$6:G287)</f>
        <v>5198.0957446808507</v>
      </c>
      <c r="M287" s="73">
        <f>AVERAGE($H$6:H287)</f>
        <v>24.875886524822697</v>
      </c>
      <c r="N287" s="86">
        <f>AVERAGE($I$6:I287)</f>
        <v>3655.4329203596617</v>
      </c>
      <c r="P287" s="47">
        <v>282</v>
      </c>
      <c r="Q287" s="71">
        <v>12</v>
      </c>
      <c r="R287" s="72">
        <v>9</v>
      </c>
      <c r="S287" s="73">
        <v>17</v>
      </c>
      <c r="T287" s="72">
        <v>4933</v>
      </c>
      <c r="U287" s="73">
        <v>20</v>
      </c>
      <c r="V287" s="86">
        <v>3374.1582373561751</v>
      </c>
      <c r="W287" s="47" t="s">
        <v>117</v>
      </c>
      <c r="Y287" s="72">
        <f>AVERAGE($T$6:T287)</f>
        <v>6350.0070921985816</v>
      </c>
      <c r="Z287" s="73">
        <f>AVERAGE($U$6:U287)</f>
        <v>26.624113475177303</v>
      </c>
      <c r="AA287" s="86">
        <f>AVERAGE($V$6:V287)</f>
        <v>4811.0519184413542</v>
      </c>
      <c r="AC287" s="47">
        <v>282</v>
      </c>
      <c r="AD287" s="74">
        <v>19</v>
      </c>
      <c r="AE287" s="74">
        <v>8</v>
      </c>
      <c r="AF287" s="73">
        <v>25</v>
      </c>
      <c r="AG287" s="72">
        <v>12896</v>
      </c>
      <c r="AH287" s="73">
        <v>36</v>
      </c>
      <c r="AI287" s="86">
        <v>11329.772833233477</v>
      </c>
      <c r="AJ287" s="47" t="s">
        <v>117</v>
      </c>
      <c r="AM287" s="72">
        <f>AVERAGE($AG$6:AG287)</f>
        <v>9477.5248226950353</v>
      </c>
      <c r="AN287" s="73">
        <f>AVERAGE($AH$6:AH287)</f>
        <v>26.450354609929079</v>
      </c>
      <c r="AO287" s="47">
        <f>AVERAGE($AI$6:AI287)</f>
        <v>7924.4151025392948</v>
      </c>
    </row>
    <row r="288" spans="3:41" x14ac:dyDescent="0.35">
      <c r="C288" s="49">
        <v>283</v>
      </c>
      <c r="D288" s="74">
        <v>17</v>
      </c>
      <c r="E288" s="74">
        <v>6</v>
      </c>
      <c r="F288" s="73">
        <v>35</v>
      </c>
      <c r="G288" s="72">
        <v>9422</v>
      </c>
      <c r="H288" s="73">
        <v>46</v>
      </c>
      <c r="I288" s="86">
        <v>7861.9167145155607</v>
      </c>
      <c r="J288" s="47" t="s">
        <v>117</v>
      </c>
      <c r="L288" s="72">
        <f>AVERAGE($G$6:G288)</f>
        <v>5213.0212014134277</v>
      </c>
      <c r="M288" s="73">
        <f>AVERAGE($H$6:H288)</f>
        <v>24.950530035335689</v>
      </c>
      <c r="N288" s="86">
        <f>AVERAGE($I$6:I288)</f>
        <v>3670.2968206923679</v>
      </c>
      <c r="P288" s="47">
        <v>283</v>
      </c>
      <c r="Q288" s="71">
        <v>15</v>
      </c>
      <c r="R288" s="72">
        <v>5</v>
      </c>
      <c r="S288" s="73">
        <v>22</v>
      </c>
      <c r="T288" s="72">
        <v>7545</v>
      </c>
      <c r="U288" s="73">
        <v>32</v>
      </c>
      <c r="V288" s="86">
        <v>5959.0043814652145</v>
      </c>
      <c r="W288" s="47" t="s">
        <v>117</v>
      </c>
      <c r="Y288" s="72">
        <f>AVERAGE($T$6:T288)</f>
        <v>6354.2296819787989</v>
      </c>
      <c r="Z288" s="73">
        <f>AVERAGE($U$6:U288)</f>
        <v>26.643109540636043</v>
      </c>
      <c r="AA288" s="86">
        <f>AVERAGE($V$6:V288)</f>
        <v>4815.1082875686479</v>
      </c>
      <c r="AC288" s="47">
        <v>283</v>
      </c>
      <c r="AD288" s="74">
        <v>17</v>
      </c>
      <c r="AE288" s="74">
        <v>3</v>
      </c>
      <c r="AF288" s="73">
        <v>35</v>
      </c>
      <c r="AG288" s="72">
        <v>17261</v>
      </c>
      <c r="AH288" s="73">
        <v>49</v>
      </c>
      <c r="AI288" s="86">
        <v>15667.59333267526</v>
      </c>
      <c r="AJ288" s="47" t="s">
        <v>117</v>
      </c>
      <c r="AM288" s="72">
        <f>AVERAGE($AG$6:AG288)</f>
        <v>9505.0282685512375</v>
      </c>
      <c r="AN288" s="73">
        <f>AVERAGE($AH$6:AH288)</f>
        <v>26.530035335689046</v>
      </c>
      <c r="AO288" s="47">
        <f>AVERAGE($AI$6:AI288)</f>
        <v>7951.7761563560298</v>
      </c>
    </row>
    <row r="289" spans="3:41" x14ac:dyDescent="0.35">
      <c r="C289" s="49">
        <v>284</v>
      </c>
      <c r="D289" s="74">
        <v>12</v>
      </c>
      <c r="E289" s="74">
        <v>3</v>
      </c>
      <c r="F289" s="73">
        <v>3</v>
      </c>
      <c r="G289" s="72">
        <v>2511</v>
      </c>
      <c r="H289" s="73">
        <v>12</v>
      </c>
      <c r="I289" s="86">
        <v>980.07694851592532</v>
      </c>
      <c r="J289" s="47" t="s">
        <v>117</v>
      </c>
      <c r="L289" s="72">
        <f>AVERAGE($G$6:G289)</f>
        <v>5203.5070422535209</v>
      </c>
      <c r="M289" s="73">
        <f>AVERAGE($H$6:H289)</f>
        <v>24.904929577464788</v>
      </c>
      <c r="N289" s="86">
        <f>AVERAGE($I$6:I289)</f>
        <v>3660.8242155086482</v>
      </c>
      <c r="P289" s="47">
        <v>284</v>
      </c>
      <c r="Q289" s="71">
        <v>13</v>
      </c>
      <c r="R289" s="72">
        <v>7</v>
      </c>
      <c r="S289" s="73">
        <v>4</v>
      </c>
      <c r="T289" s="72">
        <v>2559</v>
      </c>
      <c r="U289" s="73">
        <v>10</v>
      </c>
      <c r="V289" s="86">
        <v>1017.4693313645203</v>
      </c>
      <c r="W289" s="47" t="s">
        <v>117</v>
      </c>
      <c r="Y289" s="72">
        <f>AVERAGE($T$6:T289)</f>
        <v>6340.8661971830988</v>
      </c>
      <c r="Z289" s="73">
        <f>AVERAGE($U$6:U289)</f>
        <v>26.58450704225352</v>
      </c>
      <c r="AA289" s="86">
        <f>AVERAGE($V$6:V289)</f>
        <v>4801.7363194129994</v>
      </c>
      <c r="AC289" s="47">
        <v>284</v>
      </c>
      <c r="AD289" s="74">
        <v>12</v>
      </c>
      <c r="AE289" s="74">
        <v>8</v>
      </c>
      <c r="AF289" s="73">
        <v>25</v>
      </c>
      <c r="AG289" s="72">
        <v>10446</v>
      </c>
      <c r="AH289" s="73">
        <v>29</v>
      </c>
      <c r="AI289" s="86">
        <v>8916.2106481493229</v>
      </c>
      <c r="AJ289" s="47" t="s">
        <v>117</v>
      </c>
      <c r="AM289" s="72">
        <f>AVERAGE($AG$6:AG289)</f>
        <v>9508.3415492957738</v>
      </c>
      <c r="AN289" s="73">
        <f>AVERAGE($AH$6:AH289)</f>
        <v>26.538732394366196</v>
      </c>
      <c r="AO289" s="47">
        <f>AVERAGE($AI$6:AI289)</f>
        <v>7955.1720524538932</v>
      </c>
    </row>
    <row r="290" spans="3:41" x14ac:dyDescent="0.35">
      <c r="C290" s="49">
        <v>285</v>
      </c>
      <c r="D290" s="74">
        <v>17</v>
      </c>
      <c r="E290" s="74">
        <v>7</v>
      </c>
      <c r="F290" s="73">
        <v>25</v>
      </c>
      <c r="G290" s="72">
        <v>7259</v>
      </c>
      <c r="H290" s="73">
        <v>35</v>
      </c>
      <c r="I290" s="86">
        <v>5756.8535123666461</v>
      </c>
      <c r="J290" s="47" t="s">
        <v>117</v>
      </c>
      <c r="L290" s="72">
        <f>AVERAGE($G$6:G290)</f>
        <v>5210.7192982456145</v>
      </c>
      <c r="M290" s="73">
        <f>AVERAGE($H$6:H290)</f>
        <v>24.940350877192984</v>
      </c>
      <c r="N290" s="86">
        <f>AVERAGE($I$6:I290)</f>
        <v>3668.1787042695537</v>
      </c>
      <c r="P290" s="47">
        <v>285</v>
      </c>
      <c r="Q290" s="71">
        <v>11</v>
      </c>
      <c r="R290" s="72">
        <v>4</v>
      </c>
      <c r="S290" s="73">
        <v>28</v>
      </c>
      <c r="T290" s="72">
        <v>8198</v>
      </c>
      <c r="U290" s="73">
        <v>35</v>
      </c>
      <c r="V290" s="86">
        <v>6639.0572494880089</v>
      </c>
      <c r="W290" s="47" t="s">
        <v>117</v>
      </c>
      <c r="Y290" s="72">
        <f>AVERAGE($T$6:T290)</f>
        <v>6347.3824561403508</v>
      </c>
      <c r="Z290" s="73">
        <f>AVERAGE($U$6:U290)</f>
        <v>26.614035087719298</v>
      </c>
      <c r="AA290" s="86">
        <f>AVERAGE($V$6:V290)</f>
        <v>4808.1830595185265</v>
      </c>
      <c r="AC290" s="47">
        <v>285</v>
      </c>
      <c r="AD290" s="74">
        <v>22</v>
      </c>
      <c r="AE290" s="74">
        <v>8</v>
      </c>
      <c r="AF290" s="73">
        <v>35</v>
      </c>
      <c r="AG290" s="72">
        <v>17446</v>
      </c>
      <c r="AH290" s="73">
        <v>49</v>
      </c>
      <c r="AI290" s="86">
        <v>15951.415536672166</v>
      </c>
      <c r="AJ290" s="47" t="s">
        <v>117</v>
      </c>
      <c r="AM290" s="72">
        <f>AVERAGE($AG$6:AG290)</f>
        <v>9536.1929824561412</v>
      </c>
      <c r="AN290" s="73">
        <f>AVERAGE($AH$6:AH290)</f>
        <v>26.617543859649121</v>
      </c>
      <c r="AO290" s="47">
        <f>AVERAGE($AI$6:AI290)</f>
        <v>7983.2290471353617</v>
      </c>
    </row>
    <row r="291" spans="3:41" x14ac:dyDescent="0.35">
      <c r="C291" s="49">
        <v>286</v>
      </c>
      <c r="D291" s="74">
        <v>20</v>
      </c>
      <c r="E291" s="74">
        <v>10</v>
      </c>
      <c r="F291" s="73">
        <v>7</v>
      </c>
      <c r="G291" s="72">
        <v>3770</v>
      </c>
      <c r="H291" s="73">
        <v>17</v>
      </c>
      <c r="I291" s="86">
        <v>2255.6983411697292</v>
      </c>
      <c r="J291" s="47" t="s">
        <v>117</v>
      </c>
      <c r="L291" s="72">
        <f>AVERAGE($G$6:G291)</f>
        <v>5205.681818181818</v>
      </c>
      <c r="M291" s="73">
        <f>AVERAGE($H$6:H291)</f>
        <v>24.912587412587413</v>
      </c>
      <c r="N291" s="86">
        <f>AVERAGE($I$6:I291)</f>
        <v>3663.2399617412325</v>
      </c>
      <c r="P291" s="47">
        <v>286</v>
      </c>
      <c r="Q291" s="71">
        <v>19</v>
      </c>
      <c r="R291" s="72">
        <v>7</v>
      </c>
      <c r="S291" s="73">
        <v>26</v>
      </c>
      <c r="T291" s="72">
        <v>8999</v>
      </c>
      <c r="U291" s="73">
        <v>38</v>
      </c>
      <c r="V291" s="86">
        <v>7442.1125355147624</v>
      </c>
      <c r="W291" s="47" t="s">
        <v>117</v>
      </c>
      <c r="Y291" s="72">
        <f>AVERAGE($T$6:T291)</f>
        <v>6356.6538461538457</v>
      </c>
      <c r="Z291" s="73">
        <f>AVERAGE($U$6:U291)</f>
        <v>26.653846153846153</v>
      </c>
      <c r="AA291" s="86">
        <f>AVERAGE($V$6:V291)</f>
        <v>4817.392603140891</v>
      </c>
      <c r="AC291" s="47">
        <v>286</v>
      </c>
      <c r="AD291" s="74">
        <v>8</v>
      </c>
      <c r="AE291" s="74">
        <v>5</v>
      </c>
      <c r="AF291" s="73">
        <v>34</v>
      </c>
      <c r="AG291" s="72">
        <v>13135</v>
      </c>
      <c r="AH291" s="73">
        <v>37</v>
      </c>
      <c r="AI291" s="86">
        <v>11581.159849866817</v>
      </c>
      <c r="AJ291" s="47" t="s">
        <v>117</v>
      </c>
      <c r="AM291" s="72">
        <f>AVERAGE($AG$6:AG291)</f>
        <v>9548.7762237762236</v>
      </c>
      <c r="AN291" s="73">
        <f>AVERAGE($AH$6:AH291)</f>
        <v>26.653846153846153</v>
      </c>
      <c r="AO291" s="47">
        <f>AVERAGE($AI$6:AI291)</f>
        <v>7995.8092247672894</v>
      </c>
    </row>
    <row r="292" spans="3:41" x14ac:dyDescent="0.35">
      <c r="C292" s="49">
        <v>287</v>
      </c>
      <c r="D292" s="74">
        <v>18</v>
      </c>
      <c r="E292" s="74">
        <v>4</v>
      </c>
      <c r="F292" s="73">
        <v>14</v>
      </c>
      <c r="G292" s="72">
        <v>5748</v>
      </c>
      <c r="H292" s="73">
        <v>28</v>
      </c>
      <c r="I292" s="86">
        <v>4215.0570790319107</v>
      </c>
      <c r="J292" s="47" t="s">
        <v>117</v>
      </c>
      <c r="L292" s="72">
        <f>AVERAGE($G$6:G292)</f>
        <v>5207.5714285714284</v>
      </c>
      <c r="M292" s="73">
        <f>AVERAGE($H$6:H292)</f>
        <v>24.923344947735192</v>
      </c>
      <c r="N292" s="86">
        <f>AVERAGE($I$6:I292)</f>
        <v>3665.1626694669835</v>
      </c>
      <c r="P292" s="47">
        <v>287</v>
      </c>
      <c r="Q292" s="71">
        <v>8</v>
      </c>
      <c r="R292" s="72">
        <v>9</v>
      </c>
      <c r="S292" s="73">
        <v>12</v>
      </c>
      <c r="T292" s="72">
        <v>2863</v>
      </c>
      <c r="U292" s="73">
        <v>11</v>
      </c>
      <c r="V292" s="86">
        <v>1304.0320499477798</v>
      </c>
      <c r="W292" s="47" t="s">
        <v>117</v>
      </c>
      <c r="Y292" s="72">
        <f>AVERAGE($T$6:T292)</f>
        <v>6344.480836236934</v>
      </c>
      <c r="Z292" s="73">
        <f>AVERAGE($U$6:U292)</f>
        <v>26.599303135888501</v>
      </c>
      <c r="AA292" s="86">
        <f>AVERAGE($V$6:V292)</f>
        <v>4805.150928739522</v>
      </c>
      <c r="AC292" s="47">
        <v>287</v>
      </c>
      <c r="AD292" s="74">
        <v>19</v>
      </c>
      <c r="AE292" s="74">
        <v>5</v>
      </c>
      <c r="AF292" s="73">
        <v>8</v>
      </c>
      <c r="AG292" s="72">
        <v>7885</v>
      </c>
      <c r="AH292" s="73">
        <v>22</v>
      </c>
      <c r="AI292" s="86">
        <v>6403.5643778282401</v>
      </c>
      <c r="AJ292" s="47" t="s">
        <v>117</v>
      </c>
      <c r="AM292" s="72">
        <f>AVERAGE($AG$6:AG292)</f>
        <v>9542.9790940766543</v>
      </c>
      <c r="AN292" s="73">
        <f>AVERAGE($AH$6:AH292)</f>
        <v>26.637630662020907</v>
      </c>
      <c r="AO292" s="47">
        <f>AVERAGE($AI$6:AI292)</f>
        <v>7990.26133331454</v>
      </c>
    </row>
    <row r="293" spans="3:41" x14ac:dyDescent="0.35">
      <c r="C293" s="49">
        <v>288</v>
      </c>
      <c r="D293" s="74">
        <v>14</v>
      </c>
      <c r="E293" s="74">
        <v>8</v>
      </c>
      <c r="F293" s="73">
        <v>32</v>
      </c>
      <c r="G293" s="72">
        <v>7896</v>
      </c>
      <c r="H293" s="73">
        <v>38</v>
      </c>
      <c r="I293" s="86">
        <v>6359.9354546712784</v>
      </c>
      <c r="J293" s="47" t="s">
        <v>117</v>
      </c>
      <c r="L293" s="72">
        <f>AVERAGE($G$6:G293)</f>
        <v>5216.90625</v>
      </c>
      <c r="M293" s="73">
        <f>AVERAGE($H$6:H293)</f>
        <v>24.96875</v>
      </c>
      <c r="N293" s="86">
        <f>AVERAGE($I$6:I293)</f>
        <v>3674.5195194156095</v>
      </c>
      <c r="P293" s="47">
        <v>288</v>
      </c>
      <c r="Q293" s="71">
        <v>10</v>
      </c>
      <c r="R293" s="72">
        <v>5</v>
      </c>
      <c r="S293" s="73">
        <v>34</v>
      </c>
      <c r="T293" s="72">
        <v>9155</v>
      </c>
      <c r="U293" s="73">
        <v>39</v>
      </c>
      <c r="V293" s="86">
        <v>7579.6151721840397</v>
      </c>
      <c r="W293" s="47" t="s">
        <v>117</v>
      </c>
      <c r="Y293" s="72">
        <f>AVERAGE($T$6:T293)</f>
        <v>6354.239583333333</v>
      </c>
      <c r="Z293" s="73">
        <f>AVERAGE($U$6:U293)</f>
        <v>26.642361111111111</v>
      </c>
      <c r="AA293" s="86">
        <f>AVERAGE($V$6:V293)</f>
        <v>4814.7844851403706</v>
      </c>
      <c r="AC293" s="47">
        <v>288</v>
      </c>
      <c r="AD293" s="74">
        <v>15</v>
      </c>
      <c r="AE293" s="74">
        <v>5</v>
      </c>
      <c r="AF293" s="73">
        <v>16</v>
      </c>
      <c r="AG293" s="72">
        <v>9285</v>
      </c>
      <c r="AH293" s="73">
        <v>26</v>
      </c>
      <c r="AI293" s="86">
        <v>7697.4591224050091</v>
      </c>
      <c r="AJ293" s="47" t="s">
        <v>117</v>
      </c>
      <c r="AM293" s="72">
        <f>AVERAGE($AG$6:AG293)</f>
        <v>9542.0833333333339</v>
      </c>
      <c r="AN293" s="73">
        <f>AVERAGE($AH$6:AH293)</f>
        <v>26.635416666666668</v>
      </c>
      <c r="AO293" s="47">
        <f>AVERAGE($AI$6:AI293)</f>
        <v>7989.2446589711035</v>
      </c>
    </row>
    <row r="294" spans="3:41" x14ac:dyDescent="0.35">
      <c r="C294" s="49">
        <v>289</v>
      </c>
      <c r="D294" s="74">
        <v>26</v>
      </c>
      <c r="E294" s="74">
        <v>8</v>
      </c>
      <c r="F294" s="73">
        <v>5</v>
      </c>
      <c r="G294" s="72">
        <v>4896</v>
      </c>
      <c r="H294" s="73">
        <v>23</v>
      </c>
      <c r="I294" s="86">
        <v>3353.0617419822947</v>
      </c>
      <c r="J294" s="47" t="s">
        <v>117</v>
      </c>
      <c r="L294" s="72">
        <f>AVERAGE($G$6:G294)</f>
        <v>5215.7958477508655</v>
      </c>
      <c r="M294" s="73">
        <f>AVERAGE($H$6:H294)</f>
        <v>24.961937716262977</v>
      </c>
      <c r="N294" s="86">
        <f>AVERAGE($I$6:I294)</f>
        <v>3673.4072087670515</v>
      </c>
      <c r="P294" s="47">
        <v>289</v>
      </c>
      <c r="Q294" s="71">
        <v>16</v>
      </c>
      <c r="R294" s="72">
        <v>2</v>
      </c>
      <c r="S294" s="73">
        <v>2</v>
      </c>
      <c r="T294" s="72">
        <v>3754</v>
      </c>
      <c r="U294" s="73">
        <v>16</v>
      </c>
      <c r="V294" s="86">
        <v>2195.4252383780217</v>
      </c>
      <c r="W294" s="47" t="s">
        <v>117</v>
      </c>
      <c r="Y294" s="72">
        <f>AVERAGE($T$6:T294)</f>
        <v>6345.2422145328719</v>
      </c>
      <c r="Z294" s="73">
        <f>AVERAGE($U$6:U294)</f>
        <v>26.605536332179931</v>
      </c>
      <c r="AA294" s="86">
        <f>AVERAGE($V$6:V294)</f>
        <v>4805.720958334965</v>
      </c>
      <c r="AC294" s="47">
        <v>289</v>
      </c>
      <c r="AD294" s="74">
        <v>14</v>
      </c>
      <c r="AE294" s="74">
        <v>5</v>
      </c>
      <c r="AF294" s="73">
        <v>33</v>
      </c>
      <c r="AG294" s="72">
        <v>14885</v>
      </c>
      <c r="AH294" s="73">
        <v>42</v>
      </c>
      <c r="AI294" s="86">
        <v>13304.140034030188</v>
      </c>
      <c r="AJ294" s="47" t="s">
        <v>117</v>
      </c>
      <c r="AM294" s="72">
        <f>AVERAGE($AG$6:AG294)</f>
        <v>9560.5709342560549</v>
      </c>
      <c r="AN294" s="73">
        <f>AVERAGE($AH$6:AH294)</f>
        <v>26.688581314878892</v>
      </c>
      <c r="AO294" s="47">
        <f>AVERAGE($AI$6:AI294)</f>
        <v>8007.6353004072944</v>
      </c>
    </row>
    <row r="295" spans="3:41" x14ac:dyDescent="0.35">
      <c r="C295" s="49">
        <v>290</v>
      </c>
      <c r="D295" s="74">
        <v>13</v>
      </c>
      <c r="E295" s="74">
        <v>8</v>
      </c>
      <c r="F295" s="73">
        <v>35</v>
      </c>
      <c r="G295" s="72">
        <v>8296</v>
      </c>
      <c r="H295" s="73">
        <v>40</v>
      </c>
      <c r="I295" s="86">
        <v>6739.5068140330113</v>
      </c>
      <c r="J295" s="47" t="s">
        <v>117</v>
      </c>
      <c r="L295" s="72">
        <f>AVERAGE($G$6:G295)</f>
        <v>5226.4172413793103</v>
      </c>
      <c r="M295" s="73">
        <f>AVERAGE($H$6:H295)</f>
        <v>25.013793103448275</v>
      </c>
      <c r="N295" s="86">
        <f>AVERAGE($I$6:I295)</f>
        <v>3683.9799660265894</v>
      </c>
      <c r="P295" s="47">
        <v>290</v>
      </c>
      <c r="Q295" s="71">
        <v>18</v>
      </c>
      <c r="R295" s="72">
        <v>8</v>
      </c>
      <c r="S295" s="73">
        <v>18</v>
      </c>
      <c r="T295" s="72">
        <v>6736</v>
      </c>
      <c r="U295" s="73">
        <v>28</v>
      </c>
      <c r="V295" s="86">
        <v>5149.4422850227402</v>
      </c>
      <c r="W295" s="47" t="s">
        <v>117</v>
      </c>
      <c r="Y295" s="72">
        <f>AVERAGE($T$6:T295)</f>
        <v>6346.5896551724136</v>
      </c>
      <c r="Z295" s="73">
        <f>AVERAGE($U$6:U295)</f>
        <v>26.610344827586207</v>
      </c>
      <c r="AA295" s="86">
        <f>AVERAGE($V$6:V295)</f>
        <v>4806.906204289061</v>
      </c>
      <c r="AC295" s="47">
        <v>290</v>
      </c>
      <c r="AD295" s="74">
        <v>13</v>
      </c>
      <c r="AE295" s="74">
        <v>4</v>
      </c>
      <c r="AF295" s="73">
        <v>29</v>
      </c>
      <c r="AG295" s="72">
        <v>13448</v>
      </c>
      <c r="AH295" s="73">
        <v>38</v>
      </c>
      <c r="AI295" s="86">
        <v>11928.179326809122</v>
      </c>
      <c r="AJ295" s="47" t="s">
        <v>117</v>
      </c>
      <c r="AM295" s="72">
        <f>AVERAGE($AG$6:AG295)</f>
        <v>9573.9758620689663</v>
      </c>
      <c r="AN295" s="73">
        <f>AVERAGE($AH$6:AH295)</f>
        <v>26.72758620689655</v>
      </c>
      <c r="AO295" s="47">
        <f>AVERAGE($AI$6:AI295)</f>
        <v>8021.1544177397136</v>
      </c>
    </row>
    <row r="296" spans="3:41" x14ac:dyDescent="0.35">
      <c r="C296" s="49">
        <v>291</v>
      </c>
      <c r="D296" s="74">
        <v>20</v>
      </c>
      <c r="E296" s="74">
        <v>8</v>
      </c>
      <c r="F296" s="73">
        <v>17</v>
      </c>
      <c r="G296" s="72">
        <v>6096</v>
      </c>
      <c r="H296" s="73">
        <v>29</v>
      </c>
      <c r="I296" s="86">
        <v>4550.670549685583</v>
      </c>
      <c r="J296" s="47" t="s">
        <v>117</v>
      </c>
      <c r="L296" s="72">
        <f>AVERAGE($G$6:G296)</f>
        <v>5229.405498281787</v>
      </c>
      <c r="M296" s="73">
        <f>AVERAGE($H$6:H296)</f>
        <v>25.027491408934708</v>
      </c>
      <c r="N296" s="86">
        <f>AVERAGE($I$6:I296)</f>
        <v>3686.9582841834936</v>
      </c>
      <c r="P296" s="47">
        <v>291</v>
      </c>
      <c r="Q296" s="71">
        <v>14</v>
      </c>
      <c r="R296" s="72">
        <v>7</v>
      </c>
      <c r="S296" s="73">
        <v>33</v>
      </c>
      <c r="T296" s="72">
        <v>9459</v>
      </c>
      <c r="U296" s="73">
        <v>40</v>
      </c>
      <c r="V296" s="86">
        <v>7914.3821324424971</v>
      </c>
      <c r="W296" s="47" t="s">
        <v>117</v>
      </c>
      <c r="Y296" s="72">
        <f>AVERAGE($T$6:T296)</f>
        <v>6357.2852233676977</v>
      </c>
      <c r="Z296" s="73">
        <f>AVERAGE($U$6:U296)</f>
        <v>26.656357388316152</v>
      </c>
      <c r="AA296" s="86">
        <f>AVERAGE($V$6:V296)</f>
        <v>4817.5848157260134</v>
      </c>
      <c r="AC296" s="47">
        <v>291</v>
      </c>
      <c r="AD296" s="74">
        <v>14</v>
      </c>
      <c r="AE296" s="74">
        <v>6</v>
      </c>
      <c r="AF296" s="73">
        <v>23</v>
      </c>
      <c r="AG296" s="72">
        <v>11072</v>
      </c>
      <c r="AH296" s="73">
        <v>31</v>
      </c>
      <c r="AI296" s="86">
        <v>9574.6944907442121</v>
      </c>
      <c r="AJ296" s="47" t="s">
        <v>117</v>
      </c>
      <c r="AM296" s="72">
        <f>AVERAGE($AG$6:AG296)</f>
        <v>9579.1237113402058</v>
      </c>
      <c r="AN296" s="73">
        <f>AVERAGE($AH$6:AH296)</f>
        <v>26.742268041237114</v>
      </c>
      <c r="AO296" s="47">
        <f>AVERAGE($AI$6:AI296)</f>
        <v>8026.4930434201415</v>
      </c>
    </row>
    <row r="297" spans="3:41" x14ac:dyDescent="0.35">
      <c r="C297" s="49">
        <v>292</v>
      </c>
      <c r="D297" s="74">
        <v>15</v>
      </c>
      <c r="E297" s="74">
        <v>7</v>
      </c>
      <c r="F297" s="73">
        <v>19</v>
      </c>
      <c r="G297" s="72">
        <v>5659</v>
      </c>
      <c r="H297" s="73">
        <v>27</v>
      </c>
      <c r="I297" s="86">
        <v>4090.6897960012784</v>
      </c>
      <c r="J297" s="47" t="s">
        <v>117</v>
      </c>
      <c r="L297" s="72">
        <f>AVERAGE($G$6:G297)</f>
        <v>5230.8767123287671</v>
      </c>
      <c r="M297" s="73">
        <f>AVERAGE($H$6:H297)</f>
        <v>25.034246575342465</v>
      </c>
      <c r="N297" s="86">
        <f>AVERAGE($I$6:I297)</f>
        <v>3688.3409263472527</v>
      </c>
      <c r="P297" s="47">
        <v>292</v>
      </c>
      <c r="Q297" s="71">
        <v>16</v>
      </c>
      <c r="R297" s="72">
        <v>2</v>
      </c>
      <c r="S297" s="73">
        <v>13</v>
      </c>
      <c r="T297" s="72">
        <v>6284</v>
      </c>
      <c r="U297" s="73">
        <v>27</v>
      </c>
      <c r="V297" s="86">
        <v>4676.5319894526683</v>
      </c>
      <c r="W297" s="47" t="s">
        <v>117</v>
      </c>
      <c r="Y297" s="72">
        <f>AVERAGE($T$6:T297)</f>
        <v>6357.0342465753429</v>
      </c>
      <c r="Z297" s="73">
        <f>AVERAGE($U$6:U297)</f>
        <v>26.657534246575342</v>
      </c>
      <c r="AA297" s="86">
        <f>AVERAGE($V$6:V297)</f>
        <v>4817.1017581017904</v>
      </c>
      <c r="AC297" s="47">
        <v>292</v>
      </c>
      <c r="AD297" s="74">
        <v>12</v>
      </c>
      <c r="AE297" s="74">
        <v>5</v>
      </c>
      <c r="AF297" s="73">
        <v>28</v>
      </c>
      <c r="AG297" s="72">
        <v>12435</v>
      </c>
      <c r="AH297" s="73">
        <v>35</v>
      </c>
      <c r="AI297" s="86">
        <v>10891.310739703078</v>
      </c>
      <c r="AJ297" s="47" t="s">
        <v>117</v>
      </c>
      <c r="AM297" s="72">
        <f>AVERAGE($AG$6:AG297)</f>
        <v>9588.9041095890407</v>
      </c>
      <c r="AN297" s="73">
        <f>AVERAGE($AH$6:AH297)</f>
        <v>26.770547945205479</v>
      </c>
      <c r="AO297" s="47">
        <f>AVERAGE($AI$6:AI297)</f>
        <v>8036.3040629279603</v>
      </c>
    </row>
    <row r="298" spans="3:41" x14ac:dyDescent="0.35">
      <c r="C298" s="49">
        <v>293</v>
      </c>
      <c r="D298" s="74">
        <v>17</v>
      </c>
      <c r="E298" s="74">
        <v>3</v>
      </c>
      <c r="F298" s="73">
        <v>21</v>
      </c>
      <c r="G298" s="72">
        <v>7111</v>
      </c>
      <c r="H298" s="73">
        <v>35</v>
      </c>
      <c r="I298" s="86">
        <v>5555.9978453885133</v>
      </c>
      <c r="J298" s="47" t="s">
        <v>117</v>
      </c>
      <c r="L298" s="72">
        <f>AVERAGE($G$6:G298)</f>
        <v>5237.2935153583621</v>
      </c>
      <c r="M298" s="73">
        <f>AVERAGE($H$6:H298)</f>
        <v>25.068259385665527</v>
      </c>
      <c r="N298" s="86">
        <f>AVERAGE($I$6:I298)</f>
        <v>3694.7151820436388</v>
      </c>
      <c r="P298" s="47">
        <v>293</v>
      </c>
      <c r="Q298" s="71">
        <v>14</v>
      </c>
      <c r="R298" s="72">
        <v>4</v>
      </c>
      <c r="S298" s="73">
        <v>10</v>
      </c>
      <c r="T298" s="72">
        <v>4748</v>
      </c>
      <c r="U298" s="73">
        <v>20</v>
      </c>
      <c r="V298" s="86">
        <v>3140.1258800741493</v>
      </c>
      <c r="W298" s="47" t="s">
        <v>117</v>
      </c>
      <c r="Y298" s="72">
        <f>AVERAGE($T$6:T298)</f>
        <v>6351.5426621160414</v>
      </c>
      <c r="Z298" s="73">
        <f>AVERAGE($U$6:U298)</f>
        <v>26.634812286689421</v>
      </c>
      <c r="AA298" s="86">
        <f>AVERAGE($V$6:V298)</f>
        <v>4811.3782909412867</v>
      </c>
      <c r="AC298" s="47">
        <v>293</v>
      </c>
      <c r="AD298" s="74">
        <v>17</v>
      </c>
      <c r="AE298" s="74">
        <v>6</v>
      </c>
      <c r="AF298" s="73">
        <v>23</v>
      </c>
      <c r="AG298" s="72">
        <v>12122</v>
      </c>
      <c r="AH298" s="73">
        <v>34</v>
      </c>
      <c r="AI298" s="86">
        <v>10566.270881592744</v>
      </c>
      <c r="AJ298" s="47" t="s">
        <v>117</v>
      </c>
      <c r="AM298" s="72">
        <f>AVERAGE($AG$6:AG298)</f>
        <v>9597.5494880546066</v>
      </c>
      <c r="AN298" s="73">
        <f>AVERAGE($AH$6:AH298)</f>
        <v>26.795221843003414</v>
      </c>
      <c r="AO298" s="47">
        <f>AVERAGE($AI$6:AI298)</f>
        <v>8044.9387619677718</v>
      </c>
    </row>
    <row r="299" spans="3:41" x14ac:dyDescent="0.35">
      <c r="C299" s="49">
        <v>294</v>
      </c>
      <c r="D299" s="74">
        <v>17</v>
      </c>
      <c r="E299" s="74">
        <v>9</v>
      </c>
      <c r="F299" s="73">
        <v>5</v>
      </c>
      <c r="G299" s="72">
        <v>2933</v>
      </c>
      <c r="H299" s="73">
        <v>13</v>
      </c>
      <c r="I299" s="86">
        <v>1336.4352032553738</v>
      </c>
      <c r="J299" s="47" t="s">
        <v>117</v>
      </c>
      <c r="L299" s="72">
        <f>AVERAGE($G$6:G299)</f>
        <v>5229.4557823129253</v>
      </c>
      <c r="M299" s="73">
        <f>AVERAGE($H$6:H299)</f>
        <v>25.027210884353742</v>
      </c>
      <c r="N299" s="86">
        <f>AVERAGE($I$6:I299)</f>
        <v>3686.69382157157</v>
      </c>
      <c r="P299" s="47">
        <v>294</v>
      </c>
      <c r="Q299" s="71">
        <v>16</v>
      </c>
      <c r="R299" s="72">
        <v>5</v>
      </c>
      <c r="S299" s="73">
        <v>21</v>
      </c>
      <c r="T299" s="72">
        <v>7545</v>
      </c>
      <c r="U299" s="73">
        <v>32</v>
      </c>
      <c r="V299" s="86">
        <v>5979.1747409023847</v>
      </c>
      <c r="W299" s="47" t="s">
        <v>117</v>
      </c>
      <c r="Y299" s="72">
        <f>AVERAGE($T$6:T299)</f>
        <v>6355.6020408163267</v>
      </c>
      <c r="Z299" s="73">
        <f>AVERAGE($U$6:U299)</f>
        <v>26.653061224489797</v>
      </c>
      <c r="AA299" s="86">
        <f>AVERAGE($V$6:V299)</f>
        <v>4815.3503877098619</v>
      </c>
      <c r="AC299" s="47">
        <v>294</v>
      </c>
      <c r="AD299" s="74">
        <v>18</v>
      </c>
      <c r="AE299" s="74">
        <v>9</v>
      </c>
      <c r="AF299" s="73">
        <v>30</v>
      </c>
      <c r="AG299" s="72">
        <v>13983</v>
      </c>
      <c r="AH299" s="73">
        <v>39</v>
      </c>
      <c r="AI299" s="86">
        <v>12376.221548862377</v>
      </c>
      <c r="AJ299" s="47" t="s">
        <v>117</v>
      </c>
      <c r="AM299" s="72">
        <f>AVERAGE($AG$6:AG299)</f>
        <v>9612.4659863945581</v>
      </c>
      <c r="AN299" s="73">
        <f>AVERAGE($AH$6:AH299)</f>
        <v>26.836734693877553</v>
      </c>
      <c r="AO299" s="47">
        <f>AVERAGE($AI$6:AI299)</f>
        <v>8059.6710163449634</v>
      </c>
    </row>
    <row r="300" spans="3:41" x14ac:dyDescent="0.35">
      <c r="C300" s="49">
        <v>295</v>
      </c>
      <c r="D300" s="74">
        <v>15</v>
      </c>
      <c r="E300" s="74">
        <v>7</v>
      </c>
      <c r="F300" s="73">
        <v>18</v>
      </c>
      <c r="G300" s="72">
        <v>5459</v>
      </c>
      <c r="H300" s="73">
        <v>26</v>
      </c>
      <c r="I300" s="86">
        <v>3937.6786340324743</v>
      </c>
      <c r="J300" s="47" t="s">
        <v>117</v>
      </c>
      <c r="L300" s="72">
        <f>AVERAGE($G$6:G300)</f>
        <v>5230.2338983050849</v>
      </c>
      <c r="M300" s="73">
        <f>AVERAGE($H$6:H300)</f>
        <v>25.030508474576273</v>
      </c>
      <c r="N300" s="86">
        <f>AVERAGE($I$6:I300)</f>
        <v>3687.5446175460133</v>
      </c>
      <c r="P300" s="47">
        <v>295</v>
      </c>
      <c r="Q300" s="71">
        <v>10</v>
      </c>
      <c r="R300" s="72">
        <v>10</v>
      </c>
      <c r="S300" s="73">
        <v>30</v>
      </c>
      <c r="T300" s="72">
        <v>7270</v>
      </c>
      <c r="U300" s="73">
        <v>30</v>
      </c>
      <c r="V300" s="86">
        <v>5755.3363432378474</v>
      </c>
      <c r="W300" s="47" t="s">
        <v>117</v>
      </c>
      <c r="Y300" s="72">
        <f>AVERAGE($T$6:T300)</f>
        <v>6358.7016949152539</v>
      </c>
      <c r="Z300" s="73">
        <f>AVERAGE($U$6:U300)</f>
        <v>26.664406779661018</v>
      </c>
      <c r="AA300" s="86">
        <f>AVERAGE($V$6:V300)</f>
        <v>4818.5367807794482</v>
      </c>
      <c r="AC300" s="47">
        <v>295</v>
      </c>
      <c r="AD300" s="74">
        <v>20</v>
      </c>
      <c r="AE300" s="74">
        <v>5</v>
      </c>
      <c r="AF300" s="73">
        <v>2</v>
      </c>
      <c r="AG300" s="72">
        <v>6135</v>
      </c>
      <c r="AH300" s="73">
        <v>17</v>
      </c>
      <c r="AI300" s="86">
        <v>4519.6109090089449</v>
      </c>
      <c r="AJ300" s="47" t="s">
        <v>117</v>
      </c>
      <c r="AM300" s="72">
        <f>AVERAGE($AG$6:AG300)</f>
        <v>9600.6779661016953</v>
      </c>
      <c r="AN300" s="73">
        <f>AVERAGE($AH$6:AH300)</f>
        <v>26.803389830508475</v>
      </c>
      <c r="AO300" s="47">
        <f>AVERAGE($AI$6:AI300)</f>
        <v>8047.6708125912819</v>
      </c>
    </row>
    <row r="301" spans="3:41" x14ac:dyDescent="0.35">
      <c r="C301" s="49">
        <v>296</v>
      </c>
      <c r="D301" s="74">
        <v>15</v>
      </c>
      <c r="E301" s="74">
        <v>9</v>
      </c>
      <c r="F301" s="73">
        <v>19</v>
      </c>
      <c r="G301" s="72">
        <v>5333</v>
      </c>
      <c r="H301" s="73">
        <v>25</v>
      </c>
      <c r="I301" s="86">
        <v>3775.7303656066097</v>
      </c>
      <c r="J301" s="47" t="s">
        <v>117</v>
      </c>
      <c r="L301" s="72">
        <f>AVERAGE($G$6:G301)</f>
        <v>5230.5810810810808</v>
      </c>
      <c r="M301" s="73">
        <f>AVERAGE($H$6:H301)</f>
        <v>25.030405405405407</v>
      </c>
      <c r="N301" s="86">
        <f>AVERAGE($I$6:I301)</f>
        <v>3687.842542370543</v>
      </c>
      <c r="P301" s="47">
        <v>296</v>
      </c>
      <c r="Q301" s="71">
        <v>12</v>
      </c>
      <c r="R301" s="72">
        <v>3</v>
      </c>
      <c r="S301" s="73">
        <v>3</v>
      </c>
      <c r="T301" s="72">
        <v>2871</v>
      </c>
      <c r="U301" s="73">
        <v>12</v>
      </c>
      <c r="V301" s="86">
        <v>1393.4405805431772</v>
      </c>
      <c r="W301" s="47" t="s">
        <v>117</v>
      </c>
      <c r="Y301" s="72">
        <f>AVERAGE($T$6:T301)</f>
        <v>6346.9189189189192</v>
      </c>
      <c r="Z301" s="73">
        <f>AVERAGE($U$6:U301)</f>
        <v>26.614864864864863</v>
      </c>
      <c r="AA301" s="86">
        <f>AVERAGE($V$6:V301)</f>
        <v>4806.9655098327039</v>
      </c>
      <c r="AC301" s="47">
        <v>296</v>
      </c>
      <c r="AD301" s="74">
        <v>23</v>
      </c>
      <c r="AE301" s="74">
        <v>4</v>
      </c>
      <c r="AF301" s="73">
        <v>9</v>
      </c>
      <c r="AG301" s="72">
        <v>9948</v>
      </c>
      <c r="AH301" s="73">
        <v>28</v>
      </c>
      <c r="AI301" s="86">
        <v>8393.807185239657</v>
      </c>
      <c r="AJ301" s="47" t="s">
        <v>117</v>
      </c>
      <c r="AM301" s="72">
        <f>AVERAGE($AG$6:AG301)</f>
        <v>9601.8513513513517</v>
      </c>
      <c r="AN301" s="73">
        <f>AVERAGE($AH$6:AH301)</f>
        <v>26.807432432432432</v>
      </c>
      <c r="AO301" s="47">
        <f>AVERAGE($AI$6:AI301)</f>
        <v>8048.8401922286075</v>
      </c>
    </row>
    <row r="302" spans="3:41" x14ac:dyDescent="0.35">
      <c r="C302" s="49">
        <v>297</v>
      </c>
      <c r="D302" s="74">
        <v>13</v>
      </c>
      <c r="E302" s="74">
        <v>4</v>
      </c>
      <c r="F302" s="73">
        <v>23</v>
      </c>
      <c r="G302" s="72">
        <v>6548</v>
      </c>
      <c r="H302" s="73">
        <v>32</v>
      </c>
      <c r="I302" s="86">
        <v>4939.4211319161241</v>
      </c>
      <c r="J302" s="47" t="s">
        <v>117</v>
      </c>
      <c r="L302" s="72">
        <f>AVERAGE($G$6:G302)</f>
        <v>5235.0168350168351</v>
      </c>
      <c r="M302" s="73">
        <f>AVERAGE($H$6:H302)</f>
        <v>25.053872053872055</v>
      </c>
      <c r="N302" s="86">
        <f>AVERAGE($I$6:I302)</f>
        <v>3692.0566116956124</v>
      </c>
      <c r="P302" s="47">
        <v>297</v>
      </c>
      <c r="Q302" s="71">
        <v>17</v>
      </c>
      <c r="R302" s="72">
        <v>6</v>
      </c>
      <c r="S302" s="73">
        <v>27</v>
      </c>
      <c r="T302" s="72">
        <v>8962</v>
      </c>
      <c r="U302" s="73">
        <v>38</v>
      </c>
      <c r="V302" s="86">
        <v>7406.9523941349671</v>
      </c>
      <c r="W302" s="47" t="s">
        <v>117</v>
      </c>
      <c r="Y302" s="72">
        <f>AVERAGE($T$6:T302)</f>
        <v>6355.7239057239058</v>
      </c>
      <c r="Z302" s="73">
        <f>AVERAGE($U$6:U302)</f>
        <v>26.653198653198654</v>
      </c>
      <c r="AA302" s="86">
        <f>AVERAGE($V$6:V302)</f>
        <v>4815.7196744263147</v>
      </c>
      <c r="AC302" s="47">
        <v>297</v>
      </c>
      <c r="AD302" s="74">
        <v>8</v>
      </c>
      <c r="AE302" s="74">
        <v>6</v>
      </c>
      <c r="AF302" s="73">
        <v>28</v>
      </c>
      <c r="AG302" s="72">
        <v>10722</v>
      </c>
      <c r="AH302" s="73">
        <v>30</v>
      </c>
      <c r="AI302" s="86">
        <v>9161.7163787761365</v>
      </c>
      <c r="AJ302" s="47" t="s">
        <v>117</v>
      </c>
      <c r="AM302" s="72">
        <f>AVERAGE($AG$6:AG302)</f>
        <v>9605.6228956228952</v>
      </c>
      <c r="AN302" s="73">
        <f>AVERAGE($AH$6:AH302)</f>
        <v>26.818181818181817</v>
      </c>
      <c r="AO302" s="47">
        <f>AVERAGE($AI$6:AI302)</f>
        <v>8052.5872500957721</v>
      </c>
    </row>
    <row r="303" spans="3:41" x14ac:dyDescent="0.35">
      <c r="C303" s="49">
        <v>298</v>
      </c>
      <c r="D303" s="74">
        <v>17</v>
      </c>
      <c r="E303" s="74">
        <v>10</v>
      </c>
      <c r="F303" s="73">
        <v>10</v>
      </c>
      <c r="G303" s="72">
        <v>3770</v>
      </c>
      <c r="H303" s="73">
        <v>17</v>
      </c>
      <c r="I303" s="86">
        <v>2240.4809327579924</v>
      </c>
      <c r="J303" s="47" t="s">
        <v>117</v>
      </c>
      <c r="L303" s="72">
        <f>AVERAGE($G$6:G303)</f>
        <v>5230.10067114094</v>
      </c>
      <c r="M303" s="73">
        <f>AVERAGE($H$6:H303)</f>
        <v>25.026845637583893</v>
      </c>
      <c r="N303" s="86">
        <f>AVERAGE($I$6:I303)</f>
        <v>3687.185552370318</v>
      </c>
      <c r="P303" s="47">
        <v>298</v>
      </c>
      <c r="Q303" s="71">
        <v>14</v>
      </c>
      <c r="R303" s="72">
        <v>6</v>
      </c>
      <c r="S303" s="73">
        <v>34</v>
      </c>
      <c r="T303" s="72">
        <v>9882</v>
      </c>
      <c r="U303" s="73">
        <v>42</v>
      </c>
      <c r="V303" s="86">
        <v>8345.9397726651987</v>
      </c>
      <c r="W303" s="47" t="s">
        <v>117</v>
      </c>
      <c r="Y303" s="72">
        <f>AVERAGE($T$6:T303)</f>
        <v>6367.5570469798658</v>
      </c>
      <c r="Z303" s="73">
        <f>AVERAGE($U$6:U303)</f>
        <v>26.70469798657718</v>
      </c>
      <c r="AA303" s="86">
        <f>AVERAGE($V$6:V303)</f>
        <v>4827.5660505949018</v>
      </c>
      <c r="AC303" s="47">
        <v>298</v>
      </c>
      <c r="AD303" s="74">
        <v>12</v>
      </c>
      <c r="AE303" s="74">
        <v>2</v>
      </c>
      <c r="AF303" s="73">
        <v>27</v>
      </c>
      <c r="AG303" s="72">
        <v>13024</v>
      </c>
      <c r="AH303" s="73">
        <v>37</v>
      </c>
      <c r="AI303" s="86">
        <v>11476.952348086505</v>
      </c>
      <c r="AJ303" s="47" t="s">
        <v>117</v>
      </c>
      <c r="AM303" s="72">
        <f>AVERAGE($AG$6:AG303)</f>
        <v>9617.0939597315428</v>
      </c>
      <c r="AN303" s="73">
        <f>AVERAGE($AH$6:AH303)</f>
        <v>26.85234899328859</v>
      </c>
      <c r="AO303" s="47">
        <f>AVERAGE($AI$6:AI303)</f>
        <v>8064.0784081427209</v>
      </c>
    </row>
    <row r="304" spans="3:41" x14ac:dyDescent="0.35">
      <c r="C304" s="49">
        <v>299</v>
      </c>
      <c r="D304" s="74">
        <v>14</v>
      </c>
      <c r="E304" s="74">
        <v>5</v>
      </c>
      <c r="F304" s="73">
        <v>25</v>
      </c>
      <c r="G304" s="72">
        <v>6985</v>
      </c>
      <c r="H304" s="73">
        <v>34</v>
      </c>
      <c r="I304" s="86">
        <v>5477.8016674822438</v>
      </c>
      <c r="J304" s="47" t="s">
        <v>117</v>
      </c>
      <c r="L304" s="72">
        <f>AVERAGE($G$6:G304)</f>
        <v>5235.9698996655516</v>
      </c>
      <c r="M304" s="73">
        <f>AVERAGE($H$6:H304)</f>
        <v>25.056856187290968</v>
      </c>
      <c r="N304" s="86">
        <f>AVERAGE($I$6:I304)</f>
        <v>3693.1742350295558</v>
      </c>
      <c r="P304" s="47">
        <v>299</v>
      </c>
      <c r="Q304" s="71">
        <v>19</v>
      </c>
      <c r="R304" s="72">
        <v>3</v>
      </c>
      <c r="S304" s="73">
        <v>15</v>
      </c>
      <c r="T304" s="72">
        <v>7241</v>
      </c>
      <c r="U304" s="73">
        <v>31</v>
      </c>
      <c r="V304" s="86">
        <v>5744.1722460398269</v>
      </c>
      <c r="W304" s="47" t="s">
        <v>117</v>
      </c>
      <c r="Y304" s="72">
        <f>AVERAGE($T$6:T304)</f>
        <v>6370.478260869565</v>
      </c>
      <c r="Z304" s="73">
        <f>AVERAGE($U$6:U304)</f>
        <v>26.719063545150501</v>
      </c>
      <c r="AA304" s="86">
        <f>AVERAGE($V$6:V304)</f>
        <v>4830.6316231549181</v>
      </c>
      <c r="AC304" s="47">
        <v>299</v>
      </c>
      <c r="AD304" s="74">
        <v>12</v>
      </c>
      <c r="AE304" s="74">
        <v>7</v>
      </c>
      <c r="AF304" s="73">
        <v>21</v>
      </c>
      <c r="AG304" s="72">
        <v>9359</v>
      </c>
      <c r="AH304" s="73">
        <v>26</v>
      </c>
      <c r="AI304" s="86">
        <v>7839.6727804229395</v>
      </c>
      <c r="AJ304" s="47" t="s">
        <v>117</v>
      </c>
      <c r="AM304" s="72">
        <f>AVERAGE($AG$6:AG304)</f>
        <v>9616.2307692307695</v>
      </c>
      <c r="AN304" s="73">
        <f>AVERAGE($AH$6:AH304)</f>
        <v>26.849498327759196</v>
      </c>
      <c r="AO304" s="47">
        <f>AVERAGE($AI$6:AI304)</f>
        <v>8063.3278876486747</v>
      </c>
    </row>
    <row r="305" spans="3:41" x14ac:dyDescent="0.35">
      <c r="C305" s="49">
        <v>300</v>
      </c>
      <c r="D305" s="74">
        <v>17</v>
      </c>
      <c r="E305" s="74">
        <v>7</v>
      </c>
      <c r="F305" s="73">
        <v>21</v>
      </c>
      <c r="G305" s="72">
        <v>6459</v>
      </c>
      <c r="H305" s="73">
        <v>31</v>
      </c>
      <c r="I305" s="86">
        <v>4932.8118515583519</v>
      </c>
      <c r="J305" s="47" t="s">
        <v>117</v>
      </c>
      <c r="L305" s="72">
        <f>AVERAGE($G$6:G305)</f>
        <v>5240.0466666666671</v>
      </c>
      <c r="M305" s="73">
        <f>AVERAGE($H$6:H305)</f>
        <v>25.076666666666668</v>
      </c>
      <c r="N305" s="86">
        <f>AVERAGE($I$6:I305)</f>
        <v>3697.3063604179847</v>
      </c>
      <c r="P305" s="47">
        <v>300</v>
      </c>
      <c r="Q305" s="71">
        <v>8</v>
      </c>
      <c r="R305" s="72">
        <v>6</v>
      </c>
      <c r="S305" s="73">
        <v>33</v>
      </c>
      <c r="T305" s="72">
        <v>8272</v>
      </c>
      <c r="U305" s="73">
        <v>35</v>
      </c>
      <c r="V305" s="86">
        <v>6738.2457641265828</v>
      </c>
      <c r="W305" s="47" t="s">
        <v>117</v>
      </c>
      <c r="Y305" s="72">
        <f>AVERAGE($T$6:T305)</f>
        <v>6376.8166666666666</v>
      </c>
      <c r="Z305" s="73">
        <f>AVERAGE($U$6:U305)</f>
        <v>26.746666666666666</v>
      </c>
      <c r="AA305" s="86">
        <f>AVERAGE($V$6:V305)</f>
        <v>4836.9903369581571</v>
      </c>
      <c r="AC305" s="47">
        <v>300</v>
      </c>
      <c r="AD305" s="74">
        <v>14</v>
      </c>
      <c r="AE305" s="74">
        <v>5</v>
      </c>
      <c r="AF305" s="73">
        <v>25</v>
      </c>
      <c r="AG305" s="72">
        <v>12085</v>
      </c>
      <c r="AH305" s="73">
        <v>34</v>
      </c>
      <c r="AI305" s="86">
        <v>10511.875017787328</v>
      </c>
      <c r="AJ305" s="47" t="s">
        <v>117</v>
      </c>
      <c r="AM305" s="72">
        <f>AVERAGE($AG$6:AG305)</f>
        <v>9624.4599999999991</v>
      </c>
      <c r="AN305" s="73">
        <f>AVERAGE($AH$6:AH305)</f>
        <v>26.873333333333335</v>
      </c>
      <c r="AO305" s="47">
        <f>AVERAGE($AI$6:AI305)</f>
        <v>8071.489711415803</v>
      </c>
    </row>
    <row r="306" spans="3:41" x14ac:dyDescent="0.35">
      <c r="C306" s="49">
        <v>301</v>
      </c>
      <c r="D306" s="74">
        <v>19</v>
      </c>
      <c r="E306" s="74">
        <v>4</v>
      </c>
      <c r="F306" s="73">
        <v>18</v>
      </c>
      <c r="G306" s="72">
        <v>6748</v>
      </c>
      <c r="H306" s="73">
        <v>33</v>
      </c>
      <c r="I306" s="86">
        <v>5285.2806543160004</v>
      </c>
      <c r="J306" s="47" t="s">
        <v>117</v>
      </c>
      <c r="L306" s="72">
        <f>AVERAGE($G$6:G306)</f>
        <v>5245.0564784053158</v>
      </c>
      <c r="M306" s="73">
        <f>AVERAGE($H$6:H306)</f>
        <v>25.102990033222593</v>
      </c>
      <c r="N306" s="86">
        <f>AVERAGE($I$6:I306)</f>
        <v>3702.5820225239586</v>
      </c>
      <c r="P306" s="47">
        <v>301</v>
      </c>
      <c r="Q306" s="71">
        <v>13</v>
      </c>
      <c r="R306" s="72">
        <v>6</v>
      </c>
      <c r="S306" s="73">
        <v>21</v>
      </c>
      <c r="T306" s="72">
        <v>6662</v>
      </c>
      <c r="U306" s="73">
        <v>28</v>
      </c>
      <c r="V306" s="86">
        <v>5110.7970439013516</v>
      </c>
      <c r="W306" s="47" t="s">
        <v>117</v>
      </c>
      <c r="Y306" s="72">
        <f>AVERAGE($T$6:T306)</f>
        <v>6377.7641196013292</v>
      </c>
      <c r="Z306" s="73">
        <f>AVERAGE($U$6:U306)</f>
        <v>26.750830564784053</v>
      </c>
      <c r="AA306" s="86">
        <f>AVERAGE($V$6:V306)</f>
        <v>4837.8999937918552</v>
      </c>
      <c r="AC306" s="47">
        <v>301</v>
      </c>
      <c r="AD306" s="74">
        <v>21</v>
      </c>
      <c r="AE306" s="74">
        <v>6</v>
      </c>
      <c r="AF306" s="73">
        <v>2</v>
      </c>
      <c r="AG306" s="72">
        <v>6172</v>
      </c>
      <c r="AH306" s="73">
        <v>17</v>
      </c>
      <c r="AI306" s="86">
        <v>4619.5860222149186</v>
      </c>
      <c r="AJ306" s="47" t="s">
        <v>117</v>
      </c>
      <c r="AM306" s="72">
        <f>AVERAGE($AG$6:AG306)</f>
        <v>9612.9900332225916</v>
      </c>
      <c r="AN306" s="73">
        <f>AVERAGE($AH$6:AH306)</f>
        <v>26.840531561461795</v>
      </c>
      <c r="AO306" s="47">
        <f>AVERAGE($AI$6:AI306)</f>
        <v>8060.0215928470298</v>
      </c>
    </row>
    <row r="307" spans="3:41" x14ac:dyDescent="0.35">
      <c r="C307" s="49">
        <v>302</v>
      </c>
      <c r="D307" s="74">
        <v>14</v>
      </c>
      <c r="E307" s="74">
        <v>9</v>
      </c>
      <c r="F307" s="73">
        <v>12</v>
      </c>
      <c r="G307" s="72">
        <v>3733</v>
      </c>
      <c r="H307" s="73">
        <v>17</v>
      </c>
      <c r="I307" s="86">
        <v>2213.1019939211074</v>
      </c>
      <c r="J307" s="47" t="s">
        <v>117</v>
      </c>
      <c r="L307" s="72">
        <f>AVERAGE($G$6:G307)</f>
        <v>5240.0496688741723</v>
      </c>
      <c r="M307" s="73">
        <f>AVERAGE($H$6:H307)</f>
        <v>25.076158940397352</v>
      </c>
      <c r="N307" s="86">
        <f>AVERAGE($I$6:I307)</f>
        <v>3697.6499694491149</v>
      </c>
      <c r="P307" s="47">
        <v>302</v>
      </c>
      <c r="Q307" s="71">
        <v>14</v>
      </c>
      <c r="R307" s="72">
        <v>12</v>
      </c>
      <c r="S307" s="73">
        <v>6</v>
      </c>
      <c r="T307" s="72">
        <v>2284</v>
      </c>
      <c r="U307" s="73">
        <v>8</v>
      </c>
      <c r="V307" s="86">
        <v>741.38584793158816</v>
      </c>
      <c r="W307" s="47" t="s">
        <v>117</v>
      </c>
      <c r="Y307" s="72">
        <f>AVERAGE($T$6:T307)</f>
        <v>6364.2086092715235</v>
      </c>
      <c r="Z307" s="73">
        <f>AVERAGE($U$6:U307)</f>
        <v>26.688741721854306</v>
      </c>
      <c r="AA307" s="86">
        <f>AVERAGE($V$6:V307)</f>
        <v>4824.3353774148345</v>
      </c>
      <c r="AC307" s="47">
        <v>302</v>
      </c>
      <c r="AD307" s="74">
        <v>17</v>
      </c>
      <c r="AE307" s="74">
        <v>6</v>
      </c>
      <c r="AF307" s="73">
        <v>35</v>
      </c>
      <c r="AG307" s="72">
        <v>16322</v>
      </c>
      <c r="AH307" s="73">
        <v>46</v>
      </c>
      <c r="AI307" s="86">
        <v>14814.858665466938</v>
      </c>
      <c r="AJ307" s="47" t="s">
        <v>117</v>
      </c>
      <c r="AM307" s="72">
        <f>AVERAGE($AG$6:AG307)</f>
        <v>9635.2052980132448</v>
      </c>
      <c r="AN307" s="73">
        <f>AVERAGE($AH$6:AH307)</f>
        <v>26.903973509933774</v>
      </c>
      <c r="AO307" s="47">
        <f>AVERAGE($AI$6:AI307)</f>
        <v>8082.388603021267</v>
      </c>
    </row>
    <row r="308" spans="3:41" x14ac:dyDescent="0.35">
      <c r="C308" s="49">
        <v>303</v>
      </c>
      <c r="D308" s="74">
        <v>13</v>
      </c>
      <c r="E308" s="74">
        <v>5</v>
      </c>
      <c r="F308" s="73">
        <v>18</v>
      </c>
      <c r="G308" s="72">
        <v>5385</v>
      </c>
      <c r="H308" s="73">
        <v>26</v>
      </c>
      <c r="I308" s="86">
        <v>3882.3638269673347</v>
      </c>
      <c r="J308" s="47" t="s">
        <v>117</v>
      </c>
      <c r="L308" s="72">
        <f>AVERAGE($G$6:G308)</f>
        <v>5240.5280528052808</v>
      </c>
      <c r="M308" s="73">
        <f>AVERAGE($H$6:H308)</f>
        <v>25.079207920792079</v>
      </c>
      <c r="N308" s="86">
        <f>AVERAGE($I$6:I308)</f>
        <v>3698.2595861405939</v>
      </c>
      <c r="P308" s="47">
        <v>303</v>
      </c>
      <c r="Q308" s="71">
        <v>16</v>
      </c>
      <c r="R308" s="72">
        <v>9</v>
      </c>
      <c r="S308" s="73">
        <v>3</v>
      </c>
      <c r="T308" s="72">
        <v>2633</v>
      </c>
      <c r="U308" s="73">
        <v>10</v>
      </c>
      <c r="V308" s="86">
        <v>1091.9275301312782</v>
      </c>
      <c r="W308" s="47" t="s">
        <v>117</v>
      </c>
      <c r="Y308" s="72">
        <f>AVERAGE($T$6:T308)</f>
        <v>6351.894389438944</v>
      </c>
      <c r="Z308" s="73">
        <f>AVERAGE($U$6:U308)</f>
        <v>26.633663366336634</v>
      </c>
      <c r="AA308" s="86">
        <f>AVERAGE($V$6:V308)</f>
        <v>4812.0171997010275</v>
      </c>
      <c r="AC308" s="47">
        <v>303</v>
      </c>
      <c r="AD308" s="74">
        <v>15</v>
      </c>
      <c r="AE308" s="74">
        <v>8</v>
      </c>
      <c r="AF308" s="73">
        <v>21</v>
      </c>
      <c r="AG308" s="72">
        <v>10096</v>
      </c>
      <c r="AH308" s="73">
        <v>28</v>
      </c>
      <c r="AI308" s="86">
        <v>8573.9067770335969</v>
      </c>
      <c r="AJ308" s="47" t="s">
        <v>117</v>
      </c>
      <c r="AM308" s="72">
        <f>AVERAGE($AG$6:AG308)</f>
        <v>9636.72607260726</v>
      </c>
      <c r="AN308" s="73">
        <f>AVERAGE($AH$6:AH308)</f>
        <v>26.907590759075909</v>
      </c>
      <c r="AO308" s="47">
        <f>AVERAGE($AI$6:AI308)</f>
        <v>8084.0107752127269</v>
      </c>
    </row>
    <row r="309" spans="3:41" x14ac:dyDescent="0.35">
      <c r="C309" s="49">
        <v>304</v>
      </c>
      <c r="D309" s="74">
        <v>12</v>
      </c>
      <c r="E309" s="74">
        <v>3</v>
      </c>
      <c r="F309" s="73">
        <v>28</v>
      </c>
      <c r="G309" s="72">
        <v>7511</v>
      </c>
      <c r="H309" s="73">
        <v>37</v>
      </c>
      <c r="I309" s="86">
        <v>6003.4905300734818</v>
      </c>
      <c r="J309" s="47" t="s">
        <v>117</v>
      </c>
      <c r="L309" s="72">
        <f>AVERAGE($G$6:G309)</f>
        <v>5247.9967105263158</v>
      </c>
      <c r="M309" s="73">
        <f>AVERAGE($H$6:H309)</f>
        <v>25.118421052631579</v>
      </c>
      <c r="N309" s="86">
        <f>AVERAGE($I$6:I309)</f>
        <v>3705.8425826666889</v>
      </c>
      <c r="P309" s="47">
        <v>304</v>
      </c>
      <c r="Q309" s="71">
        <v>21</v>
      </c>
      <c r="R309" s="72">
        <v>4</v>
      </c>
      <c r="S309" s="73">
        <v>30</v>
      </c>
      <c r="T309" s="72">
        <v>10958</v>
      </c>
      <c r="U309" s="73">
        <v>47</v>
      </c>
      <c r="V309" s="86">
        <v>9460.5368771334543</v>
      </c>
      <c r="W309" s="47" t="s">
        <v>117</v>
      </c>
      <c r="Y309" s="72">
        <f>AVERAGE($T$6:T309)</f>
        <v>6367.0460526315792</v>
      </c>
      <c r="Z309" s="73">
        <f>AVERAGE($U$6:U309)</f>
        <v>26.700657894736842</v>
      </c>
      <c r="AA309" s="86">
        <f>AVERAGE($V$6:V309)</f>
        <v>4827.3083828504759</v>
      </c>
      <c r="AC309" s="47">
        <v>304</v>
      </c>
      <c r="AD309" s="74">
        <v>17</v>
      </c>
      <c r="AE309" s="74">
        <v>9</v>
      </c>
      <c r="AF309" s="73">
        <v>30</v>
      </c>
      <c r="AG309" s="72">
        <v>13633</v>
      </c>
      <c r="AH309" s="73">
        <v>38</v>
      </c>
      <c r="AI309" s="86">
        <v>12075.618277480567</v>
      </c>
      <c r="AJ309" s="47" t="s">
        <v>117</v>
      </c>
      <c r="AM309" s="72">
        <f>AVERAGE($AG$6:AG309)</f>
        <v>9649.8717105263149</v>
      </c>
      <c r="AN309" s="73">
        <f>AVERAGE($AH$6:AH309)</f>
        <v>26.944078947368421</v>
      </c>
      <c r="AO309" s="47">
        <f>AVERAGE($AI$6:AI309)</f>
        <v>8097.1410630491337</v>
      </c>
    </row>
    <row r="310" spans="3:41" x14ac:dyDescent="0.35">
      <c r="C310" s="49">
        <v>305</v>
      </c>
      <c r="D310" s="74">
        <v>22</v>
      </c>
      <c r="E310" s="74">
        <v>5</v>
      </c>
      <c r="F310" s="73">
        <v>23</v>
      </c>
      <c r="G310" s="72">
        <v>8185</v>
      </c>
      <c r="H310" s="73">
        <v>40</v>
      </c>
      <c r="I310" s="86">
        <v>6673.8445724483863</v>
      </c>
      <c r="J310" s="47" t="s">
        <v>117</v>
      </c>
      <c r="L310" s="72">
        <f>AVERAGE($G$6:G310)</f>
        <v>5257.626229508197</v>
      </c>
      <c r="M310" s="73">
        <f>AVERAGE($H$6:H310)</f>
        <v>25.167213114754098</v>
      </c>
      <c r="N310" s="86">
        <f>AVERAGE($I$6:I310)</f>
        <v>3715.5737367315469</v>
      </c>
      <c r="P310" s="47">
        <v>305</v>
      </c>
      <c r="Q310" s="71">
        <v>12</v>
      </c>
      <c r="R310" s="72">
        <v>2</v>
      </c>
      <c r="S310" s="73">
        <v>5</v>
      </c>
      <c r="T310" s="72">
        <v>3524</v>
      </c>
      <c r="U310" s="73">
        <v>15</v>
      </c>
      <c r="V310" s="86">
        <v>1950.5747004757354</v>
      </c>
      <c r="W310" s="47" t="s">
        <v>117</v>
      </c>
      <c r="Y310" s="72">
        <f>AVERAGE($T$6:T310)</f>
        <v>6357.7245901639344</v>
      </c>
      <c r="Z310" s="73">
        <f>AVERAGE($U$6:U310)</f>
        <v>26.662295081967212</v>
      </c>
      <c r="AA310" s="86">
        <f>AVERAGE($V$6:V310)</f>
        <v>4817.8764691377719</v>
      </c>
      <c r="AC310" s="47">
        <v>305</v>
      </c>
      <c r="AD310" s="74">
        <v>17</v>
      </c>
      <c r="AE310" s="74">
        <v>8</v>
      </c>
      <c r="AF310" s="73">
        <v>33</v>
      </c>
      <c r="AG310" s="72">
        <v>14996</v>
      </c>
      <c r="AH310" s="73">
        <v>42</v>
      </c>
      <c r="AI310" s="86">
        <v>13463.323939975811</v>
      </c>
      <c r="AJ310" s="47" t="s">
        <v>117</v>
      </c>
      <c r="AM310" s="72">
        <f>AVERAGE($AG$6:AG310)</f>
        <v>9667.4</v>
      </c>
      <c r="AN310" s="73">
        <f>AVERAGE($AH$6:AH310)</f>
        <v>26.99344262295082</v>
      </c>
      <c r="AO310" s="47">
        <f>AVERAGE($AI$6:AI310)</f>
        <v>8114.7351052685653</v>
      </c>
    </row>
    <row r="311" spans="3:41" x14ac:dyDescent="0.35">
      <c r="C311" s="49">
        <v>306</v>
      </c>
      <c r="D311" s="74">
        <v>11</v>
      </c>
      <c r="E311" s="74">
        <v>12</v>
      </c>
      <c r="F311" s="73">
        <v>3</v>
      </c>
      <c r="G311" s="72">
        <v>844</v>
      </c>
      <c r="H311" s="73">
        <v>2</v>
      </c>
      <c r="I311" s="86">
        <v>-735.24515064196248</v>
      </c>
      <c r="J311" s="47" t="s">
        <v>117</v>
      </c>
      <c r="L311" s="72">
        <f>AVERAGE($G$6:G311)</f>
        <v>5243.2026143790854</v>
      </c>
      <c r="M311" s="73">
        <f>AVERAGE($H$6:H311)</f>
        <v>25.091503267973856</v>
      </c>
      <c r="N311" s="86">
        <f>AVERAGE($I$6:I311)</f>
        <v>3701.0285769688885</v>
      </c>
      <c r="P311" s="47">
        <v>306</v>
      </c>
      <c r="Q311" s="71">
        <v>18</v>
      </c>
      <c r="R311" s="72">
        <v>6</v>
      </c>
      <c r="S311" s="73">
        <v>12</v>
      </c>
      <c r="T311" s="72">
        <v>5742</v>
      </c>
      <c r="U311" s="73">
        <v>24</v>
      </c>
      <c r="V311" s="86">
        <v>4157.3293854615349</v>
      </c>
      <c r="W311" s="47" t="s">
        <v>117</v>
      </c>
      <c r="Y311" s="72">
        <f>AVERAGE($T$6:T311)</f>
        <v>6355.7124183006536</v>
      </c>
      <c r="Z311" s="73">
        <f>AVERAGE($U$6:U311)</f>
        <v>26.653594771241831</v>
      </c>
      <c r="AA311" s="86">
        <f>AVERAGE($V$6:V311)</f>
        <v>4815.7178185375224</v>
      </c>
      <c r="AC311" s="47">
        <v>306</v>
      </c>
      <c r="AD311" s="74">
        <v>17</v>
      </c>
      <c r="AE311" s="74">
        <v>5</v>
      </c>
      <c r="AF311" s="73">
        <v>23</v>
      </c>
      <c r="AG311" s="72">
        <v>12435</v>
      </c>
      <c r="AH311" s="73">
        <v>35</v>
      </c>
      <c r="AI311" s="86">
        <v>10889.095580770843</v>
      </c>
      <c r="AJ311" s="47" t="s">
        <v>117</v>
      </c>
      <c r="AM311" s="72">
        <f>AVERAGE($AG$6:AG311)</f>
        <v>9676.4444444444453</v>
      </c>
      <c r="AN311" s="73">
        <f>AVERAGE($AH$6:AH311)</f>
        <v>27.019607843137255</v>
      </c>
      <c r="AO311" s="47">
        <f>AVERAGE($AI$6:AI311)</f>
        <v>8123.8016427702059</v>
      </c>
    </row>
    <row r="312" spans="3:41" x14ac:dyDescent="0.35">
      <c r="C312" s="49">
        <v>307</v>
      </c>
      <c r="D312" s="74">
        <v>12</v>
      </c>
      <c r="E312" s="74">
        <v>5</v>
      </c>
      <c r="F312" s="73">
        <v>21</v>
      </c>
      <c r="G312" s="72">
        <v>5785</v>
      </c>
      <c r="H312" s="73">
        <v>28</v>
      </c>
      <c r="I312" s="86">
        <v>4272.111625800515</v>
      </c>
      <c r="J312" s="47" t="s">
        <v>117</v>
      </c>
      <c r="L312" s="72">
        <f>AVERAGE($G$6:G312)</f>
        <v>5244.9674267100982</v>
      </c>
      <c r="M312" s="73">
        <f>AVERAGE($H$6:H312)</f>
        <v>25.10097719869707</v>
      </c>
      <c r="N312" s="86">
        <f>AVERAGE($I$6:I312)</f>
        <v>3702.8887823396758</v>
      </c>
      <c r="P312" s="47">
        <v>307</v>
      </c>
      <c r="Q312" s="71">
        <v>15</v>
      </c>
      <c r="R312" s="72">
        <v>13</v>
      </c>
      <c r="S312" s="73">
        <v>1</v>
      </c>
      <c r="T312" s="72">
        <v>1171</v>
      </c>
      <c r="U312" s="73">
        <v>3</v>
      </c>
      <c r="V312" s="86">
        <v>-389.45343218696121</v>
      </c>
      <c r="W312" s="47" t="s">
        <v>117</v>
      </c>
      <c r="Y312" s="72">
        <f>AVERAGE($T$6:T312)</f>
        <v>6338.824104234528</v>
      </c>
      <c r="Z312" s="73">
        <f>AVERAGE($U$6:U312)</f>
        <v>26.576547231270357</v>
      </c>
      <c r="AA312" s="86">
        <f>AVERAGE($V$6:V312)</f>
        <v>4798.7628633234362</v>
      </c>
      <c r="AC312" s="47">
        <v>307</v>
      </c>
      <c r="AD312" s="74">
        <v>10</v>
      </c>
      <c r="AE312" s="74">
        <v>1</v>
      </c>
      <c r="AF312" s="73">
        <v>22</v>
      </c>
      <c r="AG312" s="72">
        <v>10887</v>
      </c>
      <c r="AH312" s="73">
        <v>31</v>
      </c>
      <c r="AI312" s="86">
        <v>9373.6090697335931</v>
      </c>
      <c r="AJ312" s="47" t="s">
        <v>117</v>
      </c>
      <c r="AM312" s="72">
        <f>AVERAGE($AG$6:AG312)</f>
        <v>9680.3876221498376</v>
      </c>
      <c r="AN312" s="73">
        <f>AVERAGE($AH$6:AH312)</f>
        <v>27.032573289902281</v>
      </c>
      <c r="AO312" s="47">
        <f>AVERAGE($AI$6:AI312)</f>
        <v>8127.8726767342559</v>
      </c>
    </row>
    <row r="313" spans="3:41" x14ac:dyDescent="0.35">
      <c r="C313" s="49">
        <v>308</v>
      </c>
      <c r="D313" s="74">
        <v>9</v>
      </c>
      <c r="E313" s="74">
        <v>3</v>
      </c>
      <c r="F313" s="73">
        <v>33</v>
      </c>
      <c r="G313" s="72">
        <v>7911</v>
      </c>
      <c r="H313" s="73">
        <v>39</v>
      </c>
      <c r="I313" s="86">
        <v>6374.3830360908505</v>
      </c>
      <c r="J313" s="47" t="s">
        <v>117</v>
      </c>
      <c r="L313" s="72">
        <f>AVERAGE($G$6:G313)</f>
        <v>5253.6233766233763</v>
      </c>
      <c r="M313" s="73">
        <f>AVERAGE($H$6:H313)</f>
        <v>25.146103896103895</v>
      </c>
      <c r="N313" s="86">
        <f>AVERAGE($I$6:I313)</f>
        <v>3711.5624649817246</v>
      </c>
      <c r="P313" s="47">
        <v>308</v>
      </c>
      <c r="Q313" s="71">
        <v>17</v>
      </c>
      <c r="R313" s="72">
        <v>6</v>
      </c>
      <c r="S313" s="73">
        <v>25</v>
      </c>
      <c r="T313" s="72">
        <v>8502</v>
      </c>
      <c r="U313" s="73">
        <v>36</v>
      </c>
      <c r="V313" s="86">
        <v>6936.0001764357012</v>
      </c>
      <c r="W313" s="47" t="s">
        <v>117</v>
      </c>
      <c r="Y313" s="72">
        <f>AVERAGE($T$6:T313)</f>
        <v>6345.8474025974028</v>
      </c>
      <c r="Z313" s="73">
        <f>AVERAGE($U$6:U313)</f>
        <v>26.607142857142858</v>
      </c>
      <c r="AA313" s="86">
        <f>AVERAGE($V$6:V313)</f>
        <v>4805.7019455088657</v>
      </c>
      <c r="AC313" s="47">
        <v>308</v>
      </c>
      <c r="AD313" s="74">
        <v>11</v>
      </c>
      <c r="AE313" s="74">
        <v>2</v>
      </c>
      <c r="AF313" s="73">
        <v>13</v>
      </c>
      <c r="AG313" s="72">
        <v>7774</v>
      </c>
      <c r="AH313" s="73">
        <v>22</v>
      </c>
      <c r="AI313" s="86">
        <v>6278.8525900952809</v>
      </c>
      <c r="AJ313" s="47" t="s">
        <v>117</v>
      </c>
      <c r="AM313" s="72">
        <f>AVERAGE($AG$6:AG313)</f>
        <v>9674.1980519480512</v>
      </c>
      <c r="AN313" s="73">
        <f>AVERAGE($AH$6:AH313)</f>
        <v>27.016233766233768</v>
      </c>
      <c r="AO313" s="47">
        <f>AVERAGE($AI$6:AI313)</f>
        <v>8121.8693647646487</v>
      </c>
    </row>
    <row r="314" spans="3:41" x14ac:dyDescent="0.35">
      <c r="C314" s="49">
        <v>309</v>
      </c>
      <c r="D314" s="74">
        <v>14</v>
      </c>
      <c r="E314" s="74">
        <v>9</v>
      </c>
      <c r="F314" s="73">
        <v>19</v>
      </c>
      <c r="G314" s="72">
        <v>5133</v>
      </c>
      <c r="H314" s="73">
        <v>24</v>
      </c>
      <c r="I314" s="86">
        <v>3535.7472526843067</v>
      </c>
      <c r="J314" s="47" t="s">
        <v>117</v>
      </c>
      <c r="L314" s="72">
        <f>AVERAGE($G$6:G314)</f>
        <v>5253.2330097087379</v>
      </c>
      <c r="M314" s="73">
        <f>AVERAGE($H$6:H314)</f>
        <v>25.142394822006473</v>
      </c>
      <c r="N314" s="86">
        <f>AVERAGE($I$6:I314)</f>
        <v>3710.9934837121536</v>
      </c>
      <c r="P314" s="47">
        <v>309</v>
      </c>
      <c r="Q314" s="71">
        <v>19</v>
      </c>
      <c r="R314" s="72">
        <v>7</v>
      </c>
      <c r="S314" s="73">
        <v>18</v>
      </c>
      <c r="T314" s="72">
        <v>7159</v>
      </c>
      <c r="U314" s="73">
        <v>30</v>
      </c>
      <c r="V314" s="86">
        <v>5596.1187326216605</v>
      </c>
      <c r="W314" s="47" t="s">
        <v>117</v>
      </c>
      <c r="Y314" s="72">
        <f>AVERAGE($T$6:T314)</f>
        <v>6348.4789644012944</v>
      </c>
      <c r="Z314" s="73">
        <f>AVERAGE($U$6:U314)</f>
        <v>26.618122977346278</v>
      </c>
      <c r="AA314" s="86">
        <f>AVERAGE($V$6:V314)</f>
        <v>4808.2599286386803</v>
      </c>
      <c r="AC314" s="47">
        <v>309</v>
      </c>
      <c r="AD314" s="74">
        <v>12</v>
      </c>
      <c r="AE314" s="74">
        <v>2</v>
      </c>
      <c r="AF314" s="73">
        <v>8</v>
      </c>
      <c r="AG314" s="72">
        <v>6374</v>
      </c>
      <c r="AH314" s="73">
        <v>18</v>
      </c>
      <c r="AI314" s="86">
        <v>4830.5709516915822</v>
      </c>
      <c r="AJ314" s="47" t="s">
        <v>117</v>
      </c>
      <c r="AM314" s="72">
        <f>AVERAGE($AG$6:AG314)</f>
        <v>9663.5177993527504</v>
      </c>
      <c r="AN314" s="73">
        <f>AVERAGE($AH$6:AH314)</f>
        <v>26.98705501618123</v>
      </c>
      <c r="AO314" s="47">
        <f>AVERAGE($AI$6:AI314)</f>
        <v>8111.217913589654</v>
      </c>
    </row>
    <row r="315" spans="3:41" x14ac:dyDescent="0.35">
      <c r="C315" s="49">
        <v>310</v>
      </c>
      <c r="D315" s="74">
        <v>17</v>
      </c>
      <c r="E315" s="74">
        <v>1</v>
      </c>
      <c r="F315" s="73">
        <v>17</v>
      </c>
      <c r="G315" s="72">
        <v>6637</v>
      </c>
      <c r="H315" s="73">
        <v>33</v>
      </c>
      <c r="I315" s="86">
        <v>5130.439350493788</v>
      </c>
      <c r="J315" s="47" t="s">
        <v>117</v>
      </c>
      <c r="L315" s="72">
        <f>AVERAGE($G$6:G315)</f>
        <v>5257.6967741935487</v>
      </c>
      <c r="M315" s="73">
        <f>AVERAGE($H$6:H315)</f>
        <v>25.167741935483871</v>
      </c>
      <c r="N315" s="86">
        <f>AVERAGE($I$6:I315)</f>
        <v>3715.5723413469332</v>
      </c>
      <c r="P315" s="47">
        <v>310</v>
      </c>
      <c r="Q315" s="71">
        <v>14</v>
      </c>
      <c r="R315" s="72">
        <v>6</v>
      </c>
      <c r="S315" s="73">
        <v>0</v>
      </c>
      <c r="T315" s="72">
        <v>2062</v>
      </c>
      <c r="U315" s="73">
        <v>8</v>
      </c>
      <c r="V315" s="86">
        <v>499.17657588105249</v>
      </c>
      <c r="W315" s="47" t="s">
        <v>117</v>
      </c>
      <c r="Y315" s="72">
        <f>AVERAGE($T$6:T315)</f>
        <v>6334.6516129032261</v>
      </c>
      <c r="Z315" s="73">
        <f>AVERAGE($U$6:U315)</f>
        <v>26.558064516129033</v>
      </c>
      <c r="AA315" s="86">
        <f>AVERAGE($V$6:V315)</f>
        <v>4794.3596597588166</v>
      </c>
      <c r="AC315" s="47">
        <v>310</v>
      </c>
      <c r="AD315" s="74">
        <v>11</v>
      </c>
      <c r="AE315" s="74">
        <v>8</v>
      </c>
      <c r="AF315" s="73">
        <v>29</v>
      </c>
      <c r="AG315" s="72">
        <v>11496</v>
      </c>
      <c r="AH315" s="73">
        <v>32</v>
      </c>
      <c r="AI315" s="86">
        <v>9961.4029730531256</v>
      </c>
      <c r="AJ315" s="47" t="s">
        <v>117</v>
      </c>
      <c r="AM315" s="72">
        <f>AVERAGE($AG$6:AG315)</f>
        <v>9669.4290322580637</v>
      </c>
      <c r="AN315" s="73">
        <f>AVERAGE($AH$6:AH315)</f>
        <v>27.003225806451614</v>
      </c>
      <c r="AO315" s="47">
        <f>AVERAGE($AI$6:AI315)</f>
        <v>8117.1862524911494</v>
      </c>
    </row>
    <row r="316" spans="3:41" x14ac:dyDescent="0.35">
      <c r="C316" s="49">
        <v>311</v>
      </c>
      <c r="D316" s="74">
        <v>15</v>
      </c>
      <c r="E316" s="74">
        <v>9</v>
      </c>
      <c r="F316" s="73">
        <v>10</v>
      </c>
      <c r="G316" s="72">
        <v>3533</v>
      </c>
      <c r="H316" s="73">
        <v>16</v>
      </c>
      <c r="I316" s="86">
        <v>2043.3197002754237</v>
      </c>
      <c r="J316" s="47" t="s">
        <v>117</v>
      </c>
      <c r="L316" s="72">
        <f>AVERAGE($G$6:G316)</f>
        <v>5252.1511254019297</v>
      </c>
      <c r="M316" s="73">
        <f>AVERAGE($H$6:H316)</f>
        <v>25.138263665594856</v>
      </c>
      <c r="N316" s="86">
        <f>AVERAGE($I$6:I316)</f>
        <v>3710.1953232084388</v>
      </c>
      <c r="P316" s="47">
        <v>311</v>
      </c>
      <c r="Q316" s="71">
        <v>17</v>
      </c>
      <c r="R316" s="72">
        <v>5</v>
      </c>
      <c r="S316" s="73">
        <v>15</v>
      </c>
      <c r="T316" s="72">
        <v>6395</v>
      </c>
      <c r="U316" s="73">
        <v>27</v>
      </c>
      <c r="V316" s="86">
        <v>4874.3842596212335</v>
      </c>
      <c r="W316" s="47" t="s">
        <v>117</v>
      </c>
      <c r="Y316" s="72">
        <f>AVERAGE($T$6:T316)</f>
        <v>6334.845659163987</v>
      </c>
      <c r="Z316" s="73">
        <f>AVERAGE($U$6:U316)</f>
        <v>26.559485530546624</v>
      </c>
      <c r="AA316" s="86">
        <f>AVERAGE($V$6:V316)</f>
        <v>4794.6169735847407</v>
      </c>
      <c r="AC316" s="47">
        <v>311</v>
      </c>
      <c r="AD316" s="74">
        <v>7</v>
      </c>
      <c r="AE316" s="74">
        <v>8</v>
      </c>
      <c r="AF316" s="73">
        <v>29</v>
      </c>
      <c r="AG316" s="72">
        <v>10096</v>
      </c>
      <c r="AH316" s="73">
        <v>28</v>
      </c>
      <c r="AI316" s="86">
        <v>8608.1741399610673</v>
      </c>
      <c r="AJ316" s="47" t="s">
        <v>117</v>
      </c>
      <c r="AM316" s="72">
        <f>AVERAGE($AG$6:AG316)</f>
        <v>9670.8006430868172</v>
      </c>
      <c r="AN316" s="73">
        <f>AVERAGE($AH$6:AH316)</f>
        <v>27.006430868167204</v>
      </c>
      <c r="AO316" s="47">
        <f>AVERAGE($AI$6:AI316)</f>
        <v>8118.7649916791552</v>
      </c>
    </row>
    <row r="317" spans="3:41" x14ac:dyDescent="0.35">
      <c r="C317" s="49">
        <v>312</v>
      </c>
      <c r="D317" s="74">
        <v>13</v>
      </c>
      <c r="E317" s="74">
        <v>8</v>
      </c>
      <c r="F317" s="73">
        <v>16</v>
      </c>
      <c r="G317" s="72">
        <v>4496</v>
      </c>
      <c r="H317" s="73">
        <v>21</v>
      </c>
      <c r="I317" s="86">
        <v>2892.7779496932235</v>
      </c>
      <c r="J317" s="47" t="s">
        <v>117</v>
      </c>
      <c r="L317" s="72">
        <f>AVERAGE($G$6:G317)</f>
        <v>5249.7275641025644</v>
      </c>
      <c r="M317" s="73">
        <f>AVERAGE($H$6:H317)</f>
        <v>25.125</v>
      </c>
      <c r="N317" s="86">
        <f>AVERAGE($I$6:I317)</f>
        <v>3707.5753957292231</v>
      </c>
      <c r="P317" s="47">
        <v>312</v>
      </c>
      <c r="Q317" s="71">
        <v>16</v>
      </c>
      <c r="R317" s="72">
        <v>8</v>
      </c>
      <c r="S317" s="73">
        <v>12</v>
      </c>
      <c r="T317" s="72">
        <v>4896</v>
      </c>
      <c r="U317" s="73">
        <v>20</v>
      </c>
      <c r="V317" s="86">
        <v>3353.7213177552135</v>
      </c>
      <c r="W317" s="47" t="s">
        <v>117</v>
      </c>
      <c r="Y317" s="72">
        <f>AVERAGE($T$6:T317)</f>
        <v>6330.2339743589746</v>
      </c>
      <c r="Z317" s="73">
        <f>AVERAGE($U$6:U317)</f>
        <v>26.53846153846154</v>
      </c>
      <c r="AA317" s="86">
        <f>AVERAGE($V$6:V317)</f>
        <v>4789.9987182775949</v>
      </c>
      <c r="AC317" s="47">
        <v>312</v>
      </c>
      <c r="AD317" s="74">
        <v>26</v>
      </c>
      <c r="AE317" s="74">
        <v>7</v>
      </c>
      <c r="AF317" s="73">
        <v>17</v>
      </c>
      <c r="AG317" s="72">
        <v>12859</v>
      </c>
      <c r="AH317" s="73">
        <v>36</v>
      </c>
      <c r="AI317" s="86">
        <v>11370.373208726451</v>
      </c>
      <c r="AJ317" s="47" t="s">
        <v>117</v>
      </c>
      <c r="AM317" s="72">
        <f>AVERAGE($AG$6:AG317)</f>
        <v>9681.0192307692305</v>
      </c>
      <c r="AN317" s="73">
        <f>AVERAGE($AH$6:AH317)</f>
        <v>27.035256410256409</v>
      </c>
      <c r="AO317" s="47">
        <f>AVERAGE($AI$6:AI317)</f>
        <v>8129.1868128876395</v>
      </c>
    </row>
    <row r="318" spans="3:41" x14ac:dyDescent="0.35">
      <c r="C318" s="49">
        <v>313</v>
      </c>
      <c r="D318" s="74">
        <v>15</v>
      </c>
      <c r="E318" s="74">
        <v>4</v>
      </c>
      <c r="F318" s="73">
        <v>4</v>
      </c>
      <c r="G318" s="72">
        <v>3148</v>
      </c>
      <c r="H318" s="73">
        <v>15</v>
      </c>
      <c r="I318" s="86">
        <v>1528.0307459042319</v>
      </c>
      <c r="J318" s="47" t="s">
        <v>117</v>
      </c>
      <c r="L318" s="72">
        <f>AVERAGE($G$6:G318)</f>
        <v>5243.012779552716</v>
      </c>
      <c r="M318" s="73">
        <f>AVERAGE($H$6:H318)</f>
        <v>25.092651757188499</v>
      </c>
      <c r="N318" s="86">
        <f>AVERAGE($I$6:I318)</f>
        <v>3700.6119942920827</v>
      </c>
      <c r="P318" s="47">
        <v>313</v>
      </c>
      <c r="Q318" s="71">
        <v>16</v>
      </c>
      <c r="R318" s="72">
        <v>8</v>
      </c>
      <c r="S318" s="73">
        <v>0</v>
      </c>
      <c r="T318" s="72">
        <v>2136</v>
      </c>
      <c r="U318" s="73">
        <v>8</v>
      </c>
      <c r="V318" s="86">
        <v>593.62388350065066</v>
      </c>
      <c r="W318" s="47" t="s">
        <v>117</v>
      </c>
      <c r="Y318" s="72">
        <f>AVERAGE($T$6:T318)</f>
        <v>6316.8338658146968</v>
      </c>
      <c r="Z318" s="73">
        <f>AVERAGE($U$6:U318)</f>
        <v>26.47923322683706</v>
      </c>
      <c r="AA318" s="86">
        <f>AVERAGE($V$6:V318)</f>
        <v>4776.5917699236752</v>
      </c>
      <c r="AC318" s="47">
        <v>313</v>
      </c>
      <c r="AD318" s="74">
        <v>13</v>
      </c>
      <c r="AE318" s="74">
        <v>3</v>
      </c>
      <c r="AF318" s="73">
        <v>25</v>
      </c>
      <c r="AG318" s="72">
        <v>12361</v>
      </c>
      <c r="AH318" s="73">
        <v>35</v>
      </c>
      <c r="AI318" s="86">
        <v>10831.968863187287</v>
      </c>
      <c r="AJ318" s="47" t="s">
        <v>117</v>
      </c>
      <c r="AM318" s="72">
        <f>AVERAGE($AG$6:AG318)</f>
        <v>9689.5814696485631</v>
      </c>
      <c r="AN318" s="73">
        <f>AVERAGE($AH$6:AH318)</f>
        <v>27.060702875399361</v>
      </c>
      <c r="AO318" s="47">
        <f>AVERAGE($AI$6:AI318)</f>
        <v>8137.8218993103228</v>
      </c>
    </row>
    <row r="319" spans="3:41" x14ac:dyDescent="0.35">
      <c r="C319" s="49">
        <v>314</v>
      </c>
      <c r="D319" s="74">
        <v>23</v>
      </c>
      <c r="E319" s="74">
        <v>6</v>
      </c>
      <c r="F319" s="73">
        <v>28</v>
      </c>
      <c r="G319" s="72">
        <v>9222</v>
      </c>
      <c r="H319" s="73">
        <v>45</v>
      </c>
      <c r="I319" s="86">
        <v>7697.0241248596822</v>
      </c>
      <c r="J319" s="47" t="s">
        <v>117</v>
      </c>
      <c r="L319" s="72">
        <f>AVERAGE($G$6:G319)</f>
        <v>5255.6847133757965</v>
      </c>
      <c r="M319" s="73">
        <f>AVERAGE($H$6:H319)</f>
        <v>25.156050955414013</v>
      </c>
      <c r="N319" s="86">
        <f>AVERAGE($I$6:I319)</f>
        <v>3713.339421459495</v>
      </c>
      <c r="P319" s="47">
        <v>314</v>
      </c>
      <c r="Q319" s="71">
        <v>17</v>
      </c>
      <c r="R319" s="72">
        <v>5</v>
      </c>
      <c r="S319" s="73">
        <v>19</v>
      </c>
      <c r="T319" s="72">
        <v>7315</v>
      </c>
      <c r="U319" s="73">
        <v>31</v>
      </c>
      <c r="V319" s="86">
        <v>5784.1835627006358</v>
      </c>
      <c r="W319" s="47" t="s">
        <v>117</v>
      </c>
      <c r="Y319" s="72">
        <f>AVERAGE($T$6:T319)</f>
        <v>6320.0127388535029</v>
      </c>
      <c r="Z319" s="73">
        <f>AVERAGE($U$6:U319)</f>
        <v>26.493630573248407</v>
      </c>
      <c r="AA319" s="86">
        <f>AVERAGE($V$6:V319)</f>
        <v>4779.8006609834747</v>
      </c>
      <c r="AC319" s="47">
        <v>314</v>
      </c>
      <c r="AD319" s="74">
        <v>15</v>
      </c>
      <c r="AE319" s="74">
        <v>8</v>
      </c>
      <c r="AF319" s="73">
        <v>28</v>
      </c>
      <c r="AG319" s="72">
        <v>12546</v>
      </c>
      <c r="AH319" s="73">
        <v>35</v>
      </c>
      <c r="AI319" s="86">
        <v>11004.26300617868</v>
      </c>
      <c r="AJ319" s="47" t="s">
        <v>117</v>
      </c>
      <c r="AM319" s="72">
        <f>AVERAGE($AG$6:AG319)</f>
        <v>9698.6783439490446</v>
      </c>
      <c r="AN319" s="73">
        <f>AVERAGE($AH$6:AH319)</f>
        <v>27.085987261146496</v>
      </c>
      <c r="AO319" s="47">
        <f>AVERAGE($AI$6:AI319)</f>
        <v>8146.9506926442982</v>
      </c>
    </row>
    <row r="320" spans="3:41" x14ac:dyDescent="0.35">
      <c r="C320" s="49">
        <v>315</v>
      </c>
      <c r="D320" s="74">
        <v>14</v>
      </c>
      <c r="E320" s="74">
        <v>3</v>
      </c>
      <c r="F320" s="73">
        <v>33</v>
      </c>
      <c r="G320" s="72">
        <v>8911</v>
      </c>
      <c r="H320" s="73">
        <v>44</v>
      </c>
      <c r="I320" s="86">
        <v>7374.1097173976777</v>
      </c>
      <c r="J320" s="47" t="s">
        <v>117</v>
      </c>
      <c r="L320" s="72">
        <f>AVERAGE($G$6:G320)</f>
        <v>5267.2888888888892</v>
      </c>
      <c r="M320" s="73">
        <f>AVERAGE($H$6:H320)</f>
        <v>25.215873015873015</v>
      </c>
      <c r="N320" s="86">
        <f>AVERAGE($I$6:I320)</f>
        <v>3724.9609144624737</v>
      </c>
      <c r="P320" s="47">
        <v>315</v>
      </c>
      <c r="Q320" s="71">
        <v>16</v>
      </c>
      <c r="R320" s="72">
        <v>5</v>
      </c>
      <c r="S320" s="73">
        <v>14</v>
      </c>
      <c r="T320" s="72">
        <v>5935</v>
      </c>
      <c r="U320" s="73">
        <v>25</v>
      </c>
      <c r="V320" s="86">
        <v>4392.065968502895</v>
      </c>
      <c r="W320" s="47" t="s">
        <v>117</v>
      </c>
      <c r="Y320" s="72">
        <f>AVERAGE($T$6:T320)</f>
        <v>6318.7904761904765</v>
      </c>
      <c r="Z320" s="73">
        <f>AVERAGE($U$6:U320)</f>
        <v>26.488888888888887</v>
      </c>
      <c r="AA320" s="86">
        <f>AVERAGE($V$6:V320)</f>
        <v>4778.5697571978226</v>
      </c>
      <c r="AC320" s="47">
        <v>315</v>
      </c>
      <c r="AD320" s="74">
        <v>11</v>
      </c>
      <c r="AE320" s="74">
        <v>5</v>
      </c>
      <c r="AF320" s="73">
        <v>6</v>
      </c>
      <c r="AG320" s="72">
        <v>4385</v>
      </c>
      <c r="AH320" s="73">
        <v>12</v>
      </c>
      <c r="AI320" s="86">
        <v>2848.0133670268233</v>
      </c>
      <c r="AJ320" s="47" t="s">
        <v>117</v>
      </c>
      <c r="AM320" s="72">
        <f>AVERAGE($AG$6:AG320)</f>
        <v>9681.8095238095229</v>
      </c>
      <c r="AN320" s="73">
        <f>AVERAGE($AH$6:AH320)</f>
        <v>27.038095238095238</v>
      </c>
      <c r="AO320" s="47">
        <f>AVERAGE($AI$6:AI320)</f>
        <v>8130.1286693883703</v>
      </c>
    </row>
    <row r="321" spans="3:41" x14ac:dyDescent="0.35">
      <c r="C321" s="49">
        <v>316</v>
      </c>
      <c r="D321" s="74">
        <v>20</v>
      </c>
      <c r="E321" s="74">
        <v>6</v>
      </c>
      <c r="F321" s="73">
        <v>24</v>
      </c>
      <c r="G321" s="72">
        <v>7822</v>
      </c>
      <c r="H321" s="73">
        <v>38</v>
      </c>
      <c r="I321" s="86">
        <v>6279.3054953860401</v>
      </c>
      <c r="J321" s="47" t="s">
        <v>117</v>
      </c>
      <c r="L321" s="72">
        <f>AVERAGE($G$6:G321)</f>
        <v>5275.3734177215192</v>
      </c>
      <c r="M321" s="73">
        <f>AVERAGE($H$6:H321)</f>
        <v>25.25632911392405</v>
      </c>
      <c r="N321" s="86">
        <f>AVERAGE($I$6:I321)</f>
        <v>3733.0442833894467</v>
      </c>
      <c r="P321" s="47">
        <v>316</v>
      </c>
      <c r="Q321" s="71">
        <v>19</v>
      </c>
      <c r="R321" s="72">
        <v>10</v>
      </c>
      <c r="S321" s="73">
        <v>13</v>
      </c>
      <c r="T321" s="72">
        <v>5430</v>
      </c>
      <c r="U321" s="73">
        <v>22</v>
      </c>
      <c r="V321" s="86">
        <v>3906.95415282267</v>
      </c>
      <c r="W321" s="47" t="s">
        <v>117</v>
      </c>
      <c r="Y321" s="72">
        <f>AVERAGE($T$6:T321)</f>
        <v>6315.9778481012654</v>
      </c>
      <c r="Z321" s="73">
        <f>AVERAGE($U$6:U321)</f>
        <v>26.474683544303797</v>
      </c>
      <c r="AA321" s="86">
        <f>AVERAGE($V$6:V321)</f>
        <v>4775.8114799687874</v>
      </c>
      <c r="AC321" s="47">
        <v>316</v>
      </c>
      <c r="AD321" s="74">
        <v>15</v>
      </c>
      <c r="AE321" s="74">
        <v>5</v>
      </c>
      <c r="AF321" s="73">
        <v>16</v>
      </c>
      <c r="AG321" s="72">
        <v>9285</v>
      </c>
      <c r="AH321" s="73">
        <v>26</v>
      </c>
      <c r="AI321" s="86">
        <v>7765.9383032671485</v>
      </c>
      <c r="AJ321" s="47" t="s">
        <v>117</v>
      </c>
      <c r="AM321" s="72">
        <f>AVERAGE($AG$6:AG321)</f>
        <v>9680.5537974683539</v>
      </c>
      <c r="AN321" s="73">
        <f>AVERAGE($AH$6:AH321)</f>
        <v>27.034810126582279</v>
      </c>
      <c r="AO321" s="47">
        <f>AVERAGE($AI$6:AI321)</f>
        <v>8128.9761682297585</v>
      </c>
    </row>
    <row r="322" spans="3:41" x14ac:dyDescent="0.35">
      <c r="C322" s="49">
        <v>317</v>
      </c>
      <c r="D322" s="74">
        <v>18</v>
      </c>
      <c r="E322" s="74">
        <v>2</v>
      </c>
      <c r="F322" s="73">
        <v>32</v>
      </c>
      <c r="G322" s="72">
        <v>9674</v>
      </c>
      <c r="H322" s="73">
        <v>48</v>
      </c>
      <c r="I322" s="86">
        <v>8139.146406726587</v>
      </c>
      <c r="J322" s="47" t="s">
        <v>117</v>
      </c>
      <c r="L322" s="72">
        <f>AVERAGE($G$6:G322)</f>
        <v>5289.2492113564667</v>
      </c>
      <c r="M322" s="73">
        <f>AVERAGE($H$6:H322)</f>
        <v>25.328075709779181</v>
      </c>
      <c r="N322" s="86">
        <f>AVERAGE($I$6:I322)</f>
        <v>3746.9436591728449</v>
      </c>
      <c r="P322" s="47">
        <v>317</v>
      </c>
      <c r="Q322" s="71">
        <v>10</v>
      </c>
      <c r="R322" s="72">
        <v>6</v>
      </c>
      <c r="S322" s="73">
        <v>29</v>
      </c>
      <c r="T322" s="72">
        <v>7812</v>
      </c>
      <c r="U322" s="73">
        <v>33</v>
      </c>
      <c r="V322" s="86">
        <v>6287.7413823307088</v>
      </c>
      <c r="W322" s="47" t="s">
        <v>117</v>
      </c>
      <c r="Y322" s="72">
        <f>AVERAGE($T$6:T322)</f>
        <v>6320.697160883281</v>
      </c>
      <c r="Z322" s="73">
        <f>AVERAGE($U$6:U322)</f>
        <v>26.495268138801261</v>
      </c>
      <c r="AA322" s="86">
        <f>AVERAGE($V$6:V322)</f>
        <v>4780.5809749289192</v>
      </c>
      <c r="AC322" s="47">
        <v>317</v>
      </c>
      <c r="AD322" s="74">
        <v>11</v>
      </c>
      <c r="AE322" s="74">
        <v>4</v>
      </c>
      <c r="AF322" s="73">
        <v>5</v>
      </c>
      <c r="AG322" s="72">
        <v>4348</v>
      </c>
      <c r="AH322" s="73">
        <v>12</v>
      </c>
      <c r="AI322" s="86">
        <v>2831.0054255209961</v>
      </c>
      <c r="AJ322" s="47" t="s">
        <v>117</v>
      </c>
      <c r="AM322" s="72">
        <f>AVERAGE($AG$6:AG322)</f>
        <v>9663.7318611987375</v>
      </c>
      <c r="AN322" s="73">
        <f>AVERAGE($AH$6:AH322)</f>
        <v>26.987381703470032</v>
      </c>
      <c r="AO322" s="47">
        <f>AVERAGE($AI$6:AI322)</f>
        <v>8112.2633267701103</v>
      </c>
    </row>
    <row r="323" spans="3:41" x14ac:dyDescent="0.35">
      <c r="C323" s="49">
        <v>318</v>
      </c>
      <c r="D323" s="74">
        <v>17</v>
      </c>
      <c r="E323" s="74">
        <v>9</v>
      </c>
      <c r="F323" s="73">
        <v>18</v>
      </c>
      <c r="G323" s="72">
        <v>5533</v>
      </c>
      <c r="H323" s="73">
        <v>26</v>
      </c>
      <c r="I323" s="86">
        <v>3883.654838396491</v>
      </c>
      <c r="J323" s="47" t="s">
        <v>117</v>
      </c>
      <c r="L323" s="72">
        <f>AVERAGE($G$6:G323)</f>
        <v>5290.0157232704405</v>
      </c>
      <c r="M323" s="73">
        <f>AVERAGE($H$6:H323)</f>
        <v>25.330188679245282</v>
      </c>
      <c r="N323" s="86">
        <f>AVERAGE($I$6:I323)</f>
        <v>3747.3735685414727</v>
      </c>
      <c r="P323" s="47">
        <v>318</v>
      </c>
      <c r="Q323" s="71">
        <v>14</v>
      </c>
      <c r="R323" s="72">
        <v>4</v>
      </c>
      <c r="S323" s="73">
        <v>22</v>
      </c>
      <c r="T323" s="72">
        <v>7508</v>
      </c>
      <c r="U323" s="73">
        <v>32</v>
      </c>
      <c r="V323" s="86">
        <v>5969.3783536537812</v>
      </c>
      <c r="W323" s="47" t="s">
        <v>117</v>
      </c>
      <c r="Y323" s="72">
        <f>AVERAGE($T$6:T323)</f>
        <v>6324.4308176100631</v>
      </c>
      <c r="Z323" s="73">
        <f>AVERAGE($U$6:U323)</f>
        <v>26.512578616352201</v>
      </c>
      <c r="AA323" s="86">
        <f>AVERAGE($V$6:V323)</f>
        <v>4784.3193314657901</v>
      </c>
      <c r="AC323" s="47">
        <v>318</v>
      </c>
      <c r="AD323" s="74">
        <v>12</v>
      </c>
      <c r="AE323" s="74">
        <v>5</v>
      </c>
      <c r="AF323" s="73">
        <v>13</v>
      </c>
      <c r="AG323" s="72">
        <v>7185</v>
      </c>
      <c r="AH323" s="73">
        <v>20</v>
      </c>
      <c r="AI323" s="86">
        <v>5655.0994941759691</v>
      </c>
      <c r="AJ323" s="47" t="s">
        <v>117</v>
      </c>
      <c r="AM323" s="72">
        <f>AVERAGE($AG$6:AG323)</f>
        <v>9655.9371069182398</v>
      </c>
      <c r="AN323" s="73">
        <f>AVERAGE($AH$6:AH323)</f>
        <v>26.965408805031448</v>
      </c>
      <c r="AO323" s="47">
        <f>AVERAGE($AI$6:AI323)</f>
        <v>8104.536396478934</v>
      </c>
    </row>
    <row r="324" spans="3:41" x14ac:dyDescent="0.35">
      <c r="C324" s="49">
        <v>319</v>
      </c>
      <c r="D324" s="74">
        <v>14</v>
      </c>
      <c r="E324" s="74">
        <v>9</v>
      </c>
      <c r="F324" s="73">
        <v>23</v>
      </c>
      <c r="G324" s="72">
        <v>5933</v>
      </c>
      <c r="H324" s="73">
        <v>28</v>
      </c>
      <c r="I324" s="86">
        <v>4382.2511128025562</v>
      </c>
      <c r="J324" s="47" t="s">
        <v>117</v>
      </c>
      <c r="L324" s="72">
        <f>AVERAGE($G$6:G324)</f>
        <v>5292.0313479623828</v>
      </c>
      <c r="M324" s="73">
        <f>AVERAGE($H$6:H324)</f>
        <v>25.338557993730408</v>
      </c>
      <c r="N324" s="86">
        <f>AVERAGE($I$6:I324)</f>
        <v>3749.3637802789685</v>
      </c>
      <c r="P324" s="47">
        <v>319</v>
      </c>
      <c r="Q324" s="71">
        <v>9</v>
      </c>
      <c r="R324" s="72">
        <v>8</v>
      </c>
      <c r="S324" s="73">
        <v>4</v>
      </c>
      <c r="T324" s="72">
        <v>1446</v>
      </c>
      <c r="U324" s="73">
        <v>5</v>
      </c>
      <c r="V324" s="86">
        <v>-106.29383269352843</v>
      </c>
      <c r="W324" s="47" t="s">
        <v>117</v>
      </c>
      <c r="Y324" s="72">
        <f>AVERAGE($T$6:T324)</f>
        <v>6309.1379310344828</v>
      </c>
      <c r="Z324" s="73">
        <f>AVERAGE($U$6:U324)</f>
        <v>26.445141065830722</v>
      </c>
      <c r="AA324" s="86">
        <f>AVERAGE($V$6:V324)</f>
        <v>4768.9882557160745</v>
      </c>
      <c r="AC324" s="47">
        <v>319</v>
      </c>
      <c r="AD324" s="74">
        <v>13</v>
      </c>
      <c r="AE324" s="74">
        <v>6</v>
      </c>
      <c r="AF324" s="73">
        <v>3</v>
      </c>
      <c r="AG324" s="72">
        <v>3722</v>
      </c>
      <c r="AH324" s="73">
        <v>10</v>
      </c>
      <c r="AI324" s="86">
        <v>2156.3043820076373</v>
      </c>
      <c r="AJ324" s="47" t="s">
        <v>117</v>
      </c>
      <c r="AM324" s="72">
        <f>AVERAGE($AG$6:AG324)</f>
        <v>9637.3354231974918</v>
      </c>
      <c r="AN324" s="73">
        <f>AVERAGE($AH$6:AH324)</f>
        <v>26.912225705329153</v>
      </c>
      <c r="AO324" s="47">
        <f>AVERAGE($AI$6:AI324)</f>
        <v>8085.8899011357635</v>
      </c>
    </row>
    <row r="325" spans="3:41" x14ac:dyDescent="0.35">
      <c r="C325" s="49">
        <v>320</v>
      </c>
      <c r="D325" s="74">
        <v>12</v>
      </c>
      <c r="E325" s="74">
        <v>5</v>
      </c>
      <c r="F325" s="73">
        <v>15</v>
      </c>
      <c r="G325" s="72">
        <v>4585</v>
      </c>
      <c r="H325" s="73">
        <v>22</v>
      </c>
      <c r="I325" s="86">
        <v>3064.9449338798559</v>
      </c>
      <c r="J325" s="47" t="s">
        <v>117</v>
      </c>
      <c r="L325" s="72">
        <f>AVERAGE($G$6:G325)</f>
        <v>5289.8218749999996</v>
      </c>
      <c r="M325" s="73">
        <f>AVERAGE($H$6:H325)</f>
        <v>25.328125</v>
      </c>
      <c r="N325" s="86">
        <f>AVERAGE($I$6:I325)</f>
        <v>3747.2249713839715</v>
      </c>
      <c r="P325" s="47">
        <v>320</v>
      </c>
      <c r="Q325" s="71">
        <v>9</v>
      </c>
      <c r="R325" s="72">
        <v>3</v>
      </c>
      <c r="S325" s="73">
        <v>30</v>
      </c>
      <c r="T325" s="72">
        <v>8391</v>
      </c>
      <c r="U325" s="73">
        <v>36</v>
      </c>
      <c r="V325" s="86">
        <v>6811.0147954285694</v>
      </c>
      <c r="W325" s="47" t="s">
        <v>117</v>
      </c>
      <c r="Y325" s="72">
        <f>AVERAGE($T$6:T325)</f>
        <v>6315.6437500000002</v>
      </c>
      <c r="Z325" s="73">
        <f>AVERAGE($U$6:U325)</f>
        <v>26.475000000000001</v>
      </c>
      <c r="AA325" s="86">
        <f>AVERAGE($V$6:V325)</f>
        <v>4775.3695886526757</v>
      </c>
      <c r="AC325" s="47">
        <v>320</v>
      </c>
      <c r="AD325" s="74">
        <v>19</v>
      </c>
      <c r="AE325" s="74">
        <v>6</v>
      </c>
      <c r="AF325" s="73">
        <v>25</v>
      </c>
      <c r="AG325" s="72">
        <v>13522</v>
      </c>
      <c r="AH325" s="73">
        <v>38</v>
      </c>
      <c r="AI325" s="86">
        <v>11969.777403955328</v>
      </c>
      <c r="AJ325" s="47" t="s">
        <v>117</v>
      </c>
      <c r="AM325" s="72">
        <f>AVERAGE($AG$6:AG325)</f>
        <v>9649.4750000000004</v>
      </c>
      <c r="AN325" s="73">
        <f>AVERAGE($AH$6:AH325)</f>
        <v>26.946874999999999</v>
      </c>
      <c r="AO325" s="47">
        <f>AVERAGE($AI$6:AI325)</f>
        <v>8098.0270495820751</v>
      </c>
    </row>
    <row r="326" spans="3:41" x14ac:dyDescent="0.35">
      <c r="C326" s="49">
        <v>321</v>
      </c>
      <c r="D326" s="74">
        <v>14</v>
      </c>
      <c r="E326" s="74">
        <v>7</v>
      </c>
      <c r="F326" s="73">
        <v>21</v>
      </c>
      <c r="G326" s="72">
        <v>5859</v>
      </c>
      <c r="H326" s="73">
        <v>28</v>
      </c>
      <c r="I326" s="86">
        <v>4312.1747523775357</v>
      </c>
      <c r="J326" s="47" t="s">
        <v>117</v>
      </c>
      <c r="L326" s="72">
        <f>AVERAGE($G$6:G326)</f>
        <v>5291.5950155763239</v>
      </c>
      <c r="M326" s="73">
        <f>AVERAGE($H$6:H326)</f>
        <v>25.33644859813084</v>
      </c>
      <c r="N326" s="86">
        <f>AVERAGE($I$6:I326)</f>
        <v>3748.9849395490601</v>
      </c>
      <c r="P326" s="47">
        <v>321</v>
      </c>
      <c r="Q326" s="71">
        <v>17</v>
      </c>
      <c r="R326" s="72">
        <v>10</v>
      </c>
      <c r="S326" s="73">
        <v>33</v>
      </c>
      <c r="T326" s="72">
        <v>9570</v>
      </c>
      <c r="U326" s="73">
        <v>40</v>
      </c>
      <c r="V326" s="86">
        <v>8051.6863985396885</v>
      </c>
      <c r="W326" s="47" t="s">
        <v>117</v>
      </c>
      <c r="Y326" s="72">
        <f>AVERAGE($T$6:T326)</f>
        <v>6325.7819314641747</v>
      </c>
      <c r="Z326" s="73">
        <f>AVERAGE($U$6:U326)</f>
        <v>26.517133956386292</v>
      </c>
      <c r="AA326" s="86">
        <f>AVERAGE($V$6:V326)</f>
        <v>4785.5761830760002</v>
      </c>
      <c r="AC326" s="47">
        <v>321</v>
      </c>
      <c r="AD326" s="74">
        <v>19</v>
      </c>
      <c r="AE326" s="74">
        <v>10</v>
      </c>
      <c r="AF326" s="73">
        <v>22</v>
      </c>
      <c r="AG326" s="72">
        <v>11220</v>
      </c>
      <c r="AH326" s="73">
        <v>31</v>
      </c>
      <c r="AI326" s="86">
        <v>9697.5607521327183</v>
      </c>
      <c r="AJ326" s="47" t="s">
        <v>117</v>
      </c>
      <c r="AM326" s="72">
        <f>AVERAGE($AG$6:AG326)</f>
        <v>9654.3676012461056</v>
      </c>
      <c r="AN326" s="73">
        <f>AVERAGE($AH$6:AH326)</f>
        <v>26.9595015576324</v>
      </c>
      <c r="AO326" s="47">
        <f>AVERAGE($AI$6:AI326)</f>
        <v>8103.0100206180587</v>
      </c>
    </row>
    <row r="327" spans="3:41" x14ac:dyDescent="0.35">
      <c r="C327" s="49">
        <v>322</v>
      </c>
      <c r="D327" s="74">
        <v>13</v>
      </c>
      <c r="E327" s="74">
        <v>11</v>
      </c>
      <c r="F327" s="73">
        <v>12</v>
      </c>
      <c r="G327" s="72">
        <v>3207</v>
      </c>
      <c r="H327" s="73">
        <v>14</v>
      </c>
      <c r="I327" s="86">
        <v>1665.6020650819894</v>
      </c>
      <c r="J327" s="47" t="s">
        <v>117</v>
      </c>
      <c r="L327" s="72">
        <f>AVERAGE($G$6:G327)</f>
        <v>5285.1211180124228</v>
      </c>
      <c r="M327" s="73">
        <f>AVERAGE($H$6:H327)</f>
        <v>25.301242236024844</v>
      </c>
      <c r="N327" s="86">
        <f>AVERAGE($I$6:I327)</f>
        <v>3742.5148063985412</v>
      </c>
      <c r="P327" s="47">
        <v>322</v>
      </c>
      <c r="Q327" s="71">
        <v>16</v>
      </c>
      <c r="R327" s="72">
        <v>12</v>
      </c>
      <c r="S327" s="73">
        <v>28</v>
      </c>
      <c r="T327" s="72">
        <v>7804</v>
      </c>
      <c r="U327" s="73">
        <v>32</v>
      </c>
      <c r="V327" s="86">
        <v>6274.2593991191916</v>
      </c>
      <c r="W327" s="47" t="s">
        <v>117</v>
      </c>
      <c r="Y327" s="72">
        <f>AVERAGE($T$6:T327)</f>
        <v>6330.3726708074537</v>
      </c>
      <c r="Z327" s="73">
        <f>AVERAGE($U$6:U327)</f>
        <v>26.534161490683228</v>
      </c>
      <c r="AA327" s="86">
        <f>AVERAGE($V$6:V327)</f>
        <v>4790.1994228773765</v>
      </c>
      <c r="AC327" s="47">
        <v>322</v>
      </c>
      <c r="AD327" s="74">
        <v>15</v>
      </c>
      <c r="AE327" s="74">
        <v>8</v>
      </c>
      <c r="AF327" s="73">
        <v>14</v>
      </c>
      <c r="AG327" s="72">
        <v>7646</v>
      </c>
      <c r="AH327" s="73">
        <v>21</v>
      </c>
      <c r="AI327" s="86">
        <v>6055.0615530138084</v>
      </c>
      <c r="AJ327" s="47" t="s">
        <v>117</v>
      </c>
      <c r="AM327" s="72">
        <f>AVERAGE($AG$6:AG327)</f>
        <v>9648.1304347826081</v>
      </c>
      <c r="AN327" s="73">
        <f>AVERAGE($AH$6:AH327)</f>
        <v>26.940993788819874</v>
      </c>
      <c r="AO327" s="47">
        <f>AVERAGE($AI$6:AI327)</f>
        <v>8096.6499322093505</v>
      </c>
    </row>
    <row r="328" spans="3:41" x14ac:dyDescent="0.35">
      <c r="C328" s="49">
        <v>323</v>
      </c>
      <c r="D328" s="74">
        <v>19</v>
      </c>
      <c r="E328" s="74">
        <v>3</v>
      </c>
      <c r="F328" s="73">
        <v>25</v>
      </c>
      <c r="G328" s="72">
        <v>8311</v>
      </c>
      <c r="H328" s="73">
        <v>41</v>
      </c>
      <c r="I328" s="86">
        <v>6753.0993932772653</v>
      </c>
      <c r="J328" s="47" t="s">
        <v>117</v>
      </c>
      <c r="L328" s="72">
        <f>AVERAGE($G$6:G328)</f>
        <v>5294.4891640866872</v>
      </c>
      <c r="M328" s="73">
        <f>AVERAGE($H$6:H328)</f>
        <v>25.349845201238391</v>
      </c>
      <c r="N328" s="86">
        <f>AVERAGE($I$6:I328)</f>
        <v>3751.8355017139552</v>
      </c>
      <c r="P328" s="47">
        <v>323</v>
      </c>
      <c r="Q328" s="71">
        <v>22</v>
      </c>
      <c r="R328" s="72">
        <v>5</v>
      </c>
      <c r="S328" s="73">
        <v>12</v>
      </c>
      <c r="T328" s="72">
        <v>6855</v>
      </c>
      <c r="U328" s="73">
        <v>29</v>
      </c>
      <c r="V328" s="86">
        <v>5326.5796233004094</v>
      </c>
      <c r="W328" s="47" t="s">
        <v>117</v>
      </c>
      <c r="Y328" s="72">
        <f>AVERAGE($T$6:T328)</f>
        <v>6331.9969040247679</v>
      </c>
      <c r="Z328" s="73">
        <f>AVERAGE($U$6:U328)</f>
        <v>26.541795665634673</v>
      </c>
      <c r="AA328" s="86">
        <f>AVERAGE($V$6:V328)</f>
        <v>4791.8600426929279</v>
      </c>
      <c r="AC328" s="47">
        <v>323</v>
      </c>
      <c r="AD328" s="74">
        <v>10</v>
      </c>
      <c r="AE328" s="74">
        <v>7</v>
      </c>
      <c r="AF328" s="73">
        <v>0</v>
      </c>
      <c r="AG328" s="72">
        <v>1309</v>
      </c>
      <c r="AH328" s="73">
        <v>3</v>
      </c>
      <c r="AI328" s="86">
        <v>-226.43801542272081</v>
      </c>
      <c r="AJ328" s="47" t="s">
        <v>117</v>
      </c>
      <c r="AM328" s="72">
        <f>AVERAGE($AG$6:AG328)</f>
        <v>9622.3126934984521</v>
      </c>
      <c r="AN328" s="73">
        <f>AVERAGE($AH$6:AH328)</f>
        <v>26.866873065015479</v>
      </c>
      <c r="AO328" s="47">
        <f>AVERAGE($AI$6:AI328)</f>
        <v>8070.8818580680745</v>
      </c>
    </row>
    <row r="329" spans="3:41" x14ac:dyDescent="0.35">
      <c r="C329" s="49">
        <v>324</v>
      </c>
      <c r="D329" s="74">
        <v>13</v>
      </c>
      <c r="E329" s="74">
        <v>6</v>
      </c>
      <c r="F329" s="73">
        <v>0</v>
      </c>
      <c r="G329" s="72">
        <v>1622</v>
      </c>
      <c r="H329" s="73">
        <v>7</v>
      </c>
      <c r="I329" s="86">
        <v>92.121798999706925</v>
      </c>
      <c r="J329" s="47" t="s">
        <v>117</v>
      </c>
      <c r="L329" s="72">
        <f>AVERAGE($G$6:G329)</f>
        <v>5283.1543209876545</v>
      </c>
      <c r="M329" s="73">
        <f>AVERAGE($H$6:H329)</f>
        <v>25.293209876543209</v>
      </c>
      <c r="N329" s="86">
        <f>AVERAGE($I$6:I329)</f>
        <v>3740.5400890512565</v>
      </c>
      <c r="P329" s="47">
        <v>324</v>
      </c>
      <c r="Q329" s="71">
        <v>15</v>
      </c>
      <c r="R329" s="72">
        <v>7</v>
      </c>
      <c r="S329" s="73">
        <v>15</v>
      </c>
      <c r="T329" s="72">
        <v>5549</v>
      </c>
      <c r="U329" s="73">
        <v>23</v>
      </c>
      <c r="V329" s="86">
        <v>4082.7426787655832</v>
      </c>
      <c r="W329" s="47" t="s">
        <v>117</v>
      </c>
      <c r="Y329" s="72">
        <f>AVERAGE($T$6:T329)</f>
        <v>6329.5802469135806</v>
      </c>
      <c r="Z329" s="73">
        <f>AVERAGE($U$6:U329)</f>
        <v>26.530864197530864</v>
      </c>
      <c r="AA329" s="86">
        <f>AVERAGE($V$6:V329)</f>
        <v>4789.6714088536464</v>
      </c>
      <c r="AC329" s="47">
        <v>324</v>
      </c>
      <c r="AD329" s="74">
        <v>21</v>
      </c>
      <c r="AE329" s="74">
        <v>2</v>
      </c>
      <c r="AF329" s="73">
        <v>28</v>
      </c>
      <c r="AG329" s="72">
        <v>16524</v>
      </c>
      <c r="AH329" s="73">
        <v>47</v>
      </c>
      <c r="AI329" s="86">
        <v>15021.812199453232</v>
      </c>
      <c r="AJ329" s="47" t="s">
        <v>117</v>
      </c>
      <c r="AM329" s="72">
        <f>AVERAGE($AG$6:AG329)</f>
        <v>9643.6141975308637</v>
      </c>
      <c r="AN329" s="73">
        <f>AVERAGE($AH$6:AH329)</f>
        <v>26.929012345679013</v>
      </c>
      <c r="AO329" s="47">
        <f>AVERAGE($AI$6:AI329)</f>
        <v>8092.3353467760535</v>
      </c>
    </row>
    <row r="330" spans="3:41" x14ac:dyDescent="0.35">
      <c r="C330" s="49">
        <v>325</v>
      </c>
      <c r="D330" s="74">
        <v>11</v>
      </c>
      <c r="E330" s="74">
        <v>7</v>
      </c>
      <c r="F330" s="73">
        <v>20</v>
      </c>
      <c r="G330" s="72">
        <v>5059</v>
      </c>
      <c r="H330" s="73">
        <v>24</v>
      </c>
      <c r="I330" s="86">
        <v>3485.1796390539234</v>
      </c>
      <c r="J330" s="47" t="s">
        <v>117</v>
      </c>
      <c r="L330" s="72">
        <f>AVERAGE($G$6:G330)</f>
        <v>5282.4646153846152</v>
      </c>
      <c r="M330" s="73">
        <f>AVERAGE($H$6:H330)</f>
        <v>25.28923076923077</v>
      </c>
      <c r="N330" s="86">
        <f>AVERAGE($I$6:I330)</f>
        <v>3739.7543645897263</v>
      </c>
      <c r="P330" s="47">
        <v>325</v>
      </c>
      <c r="Q330" s="71">
        <v>20</v>
      </c>
      <c r="R330" s="72">
        <v>7</v>
      </c>
      <c r="S330" s="73">
        <v>6</v>
      </c>
      <c r="T330" s="72">
        <v>4629</v>
      </c>
      <c r="U330" s="73">
        <v>19</v>
      </c>
      <c r="V330" s="86">
        <v>3137.8260448808628</v>
      </c>
      <c r="W330" s="47" t="s">
        <v>117</v>
      </c>
      <c r="Y330" s="72">
        <f>AVERAGE($T$6:T330)</f>
        <v>6324.3476923076923</v>
      </c>
      <c r="Z330" s="73">
        <f>AVERAGE($U$6:U330)</f>
        <v>26.507692307692309</v>
      </c>
      <c r="AA330" s="86">
        <f>AVERAGE($V$6:V330)</f>
        <v>4784.5888077337295</v>
      </c>
      <c r="AC330" s="47">
        <v>325</v>
      </c>
      <c r="AD330" s="74">
        <v>12</v>
      </c>
      <c r="AE330" s="74">
        <v>9</v>
      </c>
      <c r="AF330" s="73">
        <v>20</v>
      </c>
      <c r="AG330" s="72">
        <v>8383</v>
      </c>
      <c r="AH330" s="73">
        <v>23</v>
      </c>
      <c r="AI330" s="86">
        <v>6844.6286420474362</v>
      </c>
      <c r="AJ330" s="47" t="s">
        <v>117</v>
      </c>
      <c r="AM330" s="72">
        <f>AVERAGE($AG$6:AG330)</f>
        <v>9639.7353846153837</v>
      </c>
      <c r="AN330" s="73">
        <f>AVERAGE($AH$6:AH330)</f>
        <v>26.916923076923077</v>
      </c>
      <c r="AO330" s="47">
        <f>AVERAGE($AI$6:AI330)</f>
        <v>8088.4962492230416</v>
      </c>
    </row>
    <row r="331" spans="3:41" x14ac:dyDescent="0.35">
      <c r="C331" s="49">
        <v>326</v>
      </c>
      <c r="D331" s="74">
        <v>16</v>
      </c>
      <c r="E331" s="74">
        <v>4</v>
      </c>
      <c r="F331" s="73">
        <v>18</v>
      </c>
      <c r="G331" s="72">
        <v>6148</v>
      </c>
      <c r="H331" s="73">
        <v>30</v>
      </c>
      <c r="I331" s="86">
        <v>4642.9491761489699</v>
      </c>
      <c r="J331" s="47" t="s">
        <v>117</v>
      </c>
      <c r="L331" s="72">
        <f>AVERAGE($G$6:G331)</f>
        <v>5285.1196319018409</v>
      </c>
      <c r="M331" s="73">
        <f>AVERAGE($H$6:H331)</f>
        <v>25.303680981595093</v>
      </c>
      <c r="N331" s="86">
        <f>AVERAGE($I$6:I331)</f>
        <v>3742.5249008215033</v>
      </c>
      <c r="P331" s="47">
        <v>326</v>
      </c>
      <c r="Q331" s="71">
        <v>10</v>
      </c>
      <c r="R331" s="72">
        <v>8</v>
      </c>
      <c r="S331" s="73">
        <v>35</v>
      </c>
      <c r="T331" s="72">
        <v>8806</v>
      </c>
      <c r="U331" s="73">
        <v>37</v>
      </c>
      <c r="V331" s="86">
        <v>7269.9057959181373</v>
      </c>
      <c r="W331" s="47" t="s">
        <v>117</v>
      </c>
      <c r="Y331" s="72">
        <f>AVERAGE($T$6:T331)</f>
        <v>6331.9601226993864</v>
      </c>
      <c r="Z331" s="73">
        <f>AVERAGE($U$6:U331)</f>
        <v>26.539877300613497</v>
      </c>
      <c r="AA331" s="86">
        <f>AVERAGE($V$6:V331)</f>
        <v>4792.212479476626</v>
      </c>
      <c r="AC331" s="47">
        <v>326</v>
      </c>
      <c r="AD331" s="74">
        <v>21</v>
      </c>
      <c r="AE331" s="74">
        <v>7</v>
      </c>
      <c r="AF331" s="73">
        <v>3</v>
      </c>
      <c r="AG331" s="72">
        <v>6209</v>
      </c>
      <c r="AH331" s="73">
        <v>17</v>
      </c>
      <c r="AI331" s="86">
        <v>4614.1670771352319</v>
      </c>
      <c r="AJ331" s="47" t="s">
        <v>117</v>
      </c>
      <c r="AM331" s="72">
        <f>AVERAGE($AG$6:AG331)</f>
        <v>9629.2116564417174</v>
      </c>
      <c r="AN331" s="73">
        <f>AVERAGE($AH$6:AH331)</f>
        <v>26.886503067484664</v>
      </c>
      <c r="AO331" s="47">
        <f>AVERAGE($AI$6:AI331)</f>
        <v>8077.8387977749198</v>
      </c>
    </row>
    <row r="332" spans="3:41" x14ac:dyDescent="0.35">
      <c r="C332" s="49">
        <v>327</v>
      </c>
      <c r="D332" s="74">
        <v>18</v>
      </c>
      <c r="E332" s="74">
        <v>6</v>
      </c>
      <c r="F332" s="73">
        <v>25</v>
      </c>
      <c r="G332" s="72">
        <v>7622</v>
      </c>
      <c r="H332" s="73">
        <v>37</v>
      </c>
      <c r="I332" s="86">
        <v>6034.2116469615794</v>
      </c>
      <c r="J332" s="47" t="s">
        <v>117</v>
      </c>
      <c r="L332" s="72">
        <f>AVERAGE($G$6:G332)</f>
        <v>5292.2660550458713</v>
      </c>
      <c r="M332" s="73">
        <f>AVERAGE($H$6:H332)</f>
        <v>25.339449541284402</v>
      </c>
      <c r="N332" s="86">
        <f>AVERAGE($I$6:I332)</f>
        <v>3749.5331171705552</v>
      </c>
      <c r="P332" s="47">
        <v>327</v>
      </c>
      <c r="Q332" s="71">
        <v>8</v>
      </c>
      <c r="R332" s="72">
        <v>10</v>
      </c>
      <c r="S332" s="73">
        <v>16</v>
      </c>
      <c r="T332" s="72">
        <v>3590</v>
      </c>
      <c r="U332" s="73">
        <v>14</v>
      </c>
      <c r="V332" s="86">
        <v>2030.9856739109682</v>
      </c>
      <c r="W332" s="47" t="s">
        <v>117</v>
      </c>
      <c r="Y332" s="72">
        <f>AVERAGE($T$6:T332)</f>
        <v>6323.5749235474004</v>
      </c>
      <c r="Z332" s="73">
        <f>AVERAGE($U$6:U332)</f>
        <v>26.501529051987767</v>
      </c>
      <c r="AA332" s="86">
        <f>AVERAGE($V$6:V332)</f>
        <v>4783.7683608051711</v>
      </c>
      <c r="AC332" s="47">
        <v>327</v>
      </c>
      <c r="AD332" s="74">
        <v>16</v>
      </c>
      <c r="AE332" s="74">
        <v>6</v>
      </c>
      <c r="AF332" s="73">
        <v>32</v>
      </c>
      <c r="AG332" s="72">
        <v>14922</v>
      </c>
      <c r="AH332" s="73">
        <v>42</v>
      </c>
      <c r="AI332" s="86">
        <v>13410.124051028975</v>
      </c>
      <c r="AJ332" s="47" t="s">
        <v>117</v>
      </c>
      <c r="AM332" s="72">
        <f>AVERAGE($AG$6:AG332)</f>
        <v>9645.3975535168192</v>
      </c>
      <c r="AN332" s="73">
        <f>AVERAGE($AH$6:AH332)</f>
        <v>26.932721712538225</v>
      </c>
      <c r="AO332" s="47">
        <f>AVERAGE($AI$6:AI332)</f>
        <v>8094.1454805065832</v>
      </c>
    </row>
    <row r="333" spans="3:41" x14ac:dyDescent="0.35">
      <c r="C333" s="49">
        <v>328</v>
      </c>
      <c r="D333" s="74">
        <v>14</v>
      </c>
      <c r="E333" s="74">
        <v>8</v>
      </c>
      <c r="F333" s="73">
        <v>29</v>
      </c>
      <c r="G333" s="72">
        <v>7296</v>
      </c>
      <c r="H333" s="73">
        <v>35</v>
      </c>
      <c r="I333" s="86">
        <v>5804.8120705553829</v>
      </c>
      <c r="J333" s="47" t="s">
        <v>117</v>
      </c>
      <c r="L333" s="72">
        <f>AVERAGE($G$6:G333)</f>
        <v>5298.375</v>
      </c>
      <c r="M333" s="73">
        <f>AVERAGE($H$6:H333)</f>
        <v>25.368902439024389</v>
      </c>
      <c r="N333" s="86">
        <f>AVERAGE($I$6:I333)</f>
        <v>3755.7992115406305</v>
      </c>
      <c r="P333" s="47">
        <v>328</v>
      </c>
      <c r="Q333" s="71">
        <v>19</v>
      </c>
      <c r="R333" s="72">
        <v>4</v>
      </c>
      <c r="S333" s="73">
        <v>32</v>
      </c>
      <c r="T333" s="72">
        <v>10958</v>
      </c>
      <c r="U333" s="73">
        <v>47</v>
      </c>
      <c r="V333" s="86">
        <v>9410.4650740900233</v>
      </c>
      <c r="W333" s="47" t="s">
        <v>117</v>
      </c>
      <c r="Y333" s="72">
        <f>AVERAGE($T$6:T333)</f>
        <v>6337.7042682926831</v>
      </c>
      <c r="Z333" s="73">
        <f>AVERAGE($U$6:U333)</f>
        <v>26.564024390243901</v>
      </c>
      <c r="AA333" s="86">
        <f>AVERAGE($V$6:V333)</f>
        <v>4797.8741434676258</v>
      </c>
      <c r="AC333" s="47">
        <v>328</v>
      </c>
      <c r="AD333" s="74">
        <v>16</v>
      </c>
      <c r="AE333" s="74">
        <v>9</v>
      </c>
      <c r="AF333" s="73">
        <v>4</v>
      </c>
      <c r="AG333" s="72">
        <v>4183</v>
      </c>
      <c r="AH333" s="73">
        <v>11</v>
      </c>
      <c r="AI333" s="86">
        <v>2656.7755483771552</v>
      </c>
      <c r="AJ333" s="47" t="s">
        <v>117</v>
      </c>
      <c r="AM333" s="72">
        <f>AVERAGE($AG$6:AG333)</f>
        <v>9628.7439024390242</v>
      </c>
      <c r="AN333" s="73">
        <f>AVERAGE($AH$6:AH333)</f>
        <v>26.884146341463413</v>
      </c>
      <c r="AO333" s="47">
        <f>AVERAGE($AI$6:AI333)</f>
        <v>8077.5681331525302</v>
      </c>
    </row>
    <row r="334" spans="3:41" x14ac:dyDescent="0.35">
      <c r="C334" s="49">
        <v>329</v>
      </c>
      <c r="D334" s="74">
        <v>13</v>
      </c>
      <c r="E334" s="74">
        <v>9</v>
      </c>
      <c r="F334" s="73">
        <v>16</v>
      </c>
      <c r="G334" s="72">
        <v>4333</v>
      </c>
      <c r="H334" s="73">
        <v>20</v>
      </c>
      <c r="I334" s="86">
        <v>2798.1924217868809</v>
      </c>
      <c r="J334" s="47" t="s">
        <v>117</v>
      </c>
      <c r="L334" s="72">
        <f>AVERAGE($G$6:G334)</f>
        <v>5295.4407294832827</v>
      </c>
      <c r="M334" s="73">
        <f>AVERAGE($H$6:H334)</f>
        <v>25.352583586626139</v>
      </c>
      <c r="N334" s="86">
        <f>AVERAGE($I$6:I334)</f>
        <v>3752.888552605209</v>
      </c>
      <c r="P334" s="47">
        <v>329</v>
      </c>
      <c r="Q334" s="71">
        <v>14</v>
      </c>
      <c r="R334" s="72">
        <v>3</v>
      </c>
      <c r="S334" s="73">
        <v>5</v>
      </c>
      <c r="T334" s="72">
        <v>3791</v>
      </c>
      <c r="U334" s="73">
        <v>16</v>
      </c>
      <c r="V334" s="86">
        <v>2227.6684676750501</v>
      </c>
      <c r="W334" s="47" t="s">
        <v>117</v>
      </c>
      <c r="Y334" s="72">
        <f>AVERAGE($T$6:T334)</f>
        <v>6329.9635258358667</v>
      </c>
      <c r="Z334" s="73">
        <f>AVERAGE($U$6:U334)</f>
        <v>26.531914893617021</v>
      </c>
      <c r="AA334" s="86">
        <f>AVERAGE($V$6:V334)</f>
        <v>4790.0619681612652</v>
      </c>
      <c r="AC334" s="47">
        <v>329</v>
      </c>
      <c r="AD334" s="74">
        <v>20</v>
      </c>
      <c r="AE334" s="74">
        <v>5</v>
      </c>
      <c r="AF334" s="73">
        <v>8</v>
      </c>
      <c r="AG334" s="72">
        <v>8235</v>
      </c>
      <c r="AH334" s="73">
        <v>23</v>
      </c>
      <c r="AI334" s="86">
        <v>6724.7890756105271</v>
      </c>
      <c r="AJ334" s="47" t="s">
        <v>117</v>
      </c>
      <c r="AM334" s="72">
        <f>AVERAGE($AG$6:AG334)</f>
        <v>9624.5075987841938</v>
      </c>
      <c r="AN334" s="73">
        <f>AVERAGE($AH$6:AH334)</f>
        <v>26.872340425531913</v>
      </c>
      <c r="AO334" s="47">
        <f>AVERAGE($AI$6:AI334)</f>
        <v>8073.4563427040748</v>
      </c>
    </row>
    <row r="335" spans="3:41" x14ac:dyDescent="0.35">
      <c r="C335" s="49">
        <v>330</v>
      </c>
      <c r="D335" s="74">
        <v>16</v>
      </c>
      <c r="E335" s="74">
        <v>5</v>
      </c>
      <c r="F335" s="73">
        <v>35</v>
      </c>
      <c r="G335" s="72">
        <v>9385</v>
      </c>
      <c r="H335" s="73">
        <v>46</v>
      </c>
      <c r="I335" s="86">
        <v>7777.6082321182093</v>
      </c>
      <c r="J335" s="47" t="s">
        <v>117</v>
      </c>
      <c r="L335" s="72">
        <f>AVERAGE($G$6:G335)</f>
        <v>5307.833333333333</v>
      </c>
      <c r="M335" s="73">
        <f>AVERAGE($H$6:H335)</f>
        <v>25.415151515151514</v>
      </c>
      <c r="N335" s="86">
        <f>AVERAGE($I$6:I335)</f>
        <v>3765.0846728461574</v>
      </c>
      <c r="P335" s="47">
        <v>330</v>
      </c>
      <c r="Q335" s="71">
        <v>13</v>
      </c>
      <c r="R335" s="72">
        <v>4</v>
      </c>
      <c r="S335" s="73">
        <v>19</v>
      </c>
      <c r="T335" s="72">
        <v>6588</v>
      </c>
      <c r="U335" s="73">
        <v>28</v>
      </c>
      <c r="V335" s="86">
        <v>5031.0944273589621</v>
      </c>
      <c r="W335" s="47" t="s">
        <v>117</v>
      </c>
      <c r="Y335" s="72">
        <f>AVERAGE($T$6:T335)</f>
        <v>6330.7454545454548</v>
      </c>
      <c r="Z335" s="73">
        <f>AVERAGE($U$6:U335)</f>
        <v>26.536363636363635</v>
      </c>
      <c r="AA335" s="86">
        <f>AVERAGE($V$6:V335)</f>
        <v>4790.7923695527734</v>
      </c>
      <c r="AC335" s="47">
        <v>330</v>
      </c>
      <c r="AD335" s="74">
        <v>19</v>
      </c>
      <c r="AE335" s="74">
        <v>2</v>
      </c>
      <c r="AF335" s="73">
        <v>29</v>
      </c>
      <c r="AG335" s="72">
        <v>16174</v>
      </c>
      <c r="AH335" s="73">
        <v>46</v>
      </c>
      <c r="AI335" s="86">
        <v>14635.502106823556</v>
      </c>
      <c r="AJ335" s="47" t="s">
        <v>117</v>
      </c>
      <c r="AM335" s="72">
        <f>AVERAGE($AG$6:AG335)</f>
        <v>9644.3545454545456</v>
      </c>
      <c r="AN335" s="73">
        <f>AVERAGE($AH$6:AH335)</f>
        <v>26.93030303030303</v>
      </c>
      <c r="AO335" s="47">
        <f>AVERAGE($AI$6:AI335)</f>
        <v>8093.3413298680725</v>
      </c>
    </row>
    <row r="336" spans="3:41" x14ac:dyDescent="0.35">
      <c r="C336" s="49">
        <v>331</v>
      </c>
      <c r="D336" s="74">
        <v>11</v>
      </c>
      <c r="E336" s="74">
        <v>9</v>
      </c>
      <c r="F336" s="73">
        <v>14</v>
      </c>
      <c r="G336" s="72">
        <v>3533</v>
      </c>
      <c r="H336" s="73">
        <v>16</v>
      </c>
      <c r="I336" s="86">
        <v>1984.0135605631667</v>
      </c>
      <c r="J336" s="47" t="s">
        <v>117</v>
      </c>
      <c r="L336" s="72">
        <f>AVERAGE($G$6:G336)</f>
        <v>5302.4712990936559</v>
      </c>
      <c r="M336" s="73">
        <f>AVERAGE($H$6:H336)</f>
        <v>25.386706948640484</v>
      </c>
      <c r="N336" s="86">
        <f>AVERAGE($I$6:I336)</f>
        <v>3759.7037933528554</v>
      </c>
      <c r="P336" s="47">
        <v>331</v>
      </c>
      <c r="Q336" s="71">
        <v>17</v>
      </c>
      <c r="R336" s="72">
        <v>8</v>
      </c>
      <c r="S336" s="73">
        <v>30</v>
      </c>
      <c r="T336" s="72">
        <v>9266</v>
      </c>
      <c r="U336" s="73">
        <v>39</v>
      </c>
      <c r="V336" s="86">
        <v>7723.1758515122592</v>
      </c>
      <c r="W336" s="47" t="s">
        <v>117</v>
      </c>
      <c r="Y336" s="72">
        <f>AVERAGE($T$6:T336)</f>
        <v>6339.6132930513595</v>
      </c>
      <c r="Z336" s="73">
        <f>AVERAGE($U$6:U336)</f>
        <v>26.574018126888216</v>
      </c>
      <c r="AA336" s="86">
        <f>AVERAGE($V$6:V336)</f>
        <v>4799.6515341508384</v>
      </c>
      <c r="AC336" s="47">
        <v>331</v>
      </c>
      <c r="AD336" s="74">
        <v>13</v>
      </c>
      <c r="AE336" s="74">
        <v>5</v>
      </c>
      <c r="AF336" s="73">
        <v>28</v>
      </c>
      <c r="AG336" s="72">
        <v>12785</v>
      </c>
      <c r="AH336" s="73">
        <v>36</v>
      </c>
      <c r="AI336" s="86">
        <v>11270.674179695299</v>
      </c>
      <c r="AJ336" s="47" t="s">
        <v>117</v>
      </c>
      <c r="AM336" s="72">
        <f>AVERAGE($AG$6:AG336)</f>
        <v>9653.8429003021156</v>
      </c>
      <c r="AN336" s="73">
        <f>AVERAGE($AH$6:AH336)</f>
        <v>26.957703927492446</v>
      </c>
      <c r="AO336" s="47">
        <f>AVERAGE($AI$6:AI336)</f>
        <v>8102.9405227678526</v>
      </c>
    </row>
    <row r="337" spans="3:41" x14ac:dyDescent="0.35">
      <c r="C337" s="49">
        <v>332</v>
      </c>
      <c r="D337" s="74">
        <v>18</v>
      </c>
      <c r="E337" s="74">
        <v>2</v>
      </c>
      <c r="F337" s="73">
        <v>26</v>
      </c>
      <c r="G337" s="72">
        <v>8474</v>
      </c>
      <c r="H337" s="73">
        <v>42</v>
      </c>
      <c r="I337" s="86">
        <v>6888.6805946164741</v>
      </c>
      <c r="J337" s="47" t="s">
        <v>117</v>
      </c>
      <c r="L337" s="72">
        <f>AVERAGE($G$6:G337)</f>
        <v>5312.0240963855422</v>
      </c>
      <c r="M337" s="73">
        <f>AVERAGE($H$6:H337)</f>
        <v>25.436746987951807</v>
      </c>
      <c r="N337" s="86">
        <f>AVERAGE($I$6:I337)</f>
        <v>3769.1284222723243</v>
      </c>
      <c r="P337" s="47">
        <v>332</v>
      </c>
      <c r="Q337" s="71">
        <v>13</v>
      </c>
      <c r="R337" s="72">
        <v>6</v>
      </c>
      <c r="S337" s="73">
        <v>31</v>
      </c>
      <c r="T337" s="72">
        <v>8962</v>
      </c>
      <c r="U337" s="73">
        <v>38</v>
      </c>
      <c r="V337" s="86">
        <v>7430.6456136378056</v>
      </c>
      <c r="W337" s="47" t="s">
        <v>117</v>
      </c>
      <c r="Y337" s="72">
        <f>AVERAGE($T$6:T337)</f>
        <v>6347.5120481927706</v>
      </c>
      <c r="Z337" s="73">
        <f>AVERAGE($U$6:U337)</f>
        <v>26.608433734939759</v>
      </c>
      <c r="AA337" s="86">
        <f>AVERAGE($V$6:V337)</f>
        <v>4807.5762151131485</v>
      </c>
      <c r="AC337" s="47">
        <v>332</v>
      </c>
      <c r="AD337" s="74">
        <v>14</v>
      </c>
      <c r="AE337" s="74">
        <v>11</v>
      </c>
      <c r="AF337" s="73">
        <v>12</v>
      </c>
      <c r="AG337" s="72">
        <v>5657</v>
      </c>
      <c r="AH337" s="73">
        <v>15</v>
      </c>
      <c r="AI337" s="86">
        <v>4158.7967512860369</v>
      </c>
      <c r="AJ337" s="47" t="s">
        <v>117</v>
      </c>
      <c r="AM337" s="72">
        <f>AVERAGE($AG$6:AG337)</f>
        <v>9641.8042168674692</v>
      </c>
      <c r="AN337" s="73">
        <f>AVERAGE($AH$6:AH337)</f>
        <v>26.921686746987952</v>
      </c>
      <c r="AO337" s="47">
        <f>AVERAGE($AI$6:AI337)</f>
        <v>8091.0605716489308</v>
      </c>
    </row>
    <row r="338" spans="3:41" x14ac:dyDescent="0.35">
      <c r="C338" s="49">
        <v>333</v>
      </c>
      <c r="D338" s="74">
        <v>14</v>
      </c>
      <c r="E338" s="74">
        <v>6</v>
      </c>
      <c r="F338" s="73">
        <v>28</v>
      </c>
      <c r="G338" s="72">
        <v>7422</v>
      </c>
      <c r="H338" s="73">
        <v>36</v>
      </c>
      <c r="I338" s="86">
        <v>5884.7920800343272</v>
      </c>
      <c r="J338" s="47" t="s">
        <v>117</v>
      </c>
      <c r="L338" s="72">
        <f>AVERAGE($G$6:G338)</f>
        <v>5318.3603603603606</v>
      </c>
      <c r="M338" s="73">
        <f>AVERAGE($H$6:H338)</f>
        <v>25.468468468468469</v>
      </c>
      <c r="N338" s="86">
        <f>AVERAGE($I$6:I338)</f>
        <v>3775.4817665899277</v>
      </c>
      <c r="P338" s="47">
        <v>333</v>
      </c>
      <c r="Q338" s="71">
        <v>21</v>
      </c>
      <c r="R338" s="72">
        <v>6</v>
      </c>
      <c r="S338" s="73">
        <v>33</v>
      </c>
      <c r="T338" s="72">
        <v>11262</v>
      </c>
      <c r="U338" s="73">
        <v>48</v>
      </c>
      <c r="V338" s="86">
        <v>9730.7575397554956</v>
      </c>
      <c r="W338" s="47" t="s">
        <v>117</v>
      </c>
      <c r="Y338" s="72">
        <f>AVERAGE($T$6:T338)</f>
        <v>6362.27027027027</v>
      </c>
      <c r="Z338" s="73">
        <f>AVERAGE($U$6:U338)</f>
        <v>26.672672672672672</v>
      </c>
      <c r="AA338" s="86">
        <f>AVERAGE($V$6:V338)</f>
        <v>4822.3605434153778</v>
      </c>
      <c r="AC338" s="47">
        <v>333</v>
      </c>
      <c r="AD338" s="74">
        <v>19</v>
      </c>
      <c r="AE338" s="74">
        <v>10</v>
      </c>
      <c r="AF338" s="73">
        <v>33</v>
      </c>
      <c r="AG338" s="72">
        <v>15070</v>
      </c>
      <c r="AH338" s="73">
        <v>42</v>
      </c>
      <c r="AI338" s="86">
        <v>13541.511539723242</v>
      </c>
      <c r="AJ338" s="47" t="s">
        <v>117</v>
      </c>
      <c r="AM338" s="72">
        <f>AVERAGE($AG$6:AG338)</f>
        <v>9658.1051051051054</v>
      </c>
      <c r="AN338" s="73">
        <f>AVERAGE($AH$6:AH338)</f>
        <v>26.966966966966968</v>
      </c>
      <c r="AO338" s="47">
        <f>AVERAGE($AI$6:AI338)</f>
        <v>8107.4282922737784</v>
      </c>
    </row>
    <row r="339" spans="3:41" x14ac:dyDescent="0.35">
      <c r="C339" s="49">
        <v>334</v>
      </c>
      <c r="D339" s="74">
        <v>16</v>
      </c>
      <c r="E339" s="74">
        <v>6</v>
      </c>
      <c r="F339" s="73">
        <v>34</v>
      </c>
      <c r="G339" s="72">
        <v>9022</v>
      </c>
      <c r="H339" s="73">
        <v>44</v>
      </c>
      <c r="I339" s="86">
        <v>7474.942252298827</v>
      </c>
      <c r="J339" s="47" t="s">
        <v>117</v>
      </c>
      <c r="L339" s="72">
        <f>AVERAGE($G$6:G339)</f>
        <v>5329.4491017964074</v>
      </c>
      <c r="M339" s="73">
        <f>AVERAGE($H$6:H339)</f>
        <v>25.523952095808383</v>
      </c>
      <c r="N339" s="86">
        <f>AVERAGE($I$6:I339)</f>
        <v>3786.5579955890562</v>
      </c>
      <c r="P339" s="47">
        <v>334</v>
      </c>
      <c r="Q339" s="71">
        <v>21</v>
      </c>
      <c r="R339" s="72">
        <v>2</v>
      </c>
      <c r="S339" s="73">
        <v>14</v>
      </c>
      <c r="T339" s="72">
        <v>7664</v>
      </c>
      <c r="U339" s="73">
        <v>33</v>
      </c>
      <c r="V339" s="86">
        <v>6105.4202204154099</v>
      </c>
      <c r="W339" s="47" t="s">
        <v>117</v>
      </c>
      <c r="Y339" s="72">
        <f>AVERAGE($T$6:T339)</f>
        <v>6366.1676646706583</v>
      </c>
      <c r="Z339" s="73">
        <f>AVERAGE($U$6:U339)</f>
        <v>26.691616766467067</v>
      </c>
      <c r="AA339" s="86">
        <f>AVERAGE($V$6:V339)</f>
        <v>4826.2020394542997</v>
      </c>
      <c r="AC339" s="47">
        <v>334</v>
      </c>
      <c r="AD339" s="74">
        <v>12</v>
      </c>
      <c r="AE339" s="74">
        <v>12</v>
      </c>
      <c r="AF339" s="73">
        <v>24</v>
      </c>
      <c r="AG339" s="72">
        <v>8844</v>
      </c>
      <c r="AH339" s="73">
        <v>24</v>
      </c>
      <c r="AI339" s="86">
        <v>7292.8701286818459</v>
      </c>
      <c r="AJ339" s="47" t="s">
        <v>117</v>
      </c>
      <c r="AM339" s="72">
        <f>AVERAGE($AG$6:AG339)</f>
        <v>9655.6676646706583</v>
      </c>
      <c r="AN339" s="73">
        <f>AVERAGE($AH$6:AH339)</f>
        <v>26.95808383233533</v>
      </c>
      <c r="AO339" s="47">
        <f>AVERAGE($AI$6:AI339)</f>
        <v>8104.9894953767971</v>
      </c>
    </row>
    <row r="340" spans="3:41" x14ac:dyDescent="0.35">
      <c r="C340" s="49">
        <v>335</v>
      </c>
      <c r="D340" s="74">
        <v>16</v>
      </c>
      <c r="E340" s="74">
        <v>4</v>
      </c>
      <c r="F340" s="73">
        <v>29</v>
      </c>
      <c r="G340" s="72">
        <v>8348</v>
      </c>
      <c r="H340" s="73">
        <v>41</v>
      </c>
      <c r="I340" s="86">
        <v>6845.00785003907</v>
      </c>
      <c r="J340" s="47" t="s">
        <v>117</v>
      </c>
      <c r="L340" s="72">
        <f>AVERAGE($G$6:G340)</f>
        <v>5338.4597014925375</v>
      </c>
      <c r="M340" s="73">
        <f>AVERAGE($H$6:H340)</f>
        <v>25.570149253731344</v>
      </c>
      <c r="N340" s="86">
        <f>AVERAGE($I$6:I340)</f>
        <v>3795.6876966471159</v>
      </c>
      <c r="P340" s="47">
        <v>335</v>
      </c>
      <c r="Q340" s="71">
        <v>12</v>
      </c>
      <c r="R340" s="72">
        <v>13</v>
      </c>
      <c r="S340" s="73">
        <v>19</v>
      </c>
      <c r="T340" s="72">
        <v>4621</v>
      </c>
      <c r="U340" s="73">
        <v>18</v>
      </c>
      <c r="V340" s="86">
        <v>3049.8084169320964</v>
      </c>
      <c r="W340" s="47" t="s">
        <v>117</v>
      </c>
      <c r="Y340" s="72">
        <f>AVERAGE($T$6:T340)</f>
        <v>6360.9582089552241</v>
      </c>
      <c r="Z340" s="73">
        <f>AVERAGE($U$6:U340)</f>
        <v>26.665671641791043</v>
      </c>
      <c r="AA340" s="86">
        <f>AVERAGE($V$6:V340)</f>
        <v>4820.8993719243826</v>
      </c>
      <c r="AC340" s="47">
        <v>335</v>
      </c>
      <c r="AD340" s="74">
        <v>7</v>
      </c>
      <c r="AE340" s="74">
        <v>5</v>
      </c>
      <c r="AF340" s="73">
        <v>19</v>
      </c>
      <c r="AG340" s="72">
        <v>7535</v>
      </c>
      <c r="AH340" s="73">
        <v>21</v>
      </c>
      <c r="AI340" s="86">
        <v>6006.5441309343951</v>
      </c>
      <c r="AJ340" s="47" t="s">
        <v>117</v>
      </c>
      <c r="AM340" s="72">
        <f>AVERAGE($AG$6:AG340)</f>
        <v>9649.3373134328358</v>
      </c>
      <c r="AN340" s="73">
        <f>AVERAGE($AH$6:AH340)</f>
        <v>26.940298507462686</v>
      </c>
      <c r="AO340" s="47">
        <f>AVERAGE($AI$6:AI340)</f>
        <v>8098.7254793635357</v>
      </c>
    </row>
    <row r="341" spans="3:41" x14ac:dyDescent="0.35">
      <c r="C341" s="49">
        <v>336</v>
      </c>
      <c r="D341" s="74">
        <v>20</v>
      </c>
      <c r="E341" s="74">
        <v>5</v>
      </c>
      <c r="F341" s="73">
        <v>13</v>
      </c>
      <c r="G341" s="72">
        <v>5785</v>
      </c>
      <c r="H341" s="73">
        <v>28</v>
      </c>
      <c r="I341" s="86">
        <v>4257.5009230882688</v>
      </c>
      <c r="J341" s="47" t="s">
        <v>117</v>
      </c>
      <c r="L341" s="72">
        <f>AVERAGE($G$6:G341)</f>
        <v>5339.7886904761908</v>
      </c>
      <c r="M341" s="73">
        <f>AVERAGE($H$6:H341)</f>
        <v>25.577380952380953</v>
      </c>
      <c r="N341" s="86">
        <f>AVERAGE($I$6:I341)</f>
        <v>3797.0621407734288</v>
      </c>
      <c r="P341" s="47">
        <v>336</v>
      </c>
      <c r="Q341" s="71">
        <v>20</v>
      </c>
      <c r="R341" s="72">
        <v>7</v>
      </c>
      <c r="S341" s="73">
        <v>23</v>
      </c>
      <c r="T341" s="72">
        <v>8539</v>
      </c>
      <c r="U341" s="73">
        <v>36</v>
      </c>
      <c r="V341" s="86">
        <v>7043.9110348195973</v>
      </c>
      <c r="W341" s="47" t="s">
        <v>117</v>
      </c>
      <c r="Y341" s="72">
        <f>AVERAGE($T$6:T341)</f>
        <v>6367.4404761904761</v>
      </c>
      <c r="Z341" s="73">
        <f>AVERAGE($U$6:U341)</f>
        <v>26.69345238095238</v>
      </c>
      <c r="AA341" s="86">
        <f>AVERAGE($V$6:V341)</f>
        <v>4827.5154780639523</v>
      </c>
      <c r="AC341" s="47">
        <v>336</v>
      </c>
      <c r="AD341" s="74">
        <v>16</v>
      </c>
      <c r="AE341" s="74">
        <v>11</v>
      </c>
      <c r="AF341" s="73">
        <v>10</v>
      </c>
      <c r="AG341" s="72">
        <v>5657</v>
      </c>
      <c r="AH341" s="73">
        <v>15</v>
      </c>
      <c r="AI341" s="86">
        <v>4094.3977454110268</v>
      </c>
      <c r="AJ341" s="47" t="s">
        <v>117</v>
      </c>
      <c r="AM341" s="72">
        <f>AVERAGE($AG$6:AG341)</f>
        <v>9637.4553571428569</v>
      </c>
      <c r="AN341" s="73">
        <f>AVERAGE($AH$6:AH341)</f>
        <v>26.904761904761905</v>
      </c>
      <c r="AO341" s="47">
        <f>AVERAGE($AI$6:AI341)</f>
        <v>8086.8078372982009</v>
      </c>
    </row>
    <row r="342" spans="3:41" x14ac:dyDescent="0.35">
      <c r="C342" s="49">
        <v>337</v>
      </c>
      <c r="D342" s="74">
        <v>13</v>
      </c>
      <c r="E342" s="74">
        <v>6</v>
      </c>
      <c r="F342" s="73">
        <v>27</v>
      </c>
      <c r="G342" s="72">
        <v>7022</v>
      </c>
      <c r="H342" s="73">
        <v>34</v>
      </c>
      <c r="I342" s="86">
        <v>5490.5343527373452</v>
      </c>
      <c r="J342" s="47" t="s">
        <v>117</v>
      </c>
      <c r="L342" s="72">
        <f>AVERAGE($G$6:G342)</f>
        <v>5344.7804154302667</v>
      </c>
      <c r="M342" s="73">
        <f>AVERAGE($H$6:H342)</f>
        <v>25.602373887240358</v>
      </c>
      <c r="N342" s="86">
        <f>AVERAGE($I$6:I342)</f>
        <v>3802.087280868277</v>
      </c>
      <c r="P342" s="47">
        <v>337</v>
      </c>
      <c r="Q342" s="71">
        <v>15</v>
      </c>
      <c r="R342" s="72">
        <v>9</v>
      </c>
      <c r="S342" s="73">
        <v>6</v>
      </c>
      <c r="T342" s="72">
        <v>3093</v>
      </c>
      <c r="U342" s="73">
        <v>12</v>
      </c>
      <c r="V342" s="86">
        <v>1555.4384888660791</v>
      </c>
      <c r="W342" s="47" t="s">
        <v>117</v>
      </c>
      <c r="Y342" s="72">
        <f>AVERAGE($T$6:T342)</f>
        <v>6357.7240356083084</v>
      </c>
      <c r="Z342" s="73">
        <f>AVERAGE($U$6:U342)</f>
        <v>26.649851632047479</v>
      </c>
      <c r="AA342" s="86">
        <f>AVERAGE($V$6:V342)</f>
        <v>4817.8060507963019</v>
      </c>
      <c r="AC342" s="47">
        <v>337</v>
      </c>
      <c r="AD342" s="74">
        <v>15</v>
      </c>
      <c r="AE342" s="74">
        <v>7</v>
      </c>
      <c r="AF342" s="73">
        <v>32</v>
      </c>
      <c r="AG342" s="72">
        <v>14259</v>
      </c>
      <c r="AH342" s="73">
        <v>40</v>
      </c>
      <c r="AI342" s="86">
        <v>12694.028291373894</v>
      </c>
      <c r="AJ342" s="47" t="s">
        <v>117</v>
      </c>
      <c r="AM342" s="72">
        <f>AVERAGE($AG$6:AG342)</f>
        <v>9651.1691394658756</v>
      </c>
      <c r="AN342" s="73">
        <f>AVERAGE($AH$6:AH342)</f>
        <v>26.943620178041542</v>
      </c>
      <c r="AO342" s="47">
        <f>AVERAGE($AI$6:AI342)</f>
        <v>8100.4791146099988</v>
      </c>
    </row>
    <row r="343" spans="3:41" x14ac:dyDescent="0.35">
      <c r="C343" s="49">
        <v>338</v>
      </c>
      <c r="D343" s="74">
        <v>19</v>
      </c>
      <c r="E343" s="74">
        <v>8</v>
      </c>
      <c r="F343" s="73">
        <v>15</v>
      </c>
      <c r="G343" s="72">
        <v>5496</v>
      </c>
      <c r="H343" s="73">
        <v>26</v>
      </c>
      <c r="I343" s="86">
        <v>3986.2213677936134</v>
      </c>
      <c r="J343" s="47" t="s">
        <v>117</v>
      </c>
      <c r="L343" s="72">
        <f>AVERAGE($G$6:G343)</f>
        <v>5345.2278106508875</v>
      </c>
      <c r="M343" s="73">
        <f>AVERAGE($H$6:H343)</f>
        <v>25.603550295857989</v>
      </c>
      <c r="N343" s="86">
        <f>AVERAGE($I$6:I343)</f>
        <v>3802.6320562733817</v>
      </c>
      <c r="P343" s="47">
        <v>338</v>
      </c>
      <c r="Q343" s="71">
        <v>16</v>
      </c>
      <c r="R343" s="72">
        <v>4</v>
      </c>
      <c r="S343" s="73">
        <v>1</v>
      </c>
      <c r="T343" s="72">
        <v>3138</v>
      </c>
      <c r="U343" s="73">
        <v>13</v>
      </c>
      <c r="V343" s="86">
        <v>1599.471754391642</v>
      </c>
      <c r="W343" s="47" t="s">
        <v>117</v>
      </c>
      <c r="Y343" s="72">
        <f>AVERAGE($T$6:T343)</f>
        <v>6348.1982248520708</v>
      </c>
      <c r="Z343" s="73">
        <f>AVERAGE($U$6:U343)</f>
        <v>26.609467455621303</v>
      </c>
      <c r="AA343" s="86">
        <f>AVERAGE($V$6:V343)</f>
        <v>4808.2843516945131</v>
      </c>
      <c r="AC343" s="47">
        <v>338</v>
      </c>
      <c r="AD343" s="74">
        <v>14</v>
      </c>
      <c r="AE343" s="74">
        <v>2</v>
      </c>
      <c r="AF343" s="73">
        <v>32</v>
      </c>
      <c r="AG343" s="72">
        <v>15474</v>
      </c>
      <c r="AH343" s="73">
        <v>44</v>
      </c>
      <c r="AI343" s="86">
        <v>13938.484950808324</v>
      </c>
      <c r="AJ343" s="47" t="s">
        <v>117</v>
      </c>
      <c r="AM343" s="72">
        <f>AVERAGE($AG$6:AG343)</f>
        <v>9668.3964497041416</v>
      </c>
      <c r="AN343" s="73">
        <f>AVERAGE($AH$6:AH343)</f>
        <v>26.994082840236686</v>
      </c>
      <c r="AO343" s="47">
        <f>AVERAGE($AI$6:AI343)</f>
        <v>8117.7513212259701</v>
      </c>
    </row>
    <row r="344" spans="3:41" x14ac:dyDescent="0.35">
      <c r="C344" s="49">
        <v>339</v>
      </c>
      <c r="D344" s="74">
        <v>16</v>
      </c>
      <c r="E344" s="74">
        <v>13</v>
      </c>
      <c r="F344" s="73">
        <v>16</v>
      </c>
      <c r="G344" s="72">
        <v>4281</v>
      </c>
      <c r="H344" s="73">
        <v>19</v>
      </c>
      <c r="I344" s="86">
        <v>2714.3710796084488</v>
      </c>
      <c r="J344" s="47" t="s">
        <v>117</v>
      </c>
      <c r="L344" s="72">
        <f>AVERAGE($G$6:G344)</f>
        <v>5342.0884955752208</v>
      </c>
      <c r="M344" s="73">
        <f>AVERAGE($H$6:H344)</f>
        <v>25.584070796460178</v>
      </c>
      <c r="N344" s="86">
        <f>AVERAGE($I$6:I344)</f>
        <v>3799.4218469026887</v>
      </c>
      <c r="P344" s="47">
        <v>339</v>
      </c>
      <c r="Q344" s="71">
        <v>13</v>
      </c>
      <c r="R344" s="72">
        <v>10</v>
      </c>
      <c r="S344" s="73">
        <v>15</v>
      </c>
      <c r="T344" s="72">
        <v>4510</v>
      </c>
      <c r="U344" s="73">
        <v>18</v>
      </c>
      <c r="V344" s="86">
        <v>2944.0719828446163</v>
      </c>
      <c r="W344" s="47" t="s">
        <v>117</v>
      </c>
      <c r="Y344" s="72">
        <f>AVERAGE($T$6:T344)</f>
        <v>6342.7758112094398</v>
      </c>
      <c r="Z344" s="73">
        <f>AVERAGE($U$6:U344)</f>
        <v>26.584070796460178</v>
      </c>
      <c r="AA344" s="86">
        <f>AVERAGE($V$6:V344)</f>
        <v>4802.7852001639831</v>
      </c>
      <c r="AC344" s="47">
        <v>339</v>
      </c>
      <c r="AD344" s="74">
        <v>22</v>
      </c>
      <c r="AE344" s="74">
        <v>8</v>
      </c>
      <c r="AF344" s="73">
        <v>16</v>
      </c>
      <c r="AG344" s="72">
        <v>10796</v>
      </c>
      <c r="AH344" s="73">
        <v>30</v>
      </c>
      <c r="AI344" s="86">
        <v>9236.2917110398012</v>
      </c>
      <c r="AJ344" s="47" t="s">
        <v>117</v>
      </c>
      <c r="AM344" s="72">
        <f>AVERAGE($AG$6:AG344)</f>
        <v>9671.7227138643066</v>
      </c>
      <c r="AN344" s="73">
        <f>AVERAGE($AH$6:AH344)</f>
        <v>27.002949852507374</v>
      </c>
      <c r="AO344" s="47">
        <f>AVERAGE($AI$6:AI344)</f>
        <v>8121.0508503994624</v>
      </c>
    </row>
    <row r="345" spans="3:41" x14ac:dyDescent="0.35">
      <c r="C345" s="49">
        <v>340</v>
      </c>
      <c r="D345" s="74">
        <v>12</v>
      </c>
      <c r="E345" s="74">
        <v>3</v>
      </c>
      <c r="F345" s="73">
        <v>30</v>
      </c>
      <c r="G345" s="72">
        <v>7911</v>
      </c>
      <c r="H345" s="73">
        <v>39</v>
      </c>
      <c r="I345" s="86">
        <v>6374.4432102420396</v>
      </c>
      <c r="J345" s="47" t="s">
        <v>117</v>
      </c>
      <c r="L345" s="72">
        <f>AVERAGE($G$6:G345)</f>
        <v>5349.6441176470589</v>
      </c>
      <c r="M345" s="73">
        <f>AVERAGE($H$6:H345)</f>
        <v>25.623529411764707</v>
      </c>
      <c r="N345" s="86">
        <f>AVERAGE($I$6:I345)</f>
        <v>3806.9954391478045</v>
      </c>
      <c r="P345" s="47">
        <v>340</v>
      </c>
      <c r="Q345" s="71">
        <v>17</v>
      </c>
      <c r="R345" s="72">
        <v>9</v>
      </c>
      <c r="S345" s="73">
        <v>3</v>
      </c>
      <c r="T345" s="72">
        <v>2863</v>
      </c>
      <c r="U345" s="73">
        <v>11</v>
      </c>
      <c r="V345" s="86">
        <v>1342.4534757091935</v>
      </c>
      <c r="W345" s="47" t="s">
        <v>117</v>
      </c>
      <c r="Y345" s="72">
        <f>AVERAGE($T$6:T345)</f>
        <v>6332.5411764705887</v>
      </c>
      <c r="Z345" s="73">
        <f>AVERAGE($U$6:U345)</f>
        <v>26.538235294117648</v>
      </c>
      <c r="AA345" s="86">
        <f>AVERAGE($V$6:V345)</f>
        <v>4792.6077539155867</v>
      </c>
      <c r="AC345" s="47">
        <v>340</v>
      </c>
      <c r="AD345" s="74">
        <v>9</v>
      </c>
      <c r="AE345" s="74">
        <v>3</v>
      </c>
      <c r="AF345" s="73">
        <v>28</v>
      </c>
      <c r="AG345" s="72">
        <v>12011</v>
      </c>
      <c r="AH345" s="73">
        <v>34</v>
      </c>
      <c r="AI345" s="86">
        <v>10491.727620531332</v>
      </c>
      <c r="AJ345" s="47" t="s">
        <v>117</v>
      </c>
      <c r="AM345" s="72">
        <f>AVERAGE($AG$6:AG345)</f>
        <v>9678.6029411764703</v>
      </c>
      <c r="AN345" s="73">
        <f>AVERAGE($AH$6:AH345)</f>
        <v>27.023529411764706</v>
      </c>
      <c r="AO345" s="47">
        <f>AVERAGE($AI$6:AI345)</f>
        <v>8128.0234291351444</v>
      </c>
    </row>
    <row r="346" spans="3:41" x14ac:dyDescent="0.35">
      <c r="C346" s="49">
        <v>341</v>
      </c>
      <c r="D346" s="74">
        <v>13</v>
      </c>
      <c r="E346" s="74">
        <v>6</v>
      </c>
      <c r="F346" s="73">
        <v>4</v>
      </c>
      <c r="G346" s="72">
        <v>2422</v>
      </c>
      <c r="H346" s="73">
        <v>11</v>
      </c>
      <c r="I346" s="86">
        <v>896.71875961615251</v>
      </c>
      <c r="J346" s="47" t="s">
        <v>117</v>
      </c>
      <c r="L346" s="72">
        <f>AVERAGE($G$6:G346)</f>
        <v>5341.0586510263929</v>
      </c>
      <c r="M346" s="73">
        <f>AVERAGE($H$6:H346)</f>
        <v>25.580645161290324</v>
      </c>
      <c r="N346" s="86">
        <f>AVERAGE($I$6:I346)</f>
        <v>3798.4609034307032</v>
      </c>
      <c r="P346" s="47">
        <v>341</v>
      </c>
      <c r="Q346" s="71">
        <v>16</v>
      </c>
      <c r="R346" s="72">
        <v>8</v>
      </c>
      <c r="S346" s="73">
        <v>4</v>
      </c>
      <c r="T346" s="72">
        <v>3056</v>
      </c>
      <c r="U346" s="73">
        <v>12</v>
      </c>
      <c r="V346" s="86">
        <v>1580.4924285143502</v>
      </c>
      <c r="W346" s="47" t="s">
        <v>117</v>
      </c>
      <c r="Y346" s="72">
        <f>AVERAGE($T$6:T346)</f>
        <v>6322.9325513196482</v>
      </c>
      <c r="Z346" s="73">
        <f>AVERAGE($U$6:U346)</f>
        <v>26.495601173020528</v>
      </c>
      <c r="AA346" s="86">
        <f>AVERAGE($V$6:V346)</f>
        <v>4783.1880608792198</v>
      </c>
      <c r="AC346" s="47">
        <v>341</v>
      </c>
      <c r="AD346" s="74">
        <v>18</v>
      </c>
      <c r="AE346" s="74">
        <v>8</v>
      </c>
      <c r="AF346" s="73">
        <v>23</v>
      </c>
      <c r="AG346" s="72">
        <v>11846</v>
      </c>
      <c r="AH346" s="73">
        <v>33</v>
      </c>
      <c r="AI346" s="86">
        <v>10334.983765126286</v>
      </c>
      <c r="AJ346" s="47" t="s">
        <v>117</v>
      </c>
      <c r="AM346" s="72">
        <f>AVERAGE($AG$6:AG346)</f>
        <v>9684.958944281525</v>
      </c>
      <c r="AN346" s="73">
        <f>AVERAGE($AH$6:AH346)</f>
        <v>27.041055718475075</v>
      </c>
      <c r="AO346" s="47">
        <f>AVERAGE($AI$6:AI346)</f>
        <v>8134.4954535808656</v>
      </c>
    </row>
    <row r="347" spans="3:41" x14ac:dyDescent="0.35">
      <c r="C347" s="49">
        <v>342</v>
      </c>
      <c r="D347" s="74">
        <v>23</v>
      </c>
      <c r="E347" s="74">
        <v>5</v>
      </c>
      <c r="F347" s="73">
        <v>17</v>
      </c>
      <c r="G347" s="72">
        <v>7185</v>
      </c>
      <c r="H347" s="73">
        <v>35</v>
      </c>
      <c r="I347" s="86">
        <v>5716.1858311764618</v>
      </c>
      <c r="J347" s="47" t="s">
        <v>117</v>
      </c>
      <c r="L347" s="72">
        <f>AVERAGE($G$6:G347)</f>
        <v>5346.4502923976606</v>
      </c>
      <c r="M347" s="73">
        <f>AVERAGE($H$6:H347)</f>
        <v>25.608187134502923</v>
      </c>
      <c r="N347" s="86">
        <f>AVERAGE($I$6:I347)</f>
        <v>3804.0682862603685</v>
      </c>
      <c r="P347" s="47">
        <v>342</v>
      </c>
      <c r="Q347" s="71">
        <v>26</v>
      </c>
      <c r="R347" s="72">
        <v>6</v>
      </c>
      <c r="S347" s="73">
        <v>20</v>
      </c>
      <c r="T347" s="72">
        <v>9422</v>
      </c>
      <c r="U347" s="73">
        <v>40</v>
      </c>
      <c r="V347" s="86">
        <v>7844.7887213389686</v>
      </c>
      <c r="W347" s="47" t="s">
        <v>117</v>
      </c>
      <c r="Y347" s="72">
        <f>AVERAGE($T$6:T347)</f>
        <v>6331.9941520467837</v>
      </c>
      <c r="Z347" s="73">
        <f>AVERAGE($U$6:U347)</f>
        <v>26.535087719298247</v>
      </c>
      <c r="AA347" s="86">
        <f>AVERAGE($V$6:V347)</f>
        <v>4792.1401095940146</v>
      </c>
      <c r="AC347" s="47">
        <v>342</v>
      </c>
      <c r="AD347" s="74">
        <v>14</v>
      </c>
      <c r="AE347" s="74">
        <v>9</v>
      </c>
      <c r="AF347" s="73">
        <v>16</v>
      </c>
      <c r="AG347" s="72">
        <v>7683</v>
      </c>
      <c r="AH347" s="73">
        <v>21</v>
      </c>
      <c r="AI347" s="86">
        <v>6130.300672015157</v>
      </c>
      <c r="AJ347" s="47" t="s">
        <v>117</v>
      </c>
      <c r="AM347" s="72">
        <f>AVERAGE($AG$6:AG347)</f>
        <v>9679.105263157895</v>
      </c>
      <c r="AN347" s="73">
        <f>AVERAGE($AH$6:AH347)</f>
        <v>27.023391812865498</v>
      </c>
      <c r="AO347" s="47">
        <f>AVERAGE($AI$6:AI347)</f>
        <v>8128.6352349213166</v>
      </c>
    </row>
    <row r="348" spans="3:41" x14ac:dyDescent="0.35">
      <c r="C348" s="49">
        <v>343</v>
      </c>
      <c r="D348" s="74">
        <v>18</v>
      </c>
      <c r="E348" s="74">
        <v>5</v>
      </c>
      <c r="F348" s="73">
        <v>15</v>
      </c>
      <c r="G348" s="72">
        <v>5785</v>
      </c>
      <c r="H348" s="73">
        <v>28</v>
      </c>
      <c r="I348" s="86">
        <v>4268.2985247532051</v>
      </c>
      <c r="J348" s="47" t="s">
        <v>117</v>
      </c>
      <c r="L348" s="72">
        <f>AVERAGE($G$6:G348)</f>
        <v>5347.7288629737614</v>
      </c>
      <c r="M348" s="73">
        <f>AVERAGE($H$6:H348)</f>
        <v>25.615160349854229</v>
      </c>
      <c r="N348" s="86">
        <f>AVERAGE($I$6:I348)</f>
        <v>3805.4217271889192</v>
      </c>
      <c r="P348" s="47">
        <v>343</v>
      </c>
      <c r="Q348" s="71">
        <v>8</v>
      </c>
      <c r="R348" s="72">
        <v>7</v>
      </c>
      <c r="S348" s="73">
        <v>6</v>
      </c>
      <c r="T348" s="72">
        <v>1869</v>
      </c>
      <c r="U348" s="73">
        <v>7</v>
      </c>
      <c r="V348" s="86">
        <v>287.74019783597896</v>
      </c>
      <c r="W348" s="47" t="s">
        <v>117</v>
      </c>
      <c r="Y348" s="72">
        <f>AVERAGE($T$6:T348)</f>
        <v>6318.9825072886297</v>
      </c>
      <c r="Z348" s="73">
        <f>AVERAGE($U$6:U348)</f>
        <v>26.47813411078717</v>
      </c>
      <c r="AA348" s="86">
        <f>AVERAGE($V$6:V348)</f>
        <v>4779.0077483352452</v>
      </c>
      <c r="AC348" s="47">
        <v>343</v>
      </c>
      <c r="AD348" s="74">
        <v>18</v>
      </c>
      <c r="AE348" s="74">
        <v>4</v>
      </c>
      <c r="AF348" s="73">
        <v>2</v>
      </c>
      <c r="AG348" s="72">
        <v>5748</v>
      </c>
      <c r="AH348" s="73">
        <v>16</v>
      </c>
      <c r="AI348" s="86">
        <v>4135.1917549038881</v>
      </c>
      <c r="AJ348" s="47" t="s">
        <v>117</v>
      </c>
      <c r="AM348" s="72">
        <f>AVERAGE($AG$6:AG348)</f>
        <v>9667.6443148688049</v>
      </c>
      <c r="AN348" s="73">
        <f>AVERAGE($AH$6:AH348)</f>
        <v>26.99125364431487</v>
      </c>
      <c r="AO348" s="47">
        <f>AVERAGE($AI$6:AI348)</f>
        <v>8116.9925425597503</v>
      </c>
    </row>
    <row r="349" spans="3:41" x14ac:dyDescent="0.35">
      <c r="C349" s="49">
        <v>344</v>
      </c>
      <c r="D349" s="74">
        <v>20</v>
      </c>
      <c r="E349" s="74">
        <v>8</v>
      </c>
      <c r="F349" s="73">
        <v>6</v>
      </c>
      <c r="G349" s="72">
        <v>3896</v>
      </c>
      <c r="H349" s="73">
        <v>18</v>
      </c>
      <c r="I349" s="86">
        <v>2367.9137725579958</v>
      </c>
      <c r="J349" s="47" t="s">
        <v>117</v>
      </c>
      <c r="L349" s="72">
        <f>AVERAGE($G$6:G349)</f>
        <v>5343.5087209302328</v>
      </c>
      <c r="M349" s="73">
        <f>AVERAGE($H$6:H349)</f>
        <v>25.593023255813954</v>
      </c>
      <c r="N349" s="86">
        <f>AVERAGE($I$6:I349)</f>
        <v>3801.2429249952252</v>
      </c>
      <c r="P349" s="47">
        <v>344</v>
      </c>
      <c r="Q349" s="71">
        <v>15</v>
      </c>
      <c r="R349" s="72">
        <v>7</v>
      </c>
      <c r="S349" s="73">
        <v>3</v>
      </c>
      <c r="T349" s="72">
        <v>2789</v>
      </c>
      <c r="U349" s="73">
        <v>11</v>
      </c>
      <c r="V349" s="86">
        <v>1241.6169063603993</v>
      </c>
      <c r="W349" s="47" t="s">
        <v>117</v>
      </c>
      <c r="Y349" s="72">
        <f>AVERAGE($T$6:T349)</f>
        <v>6308.7209302325582</v>
      </c>
      <c r="Z349" s="73">
        <f>AVERAGE($U$6:U349)</f>
        <v>26.433139534883722</v>
      </c>
      <c r="AA349" s="86">
        <f>AVERAGE($V$6:V349)</f>
        <v>4768.7246354225272</v>
      </c>
      <c r="AC349" s="47">
        <v>344</v>
      </c>
      <c r="AD349" s="74">
        <v>19</v>
      </c>
      <c r="AE349" s="74">
        <v>9</v>
      </c>
      <c r="AF349" s="73">
        <v>23</v>
      </c>
      <c r="AG349" s="72">
        <v>11883</v>
      </c>
      <c r="AH349" s="73">
        <v>33</v>
      </c>
      <c r="AI349" s="86">
        <v>10281.655836798138</v>
      </c>
      <c r="AJ349" s="47" t="s">
        <v>117</v>
      </c>
      <c r="AM349" s="72">
        <f>AVERAGE($AG$6:AG349)</f>
        <v>9674.084302325582</v>
      </c>
      <c r="AN349" s="73">
        <f>AVERAGE($AH$6:AH349)</f>
        <v>27.00872093023256</v>
      </c>
      <c r="AO349" s="47">
        <f>AVERAGE($AI$6:AI349)</f>
        <v>8123.2851684150955</v>
      </c>
    </row>
    <row r="350" spans="3:41" x14ac:dyDescent="0.35">
      <c r="C350" s="49">
        <v>345</v>
      </c>
      <c r="D350" s="74">
        <v>10</v>
      </c>
      <c r="E350" s="74">
        <v>7</v>
      </c>
      <c r="F350" s="73">
        <v>32</v>
      </c>
      <c r="G350" s="72">
        <v>7259</v>
      </c>
      <c r="H350" s="73">
        <v>35</v>
      </c>
      <c r="I350" s="86">
        <v>5751.8429025544956</v>
      </c>
      <c r="J350" s="47" t="s">
        <v>117</v>
      </c>
      <c r="L350" s="72">
        <f>AVERAGE($G$6:G350)</f>
        <v>5349.0608695652172</v>
      </c>
      <c r="M350" s="73">
        <f>AVERAGE($H$6:H350)</f>
        <v>25.620289855072464</v>
      </c>
      <c r="N350" s="86">
        <f>AVERAGE($I$6:I350)</f>
        <v>3806.8968379736575</v>
      </c>
      <c r="P350" s="47">
        <v>345</v>
      </c>
      <c r="Q350" s="71">
        <v>15</v>
      </c>
      <c r="R350" s="72">
        <v>4</v>
      </c>
      <c r="S350" s="73">
        <v>22</v>
      </c>
      <c r="T350" s="72">
        <v>7738</v>
      </c>
      <c r="U350" s="73">
        <v>33</v>
      </c>
      <c r="V350" s="86">
        <v>6211.1501664173438</v>
      </c>
      <c r="W350" s="47" t="s">
        <v>117</v>
      </c>
      <c r="Y350" s="72">
        <f>AVERAGE($T$6:T350)</f>
        <v>6312.8637681159416</v>
      </c>
      <c r="Z350" s="73">
        <f>AVERAGE($U$6:U350)</f>
        <v>26.452173913043477</v>
      </c>
      <c r="AA350" s="86">
        <f>AVERAGE($V$6:V350)</f>
        <v>4772.9055789906279</v>
      </c>
      <c r="AC350" s="47">
        <v>345</v>
      </c>
      <c r="AD350" s="74">
        <v>17</v>
      </c>
      <c r="AE350" s="74">
        <v>6</v>
      </c>
      <c r="AF350" s="73">
        <v>20</v>
      </c>
      <c r="AG350" s="72">
        <v>11072</v>
      </c>
      <c r="AH350" s="73">
        <v>31</v>
      </c>
      <c r="AI350" s="86">
        <v>9554.1194254321363</v>
      </c>
      <c r="AJ350" s="47" t="s">
        <v>117</v>
      </c>
      <c r="AM350" s="72">
        <f>AVERAGE($AG$6:AG350)</f>
        <v>9678.1362318840584</v>
      </c>
      <c r="AN350" s="73">
        <f>AVERAGE($AH$6:AH350)</f>
        <v>27.020289855072463</v>
      </c>
      <c r="AO350" s="47">
        <f>AVERAGE($AI$6:AI350)</f>
        <v>8127.432514087609</v>
      </c>
    </row>
    <row r="351" spans="3:41" x14ac:dyDescent="0.35">
      <c r="C351" s="49">
        <v>346</v>
      </c>
      <c r="D351" s="74">
        <v>14</v>
      </c>
      <c r="E351" s="74">
        <v>10</v>
      </c>
      <c r="F351" s="73">
        <v>13</v>
      </c>
      <c r="G351" s="72">
        <v>3770</v>
      </c>
      <c r="H351" s="73">
        <v>17</v>
      </c>
      <c r="I351" s="86">
        <v>2262.032666763479</v>
      </c>
      <c r="J351" s="47" t="s">
        <v>117</v>
      </c>
      <c r="L351" s="72">
        <f>AVERAGE($G$6:G351)</f>
        <v>5344.4971098265896</v>
      </c>
      <c r="M351" s="73">
        <f>AVERAGE($H$6:H351)</f>
        <v>25.595375722543352</v>
      </c>
      <c r="N351" s="86">
        <f>AVERAGE($I$6:I351)</f>
        <v>3802.431912623339</v>
      </c>
      <c r="P351" s="47">
        <v>346</v>
      </c>
      <c r="Q351" s="71">
        <v>23</v>
      </c>
      <c r="R351" s="72">
        <v>7</v>
      </c>
      <c r="S351" s="73">
        <v>8</v>
      </c>
      <c r="T351" s="72">
        <v>5779</v>
      </c>
      <c r="U351" s="73">
        <v>24</v>
      </c>
      <c r="V351" s="86">
        <v>4230.0170225218226</v>
      </c>
      <c r="W351" s="47" t="s">
        <v>117</v>
      </c>
      <c r="Y351" s="72">
        <f>AVERAGE($T$6:T351)</f>
        <v>6311.3208092485547</v>
      </c>
      <c r="Z351" s="73">
        <f>AVERAGE($U$6:U351)</f>
        <v>26.445086705202311</v>
      </c>
      <c r="AA351" s="86">
        <f>AVERAGE($V$6:V351)</f>
        <v>4771.3365369199091</v>
      </c>
      <c r="AC351" s="47">
        <v>346</v>
      </c>
      <c r="AD351" s="74">
        <v>17</v>
      </c>
      <c r="AE351" s="74">
        <v>6</v>
      </c>
      <c r="AF351" s="73">
        <v>3</v>
      </c>
      <c r="AG351" s="72">
        <v>5122</v>
      </c>
      <c r="AH351" s="73">
        <v>14</v>
      </c>
      <c r="AI351" s="86">
        <v>3569.132493074907</v>
      </c>
      <c r="AJ351" s="47" t="s">
        <v>117</v>
      </c>
      <c r="AM351" s="72">
        <f>AVERAGE($AG$6:AG351)</f>
        <v>9664.9682080924849</v>
      </c>
      <c r="AN351" s="73">
        <f>AVERAGE($AH$6:AH351)</f>
        <v>26.982658959537574</v>
      </c>
      <c r="AO351" s="47">
        <f>AVERAGE($AI$6:AI351)</f>
        <v>8114.258236570231</v>
      </c>
    </row>
    <row r="352" spans="3:41" x14ac:dyDescent="0.35">
      <c r="C352" s="49">
        <v>347</v>
      </c>
      <c r="D352" s="74">
        <v>14</v>
      </c>
      <c r="E352" s="74">
        <v>11</v>
      </c>
      <c r="F352" s="73">
        <v>19</v>
      </c>
      <c r="G352" s="72">
        <v>4807</v>
      </c>
      <c r="H352" s="73">
        <v>22</v>
      </c>
      <c r="I352" s="86">
        <v>3268.8730734676519</v>
      </c>
      <c r="J352" s="47" t="s">
        <v>117</v>
      </c>
      <c r="L352" s="72">
        <f>AVERAGE($G$6:G352)</f>
        <v>5342.9481268011523</v>
      </c>
      <c r="M352" s="73">
        <f>AVERAGE($H$6:H352)</f>
        <v>25.585014409221902</v>
      </c>
      <c r="N352" s="86">
        <f>AVERAGE($I$6:I352)</f>
        <v>3800.8942790811038</v>
      </c>
      <c r="P352" s="47">
        <v>347</v>
      </c>
      <c r="Q352" s="71">
        <v>16</v>
      </c>
      <c r="R352" s="72">
        <v>5</v>
      </c>
      <c r="S352" s="73">
        <v>3</v>
      </c>
      <c r="T352" s="72">
        <v>3405</v>
      </c>
      <c r="U352" s="73">
        <v>14</v>
      </c>
      <c r="V352" s="86">
        <v>1888.8185993253235</v>
      </c>
      <c r="W352" s="47" t="s">
        <v>117</v>
      </c>
      <c r="Y352" s="72">
        <f>AVERAGE($T$6:T352)</f>
        <v>6302.9452449567725</v>
      </c>
      <c r="Z352" s="73">
        <f>AVERAGE($U$6:U352)</f>
        <v>26.40922190201729</v>
      </c>
      <c r="AA352" s="86">
        <f>AVERAGE($V$6:V352)</f>
        <v>4763.0295688000406</v>
      </c>
      <c r="AC352" s="47">
        <v>347</v>
      </c>
      <c r="AD352" s="74">
        <v>20</v>
      </c>
      <c r="AE352" s="74">
        <v>8</v>
      </c>
      <c r="AF352" s="73">
        <v>27</v>
      </c>
      <c r="AG352" s="72">
        <v>13946</v>
      </c>
      <c r="AH352" s="73">
        <v>39</v>
      </c>
      <c r="AI352" s="86">
        <v>12379.826024059676</v>
      </c>
      <c r="AJ352" s="47" t="s">
        <v>117</v>
      </c>
      <c r="AM352" s="72">
        <f>AVERAGE($AG$6:AG352)</f>
        <v>9677.3054755043231</v>
      </c>
      <c r="AN352" s="73">
        <f>AVERAGE($AH$6:AH352)</f>
        <v>27.017291066282421</v>
      </c>
      <c r="AO352" s="47">
        <f>AVERAGE($AI$6:AI352)</f>
        <v>8126.5509391278374</v>
      </c>
    </row>
    <row r="353" spans="3:41" x14ac:dyDescent="0.35">
      <c r="C353" s="49">
        <v>348</v>
      </c>
      <c r="D353" s="74">
        <v>18</v>
      </c>
      <c r="E353" s="74">
        <v>8</v>
      </c>
      <c r="F353" s="73">
        <v>16</v>
      </c>
      <c r="G353" s="72">
        <v>5496</v>
      </c>
      <c r="H353" s="73">
        <v>26</v>
      </c>
      <c r="I353" s="86">
        <v>3880.368727437457</v>
      </c>
      <c r="J353" s="47" t="s">
        <v>117</v>
      </c>
      <c r="L353" s="72">
        <f>AVERAGE($G$6:G353)</f>
        <v>5343.3879310344828</v>
      </c>
      <c r="M353" s="73">
        <f>AVERAGE($H$6:H353)</f>
        <v>25.586206896551722</v>
      </c>
      <c r="N353" s="86">
        <f>AVERAGE($I$6:I353)</f>
        <v>3801.1226539327026</v>
      </c>
      <c r="P353" s="47">
        <v>348</v>
      </c>
      <c r="Q353" s="71">
        <v>13</v>
      </c>
      <c r="R353" s="72">
        <v>5</v>
      </c>
      <c r="S353" s="73">
        <v>23</v>
      </c>
      <c r="T353" s="72">
        <v>7315</v>
      </c>
      <c r="U353" s="73">
        <v>31</v>
      </c>
      <c r="V353" s="86">
        <v>5728.9087819000524</v>
      </c>
      <c r="W353" s="47" t="s">
        <v>117</v>
      </c>
      <c r="Y353" s="72">
        <f>AVERAGE($T$6:T353)</f>
        <v>6305.8534482758623</v>
      </c>
      <c r="Z353" s="73">
        <f>AVERAGE($U$6:U353)</f>
        <v>26.422413793103448</v>
      </c>
      <c r="AA353" s="86">
        <f>AVERAGE($V$6:V353)</f>
        <v>4765.805083780213</v>
      </c>
      <c r="AC353" s="47">
        <v>348</v>
      </c>
      <c r="AD353" s="74">
        <v>16</v>
      </c>
      <c r="AE353" s="74">
        <v>4</v>
      </c>
      <c r="AF353" s="73">
        <v>14</v>
      </c>
      <c r="AG353" s="72">
        <v>9248</v>
      </c>
      <c r="AH353" s="73">
        <v>26</v>
      </c>
      <c r="AI353" s="86">
        <v>7707.7314450143886</v>
      </c>
      <c r="AJ353" s="47" t="s">
        <v>117</v>
      </c>
      <c r="AM353" s="72">
        <f>AVERAGE($AG$6:AG353)</f>
        <v>9676.0718390804595</v>
      </c>
      <c r="AN353" s="73">
        <f>AVERAGE($AH$6:AH353)</f>
        <v>27.014367816091955</v>
      </c>
      <c r="AO353" s="47">
        <f>AVERAGE($AI$6:AI353)</f>
        <v>8125.3474348344089</v>
      </c>
    </row>
    <row r="354" spans="3:41" x14ac:dyDescent="0.35">
      <c r="C354" s="49">
        <v>349</v>
      </c>
      <c r="D354" s="74">
        <v>10</v>
      </c>
      <c r="E354" s="74">
        <v>4</v>
      </c>
      <c r="F354" s="73">
        <v>31</v>
      </c>
      <c r="G354" s="72">
        <v>7548</v>
      </c>
      <c r="H354" s="73">
        <v>37</v>
      </c>
      <c r="I354" s="86">
        <v>6019.7397320898135</v>
      </c>
      <c r="J354" s="47" t="s">
        <v>117</v>
      </c>
      <c r="L354" s="72">
        <f>AVERAGE($G$6:G354)</f>
        <v>5349.7048710601721</v>
      </c>
      <c r="M354" s="73">
        <f>AVERAGE($H$6:H354)</f>
        <v>25.618911174785101</v>
      </c>
      <c r="N354" s="86">
        <f>AVERAGE($I$6:I354)</f>
        <v>3807.4797229245573</v>
      </c>
      <c r="P354" s="47">
        <v>349</v>
      </c>
      <c r="Q354" s="71">
        <v>11</v>
      </c>
      <c r="R354" s="72">
        <v>9</v>
      </c>
      <c r="S354" s="73">
        <v>28</v>
      </c>
      <c r="T354" s="72">
        <v>7233</v>
      </c>
      <c r="U354" s="73">
        <v>30</v>
      </c>
      <c r="V354" s="86">
        <v>5717.8760427475454</v>
      </c>
      <c r="W354" s="47" t="s">
        <v>117</v>
      </c>
      <c r="Y354" s="72">
        <f>AVERAGE($T$6:T354)</f>
        <v>6308.5100286532952</v>
      </c>
      <c r="Z354" s="73">
        <f>AVERAGE($U$6:U354)</f>
        <v>26.432664756446993</v>
      </c>
      <c r="AA354" s="86">
        <f>AVERAGE($V$6:V354)</f>
        <v>4768.5330807973114</v>
      </c>
      <c r="AC354" s="47">
        <v>349</v>
      </c>
      <c r="AD354" s="74">
        <v>20</v>
      </c>
      <c r="AE354" s="74">
        <v>6</v>
      </c>
      <c r="AF354" s="73">
        <v>18</v>
      </c>
      <c r="AG354" s="72">
        <v>11422</v>
      </c>
      <c r="AH354" s="73">
        <v>32</v>
      </c>
      <c r="AI354" s="86">
        <v>9835.6044758454773</v>
      </c>
      <c r="AJ354" s="47" t="s">
        <v>117</v>
      </c>
      <c r="AM354" s="72">
        <f>AVERAGE($AG$6:AG354)</f>
        <v>9681.0744985673355</v>
      </c>
      <c r="AN354" s="73">
        <f>AVERAGE($AH$6:AH354)</f>
        <v>27.02865329512894</v>
      </c>
      <c r="AO354" s="47">
        <f>AVERAGE($AI$6:AI354)</f>
        <v>8130.247884808653</v>
      </c>
    </row>
    <row r="355" spans="3:41" x14ac:dyDescent="0.35">
      <c r="C355" s="49">
        <v>350</v>
      </c>
      <c r="D355" s="74">
        <v>11</v>
      </c>
      <c r="E355" s="74">
        <v>5</v>
      </c>
      <c r="F355" s="73">
        <v>4</v>
      </c>
      <c r="G355" s="72">
        <v>2185</v>
      </c>
      <c r="H355" s="73">
        <v>10</v>
      </c>
      <c r="I355" s="86">
        <v>667.72005601227693</v>
      </c>
      <c r="J355" s="47" t="s">
        <v>117</v>
      </c>
      <c r="L355" s="72">
        <f>AVERAGE($G$6:G355)</f>
        <v>5340.6628571428573</v>
      </c>
      <c r="M355" s="73">
        <f>AVERAGE($H$6:H355)</f>
        <v>25.574285714285715</v>
      </c>
      <c r="N355" s="86">
        <f>AVERAGE($I$6:I355)</f>
        <v>3798.5089810190934</v>
      </c>
      <c r="P355" s="47">
        <v>350</v>
      </c>
      <c r="Q355" s="71">
        <v>12</v>
      </c>
      <c r="R355" s="72">
        <v>9</v>
      </c>
      <c r="S355" s="73">
        <v>27</v>
      </c>
      <c r="T355" s="72">
        <v>7233</v>
      </c>
      <c r="U355" s="73">
        <v>30</v>
      </c>
      <c r="V355" s="86">
        <v>5702.9104327575496</v>
      </c>
      <c r="W355" s="47" t="s">
        <v>117</v>
      </c>
      <c r="Y355" s="72">
        <f>AVERAGE($T$6:T355)</f>
        <v>6311.1514285714284</v>
      </c>
      <c r="Z355" s="73">
        <f>AVERAGE($U$6:U355)</f>
        <v>26.442857142857143</v>
      </c>
      <c r="AA355" s="86">
        <f>AVERAGE($V$6:V355)</f>
        <v>4771.2027303743407</v>
      </c>
      <c r="AC355" s="47">
        <v>350</v>
      </c>
      <c r="AD355" s="74">
        <v>15</v>
      </c>
      <c r="AE355" s="74">
        <v>4</v>
      </c>
      <c r="AF355" s="73">
        <v>13</v>
      </c>
      <c r="AG355" s="72">
        <v>8548</v>
      </c>
      <c r="AH355" s="73">
        <v>24</v>
      </c>
      <c r="AI355" s="86">
        <v>7030.885993682039</v>
      </c>
      <c r="AJ355" s="47" t="s">
        <v>117</v>
      </c>
      <c r="AM355" s="72">
        <f>AVERAGE($AG$6:AG355)</f>
        <v>9677.8371428571427</v>
      </c>
      <c r="AN355" s="73">
        <f>AVERAGE($AH$6:AH355)</f>
        <v>27.02</v>
      </c>
      <c r="AO355" s="47">
        <f>AVERAGE($AI$6:AI355)</f>
        <v>8127.1068508340049</v>
      </c>
    </row>
    <row r="356" spans="3:41" x14ac:dyDescent="0.35">
      <c r="C356" s="49">
        <v>351</v>
      </c>
      <c r="D356" s="74">
        <v>18</v>
      </c>
      <c r="E356" s="74">
        <v>6</v>
      </c>
      <c r="F356" s="73">
        <v>24</v>
      </c>
      <c r="G356" s="72">
        <v>7422</v>
      </c>
      <c r="H356" s="73">
        <v>36</v>
      </c>
      <c r="I356" s="86">
        <v>5904.1799470951873</v>
      </c>
      <c r="J356" s="47" t="s">
        <v>117</v>
      </c>
      <c r="L356" s="72">
        <f>AVERAGE($G$6:G356)</f>
        <v>5346.5925925925922</v>
      </c>
      <c r="M356" s="73">
        <f>AVERAGE($H$6:H356)</f>
        <v>25.603988603988604</v>
      </c>
      <c r="N356" s="86">
        <f>AVERAGE($I$6:I356)</f>
        <v>3804.5080436005069</v>
      </c>
      <c r="P356" s="47">
        <v>351</v>
      </c>
      <c r="Q356" s="71">
        <v>17</v>
      </c>
      <c r="R356" s="72">
        <v>8</v>
      </c>
      <c r="S356" s="73">
        <v>10</v>
      </c>
      <c r="T356" s="72">
        <v>4666</v>
      </c>
      <c r="U356" s="73">
        <v>19</v>
      </c>
      <c r="V356" s="86">
        <v>3223.770948236679</v>
      </c>
      <c r="W356" s="47" t="s">
        <v>117</v>
      </c>
      <c r="Y356" s="72">
        <f>AVERAGE($T$6:T356)</f>
        <v>6306.4643874643871</v>
      </c>
      <c r="Z356" s="73">
        <f>AVERAGE($U$6:U356)</f>
        <v>26.421652421652421</v>
      </c>
      <c r="AA356" s="86">
        <f>AVERAGE($V$6:V356)</f>
        <v>4766.7940928183925</v>
      </c>
      <c r="AC356" s="47">
        <v>351</v>
      </c>
      <c r="AD356" s="74">
        <v>10</v>
      </c>
      <c r="AE356" s="74">
        <v>3</v>
      </c>
      <c r="AF356" s="73">
        <v>23</v>
      </c>
      <c r="AG356" s="72">
        <v>10611</v>
      </c>
      <c r="AH356" s="73">
        <v>30</v>
      </c>
      <c r="AI356" s="86">
        <v>9083.0848558674497</v>
      </c>
      <c r="AJ356" s="47" t="s">
        <v>117</v>
      </c>
      <c r="AM356" s="72">
        <f>AVERAGE($AG$6:AG356)</f>
        <v>9680.4957264957266</v>
      </c>
      <c r="AN356" s="73">
        <f>AVERAGE($AH$6:AH356)</f>
        <v>27.02849002849003</v>
      </c>
      <c r="AO356" s="47">
        <f>AVERAGE($AI$6:AI356)</f>
        <v>8129.8304348939291</v>
      </c>
    </row>
    <row r="357" spans="3:41" x14ac:dyDescent="0.35">
      <c r="C357" s="49">
        <v>352</v>
      </c>
      <c r="D357" s="74">
        <v>13</v>
      </c>
      <c r="E357" s="74">
        <v>8</v>
      </c>
      <c r="F357" s="73">
        <v>21</v>
      </c>
      <c r="G357" s="72">
        <v>5496</v>
      </c>
      <c r="H357" s="73">
        <v>26</v>
      </c>
      <c r="I357" s="86">
        <v>3942.1422671834371</v>
      </c>
      <c r="J357" s="47" t="s">
        <v>117</v>
      </c>
      <c r="L357" s="72">
        <f>AVERAGE($G$6:G357)</f>
        <v>5347.017045454545</v>
      </c>
      <c r="M357" s="73">
        <f>AVERAGE($H$6:H357)</f>
        <v>25.605113636363637</v>
      </c>
      <c r="N357" s="86">
        <f>AVERAGE($I$6:I357)</f>
        <v>3804.8990499175038</v>
      </c>
      <c r="P357" s="47">
        <v>352</v>
      </c>
      <c r="Q357" s="71">
        <v>10</v>
      </c>
      <c r="R357" s="72">
        <v>3</v>
      </c>
      <c r="S357" s="73">
        <v>30</v>
      </c>
      <c r="T357" s="72">
        <v>8621</v>
      </c>
      <c r="U357" s="73">
        <v>37</v>
      </c>
      <c r="V357" s="86">
        <v>7053.0815106692608</v>
      </c>
      <c r="W357" s="47" t="s">
        <v>117</v>
      </c>
      <c r="Y357" s="72">
        <f>AVERAGE($T$6:T357)</f>
        <v>6313.039772727273</v>
      </c>
      <c r="Z357" s="73">
        <f>AVERAGE($U$6:U357)</f>
        <v>26.451704545454547</v>
      </c>
      <c r="AA357" s="86">
        <f>AVERAGE($V$6:V357)</f>
        <v>4773.2892275281965</v>
      </c>
      <c r="AC357" s="47">
        <v>352</v>
      </c>
      <c r="AD357" s="74">
        <v>12</v>
      </c>
      <c r="AE357" s="74">
        <v>4</v>
      </c>
      <c r="AF357" s="73">
        <v>14</v>
      </c>
      <c r="AG357" s="72">
        <v>7848</v>
      </c>
      <c r="AH357" s="73">
        <v>22</v>
      </c>
      <c r="AI357" s="86">
        <v>6282.75943608129</v>
      </c>
      <c r="AJ357" s="47" t="s">
        <v>117</v>
      </c>
      <c r="AM357" s="72">
        <f>AVERAGE($AG$6:AG357)</f>
        <v>9675.2897727272721</v>
      </c>
      <c r="AN357" s="73">
        <f>AVERAGE($AH$6:AH357)</f>
        <v>27.014204545454547</v>
      </c>
      <c r="AO357" s="47">
        <f>AVERAGE($AI$6:AI357)</f>
        <v>8124.5830741018472</v>
      </c>
    </row>
    <row r="358" spans="3:41" x14ac:dyDescent="0.35">
      <c r="C358" s="49">
        <v>353</v>
      </c>
      <c r="D358" s="74">
        <v>18</v>
      </c>
      <c r="E358" s="74">
        <v>6</v>
      </c>
      <c r="F358" s="73">
        <v>24</v>
      </c>
      <c r="G358" s="72">
        <v>7422</v>
      </c>
      <c r="H358" s="73">
        <v>36</v>
      </c>
      <c r="I358" s="86">
        <v>5894.2558592468713</v>
      </c>
      <c r="J358" s="47" t="s">
        <v>117</v>
      </c>
      <c r="L358" s="72">
        <f>AVERAGE($G$6:G358)</f>
        <v>5352.8951841359776</v>
      </c>
      <c r="M358" s="73">
        <f>AVERAGE($H$6:H358)</f>
        <v>25.634560906515581</v>
      </c>
      <c r="N358" s="86">
        <f>AVERAGE($I$6:I358)</f>
        <v>3810.8179077343011</v>
      </c>
      <c r="P358" s="47">
        <v>353</v>
      </c>
      <c r="Q358" s="71">
        <v>15</v>
      </c>
      <c r="R358" s="72">
        <v>5</v>
      </c>
      <c r="S358" s="73">
        <v>19</v>
      </c>
      <c r="T358" s="72">
        <v>6855</v>
      </c>
      <c r="U358" s="73">
        <v>29</v>
      </c>
      <c r="V358" s="86">
        <v>5308.3138366683925</v>
      </c>
      <c r="W358" s="47" t="s">
        <v>117</v>
      </c>
      <c r="Y358" s="72">
        <f>AVERAGE($T$6:T358)</f>
        <v>6314.5750708215301</v>
      </c>
      <c r="Z358" s="73">
        <f>AVERAGE($U$6:U358)</f>
        <v>26.458923512747877</v>
      </c>
      <c r="AA358" s="86">
        <f>AVERAGE($V$6:V358)</f>
        <v>4774.8048779790188</v>
      </c>
      <c r="AC358" s="47">
        <v>353</v>
      </c>
      <c r="AD358" s="74">
        <v>11</v>
      </c>
      <c r="AE358" s="74">
        <v>10</v>
      </c>
      <c r="AF358" s="73">
        <v>4</v>
      </c>
      <c r="AG358" s="72">
        <v>2120</v>
      </c>
      <c r="AH358" s="73">
        <v>5</v>
      </c>
      <c r="AI358" s="86">
        <v>602.78752876200519</v>
      </c>
      <c r="AJ358" s="47" t="s">
        <v>117</v>
      </c>
      <c r="AM358" s="72">
        <f>AVERAGE($AG$6:AG358)</f>
        <v>9653.8866855524084</v>
      </c>
      <c r="AN358" s="73">
        <f>AVERAGE($AH$6:AH358)</f>
        <v>26.951841359773372</v>
      </c>
      <c r="AO358" s="47">
        <f>AVERAGE($AI$6:AI358)</f>
        <v>8103.2748714238314</v>
      </c>
    </row>
    <row r="359" spans="3:41" x14ac:dyDescent="0.35">
      <c r="C359" s="49">
        <v>354</v>
      </c>
      <c r="D359" s="74">
        <v>13</v>
      </c>
      <c r="E359" s="74">
        <v>4</v>
      </c>
      <c r="F359" s="73">
        <v>13</v>
      </c>
      <c r="G359" s="72">
        <v>4548</v>
      </c>
      <c r="H359" s="73">
        <v>22</v>
      </c>
      <c r="I359" s="86">
        <v>3020.073931619193</v>
      </c>
      <c r="J359" s="47" t="s">
        <v>117</v>
      </c>
      <c r="L359" s="72">
        <f>AVERAGE($G$6:G359)</f>
        <v>5350.6214689265535</v>
      </c>
      <c r="M359" s="73">
        <f>AVERAGE($H$6:H359)</f>
        <v>25.624293785310734</v>
      </c>
      <c r="N359" s="86">
        <f>AVERAGE($I$6:I359)</f>
        <v>3808.5841676887785</v>
      </c>
      <c r="P359" s="47">
        <v>354</v>
      </c>
      <c r="Q359" s="71">
        <v>14</v>
      </c>
      <c r="R359" s="72">
        <v>4</v>
      </c>
      <c r="S359" s="73">
        <v>26</v>
      </c>
      <c r="T359" s="72">
        <v>8428</v>
      </c>
      <c r="U359" s="73">
        <v>36</v>
      </c>
      <c r="V359" s="86">
        <v>6919.694078275752</v>
      </c>
      <c r="W359" s="47" t="s">
        <v>117</v>
      </c>
      <c r="Y359" s="72">
        <f>AVERAGE($T$6:T359)</f>
        <v>6320.5451977401126</v>
      </c>
      <c r="Z359" s="73">
        <f>AVERAGE($U$6:U359)</f>
        <v>26.485875706214689</v>
      </c>
      <c r="AA359" s="86">
        <f>AVERAGE($V$6:V359)</f>
        <v>4780.8638870194045</v>
      </c>
      <c r="AC359" s="47">
        <v>354</v>
      </c>
      <c r="AD359" s="74">
        <v>16</v>
      </c>
      <c r="AE359" s="74">
        <v>7</v>
      </c>
      <c r="AF359" s="73">
        <v>10</v>
      </c>
      <c r="AG359" s="72">
        <v>6909</v>
      </c>
      <c r="AH359" s="73">
        <v>19</v>
      </c>
      <c r="AI359" s="86">
        <v>5394.4993267219397</v>
      </c>
      <c r="AJ359" s="47" t="s">
        <v>117</v>
      </c>
      <c r="AM359" s="72">
        <f>AVERAGE($AG$6:AG359)</f>
        <v>9646.1327683615818</v>
      </c>
      <c r="AN359" s="73">
        <f>AVERAGE($AH$6:AH359)</f>
        <v>26.929378531073446</v>
      </c>
      <c r="AO359" s="47">
        <f>AVERAGE($AI$6:AI359)</f>
        <v>8095.6229631054639</v>
      </c>
    </row>
    <row r="360" spans="3:41" x14ac:dyDescent="0.35">
      <c r="C360" s="49">
        <v>355</v>
      </c>
      <c r="D360" s="74">
        <v>12</v>
      </c>
      <c r="E360" s="74">
        <v>2</v>
      </c>
      <c r="F360" s="73">
        <v>14</v>
      </c>
      <c r="G360" s="72">
        <v>4874</v>
      </c>
      <c r="H360" s="73">
        <v>24</v>
      </c>
      <c r="I360" s="86">
        <v>3378.3828358043811</v>
      </c>
      <c r="J360" s="47" t="s">
        <v>117</v>
      </c>
      <c r="L360" s="72">
        <f>AVERAGE($G$6:G360)</f>
        <v>5349.2788732394365</v>
      </c>
      <c r="M360" s="73">
        <f>AVERAGE($H$6:H360)</f>
        <v>25.619718309859156</v>
      </c>
      <c r="N360" s="86">
        <f>AVERAGE($I$6:I360)</f>
        <v>3807.3723329510763</v>
      </c>
      <c r="P360" s="47">
        <v>355</v>
      </c>
      <c r="Q360" s="71">
        <v>17</v>
      </c>
      <c r="R360" s="72">
        <v>10</v>
      </c>
      <c r="S360" s="73">
        <v>14</v>
      </c>
      <c r="T360" s="72">
        <v>5200</v>
      </c>
      <c r="U360" s="73">
        <v>21</v>
      </c>
      <c r="V360" s="86">
        <v>3622.1915037006775</v>
      </c>
      <c r="W360" s="47" t="s">
        <v>117</v>
      </c>
      <c r="Y360" s="72">
        <f>AVERAGE($T$6:T360)</f>
        <v>6317.3887323943663</v>
      </c>
      <c r="Z360" s="73">
        <f>AVERAGE($U$6:U360)</f>
        <v>26.470422535211267</v>
      </c>
      <c r="AA360" s="86">
        <f>AVERAGE($V$6:V360)</f>
        <v>4777.6000211509008</v>
      </c>
      <c r="AC360" s="47">
        <v>355</v>
      </c>
      <c r="AD360" s="74">
        <v>19</v>
      </c>
      <c r="AE360" s="74">
        <v>6</v>
      </c>
      <c r="AF360" s="73">
        <v>12</v>
      </c>
      <c r="AG360" s="72">
        <v>8972</v>
      </c>
      <c r="AH360" s="73">
        <v>25</v>
      </c>
      <c r="AI360" s="86">
        <v>7410.9156412007133</v>
      </c>
      <c r="AJ360" s="47" t="s">
        <v>117</v>
      </c>
      <c r="AM360" s="72">
        <f>AVERAGE($AG$6:AG360)</f>
        <v>9644.2338028169015</v>
      </c>
      <c r="AN360" s="73">
        <f>AVERAGE($AH$6:AH360)</f>
        <v>26.92394366197183</v>
      </c>
      <c r="AO360" s="47">
        <f>AVERAGE($AI$6:AI360)</f>
        <v>8093.6942100860142</v>
      </c>
    </row>
    <row r="361" spans="3:41" x14ac:dyDescent="0.35">
      <c r="C361" s="49">
        <v>356</v>
      </c>
      <c r="D361" s="74">
        <v>19</v>
      </c>
      <c r="E361" s="74">
        <v>6</v>
      </c>
      <c r="F361" s="73">
        <v>16</v>
      </c>
      <c r="G361" s="72">
        <v>6022</v>
      </c>
      <c r="H361" s="73">
        <v>29</v>
      </c>
      <c r="I361" s="86">
        <v>4463.9727634958226</v>
      </c>
      <c r="J361" s="47" t="s">
        <v>117</v>
      </c>
      <c r="L361" s="72">
        <f>AVERAGE($G$6:G361)</f>
        <v>5351.1685393258431</v>
      </c>
      <c r="M361" s="73">
        <f>AVERAGE($H$6:H361)</f>
        <v>25.629213483146067</v>
      </c>
      <c r="N361" s="86">
        <f>AVERAGE($I$6:I361)</f>
        <v>3809.2167161829434</v>
      </c>
      <c r="P361" s="47">
        <v>356</v>
      </c>
      <c r="Q361" s="71">
        <v>17</v>
      </c>
      <c r="R361" s="72">
        <v>8</v>
      </c>
      <c r="S361" s="73">
        <v>7</v>
      </c>
      <c r="T361" s="72">
        <v>3976</v>
      </c>
      <c r="U361" s="73">
        <v>16</v>
      </c>
      <c r="V361" s="86">
        <v>2471.1209804712275</v>
      </c>
      <c r="W361" s="47" t="s">
        <v>117</v>
      </c>
      <c r="Y361" s="72">
        <f>AVERAGE($T$6:T361)</f>
        <v>6310.8117977528091</v>
      </c>
      <c r="Z361" s="73">
        <f>AVERAGE($U$6:U361)</f>
        <v>26.441011235955056</v>
      </c>
      <c r="AA361" s="86">
        <f>AVERAGE($V$6:V361)</f>
        <v>4771.1211474411266</v>
      </c>
      <c r="AC361" s="47">
        <v>356</v>
      </c>
      <c r="AD361" s="74">
        <v>13</v>
      </c>
      <c r="AE361" s="74">
        <v>2</v>
      </c>
      <c r="AF361" s="73">
        <v>27</v>
      </c>
      <c r="AG361" s="72">
        <v>13374</v>
      </c>
      <c r="AH361" s="73">
        <v>38</v>
      </c>
      <c r="AI361" s="86">
        <v>11833.480133920517</v>
      </c>
      <c r="AJ361" s="47" t="s">
        <v>117</v>
      </c>
      <c r="AM361" s="72">
        <f>AVERAGE($AG$6:AG361)</f>
        <v>9654.7106741573025</v>
      </c>
      <c r="AN361" s="73">
        <f>AVERAGE($AH$6:AH361)</f>
        <v>26.95505617977528</v>
      </c>
      <c r="AO361" s="47">
        <f>AVERAGE($AI$6:AI361)</f>
        <v>8104.1992267259984</v>
      </c>
    </row>
    <row r="362" spans="3:41" x14ac:dyDescent="0.35">
      <c r="C362" s="49">
        <v>357</v>
      </c>
      <c r="D362" s="74">
        <v>12</v>
      </c>
      <c r="E362" s="74">
        <v>5</v>
      </c>
      <c r="F362" s="73">
        <v>7</v>
      </c>
      <c r="G362" s="72">
        <v>2985</v>
      </c>
      <c r="H362" s="73">
        <v>14</v>
      </c>
      <c r="I362" s="86">
        <v>1484.4013724582401</v>
      </c>
      <c r="J362" s="47" t="s">
        <v>117</v>
      </c>
      <c r="L362" s="72">
        <f>AVERAGE($G$6:G362)</f>
        <v>5344.5406162464988</v>
      </c>
      <c r="M362" s="73">
        <f>AVERAGE($H$6:H362)</f>
        <v>25.596638655462186</v>
      </c>
      <c r="N362" s="86">
        <f>AVERAGE($I$6:I362)</f>
        <v>3802.7046283853952</v>
      </c>
      <c r="P362" s="47">
        <v>357</v>
      </c>
      <c r="Q362" s="71">
        <v>15</v>
      </c>
      <c r="R362" s="72">
        <v>3</v>
      </c>
      <c r="S362" s="73">
        <v>18</v>
      </c>
      <c r="T362" s="72">
        <v>7011</v>
      </c>
      <c r="U362" s="73">
        <v>30</v>
      </c>
      <c r="V362" s="86">
        <v>5500.7947493979464</v>
      </c>
      <c r="W362" s="47" t="s">
        <v>117</v>
      </c>
      <c r="Y362" s="72">
        <f>AVERAGE($T$6:T362)</f>
        <v>6312.773109243697</v>
      </c>
      <c r="Z362" s="73">
        <f>AVERAGE($U$6:U362)</f>
        <v>26.450980392156861</v>
      </c>
      <c r="AA362" s="86">
        <f>AVERAGE($V$6:V362)</f>
        <v>4773.1650510880645</v>
      </c>
      <c r="AC362" s="47">
        <v>357</v>
      </c>
      <c r="AD362" s="74">
        <v>15</v>
      </c>
      <c r="AE362" s="74">
        <v>7</v>
      </c>
      <c r="AF362" s="73">
        <v>34</v>
      </c>
      <c r="AG362" s="72">
        <v>14959</v>
      </c>
      <c r="AH362" s="73">
        <v>42</v>
      </c>
      <c r="AI362" s="86">
        <v>13475.32555714443</v>
      </c>
      <c r="AJ362" s="47" t="s">
        <v>117</v>
      </c>
      <c r="AM362" s="72">
        <f>AVERAGE($AG$6:AG362)</f>
        <v>9669.5686274509808</v>
      </c>
      <c r="AN362" s="73">
        <f>AVERAGE($AH$6:AH362)</f>
        <v>26.997198879551821</v>
      </c>
      <c r="AO362" s="47">
        <f>AVERAGE($AI$6:AI362)</f>
        <v>8119.244398519887</v>
      </c>
    </row>
    <row r="363" spans="3:41" x14ac:dyDescent="0.35">
      <c r="C363" s="49">
        <v>358</v>
      </c>
      <c r="D363" s="74">
        <v>17</v>
      </c>
      <c r="E363" s="74">
        <v>9</v>
      </c>
      <c r="F363" s="73">
        <v>22</v>
      </c>
      <c r="G363" s="72">
        <v>6333</v>
      </c>
      <c r="H363" s="73">
        <v>30</v>
      </c>
      <c r="I363" s="86">
        <v>4740.6366991385967</v>
      </c>
      <c r="J363" s="47" t="s">
        <v>117</v>
      </c>
      <c r="L363" s="72">
        <f>AVERAGE($G$6:G363)</f>
        <v>5347.3016759776538</v>
      </c>
      <c r="M363" s="73">
        <f>AVERAGE($H$6:H363)</f>
        <v>25.608938547486034</v>
      </c>
      <c r="N363" s="86">
        <f>AVERAGE($I$6:I363)</f>
        <v>3805.3245503707399</v>
      </c>
      <c r="P363" s="47">
        <v>358</v>
      </c>
      <c r="Q363" s="71">
        <v>21</v>
      </c>
      <c r="R363" s="72">
        <v>6</v>
      </c>
      <c r="S363" s="73">
        <v>30</v>
      </c>
      <c r="T363" s="72">
        <v>10572</v>
      </c>
      <c r="U363" s="73">
        <v>45</v>
      </c>
      <c r="V363" s="86">
        <v>9008.0555376444045</v>
      </c>
      <c r="W363" s="47" t="s">
        <v>117</v>
      </c>
      <c r="Y363" s="72">
        <f>AVERAGE($T$6:T363)</f>
        <v>6324.6703910614524</v>
      </c>
      <c r="Z363" s="73">
        <f>AVERAGE($U$6:U363)</f>
        <v>26.502793296089386</v>
      </c>
      <c r="AA363" s="86">
        <f>AVERAGE($V$6:V363)</f>
        <v>4784.9943541231378</v>
      </c>
      <c r="AC363" s="47">
        <v>358</v>
      </c>
      <c r="AD363" s="74">
        <v>17</v>
      </c>
      <c r="AE363" s="74">
        <v>3</v>
      </c>
      <c r="AF363" s="73">
        <v>30</v>
      </c>
      <c r="AG363" s="72">
        <v>15511</v>
      </c>
      <c r="AH363" s="73">
        <v>44</v>
      </c>
      <c r="AI363" s="86">
        <v>13948.389119493602</v>
      </c>
      <c r="AJ363" s="47" t="s">
        <v>117</v>
      </c>
      <c r="AM363" s="72">
        <f>AVERAGE($AG$6:AG363)</f>
        <v>9685.8854748603353</v>
      </c>
      <c r="AN363" s="73">
        <f>AVERAGE($AH$6:AH363)</f>
        <v>27.044692737430168</v>
      </c>
      <c r="AO363" s="47">
        <f>AVERAGE($AI$6:AI363)</f>
        <v>8135.5269256734455</v>
      </c>
    </row>
    <row r="364" spans="3:41" x14ac:dyDescent="0.35">
      <c r="C364" s="49">
        <v>359</v>
      </c>
      <c r="D364" s="74">
        <v>13</v>
      </c>
      <c r="E364" s="74">
        <v>4</v>
      </c>
      <c r="F364" s="73">
        <v>25</v>
      </c>
      <c r="G364" s="72">
        <v>6948</v>
      </c>
      <c r="H364" s="73">
        <v>34</v>
      </c>
      <c r="I364" s="86">
        <v>5389.298219434686</v>
      </c>
      <c r="J364" s="47" t="s">
        <v>117</v>
      </c>
      <c r="L364" s="72">
        <f>AVERAGE($G$6:G364)</f>
        <v>5351.7604456824511</v>
      </c>
      <c r="M364" s="73">
        <f>AVERAGE($H$6:H364)</f>
        <v>25.632311977715876</v>
      </c>
      <c r="N364" s="86">
        <f>AVERAGE($I$6:I364)</f>
        <v>3809.7367332929234</v>
      </c>
      <c r="P364" s="47">
        <v>359</v>
      </c>
      <c r="Q364" s="71">
        <v>20</v>
      </c>
      <c r="R364" s="72">
        <v>5</v>
      </c>
      <c r="S364" s="73">
        <v>18</v>
      </c>
      <c r="T364" s="72">
        <v>7775</v>
      </c>
      <c r="U364" s="73">
        <v>33</v>
      </c>
      <c r="V364" s="86">
        <v>6191.716708502654</v>
      </c>
      <c r="W364" s="47" t="s">
        <v>117</v>
      </c>
      <c r="Y364" s="72">
        <f>AVERAGE($T$6:T364)</f>
        <v>6328.710306406685</v>
      </c>
      <c r="Z364" s="73">
        <f>AVERAGE($U$6:U364)</f>
        <v>26.520891364902507</v>
      </c>
      <c r="AA364" s="86">
        <f>AVERAGE($V$6:V364)</f>
        <v>4788.9128007927193</v>
      </c>
      <c r="AC364" s="47">
        <v>359</v>
      </c>
      <c r="AD364" s="74">
        <v>15</v>
      </c>
      <c r="AE364" s="74">
        <v>4</v>
      </c>
      <c r="AF364" s="73">
        <v>27</v>
      </c>
      <c r="AG364" s="72">
        <v>13448</v>
      </c>
      <c r="AH364" s="73">
        <v>38</v>
      </c>
      <c r="AI364" s="86">
        <v>11955.207883515517</v>
      </c>
      <c r="AJ364" s="47" t="s">
        <v>117</v>
      </c>
      <c r="AM364" s="72">
        <f>AVERAGE($AG$6:AG364)</f>
        <v>9696.3649025069644</v>
      </c>
      <c r="AN364" s="73">
        <f>AVERAGE($AH$6:AH364)</f>
        <v>27.075208913649025</v>
      </c>
      <c r="AO364" s="47">
        <f>AVERAGE($AI$6:AI364)</f>
        <v>8146.1667055003036</v>
      </c>
    </row>
    <row r="365" spans="3:41" x14ac:dyDescent="0.35">
      <c r="C365" s="49">
        <v>360</v>
      </c>
      <c r="D365" s="74">
        <v>18</v>
      </c>
      <c r="E365" s="74">
        <v>3</v>
      </c>
      <c r="F365" s="73">
        <v>10</v>
      </c>
      <c r="G365" s="72">
        <v>5111</v>
      </c>
      <c r="H365" s="73">
        <v>25</v>
      </c>
      <c r="I365" s="86">
        <v>3619.6239064485812</v>
      </c>
      <c r="J365" s="47" t="s">
        <v>117</v>
      </c>
      <c r="L365" s="72">
        <f>AVERAGE($G$6:G365)</f>
        <v>5351.0916666666662</v>
      </c>
      <c r="M365" s="73">
        <f>AVERAGE($H$6:H365)</f>
        <v>25.630555555555556</v>
      </c>
      <c r="N365" s="86">
        <f>AVERAGE($I$6:I365)</f>
        <v>3809.2086421072445</v>
      </c>
      <c r="P365" s="47">
        <v>360</v>
      </c>
      <c r="Q365" s="71">
        <v>19</v>
      </c>
      <c r="R365" s="72">
        <v>9</v>
      </c>
      <c r="S365" s="73">
        <v>17</v>
      </c>
      <c r="T365" s="72">
        <v>6543</v>
      </c>
      <c r="U365" s="73">
        <v>27</v>
      </c>
      <c r="V365" s="86">
        <v>5000.0167724170906</v>
      </c>
      <c r="W365" s="47" t="s">
        <v>117</v>
      </c>
      <c r="Y365" s="72">
        <f>AVERAGE($T$6:T365)</f>
        <v>6329.3055555555557</v>
      </c>
      <c r="Z365" s="73">
        <f>AVERAGE($U$6:U365)</f>
        <v>26.522222222222222</v>
      </c>
      <c r="AA365" s="86">
        <f>AVERAGE($V$6:V365)</f>
        <v>4789.4992007138981</v>
      </c>
      <c r="AC365" s="47">
        <v>360</v>
      </c>
      <c r="AD365" s="74">
        <v>24</v>
      </c>
      <c r="AE365" s="74">
        <v>9</v>
      </c>
      <c r="AF365" s="73">
        <v>7</v>
      </c>
      <c r="AG365" s="72">
        <v>8033</v>
      </c>
      <c r="AH365" s="73">
        <v>22</v>
      </c>
      <c r="AI365" s="86">
        <v>6497.609967178063</v>
      </c>
      <c r="AJ365" s="47" t="s">
        <v>117</v>
      </c>
      <c r="AM365" s="72">
        <f>AVERAGE($AG$6:AG365)</f>
        <v>9691.7444444444445</v>
      </c>
      <c r="AN365" s="73">
        <f>AVERAGE($AH$6:AH365)</f>
        <v>27.06111111111111</v>
      </c>
      <c r="AO365" s="47">
        <f>AVERAGE($AI$6:AI365)</f>
        <v>8141.5873812271866</v>
      </c>
    </row>
    <row r="366" spans="3:41" x14ac:dyDescent="0.35">
      <c r="C366" s="49">
        <v>361</v>
      </c>
      <c r="D366" s="74">
        <v>13</v>
      </c>
      <c r="E366" s="74">
        <v>6</v>
      </c>
      <c r="F366" s="73">
        <v>11</v>
      </c>
      <c r="G366" s="72">
        <v>3822</v>
      </c>
      <c r="H366" s="73">
        <v>18</v>
      </c>
      <c r="I366" s="86">
        <v>2327.9998458261471</v>
      </c>
      <c r="J366" s="47" t="s">
        <v>117</v>
      </c>
      <c r="L366" s="72">
        <f>AVERAGE($G$6:G366)</f>
        <v>5346.8559556786704</v>
      </c>
      <c r="M366" s="73">
        <f>AVERAGE($H$6:H366)</f>
        <v>25.609418282548475</v>
      </c>
      <c r="N366" s="86">
        <f>AVERAGE($I$6:I366)</f>
        <v>3805.1055706494017</v>
      </c>
      <c r="P366" s="47">
        <v>361</v>
      </c>
      <c r="Q366" s="71">
        <v>11</v>
      </c>
      <c r="R366" s="72">
        <v>3</v>
      </c>
      <c r="S366" s="73">
        <v>31</v>
      </c>
      <c r="T366" s="72">
        <v>9081</v>
      </c>
      <c r="U366" s="73">
        <v>39</v>
      </c>
      <c r="V366" s="86">
        <v>7587.5749592334369</v>
      </c>
      <c r="W366" s="47" t="s">
        <v>117</v>
      </c>
      <c r="Y366" s="72">
        <f>AVERAGE($T$6:T366)</f>
        <v>6336.9279778393347</v>
      </c>
      <c r="Z366" s="73">
        <f>AVERAGE($U$6:U366)</f>
        <v>26.556786703601109</v>
      </c>
      <c r="AA366" s="86">
        <f>AVERAGE($V$6:V366)</f>
        <v>4797.2501030920685</v>
      </c>
      <c r="AC366" s="47">
        <v>361</v>
      </c>
      <c r="AD366" s="74">
        <v>17</v>
      </c>
      <c r="AE366" s="74">
        <v>7</v>
      </c>
      <c r="AF366" s="73">
        <v>8</v>
      </c>
      <c r="AG366" s="72">
        <v>6559</v>
      </c>
      <c r="AH366" s="73">
        <v>18</v>
      </c>
      <c r="AI366" s="86">
        <v>5010.9874081756216</v>
      </c>
      <c r="AJ366" s="47" t="s">
        <v>117</v>
      </c>
      <c r="AM366" s="72">
        <f>AVERAGE($AG$6:AG366)</f>
        <v>9683.0664819944595</v>
      </c>
      <c r="AN366" s="73">
        <f>AVERAGE($AH$6:AH366)</f>
        <v>27.036011080332411</v>
      </c>
      <c r="AO366" s="47">
        <f>AVERAGE($AI$6:AI366)</f>
        <v>8132.9153591411705</v>
      </c>
    </row>
    <row r="367" spans="3:41" x14ac:dyDescent="0.35">
      <c r="C367" s="49">
        <v>362</v>
      </c>
      <c r="D367" s="74">
        <v>11</v>
      </c>
      <c r="E367" s="74">
        <v>4</v>
      </c>
      <c r="F367" s="73">
        <v>31</v>
      </c>
      <c r="G367" s="72">
        <v>7748</v>
      </c>
      <c r="H367" s="73">
        <v>38</v>
      </c>
      <c r="I367" s="86">
        <v>6219.2954417659703</v>
      </c>
      <c r="J367" s="47" t="s">
        <v>117</v>
      </c>
      <c r="L367" s="72">
        <f>AVERAGE($G$6:G367)</f>
        <v>5353.4889502762435</v>
      </c>
      <c r="M367" s="73">
        <f>AVERAGE($H$6:H367)</f>
        <v>25.643646408839778</v>
      </c>
      <c r="N367" s="86">
        <f>AVERAGE($I$6:I367)</f>
        <v>3811.7746034425418</v>
      </c>
      <c r="P367" s="47">
        <v>362</v>
      </c>
      <c r="Q367" s="71">
        <v>19</v>
      </c>
      <c r="R367" s="72">
        <v>5</v>
      </c>
      <c r="S367" s="73">
        <v>15</v>
      </c>
      <c r="T367" s="72">
        <v>6855</v>
      </c>
      <c r="U367" s="73">
        <v>29</v>
      </c>
      <c r="V367" s="86">
        <v>5346.0751157048126</v>
      </c>
      <c r="W367" s="47" t="s">
        <v>117</v>
      </c>
      <c r="Y367" s="72">
        <f>AVERAGE($T$6:T367)</f>
        <v>6338.3591160220994</v>
      </c>
      <c r="Z367" s="73">
        <f>AVERAGE($U$6:U367)</f>
        <v>26.563535911602209</v>
      </c>
      <c r="AA367" s="86">
        <f>AVERAGE($V$6:V367)</f>
        <v>4798.7661942871309</v>
      </c>
      <c r="AC367" s="47">
        <v>362</v>
      </c>
      <c r="AD367" s="74">
        <v>11</v>
      </c>
      <c r="AE367" s="74">
        <v>7</v>
      </c>
      <c r="AF367" s="73">
        <v>25</v>
      </c>
      <c r="AG367" s="72">
        <v>10409</v>
      </c>
      <c r="AH367" s="73">
        <v>29</v>
      </c>
      <c r="AI367" s="86">
        <v>8931.4119891232876</v>
      </c>
      <c r="AJ367" s="47" t="s">
        <v>117</v>
      </c>
      <c r="AM367" s="72">
        <f>AVERAGE($AG$6:AG367)</f>
        <v>9685.0718232044201</v>
      </c>
      <c r="AN367" s="73">
        <f>AVERAGE($AH$6:AH367)</f>
        <v>27.041436464088399</v>
      </c>
      <c r="AO367" s="47">
        <f>AVERAGE($AI$6:AI367)</f>
        <v>8135.1211509367013</v>
      </c>
    </row>
    <row r="368" spans="3:41" x14ac:dyDescent="0.35">
      <c r="C368" s="49">
        <v>363</v>
      </c>
      <c r="D368" s="74">
        <v>14</v>
      </c>
      <c r="E368" s="74">
        <v>6</v>
      </c>
      <c r="F368" s="73">
        <v>22</v>
      </c>
      <c r="G368" s="72">
        <v>6222</v>
      </c>
      <c r="H368" s="73">
        <v>30</v>
      </c>
      <c r="I368" s="86">
        <v>4645.3861104139505</v>
      </c>
      <c r="J368" s="47" t="s">
        <v>117</v>
      </c>
      <c r="L368" s="72">
        <f>AVERAGE($G$6:G368)</f>
        <v>5355.8815426997244</v>
      </c>
      <c r="M368" s="73">
        <f>AVERAGE($H$6:H368)</f>
        <v>25.655647382920112</v>
      </c>
      <c r="N368" s="86">
        <f>AVERAGE($I$6:I368)</f>
        <v>3814.0710538749699</v>
      </c>
      <c r="P368" s="47">
        <v>363</v>
      </c>
      <c r="Q368" s="71">
        <v>13</v>
      </c>
      <c r="R368" s="72">
        <v>6</v>
      </c>
      <c r="S368" s="73">
        <v>19</v>
      </c>
      <c r="T368" s="72">
        <v>6202</v>
      </c>
      <c r="U368" s="73">
        <v>26</v>
      </c>
      <c r="V368" s="86">
        <v>4649.6637952460205</v>
      </c>
      <c r="W368" s="47" t="s">
        <v>117</v>
      </c>
      <c r="Y368" s="72">
        <f>AVERAGE($T$6:T368)</f>
        <v>6337.9834710743798</v>
      </c>
      <c r="Z368" s="73">
        <f>AVERAGE($U$6:U368)</f>
        <v>26.561983471074381</v>
      </c>
      <c r="AA368" s="86">
        <f>AVERAGE($V$6:V368)</f>
        <v>4798.3554438765495</v>
      </c>
      <c r="AC368" s="47">
        <v>363</v>
      </c>
      <c r="AD368" s="74">
        <v>17</v>
      </c>
      <c r="AE368" s="74">
        <v>4</v>
      </c>
      <c r="AF368" s="73">
        <v>21</v>
      </c>
      <c r="AG368" s="72">
        <v>12048</v>
      </c>
      <c r="AH368" s="73">
        <v>34</v>
      </c>
      <c r="AI368" s="86">
        <v>10421.280399155876</v>
      </c>
      <c r="AJ368" s="47" t="s">
        <v>117</v>
      </c>
      <c r="AM368" s="72">
        <f>AVERAGE($AG$6:AG368)</f>
        <v>9691.5812672176307</v>
      </c>
      <c r="AN368" s="73">
        <f>AVERAGE($AH$6:AH368)</f>
        <v>27.060606060606062</v>
      </c>
      <c r="AO368" s="47">
        <f>AVERAGE($AI$6:AI368)</f>
        <v>8141.4191102981858</v>
      </c>
    </row>
    <row r="369" spans="3:41" x14ac:dyDescent="0.35">
      <c r="C369" s="49">
        <v>364</v>
      </c>
      <c r="D369" s="74">
        <v>15</v>
      </c>
      <c r="E369" s="74">
        <v>6</v>
      </c>
      <c r="F369" s="73">
        <v>25</v>
      </c>
      <c r="G369" s="72">
        <v>7022</v>
      </c>
      <c r="H369" s="73">
        <v>34</v>
      </c>
      <c r="I369" s="86">
        <v>5517.3028036429996</v>
      </c>
      <c r="J369" s="47" t="s">
        <v>117</v>
      </c>
      <c r="L369" s="72">
        <f>AVERAGE($G$6:G369)</f>
        <v>5360.4587912087909</v>
      </c>
      <c r="M369" s="73">
        <f>AVERAGE($H$6:H369)</f>
        <v>25.678571428571427</v>
      </c>
      <c r="N369" s="86">
        <f>AVERAGE($I$6:I369)</f>
        <v>3818.7502619787288</v>
      </c>
      <c r="P369" s="47">
        <v>364</v>
      </c>
      <c r="Q369" s="71">
        <v>14</v>
      </c>
      <c r="R369" s="72">
        <v>2</v>
      </c>
      <c r="S369" s="73">
        <v>35</v>
      </c>
      <c r="T369" s="72">
        <v>10884</v>
      </c>
      <c r="U369" s="73">
        <v>47</v>
      </c>
      <c r="V369" s="86">
        <v>9333.7986254916595</v>
      </c>
      <c r="W369" s="47" t="s">
        <v>117</v>
      </c>
      <c r="Y369" s="72">
        <f>AVERAGE($T$6:T369)</f>
        <v>6350.4725274725279</v>
      </c>
      <c r="Z369" s="73">
        <f>AVERAGE($U$6:U369)</f>
        <v>26.618131868131869</v>
      </c>
      <c r="AA369" s="86">
        <f>AVERAGE($V$6:V369)</f>
        <v>4810.8154526172502</v>
      </c>
      <c r="AC369" s="47">
        <v>364</v>
      </c>
      <c r="AD369" s="74">
        <v>13</v>
      </c>
      <c r="AE369" s="74">
        <v>5</v>
      </c>
      <c r="AF369" s="73">
        <v>24</v>
      </c>
      <c r="AG369" s="72">
        <v>11385</v>
      </c>
      <c r="AH369" s="73">
        <v>32</v>
      </c>
      <c r="AI369" s="86">
        <v>9840.7134072330064</v>
      </c>
      <c r="AJ369" s="47" t="s">
        <v>117</v>
      </c>
      <c r="AM369" s="72">
        <f>AVERAGE($AG$6:AG369)</f>
        <v>9696.2335164835167</v>
      </c>
      <c r="AN369" s="73">
        <f>AVERAGE($AH$6:AH369)</f>
        <v>27.074175824175825</v>
      </c>
      <c r="AO369" s="47">
        <f>AVERAGE($AI$6:AI369)</f>
        <v>8146.0875012238312</v>
      </c>
    </row>
    <row r="370" spans="3:41" x14ac:dyDescent="0.35">
      <c r="C370" s="49">
        <v>365</v>
      </c>
      <c r="D370" s="74">
        <v>12</v>
      </c>
      <c r="E370" s="74">
        <v>4</v>
      </c>
      <c r="F370" s="73">
        <v>4</v>
      </c>
      <c r="G370" s="72">
        <v>2548</v>
      </c>
      <c r="H370" s="73">
        <v>12</v>
      </c>
      <c r="I370" s="86">
        <v>1000.6839978365715</v>
      </c>
      <c r="J370" s="47" t="s">
        <v>117</v>
      </c>
      <c r="L370" s="72">
        <f>AVERAGE($G$6:G370)</f>
        <v>5352.7534246575342</v>
      </c>
      <c r="M370" s="73">
        <f>AVERAGE($H$6:H370)</f>
        <v>25.641095890410959</v>
      </c>
      <c r="N370" s="86">
        <f>AVERAGE($I$6:I370)</f>
        <v>3811.0295324879285</v>
      </c>
      <c r="P370" s="47">
        <v>365</v>
      </c>
      <c r="Q370" s="71">
        <v>19</v>
      </c>
      <c r="R370" s="72">
        <v>4</v>
      </c>
      <c r="S370" s="73">
        <v>26</v>
      </c>
      <c r="T370" s="72">
        <v>9578</v>
      </c>
      <c r="U370" s="73">
        <v>41</v>
      </c>
      <c r="V370" s="86">
        <v>7992.0905409101324</v>
      </c>
      <c r="W370" s="47" t="s">
        <v>117</v>
      </c>
      <c r="Y370" s="72">
        <f>AVERAGE($T$6:T370)</f>
        <v>6359.3150684931506</v>
      </c>
      <c r="Z370" s="73">
        <f>AVERAGE($U$6:U370)</f>
        <v>26.657534246575342</v>
      </c>
      <c r="AA370" s="86">
        <f>AVERAGE($V$6:V370)</f>
        <v>4819.5312747769567</v>
      </c>
      <c r="AC370" s="47">
        <v>365</v>
      </c>
      <c r="AD370" s="74">
        <v>14</v>
      </c>
      <c r="AE370" s="74">
        <v>7</v>
      </c>
      <c r="AF370" s="73">
        <v>26</v>
      </c>
      <c r="AG370" s="72">
        <v>11809</v>
      </c>
      <c r="AH370" s="73">
        <v>33</v>
      </c>
      <c r="AI370" s="86">
        <v>10241.565339265871</v>
      </c>
      <c r="AJ370" s="47" t="s">
        <v>117</v>
      </c>
      <c r="AM370" s="72">
        <f>AVERAGE($AG$6:AG370)</f>
        <v>9702.0219178082189</v>
      </c>
      <c r="AN370" s="73">
        <f>AVERAGE($AH$6:AH370)</f>
        <v>27.090410958904108</v>
      </c>
      <c r="AO370" s="47">
        <f>AVERAGE($AI$6:AI370)</f>
        <v>8151.8285363965488</v>
      </c>
    </row>
    <row r="371" spans="3:41" x14ac:dyDescent="0.35">
      <c r="C371" s="49">
        <v>366</v>
      </c>
      <c r="D371" s="74">
        <v>15</v>
      </c>
      <c r="E371" s="74">
        <v>8</v>
      </c>
      <c r="F371" s="73">
        <v>17</v>
      </c>
      <c r="G371" s="72">
        <v>5096</v>
      </c>
      <c r="H371" s="73">
        <v>24</v>
      </c>
      <c r="I371" s="86">
        <v>3559.7352598977427</v>
      </c>
      <c r="J371" s="47" t="s">
        <v>117</v>
      </c>
      <c r="L371" s="72">
        <f>AVERAGE($G$6:G371)</f>
        <v>5352.0519125683059</v>
      </c>
      <c r="M371" s="73">
        <f>AVERAGE($H$6:H371)</f>
        <v>25.636612021857925</v>
      </c>
      <c r="N371" s="86">
        <f>AVERAGE($I$6:I371)</f>
        <v>3810.3429361147314</v>
      </c>
      <c r="P371" s="47">
        <v>366</v>
      </c>
      <c r="Q371" s="71">
        <v>19</v>
      </c>
      <c r="R371" s="72">
        <v>5</v>
      </c>
      <c r="S371" s="73">
        <v>21</v>
      </c>
      <c r="T371" s="72">
        <v>8235</v>
      </c>
      <c r="U371" s="73">
        <v>35</v>
      </c>
      <c r="V371" s="86">
        <v>6709.0344749756596</v>
      </c>
      <c r="W371" s="47" t="s">
        <v>117</v>
      </c>
      <c r="Y371" s="72">
        <f>AVERAGE($T$6:T371)</f>
        <v>6364.4398907103823</v>
      </c>
      <c r="Z371" s="73">
        <f>AVERAGE($U$6:U371)</f>
        <v>26.680327868852459</v>
      </c>
      <c r="AA371" s="86">
        <f>AVERAGE($V$6:V371)</f>
        <v>4824.6938518266797</v>
      </c>
      <c r="AC371" s="47">
        <v>366</v>
      </c>
      <c r="AD371" s="74">
        <v>19</v>
      </c>
      <c r="AE371" s="74">
        <v>2</v>
      </c>
      <c r="AF371" s="73">
        <v>30</v>
      </c>
      <c r="AG371" s="72">
        <v>16524</v>
      </c>
      <c r="AH371" s="73">
        <v>47</v>
      </c>
      <c r="AI371" s="86">
        <v>14929.694385825995</v>
      </c>
      <c r="AJ371" s="47" t="s">
        <v>117</v>
      </c>
      <c r="AM371" s="72">
        <f>AVERAGE($AG$6:AG371)</f>
        <v>9720.6612021857927</v>
      </c>
      <c r="AN371" s="73">
        <f>AVERAGE($AH$6:AH371)</f>
        <v>27.144808743169399</v>
      </c>
      <c r="AO371" s="47">
        <f>AVERAGE($AI$6:AI371)</f>
        <v>8170.3472955479956</v>
      </c>
    </row>
    <row r="372" spans="3:41" x14ac:dyDescent="0.35">
      <c r="C372" s="49">
        <v>367</v>
      </c>
      <c r="D372" s="74">
        <v>18</v>
      </c>
      <c r="E372" s="74">
        <v>2</v>
      </c>
      <c r="F372" s="73">
        <v>34</v>
      </c>
      <c r="G372" s="72">
        <v>10074</v>
      </c>
      <c r="H372" s="73">
        <v>50</v>
      </c>
      <c r="I372" s="86">
        <v>8513.5508247978141</v>
      </c>
      <c r="J372" s="47" t="s">
        <v>118</v>
      </c>
      <c r="L372" s="72">
        <f>AVERAGE($G$6:G372)</f>
        <v>5364.9182561307898</v>
      </c>
      <c r="M372" s="73">
        <f>AVERAGE($H$6:H372)</f>
        <v>25.702997275204361</v>
      </c>
      <c r="N372" s="86">
        <f>AVERAGE($I$6:I372)</f>
        <v>3823.158216465366</v>
      </c>
      <c r="P372" s="47">
        <v>367</v>
      </c>
      <c r="Q372" s="71">
        <v>23</v>
      </c>
      <c r="R372" s="72">
        <v>8</v>
      </c>
      <c r="S372" s="73">
        <v>13</v>
      </c>
      <c r="T372" s="72">
        <v>6736</v>
      </c>
      <c r="U372" s="73">
        <v>28</v>
      </c>
      <c r="V372" s="86">
        <v>5226.6719761760569</v>
      </c>
      <c r="W372" s="47" t="s">
        <v>117</v>
      </c>
      <c r="Y372" s="72">
        <f>AVERAGE($T$6:T372)</f>
        <v>6365.4523160762947</v>
      </c>
      <c r="Z372" s="73">
        <f>AVERAGE($U$6:U372)</f>
        <v>26.683923705722069</v>
      </c>
      <c r="AA372" s="86">
        <f>AVERAGE($V$6:V372)</f>
        <v>4825.7891600674138</v>
      </c>
      <c r="AC372" s="47">
        <v>367</v>
      </c>
      <c r="AD372" s="74">
        <v>15</v>
      </c>
      <c r="AE372" s="74">
        <v>6</v>
      </c>
      <c r="AF372" s="73">
        <v>26</v>
      </c>
      <c r="AG372" s="72">
        <v>12472</v>
      </c>
      <c r="AH372" s="73">
        <v>35</v>
      </c>
      <c r="AI372" s="86">
        <v>10923.07000789401</v>
      </c>
      <c r="AJ372" s="47" t="s">
        <v>117</v>
      </c>
      <c r="AM372" s="72">
        <f>AVERAGE($AG$6:AG372)</f>
        <v>9728.1580381471395</v>
      </c>
      <c r="AN372" s="73">
        <f>AVERAGE($AH$6:AH372)</f>
        <v>27.166212534059945</v>
      </c>
      <c r="AO372" s="47">
        <f>AVERAGE($AI$6:AI372)</f>
        <v>8177.8479023936261</v>
      </c>
    </row>
    <row r="373" spans="3:41" x14ac:dyDescent="0.35">
      <c r="C373" s="49">
        <v>368</v>
      </c>
      <c r="D373" s="74">
        <v>15</v>
      </c>
      <c r="E373" s="74">
        <v>7</v>
      </c>
      <c r="F373" s="73">
        <v>6</v>
      </c>
      <c r="G373" s="72">
        <v>3059</v>
      </c>
      <c r="H373" s="73">
        <v>14</v>
      </c>
      <c r="I373" s="86">
        <v>1553.2638524493425</v>
      </c>
      <c r="J373" s="47" t="s">
        <v>117</v>
      </c>
      <c r="L373" s="72">
        <f>AVERAGE($G$6:G373)</f>
        <v>5358.652173913043</v>
      </c>
      <c r="M373" s="73">
        <f>AVERAGE($H$6:H373)</f>
        <v>25.671195652173914</v>
      </c>
      <c r="N373" s="86">
        <f>AVERAGE($I$6:I373)</f>
        <v>3816.9900252588009</v>
      </c>
      <c r="P373" s="47">
        <v>368</v>
      </c>
      <c r="Q373" s="71">
        <v>20</v>
      </c>
      <c r="R373" s="72">
        <v>6</v>
      </c>
      <c r="S373" s="73">
        <v>22</v>
      </c>
      <c r="T373" s="72">
        <v>8502</v>
      </c>
      <c r="U373" s="73">
        <v>36</v>
      </c>
      <c r="V373" s="86">
        <v>7028.3700483468847</v>
      </c>
      <c r="W373" s="47" t="s">
        <v>117</v>
      </c>
      <c r="Y373" s="72">
        <f>AVERAGE($T$6:T373)</f>
        <v>6371.258152173913</v>
      </c>
      <c r="Z373" s="73">
        <f>AVERAGE($U$6:U373)</f>
        <v>26.709239130434781</v>
      </c>
      <c r="AA373" s="86">
        <f>AVERAGE($V$6:V373)</f>
        <v>4831.7744342203478</v>
      </c>
      <c r="AC373" s="47">
        <v>368</v>
      </c>
      <c r="AD373" s="74">
        <v>13</v>
      </c>
      <c r="AE373" s="74">
        <v>5</v>
      </c>
      <c r="AF373" s="73">
        <v>0</v>
      </c>
      <c r="AG373" s="72">
        <v>2985</v>
      </c>
      <c r="AH373" s="73">
        <v>8</v>
      </c>
      <c r="AI373" s="86">
        <v>1433.2597113797942</v>
      </c>
      <c r="AJ373" s="47" t="s">
        <v>117</v>
      </c>
      <c r="AM373" s="72">
        <f>AVERAGE($AG$6:AG373)</f>
        <v>9709.8342391304341</v>
      </c>
      <c r="AN373" s="73">
        <f>AVERAGE($AH$6:AH373)</f>
        <v>27.114130434782609</v>
      </c>
      <c r="AO373" s="47">
        <f>AVERAGE($AI$6:AI373)</f>
        <v>8159.5202170919574</v>
      </c>
    </row>
    <row r="374" spans="3:41" x14ac:dyDescent="0.35">
      <c r="C374" s="49">
        <v>369</v>
      </c>
      <c r="D374" s="74">
        <v>12</v>
      </c>
      <c r="E374" s="74">
        <v>1</v>
      </c>
      <c r="F374" s="73">
        <v>18</v>
      </c>
      <c r="G374" s="72">
        <v>5837</v>
      </c>
      <c r="H374" s="73">
        <v>29</v>
      </c>
      <c r="I374" s="86">
        <v>4322.5124496664794</v>
      </c>
      <c r="J374" s="47" t="s">
        <v>117</v>
      </c>
      <c r="L374" s="72">
        <f>AVERAGE($G$6:G374)</f>
        <v>5359.9485094850952</v>
      </c>
      <c r="M374" s="73">
        <f>AVERAGE($H$6:H374)</f>
        <v>25.680216802168022</v>
      </c>
      <c r="N374" s="86">
        <f>AVERAGE($I$6:I374)</f>
        <v>3818.36000472874</v>
      </c>
      <c r="P374" s="47">
        <v>369</v>
      </c>
      <c r="Q374" s="71">
        <v>14</v>
      </c>
      <c r="R374" s="72">
        <v>4</v>
      </c>
      <c r="S374" s="73">
        <v>11</v>
      </c>
      <c r="T374" s="72">
        <v>4978</v>
      </c>
      <c r="U374" s="73">
        <v>21</v>
      </c>
      <c r="V374" s="86">
        <v>3402.8124235797422</v>
      </c>
      <c r="W374" s="47" t="s">
        <v>117</v>
      </c>
      <c r="Y374" s="72">
        <f>AVERAGE($T$6:T374)</f>
        <v>6367.4823848238484</v>
      </c>
      <c r="Z374" s="73">
        <f>AVERAGE($U$6:U374)</f>
        <v>26.693766937669377</v>
      </c>
      <c r="AA374" s="86">
        <f>AVERAGE($V$6:V374)</f>
        <v>4827.9019084462534</v>
      </c>
      <c r="AC374" s="47">
        <v>369</v>
      </c>
      <c r="AD374" s="74">
        <v>21</v>
      </c>
      <c r="AE374" s="74">
        <v>6</v>
      </c>
      <c r="AF374" s="73">
        <v>29</v>
      </c>
      <c r="AG374" s="72">
        <v>15622</v>
      </c>
      <c r="AH374" s="73">
        <v>44</v>
      </c>
      <c r="AI374" s="86">
        <v>14088.245912601978</v>
      </c>
      <c r="AJ374" s="47" t="s">
        <v>117</v>
      </c>
      <c r="AM374" s="72">
        <f>AVERAGE($AG$6:AG374)</f>
        <v>9725.8563685636855</v>
      </c>
      <c r="AN374" s="73">
        <f>AVERAGE($AH$6:AH374)</f>
        <v>27.159891598915991</v>
      </c>
      <c r="AO374" s="47">
        <f>AVERAGE($AI$6:AI374)</f>
        <v>8175.5872243968633</v>
      </c>
    </row>
    <row r="375" spans="3:41" x14ac:dyDescent="0.35">
      <c r="C375" s="49">
        <v>370</v>
      </c>
      <c r="D375" s="74">
        <v>11</v>
      </c>
      <c r="E375" s="74">
        <v>9</v>
      </c>
      <c r="F375" s="73">
        <v>9</v>
      </c>
      <c r="G375" s="72">
        <v>2533</v>
      </c>
      <c r="H375" s="73">
        <v>11</v>
      </c>
      <c r="I375" s="86">
        <v>1003.7744218601536</v>
      </c>
      <c r="J375" s="47" t="s">
        <v>117</v>
      </c>
      <c r="L375" s="72">
        <f>AVERAGE($G$6:G375)</f>
        <v>5352.3081081081082</v>
      </c>
      <c r="M375" s="73">
        <f>AVERAGE($H$6:H375)</f>
        <v>25.640540540540542</v>
      </c>
      <c r="N375" s="86">
        <f>AVERAGE($I$6:I375)</f>
        <v>3810.7530166669335</v>
      </c>
      <c r="P375" s="47">
        <v>370</v>
      </c>
      <c r="Q375" s="71">
        <v>24</v>
      </c>
      <c r="R375" s="72">
        <v>9</v>
      </c>
      <c r="S375" s="73">
        <v>23</v>
      </c>
      <c r="T375" s="72">
        <v>9073</v>
      </c>
      <c r="U375" s="73">
        <v>38</v>
      </c>
      <c r="V375" s="86">
        <v>7529.8497298702678</v>
      </c>
      <c r="W375" s="47" t="s">
        <v>117</v>
      </c>
      <c r="Y375" s="72">
        <f>AVERAGE($T$6:T375)</f>
        <v>6374.7945945945949</v>
      </c>
      <c r="Z375" s="73">
        <f>AVERAGE($U$6:U375)</f>
        <v>26.724324324324325</v>
      </c>
      <c r="AA375" s="86">
        <f>AVERAGE($V$6:V375)</f>
        <v>4835.2044701257773</v>
      </c>
      <c r="AC375" s="47">
        <v>370</v>
      </c>
      <c r="AD375" s="74">
        <v>16</v>
      </c>
      <c r="AE375" s="74">
        <v>10</v>
      </c>
      <c r="AF375" s="73">
        <v>29</v>
      </c>
      <c r="AG375" s="72">
        <v>12620</v>
      </c>
      <c r="AH375" s="73">
        <v>35</v>
      </c>
      <c r="AI375" s="86">
        <v>11116.195178729551</v>
      </c>
      <c r="AJ375" s="47" t="s">
        <v>117</v>
      </c>
      <c r="AM375" s="72">
        <f>AVERAGE($AG$6:AG375)</f>
        <v>9733.6783783783776</v>
      </c>
      <c r="AN375" s="73">
        <f>AVERAGE($AH$6:AH375)</f>
        <v>27.181081081081082</v>
      </c>
      <c r="AO375" s="47">
        <f>AVERAGE($AI$6:AI375)</f>
        <v>8183.5348134626265</v>
      </c>
    </row>
    <row r="376" spans="3:41" x14ac:dyDescent="0.35">
      <c r="C376" s="49">
        <v>371</v>
      </c>
      <c r="D376" s="74">
        <v>21</v>
      </c>
      <c r="E376" s="74">
        <v>3</v>
      </c>
      <c r="F376" s="73">
        <v>17</v>
      </c>
      <c r="G376" s="72">
        <v>7111</v>
      </c>
      <c r="H376" s="73">
        <v>35</v>
      </c>
      <c r="I376" s="86">
        <v>5591.0954715379539</v>
      </c>
      <c r="J376" s="47" t="s">
        <v>117</v>
      </c>
      <c r="L376" s="72">
        <f>AVERAGE($G$6:G376)</f>
        <v>5357.0485175202157</v>
      </c>
      <c r="M376" s="73">
        <f>AVERAGE($H$6:H376)</f>
        <v>25.665768194070083</v>
      </c>
      <c r="N376" s="86">
        <f>AVERAGE($I$6:I376)</f>
        <v>3815.5517833916529</v>
      </c>
      <c r="P376" s="47">
        <v>371</v>
      </c>
      <c r="Q376" s="71">
        <v>13</v>
      </c>
      <c r="R376" s="72">
        <v>6</v>
      </c>
      <c r="S376" s="73">
        <v>4</v>
      </c>
      <c r="T376" s="72">
        <v>2752</v>
      </c>
      <c r="U376" s="73">
        <v>11</v>
      </c>
      <c r="V376" s="86">
        <v>1193.0736914824038</v>
      </c>
      <c r="W376" s="47" t="s">
        <v>117</v>
      </c>
      <c r="Y376" s="72">
        <f>AVERAGE($T$6:T376)</f>
        <v>6365.0296495956873</v>
      </c>
      <c r="Z376" s="73">
        <f>AVERAGE($U$6:U376)</f>
        <v>26.681940700808624</v>
      </c>
      <c r="AA376" s="86">
        <f>AVERAGE($V$6:V376)</f>
        <v>4825.3874060323997</v>
      </c>
      <c r="AC376" s="47">
        <v>371</v>
      </c>
      <c r="AD376" s="74">
        <v>15</v>
      </c>
      <c r="AE376" s="74">
        <v>4</v>
      </c>
      <c r="AF376" s="73">
        <v>2</v>
      </c>
      <c r="AG376" s="72">
        <v>4698</v>
      </c>
      <c r="AH376" s="73">
        <v>13</v>
      </c>
      <c r="AI376" s="86">
        <v>3158.2322470019926</v>
      </c>
      <c r="AJ376" s="47" t="s">
        <v>117</v>
      </c>
      <c r="AM376" s="72">
        <f>AVERAGE($AG$6:AG376)</f>
        <v>9720.1051212938</v>
      </c>
      <c r="AN376" s="73">
        <f>AVERAGE($AH$6:AH376)</f>
        <v>27.142857142857142</v>
      </c>
      <c r="AO376" s="47">
        <f>AVERAGE($AI$6:AI376)</f>
        <v>8169.9895235260756</v>
      </c>
    </row>
    <row r="377" spans="3:41" x14ac:dyDescent="0.35">
      <c r="C377" s="49">
        <v>372</v>
      </c>
      <c r="D377" s="74">
        <v>26</v>
      </c>
      <c r="E377" s="74">
        <v>6</v>
      </c>
      <c r="F377" s="73">
        <v>21</v>
      </c>
      <c r="G377" s="72">
        <v>8422</v>
      </c>
      <c r="H377" s="73">
        <v>41</v>
      </c>
      <c r="I377" s="86">
        <v>6864.5142635784432</v>
      </c>
      <c r="J377" s="47" t="s">
        <v>117</v>
      </c>
      <c r="L377" s="72">
        <f>AVERAGE($G$6:G377)</f>
        <v>5365.2876344086026</v>
      </c>
      <c r="M377" s="73">
        <f>AVERAGE($H$6:H377)</f>
        <v>25.706989247311828</v>
      </c>
      <c r="N377" s="86">
        <f>AVERAGE($I$6:I377)</f>
        <v>3823.7479190910799</v>
      </c>
      <c r="P377" s="47">
        <v>372</v>
      </c>
      <c r="Q377" s="71">
        <v>7</v>
      </c>
      <c r="R377" s="72">
        <v>7</v>
      </c>
      <c r="S377" s="73">
        <v>15</v>
      </c>
      <c r="T377" s="72">
        <v>3709</v>
      </c>
      <c r="U377" s="73">
        <v>15</v>
      </c>
      <c r="V377" s="86">
        <v>2150.386457207775</v>
      </c>
      <c r="W377" s="47" t="s">
        <v>117</v>
      </c>
      <c r="Y377" s="72">
        <f>AVERAGE($T$6:T377)</f>
        <v>6357.8897849462364</v>
      </c>
      <c r="Z377" s="73">
        <f>AVERAGE($U$6:U377)</f>
        <v>26.650537634408604</v>
      </c>
      <c r="AA377" s="86">
        <f>AVERAGE($V$6:V377)</f>
        <v>4818.1965432667421</v>
      </c>
      <c r="AC377" s="47">
        <v>372</v>
      </c>
      <c r="AD377" s="74">
        <v>12</v>
      </c>
      <c r="AE377" s="74">
        <v>6</v>
      </c>
      <c r="AF377" s="73">
        <v>15</v>
      </c>
      <c r="AG377" s="72">
        <v>7572</v>
      </c>
      <c r="AH377" s="73">
        <v>21</v>
      </c>
      <c r="AI377" s="86">
        <v>6018.0631997295422</v>
      </c>
      <c r="AJ377" s="47" t="s">
        <v>117</v>
      </c>
      <c r="AM377" s="72">
        <f>AVERAGE($AG$6:AG377)</f>
        <v>9714.3306451612898</v>
      </c>
      <c r="AN377" s="73">
        <f>AVERAGE($AH$6:AH377)</f>
        <v>27.126344086021504</v>
      </c>
      <c r="AO377" s="47">
        <f>AVERAGE($AI$6:AI377)</f>
        <v>8164.2047753438264</v>
      </c>
    </row>
    <row r="378" spans="3:41" x14ac:dyDescent="0.35">
      <c r="C378" s="49">
        <v>373</v>
      </c>
      <c r="D378" s="74">
        <v>16</v>
      </c>
      <c r="E378" s="74">
        <v>6</v>
      </c>
      <c r="F378" s="73">
        <v>5</v>
      </c>
      <c r="G378" s="72">
        <v>3222</v>
      </c>
      <c r="H378" s="73">
        <v>15</v>
      </c>
      <c r="I378" s="86">
        <v>1659.7887706518418</v>
      </c>
      <c r="J378" s="47" t="s">
        <v>117</v>
      </c>
      <c r="L378" s="72">
        <f>AVERAGE($G$6:G378)</f>
        <v>5359.5415549597856</v>
      </c>
      <c r="M378" s="73">
        <f>AVERAGE($H$6:H378)</f>
        <v>25.678284182305632</v>
      </c>
      <c r="N378" s="86">
        <f>AVERAGE($I$6:I378)</f>
        <v>3817.946420033602</v>
      </c>
      <c r="P378" s="47">
        <v>373</v>
      </c>
      <c r="Q378" s="71">
        <v>20</v>
      </c>
      <c r="R378" s="72">
        <v>7</v>
      </c>
      <c r="S378" s="73">
        <v>24</v>
      </c>
      <c r="T378" s="72">
        <v>8769</v>
      </c>
      <c r="U378" s="73">
        <v>37</v>
      </c>
      <c r="V378" s="86">
        <v>7200.9358036185713</v>
      </c>
      <c r="W378" s="47" t="s">
        <v>117</v>
      </c>
      <c r="Y378" s="72">
        <f>AVERAGE($T$6:T378)</f>
        <v>6364.3538873994639</v>
      </c>
      <c r="Z378" s="73">
        <f>AVERAGE($U$6:U378)</f>
        <v>26.678284182305632</v>
      </c>
      <c r="AA378" s="86">
        <f>AVERAGE($V$6:V378)</f>
        <v>4824.5845841792134</v>
      </c>
      <c r="AC378" s="47">
        <v>373</v>
      </c>
      <c r="AD378" s="74">
        <v>17</v>
      </c>
      <c r="AE378" s="74">
        <v>7</v>
      </c>
      <c r="AF378" s="73">
        <v>5</v>
      </c>
      <c r="AG378" s="72">
        <v>5509</v>
      </c>
      <c r="AH378" s="73">
        <v>15</v>
      </c>
      <c r="AI378" s="86">
        <v>3981.1369251716051</v>
      </c>
      <c r="AJ378" s="47" t="s">
        <v>117</v>
      </c>
      <c r="AM378" s="72">
        <f>AVERAGE($AG$6:AG378)</f>
        <v>9703.0563002680974</v>
      </c>
      <c r="AN378" s="73">
        <f>AVERAGE($AH$6:AH378)</f>
        <v>27.093833780160857</v>
      </c>
      <c r="AO378" s="47">
        <f>AVERAGE($AI$6:AI378)</f>
        <v>8152.9901162280839</v>
      </c>
    </row>
    <row r="379" spans="3:41" x14ac:dyDescent="0.35">
      <c r="C379" s="49">
        <v>374</v>
      </c>
      <c r="D379" s="74">
        <v>17</v>
      </c>
      <c r="E379" s="74">
        <v>6</v>
      </c>
      <c r="F379" s="73">
        <v>2</v>
      </c>
      <c r="G379" s="72">
        <v>2822</v>
      </c>
      <c r="H379" s="73">
        <v>13</v>
      </c>
      <c r="I379" s="86">
        <v>1256.2083316233241</v>
      </c>
      <c r="J379" s="47" t="s">
        <v>117</v>
      </c>
      <c r="L379" s="72">
        <f>AVERAGE($G$6:G379)</f>
        <v>5352.7566844919784</v>
      </c>
      <c r="M379" s="73">
        <f>AVERAGE($H$6:H379)</f>
        <v>25.644385026737968</v>
      </c>
      <c r="N379" s="86">
        <f>AVERAGE($I$6:I379)</f>
        <v>3811.0968529522911</v>
      </c>
      <c r="P379" s="47">
        <v>374</v>
      </c>
      <c r="Q379" s="71">
        <v>14</v>
      </c>
      <c r="R379" s="72">
        <v>5</v>
      </c>
      <c r="S379" s="73">
        <v>18</v>
      </c>
      <c r="T379" s="72">
        <v>6395</v>
      </c>
      <c r="U379" s="73">
        <v>27</v>
      </c>
      <c r="V379" s="86">
        <v>4815.6972927387869</v>
      </c>
      <c r="W379" s="47" t="s">
        <v>117</v>
      </c>
      <c r="Y379" s="72">
        <f>AVERAGE($T$6:T379)</f>
        <v>6364.4358288770054</v>
      </c>
      <c r="Z379" s="73">
        <f>AVERAGE($U$6:U379)</f>
        <v>26.679144385026738</v>
      </c>
      <c r="AA379" s="86">
        <f>AVERAGE($V$6:V379)</f>
        <v>4824.5608213678752</v>
      </c>
      <c r="AC379" s="47">
        <v>374</v>
      </c>
      <c r="AD379" s="74">
        <v>14</v>
      </c>
      <c r="AE379" s="74">
        <v>5</v>
      </c>
      <c r="AF379" s="73">
        <v>20</v>
      </c>
      <c r="AG379" s="72">
        <v>10335</v>
      </c>
      <c r="AH379" s="73">
        <v>29</v>
      </c>
      <c r="AI379" s="86">
        <v>8813.1963302709373</v>
      </c>
      <c r="AJ379" s="47" t="s">
        <v>117</v>
      </c>
      <c r="AM379" s="72">
        <f>AVERAGE($AG$6:AG379)</f>
        <v>9704.7459893048126</v>
      </c>
      <c r="AN379" s="73">
        <f>AVERAGE($AH$6:AH379)</f>
        <v>27.098930481283421</v>
      </c>
      <c r="AO379" s="47">
        <f>AVERAGE($AI$6:AI379)</f>
        <v>8154.7553734848825</v>
      </c>
    </row>
    <row r="380" spans="3:41" x14ac:dyDescent="0.35">
      <c r="C380" s="49">
        <v>375</v>
      </c>
      <c r="D380" s="74">
        <v>18</v>
      </c>
      <c r="E380" s="74">
        <v>5</v>
      </c>
      <c r="F380" s="73">
        <v>10</v>
      </c>
      <c r="G380" s="72">
        <v>4785</v>
      </c>
      <c r="H380" s="73">
        <v>23</v>
      </c>
      <c r="I380" s="86">
        <v>3327.4313277978845</v>
      </c>
      <c r="J380" s="47" t="s">
        <v>117</v>
      </c>
      <c r="L380" s="72">
        <f>AVERAGE($G$6:G380)</f>
        <v>5351.242666666667</v>
      </c>
      <c r="M380" s="73">
        <f>AVERAGE($H$6:H380)</f>
        <v>25.637333333333334</v>
      </c>
      <c r="N380" s="86">
        <f>AVERAGE($I$6:I380)</f>
        <v>3809.8070782185464</v>
      </c>
      <c r="P380" s="47">
        <v>375</v>
      </c>
      <c r="Q380" s="71">
        <v>13</v>
      </c>
      <c r="R380" s="72">
        <v>9</v>
      </c>
      <c r="S380" s="73">
        <v>4</v>
      </c>
      <c r="T380" s="72">
        <v>2173</v>
      </c>
      <c r="U380" s="73">
        <v>8</v>
      </c>
      <c r="V380" s="86">
        <v>646.99926349070506</v>
      </c>
      <c r="W380" s="47" t="s">
        <v>117</v>
      </c>
      <c r="Y380" s="72">
        <f>AVERAGE($T$6:T380)</f>
        <v>6353.2586666666666</v>
      </c>
      <c r="Z380" s="73">
        <f>AVERAGE($U$6:U380)</f>
        <v>26.629333333333335</v>
      </c>
      <c r="AA380" s="86">
        <f>AVERAGE($V$6:V380)</f>
        <v>4813.4206572135363</v>
      </c>
      <c r="AC380" s="47">
        <v>375</v>
      </c>
      <c r="AD380" s="74">
        <v>14</v>
      </c>
      <c r="AE380" s="74">
        <v>8</v>
      </c>
      <c r="AF380" s="73">
        <v>8</v>
      </c>
      <c r="AG380" s="72">
        <v>5196</v>
      </c>
      <c r="AH380" s="73">
        <v>14</v>
      </c>
      <c r="AI380" s="86">
        <v>3618.5970858729042</v>
      </c>
      <c r="AJ380" s="47" t="s">
        <v>117</v>
      </c>
      <c r="AM380" s="72">
        <f>AVERAGE($AG$6:AG380)</f>
        <v>9692.7226666666666</v>
      </c>
      <c r="AN380" s="73">
        <f>AVERAGE($AH$6:AH380)</f>
        <v>27.064</v>
      </c>
      <c r="AO380" s="47">
        <f>AVERAGE($AI$6:AI380)</f>
        <v>8142.6589513845838</v>
      </c>
    </row>
    <row r="381" spans="3:41" x14ac:dyDescent="0.35">
      <c r="C381" s="49">
        <v>376</v>
      </c>
      <c r="D381" s="74">
        <v>15</v>
      </c>
      <c r="E381" s="74">
        <v>4</v>
      </c>
      <c r="F381" s="73">
        <v>17</v>
      </c>
      <c r="G381" s="72">
        <v>5748</v>
      </c>
      <c r="H381" s="73">
        <v>28</v>
      </c>
      <c r="I381" s="86">
        <v>4204.957706620402</v>
      </c>
      <c r="J381" s="47" t="s">
        <v>117</v>
      </c>
      <c r="L381" s="72">
        <f>AVERAGE($G$6:G381)</f>
        <v>5352.2978723404258</v>
      </c>
      <c r="M381" s="73">
        <f>AVERAGE($H$6:H381)</f>
        <v>25.643617021276597</v>
      </c>
      <c r="N381" s="86">
        <f>AVERAGE($I$6:I381)</f>
        <v>3810.858010740892</v>
      </c>
      <c r="P381" s="47">
        <v>376</v>
      </c>
      <c r="Q381" s="71">
        <v>13</v>
      </c>
      <c r="R381" s="72">
        <v>9</v>
      </c>
      <c r="S381" s="73">
        <v>1</v>
      </c>
      <c r="T381" s="72">
        <v>1483</v>
      </c>
      <c r="U381" s="73">
        <v>5</v>
      </c>
      <c r="V381" s="86">
        <v>-65.014800620007009</v>
      </c>
      <c r="W381" s="47" t="s">
        <v>117</v>
      </c>
      <c r="Y381" s="72">
        <f>AVERAGE($T$6:T381)</f>
        <v>6340.3058510638302</v>
      </c>
      <c r="Z381" s="73">
        <f>AVERAGE($U$6:U381)</f>
        <v>26.571808510638299</v>
      </c>
      <c r="AA381" s="86">
        <f>AVERAGE($V$6:V381)</f>
        <v>4800.446094825681</v>
      </c>
      <c r="AC381" s="47">
        <v>376</v>
      </c>
      <c r="AD381" s="74">
        <v>13</v>
      </c>
      <c r="AE381" s="74">
        <v>9</v>
      </c>
      <c r="AF381" s="73">
        <v>8</v>
      </c>
      <c r="AG381" s="72">
        <v>4533</v>
      </c>
      <c r="AH381" s="73">
        <v>12</v>
      </c>
      <c r="AI381" s="86">
        <v>2950.4240179161061</v>
      </c>
      <c r="AJ381" s="47" t="s">
        <v>117</v>
      </c>
      <c r="AM381" s="72">
        <f>AVERAGE($AG$6:AG381)</f>
        <v>9679</v>
      </c>
      <c r="AN381" s="73">
        <f>AVERAGE($AH$6:AH381)</f>
        <v>27.023936170212767</v>
      </c>
      <c r="AO381" s="47">
        <f>AVERAGE($AI$6:AI381)</f>
        <v>8128.8498159232313</v>
      </c>
    </row>
    <row r="382" spans="3:41" x14ac:dyDescent="0.35">
      <c r="C382" s="49">
        <v>377</v>
      </c>
      <c r="D382" s="74">
        <v>19</v>
      </c>
      <c r="E382" s="74">
        <v>9</v>
      </c>
      <c r="F382" s="73">
        <v>5</v>
      </c>
      <c r="G382" s="72">
        <v>3333</v>
      </c>
      <c r="H382" s="73">
        <v>15</v>
      </c>
      <c r="I382" s="86">
        <v>1787.7852191169829</v>
      </c>
      <c r="J382" s="47" t="s">
        <v>117</v>
      </c>
      <c r="L382" s="72">
        <f>AVERAGE($G$6:G382)</f>
        <v>5346.9416445623347</v>
      </c>
      <c r="M382" s="73">
        <f>AVERAGE($H$6:H382)</f>
        <v>25.615384615384617</v>
      </c>
      <c r="N382" s="86">
        <f>AVERAGE($I$6:I382)</f>
        <v>3805.4917699143034</v>
      </c>
      <c r="P382" s="47">
        <v>377</v>
      </c>
      <c r="Q382" s="71">
        <v>13</v>
      </c>
      <c r="R382" s="72">
        <v>3</v>
      </c>
      <c r="S382" s="73">
        <v>18</v>
      </c>
      <c r="T382" s="72">
        <v>6551</v>
      </c>
      <c r="U382" s="73">
        <v>28</v>
      </c>
      <c r="V382" s="86">
        <v>4994.1531000505383</v>
      </c>
      <c r="W382" s="47" t="s">
        <v>117</v>
      </c>
      <c r="Y382" s="72">
        <f>AVERAGE($T$6:T382)</f>
        <v>6340.8647214854109</v>
      </c>
      <c r="Z382" s="73">
        <f>AVERAGE($U$6:U382)</f>
        <v>26.575596816976127</v>
      </c>
      <c r="AA382" s="86">
        <f>AVERAGE($V$6:V382)</f>
        <v>4800.9599065106277</v>
      </c>
      <c r="AC382" s="47">
        <v>377</v>
      </c>
      <c r="AD382" s="74">
        <v>16</v>
      </c>
      <c r="AE382" s="74">
        <v>8</v>
      </c>
      <c r="AF382" s="73">
        <v>1</v>
      </c>
      <c r="AG382" s="72">
        <v>3446</v>
      </c>
      <c r="AH382" s="73">
        <v>9</v>
      </c>
      <c r="AI382" s="86">
        <v>1918.9304512521057</v>
      </c>
      <c r="AJ382" s="47" t="s">
        <v>117</v>
      </c>
      <c r="AM382" s="72">
        <f>AVERAGE($AG$6:AG382)</f>
        <v>9662.4668435013264</v>
      </c>
      <c r="AN382" s="73">
        <f>AVERAGE($AH$6:AH382)</f>
        <v>26.976127320954909</v>
      </c>
      <c r="AO382" s="47">
        <f>AVERAGE($AI$6:AI382)</f>
        <v>8112.3778812689316</v>
      </c>
    </row>
    <row r="383" spans="3:41" x14ac:dyDescent="0.35">
      <c r="C383" s="49">
        <v>378</v>
      </c>
      <c r="D383" s="74">
        <v>17</v>
      </c>
      <c r="E383" s="74">
        <v>6</v>
      </c>
      <c r="F383" s="73">
        <v>33</v>
      </c>
      <c r="G383" s="72">
        <v>9022</v>
      </c>
      <c r="H383" s="73">
        <v>44</v>
      </c>
      <c r="I383" s="86">
        <v>7475.6465777270059</v>
      </c>
      <c r="J383" s="47" t="s">
        <v>117</v>
      </c>
      <c r="L383" s="72">
        <f>AVERAGE($G$6:G383)</f>
        <v>5356.6640211640215</v>
      </c>
      <c r="M383" s="73">
        <f>AVERAGE($H$6:H383)</f>
        <v>25.664021164021165</v>
      </c>
      <c r="N383" s="86">
        <f>AVERAGE($I$6:I383)</f>
        <v>3815.2011741677766</v>
      </c>
      <c r="P383" s="47">
        <v>378</v>
      </c>
      <c r="Q383" s="71">
        <v>26</v>
      </c>
      <c r="R383" s="72">
        <v>6</v>
      </c>
      <c r="S383" s="73">
        <v>32</v>
      </c>
      <c r="T383" s="72">
        <v>11722</v>
      </c>
      <c r="U383" s="73">
        <v>50</v>
      </c>
      <c r="V383" s="86">
        <v>9388.5374041842115</v>
      </c>
      <c r="W383" s="47" t="s">
        <v>118</v>
      </c>
      <c r="Y383" s="72">
        <f>AVERAGE($T$6:T383)</f>
        <v>6355.1005291005295</v>
      </c>
      <c r="Z383" s="73">
        <f>AVERAGE($U$6:U383)</f>
        <v>26.637566137566136</v>
      </c>
      <c r="AA383" s="86">
        <f>AVERAGE($V$6:V383)</f>
        <v>4813.096354917172</v>
      </c>
      <c r="AC383" s="47">
        <v>378</v>
      </c>
      <c r="AD383" s="74">
        <v>19</v>
      </c>
      <c r="AE383" s="74">
        <v>8</v>
      </c>
      <c r="AF383" s="73">
        <v>34</v>
      </c>
      <c r="AG383" s="72">
        <v>16046</v>
      </c>
      <c r="AH383" s="73">
        <v>45</v>
      </c>
      <c r="AI383" s="86">
        <v>14464.424397191764</v>
      </c>
      <c r="AJ383" s="47" t="s">
        <v>117</v>
      </c>
      <c r="AM383" s="72">
        <f>AVERAGE($AG$6:AG383)</f>
        <v>9679.3544973544977</v>
      </c>
      <c r="AN383" s="73">
        <f>AVERAGE($AH$6:AH383)</f>
        <v>27.023809523809526</v>
      </c>
      <c r="AO383" s="47">
        <f>AVERAGE($AI$6:AI383)</f>
        <v>8129.1822371311609</v>
      </c>
    </row>
    <row r="384" spans="3:41" x14ac:dyDescent="0.35">
      <c r="C384" s="49">
        <v>379</v>
      </c>
      <c r="D384" s="74">
        <v>10</v>
      </c>
      <c r="E384" s="74">
        <v>3</v>
      </c>
      <c r="F384" s="73">
        <v>0</v>
      </c>
      <c r="G384" s="72">
        <v>1511</v>
      </c>
      <c r="H384" s="73">
        <v>7</v>
      </c>
      <c r="I384" s="86">
        <v>26.765514493856244</v>
      </c>
      <c r="J384" s="47" t="s">
        <v>117</v>
      </c>
      <c r="L384" s="72">
        <f>AVERAGE($G$6:G384)</f>
        <v>5346.5171503957781</v>
      </c>
      <c r="M384" s="73">
        <f>AVERAGE($H$6:H384)</f>
        <v>25.614775725593667</v>
      </c>
      <c r="N384" s="86">
        <f>AVERAGE($I$6:I384)</f>
        <v>3805.205301714811</v>
      </c>
      <c r="P384" s="47">
        <v>379</v>
      </c>
      <c r="Q384" s="71">
        <v>16</v>
      </c>
      <c r="R384" s="72">
        <v>4</v>
      </c>
      <c r="S384" s="73">
        <v>11</v>
      </c>
      <c r="T384" s="72">
        <v>5438</v>
      </c>
      <c r="U384" s="73">
        <v>23</v>
      </c>
      <c r="V384" s="86">
        <v>3861.5327519840803</v>
      </c>
      <c r="W384" s="47" t="s">
        <v>117</v>
      </c>
      <c r="Y384" s="72">
        <f>AVERAGE($T$6:T384)</f>
        <v>6352.68073878628</v>
      </c>
      <c r="Z384" s="73">
        <f>AVERAGE($U$6:U384)</f>
        <v>26.62796833773087</v>
      </c>
      <c r="AA384" s="86">
        <f>AVERAGE($V$6:V384)</f>
        <v>4810.5856330096967</v>
      </c>
      <c r="AC384" s="47">
        <v>379</v>
      </c>
      <c r="AD384" s="74">
        <v>10</v>
      </c>
      <c r="AE384" s="74">
        <v>8</v>
      </c>
      <c r="AF384" s="73">
        <v>3</v>
      </c>
      <c r="AG384" s="72">
        <v>2046</v>
      </c>
      <c r="AH384" s="73">
        <v>5</v>
      </c>
      <c r="AI384" s="86">
        <v>479.05945204731711</v>
      </c>
      <c r="AJ384" s="47" t="s">
        <v>117</v>
      </c>
      <c r="AM384" s="72">
        <f>AVERAGE($AG$6:AG384)</f>
        <v>9659.2137203166221</v>
      </c>
      <c r="AN384" s="73">
        <f>AVERAGE($AH$6:AH384)</f>
        <v>26.965699208443272</v>
      </c>
      <c r="AO384" s="47">
        <f>AVERAGE($AI$6:AI384)</f>
        <v>8108.9972165900426</v>
      </c>
    </row>
    <row r="385" spans="3:41" x14ac:dyDescent="0.35">
      <c r="C385" s="49">
        <v>380</v>
      </c>
      <c r="D385" s="74">
        <v>16</v>
      </c>
      <c r="E385" s="74">
        <v>4</v>
      </c>
      <c r="F385" s="73">
        <v>26</v>
      </c>
      <c r="G385" s="72">
        <v>7748</v>
      </c>
      <c r="H385" s="73">
        <v>38</v>
      </c>
      <c r="I385" s="86">
        <v>6149.4622355500878</v>
      </c>
      <c r="J385" s="47" t="s">
        <v>117</v>
      </c>
      <c r="L385" s="72">
        <f>AVERAGE($G$6:G385)</f>
        <v>5352.8368421052628</v>
      </c>
      <c r="M385" s="73">
        <f>AVERAGE($H$6:H385)</f>
        <v>25.647368421052633</v>
      </c>
      <c r="N385" s="86">
        <f>AVERAGE($I$6:I385)</f>
        <v>3811.3743989091145</v>
      </c>
      <c r="P385" s="47">
        <v>380</v>
      </c>
      <c r="Q385" s="71">
        <v>13</v>
      </c>
      <c r="R385" s="72">
        <v>6</v>
      </c>
      <c r="S385" s="73">
        <v>21</v>
      </c>
      <c r="T385" s="72">
        <v>6662</v>
      </c>
      <c r="U385" s="73">
        <v>28</v>
      </c>
      <c r="V385" s="86">
        <v>5161.8183090956791</v>
      </c>
      <c r="W385" s="47" t="s">
        <v>117</v>
      </c>
      <c r="Y385" s="72">
        <f>AVERAGE($T$6:T385)</f>
        <v>6353.4947368421053</v>
      </c>
      <c r="Z385" s="73">
        <f>AVERAGE($U$6:U385)</f>
        <v>26.631578947368421</v>
      </c>
      <c r="AA385" s="86">
        <f>AVERAGE($V$6:V385)</f>
        <v>4811.5099295257123</v>
      </c>
      <c r="AC385" s="47">
        <v>380</v>
      </c>
      <c r="AD385" s="74">
        <v>12</v>
      </c>
      <c r="AE385" s="74">
        <v>11</v>
      </c>
      <c r="AF385" s="73">
        <v>8</v>
      </c>
      <c r="AG385" s="72">
        <v>3557</v>
      </c>
      <c r="AH385" s="73">
        <v>9</v>
      </c>
      <c r="AI385" s="86">
        <v>2047.3657849480198</v>
      </c>
      <c r="AJ385" s="47" t="s">
        <v>117</v>
      </c>
      <c r="AM385" s="72">
        <f>AVERAGE($AG$6:AG385)</f>
        <v>9643.1552631578943</v>
      </c>
      <c r="AN385" s="73">
        <f>AVERAGE($AH$6:AH385)</f>
        <v>26.918421052631579</v>
      </c>
      <c r="AO385" s="47">
        <f>AVERAGE($AI$6:AI385)</f>
        <v>8093.0455549278277</v>
      </c>
    </row>
    <row r="386" spans="3:41" x14ac:dyDescent="0.35">
      <c r="C386" s="49">
        <v>381</v>
      </c>
      <c r="D386" s="74">
        <v>17</v>
      </c>
      <c r="E386" s="74">
        <v>5</v>
      </c>
      <c r="F386" s="73">
        <v>12</v>
      </c>
      <c r="G386" s="72">
        <v>4985</v>
      </c>
      <c r="H386" s="73">
        <v>24</v>
      </c>
      <c r="I386" s="86">
        <v>3412.0034787439226</v>
      </c>
      <c r="J386" s="47" t="s">
        <v>117</v>
      </c>
      <c r="L386" s="72">
        <f>AVERAGE($G$6:G386)</f>
        <v>5351.8713910761153</v>
      </c>
      <c r="M386" s="73">
        <f>AVERAGE($H$6:H386)</f>
        <v>25.643044619422572</v>
      </c>
      <c r="N386" s="86">
        <f>AVERAGE($I$6:I386)</f>
        <v>3810.3261812708856</v>
      </c>
      <c r="P386" s="47">
        <v>381</v>
      </c>
      <c r="Q386" s="71">
        <v>10</v>
      </c>
      <c r="R386" s="72">
        <v>4</v>
      </c>
      <c r="S386" s="73">
        <v>6</v>
      </c>
      <c r="T386" s="72">
        <v>2908</v>
      </c>
      <c r="U386" s="73">
        <v>12</v>
      </c>
      <c r="V386" s="86">
        <v>1337.2413389850453</v>
      </c>
      <c r="W386" s="47" t="s">
        <v>117</v>
      </c>
      <c r="Y386" s="72">
        <f>AVERAGE($T$6:T386)</f>
        <v>6344.4514435695537</v>
      </c>
      <c r="Z386" s="73">
        <f>AVERAGE($U$6:U386)</f>
        <v>26.593175853018373</v>
      </c>
      <c r="AA386" s="86">
        <f>AVERAGE($V$6:V386)</f>
        <v>4802.3911143274427</v>
      </c>
      <c r="AC386" s="47">
        <v>381</v>
      </c>
      <c r="AD386" s="74">
        <v>16</v>
      </c>
      <c r="AE386" s="74">
        <v>3</v>
      </c>
      <c r="AF386" s="73">
        <v>21</v>
      </c>
      <c r="AG386" s="72">
        <v>12011</v>
      </c>
      <c r="AH386" s="73">
        <v>34</v>
      </c>
      <c r="AI386" s="86">
        <v>10427.182804516604</v>
      </c>
      <c r="AJ386" s="47" t="s">
        <v>117</v>
      </c>
      <c r="AM386" s="72">
        <f>AVERAGE($AG$6:AG386)</f>
        <v>9649.3700787401576</v>
      </c>
      <c r="AN386" s="73">
        <f>AVERAGE($AH$6:AH386)</f>
        <v>26.937007874015748</v>
      </c>
      <c r="AO386" s="47">
        <f>AVERAGE($AI$6:AI386)</f>
        <v>8099.1718994149369</v>
      </c>
    </row>
    <row r="387" spans="3:41" x14ac:dyDescent="0.35">
      <c r="C387" s="49">
        <v>382</v>
      </c>
      <c r="D387" s="74">
        <v>16</v>
      </c>
      <c r="E387" s="74">
        <v>11</v>
      </c>
      <c r="F387" s="73">
        <v>4</v>
      </c>
      <c r="G387" s="72">
        <v>2207</v>
      </c>
      <c r="H387" s="73">
        <v>9</v>
      </c>
      <c r="I387" s="86">
        <v>735.80951681817055</v>
      </c>
      <c r="J387" s="47" t="s">
        <v>117</v>
      </c>
      <c r="L387" s="72">
        <f>AVERAGE($G$6:G387)</f>
        <v>5343.6387434554972</v>
      </c>
      <c r="M387" s="73">
        <f>AVERAGE($H$6:H387)</f>
        <v>25.599476439790575</v>
      </c>
      <c r="N387" s="86">
        <f>AVERAGE($I$6:I387)</f>
        <v>3802.2777083272922</v>
      </c>
      <c r="P387" s="47">
        <v>382</v>
      </c>
      <c r="Q387" s="71">
        <v>9</v>
      </c>
      <c r="R387" s="72">
        <v>6</v>
      </c>
      <c r="S387" s="73">
        <v>0</v>
      </c>
      <c r="T387" s="72">
        <v>912</v>
      </c>
      <c r="U387" s="73">
        <v>3</v>
      </c>
      <c r="V387" s="86">
        <v>-603.94776676577158</v>
      </c>
      <c r="W387" s="47" t="s">
        <v>117</v>
      </c>
      <c r="Y387" s="72">
        <f>AVERAGE($T$6:T387)</f>
        <v>6330.2303664921465</v>
      </c>
      <c r="Z387" s="73">
        <f>AVERAGE($U$6:U387)</f>
        <v>26.531413612565444</v>
      </c>
      <c r="AA387" s="86">
        <f>AVERAGE($V$6:V387)</f>
        <v>4788.2383947434291</v>
      </c>
      <c r="AC387" s="47">
        <v>382</v>
      </c>
      <c r="AD387" s="74">
        <v>13</v>
      </c>
      <c r="AE387" s="74">
        <v>5</v>
      </c>
      <c r="AF387" s="73">
        <v>34</v>
      </c>
      <c r="AG387" s="72">
        <v>14885</v>
      </c>
      <c r="AH387" s="73">
        <v>42</v>
      </c>
      <c r="AI387" s="86">
        <v>13396.801446775931</v>
      </c>
      <c r="AJ387" s="47" t="s">
        <v>117</v>
      </c>
      <c r="AM387" s="72">
        <f>AVERAGE($AG$6:AG387)</f>
        <v>9663.0759162303657</v>
      </c>
      <c r="AN387" s="73">
        <f>AVERAGE($AH$6:AH387)</f>
        <v>26.976439790575917</v>
      </c>
      <c r="AO387" s="47">
        <f>AVERAGE($AI$6:AI387)</f>
        <v>8113.0400395912739</v>
      </c>
    </row>
    <row r="388" spans="3:41" x14ac:dyDescent="0.35">
      <c r="C388" s="49">
        <v>383</v>
      </c>
      <c r="D388" s="74">
        <v>20</v>
      </c>
      <c r="E388" s="74">
        <v>6</v>
      </c>
      <c r="F388" s="73">
        <v>25</v>
      </c>
      <c r="G388" s="72">
        <v>8022</v>
      </c>
      <c r="H388" s="73">
        <v>39</v>
      </c>
      <c r="I388" s="86">
        <v>6485.5615317577294</v>
      </c>
      <c r="J388" s="47" t="s">
        <v>117</v>
      </c>
      <c r="L388" s="72">
        <f>AVERAGE($G$6:G388)</f>
        <v>5350.6318537859006</v>
      </c>
      <c r="M388" s="73">
        <f>AVERAGE($H$6:H388)</f>
        <v>25.634464751958223</v>
      </c>
      <c r="N388" s="86">
        <f>AVERAGE($I$6:I388)</f>
        <v>3809.2836713127504</v>
      </c>
      <c r="P388" s="47">
        <v>383</v>
      </c>
      <c r="Q388" s="71">
        <v>21</v>
      </c>
      <c r="R388" s="72">
        <v>5</v>
      </c>
      <c r="S388" s="73">
        <v>11</v>
      </c>
      <c r="T388" s="72">
        <v>6395</v>
      </c>
      <c r="U388" s="73">
        <v>27</v>
      </c>
      <c r="V388" s="86">
        <v>4851.554318968505</v>
      </c>
      <c r="W388" s="47" t="s">
        <v>117</v>
      </c>
      <c r="Y388" s="72">
        <f>AVERAGE($T$6:T388)</f>
        <v>6330.3994778067881</v>
      </c>
      <c r="Z388" s="73">
        <f>AVERAGE($U$6:U388)</f>
        <v>26.532637075718014</v>
      </c>
      <c r="AA388" s="86">
        <f>AVERAGE($V$6:V388)</f>
        <v>4788.4037104724766</v>
      </c>
      <c r="AC388" s="47">
        <v>383</v>
      </c>
      <c r="AD388" s="74">
        <v>13</v>
      </c>
      <c r="AE388" s="74">
        <v>5</v>
      </c>
      <c r="AF388" s="73">
        <v>25</v>
      </c>
      <c r="AG388" s="72">
        <v>11735</v>
      </c>
      <c r="AH388" s="73">
        <v>33</v>
      </c>
      <c r="AI388" s="86">
        <v>10218.594085682593</v>
      </c>
      <c r="AJ388" s="47" t="s">
        <v>117</v>
      </c>
      <c r="AM388" s="72">
        <f>AVERAGE($AG$6:AG388)</f>
        <v>9668.4856396866835</v>
      </c>
      <c r="AN388" s="73">
        <f>AVERAGE($AH$6:AH388)</f>
        <v>26.992167101827675</v>
      </c>
      <c r="AO388" s="47">
        <f>AVERAGE($AI$6:AI388)</f>
        <v>8118.5375697377267</v>
      </c>
    </row>
    <row r="389" spans="3:41" x14ac:dyDescent="0.35">
      <c r="C389" s="49">
        <v>384</v>
      </c>
      <c r="D389" s="74">
        <v>13</v>
      </c>
      <c r="E389" s="74">
        <v>6</v>
      </c>
      <c r="F389" s="73">
        <v>35</v>
      </c>
      <c r="G389" s="72">
        <v>8622</v>
      </c>
      <c r="H389" s="73">
        <v>42</v>
      </c>
      <c r="I389" s="86">
        <v>7061.7038984703304</v>
      </c>
      <c r="J389" s="47" t="s">
        <v>117</v>
      </c>
      <c r="L389" s="72">
        <f>AVERAGE($G$6:G389)</f>
        <v>5359.151041666667</v>
      </c>
      <c r="M389" s="73">
        <f>AVERAGE($H$6:H389)</f>
        <v>25.677083333333332</v>
      </c>
      <c r="N389" s="86">
        <f>AVERAGE($I$6:I389)</f>
        <v>3817.7535156543067</v>
      </c>
      <c r="P389" s="47">
        <v>384</v>
      </c>
      <c r="Q389" s="71">
        <v>14</v>
      </c>
      <c r="R389" s="72">
        <v>8</v>
      </c>
      <c r="S389" s="73">
        <v>22</v>
      </c>
      <c r="T389" s="72">
        <v>6736</v>
      </c>
      <c r="U389" s="73">
        <v>28</v>
      </c>
      <c r="V389" s="86">
        <v>5225.6695306272813</v>
      </c>
      <c r="W389" s="47" t="s">
        <v>117</v>
      </c>
      <c r="Y389" s="72">
        <f>AVERAGE($T$6:T389)</f>
        <v>6331.455729166667</v>
      </c>
      <c r="Z389" s="73">
        <f>AVERAGE($U$6:U389)</f>
        <v>26.536458333333332</v>
      </c>
      <c r="AA389" s="86">
        <f>AVERAGE($V$6:V389)</f>
        <v>4789.5424235457967</v>
      </c>
      <c r="AC389" s="47">
        <v>384</v>
      </c>
      <c r="AD389" s="74">
        <v>18</v>
      </c>
      <c r="AE389" s="74">
        <v>4</v>
      </c>
      <c r="AF389" s="73">
        <v>27</v>
      </c>
      <c r="AG389" s="72">
        <v>14498</v>
      </c>
      <c r="AH389" s="73">
        <v>41</v>
      </c>
      <c r="AI389" s="86">
        <v>12987.193165787423</v>
      </c>
      <c r="AJ389" s="47" t="s">
        <v>117</v>
      </c>
      <c r="AM389" s="72">
        <f>AVERAGE($AG$6:AG389)</f>
        <v>9681.0625</v>
      </c>
      <c r="AN389" s="73">
        <f>AVERAGE($AH$6:AH389)</f>
        <v>27.028645833333332</v>
      </c>
      <c r="AO389" s="47">
        <f>AVERAGE($AI$6:AI389)</f>
        <v>8131.2163603524396</v>
      </c>
    </row>
    <row r="390" spans="3:41" x14ac:dyDescent="0.35">
      <c r="C390" s="49">
        <v>385</v>
      </c>
      <c r="D390" s="74">
        <v>13</v>
      </c>
      <c r="E390" s="74">
        <v>3</v>
      </c>
      <c r="F390" s="73">
        <v>34</v>
      </c>
      <c r="G390" s="72">
        <v>8911</v>
      </c>
      <c r="H390" s="73">
        <v>44</v>
      </c>
      <c r="I390" s="86">
        <v>7403.8239529692673</v>
      </c>
      <c r="J390" s="47" t="s">
        <v>117</v>
      </c>
      <c r="L390" s="72">
        <f>AVERAGE($G$6:G390)</f>
        <v>5368.3766233766237</v>
      </c>
      <c r="M390" s="73">
        <f>AVERAGE($H$6:H390)</f>
        <v>25.724675324675324</v>
      </c>
      <c r="N390" s="86">
        <f>AVERAGE($I$6:I390)</f>
        <v>3827.0679843226567</v>
      </c>
      <c r="P390" s="47">
        <v>385</v>
      </c>
      <c r="Q390" s="71">
        <v>12</v>
      </c>
      <c r="R390" s="72">
        <v>7</v>
      </c>
      <c r="S390" s="73">
        <v>0</v>
      </c>
      <c r="T390" s="72">
        <v>1409</v>
      </c>
      <c r="U390" s="73">
        <v>5</v>
      </c>
      <c r="V390" s="86">
        <v>-93.653699856427011</v>
      </c>
      <c r="W390" s="47" t="s">
        <v>117</v>
      </c>
      <c r="Y390" s="72">
        <f>AVERAGE($T$6:T390)</f>
        <v>6318.67012987013</v>
      </c>
      <c r="Z390" s="73">
        <f>AVERAGE($U$6:U390)</f>
        <v>26.480519480519479</v>
      </c>
      <c r="AA390" s="86">
        <f>AVERAGE($V$6:V390)</f>
        <v>4776.8587972512451</v>
      </c>
      <c r="AC390" s="47">
        <v>385</v>
      </c>
      <c r="AD390" s="74">
        <v>15</v>
      </c>
      <c r="AE390" s="74">
        <v>3</v>
      </c>
      <c r="AF390" s="73">
        <v>9</v>
      </c>
      <c r="AG390" s="72">
        <v>7461</v>
      </c>
      <c r="AH390" s="73">
        <v>21</v>
      </c>
      <c r="AI390" s="86">
        <v>5899.6767380175215</v>
      </c>
      <c r="AJ390" s="47" t="s">
        <v>117</v>
      </c>
      <c r="AM390" s="72">
        <f>AVERAGE($AG$6:AG390)</f>
        <v>9675.2961038961039</v>
      </c>
      <c r="AN390" s="73">
        <f>AVERAGE($AH$6:AH390)</f>
        <v>27.012987012987011</v>
      </c>
      <c r="AO390" s="47">
        <f>AVERAGE($AI$6:AI390)</f>
        <v>8125.4201535411812</v>
      </c>
    </row>
    <row r="391" spans="3:41" x14ac:dyDescent="0.35">
      <c r="C391" s="49">
        <v>386</v>
      </c>
      <c r="D391" s="74">
        <v>15</v>
      </c>
      <c r="E391" s="74">
        <v>7</v>
      </c>
      <c r="F391" s="73">
        <v>28</v>
      </c>
      <c r="G391" s="72">
        <v>7459</v>
      </c>
      <c r="H391" s="73">
        <v>36</v>
      </c>
      <c r="I391" s="86">
        <v>5921.3479161250134</v>
      </c>
      <c r="J391" s="47" t="s">
        <v>117</v>
      </c>
      <c r="L391" s="72">
        <f>AVERAGE($G$6:G391)</f>
        <v>5373.7927461139898</v>
      </c>
      <c r="M391" s="73">
        <f>AVERAGE($H$6:H391)</f>
        <v>25.751295336787564</v>
      </c>
      <c r="N391" s="86">
        <f>AVERAGE($I$6:I391)</f>
        <v>3832.4935800009016</v>
      </c>
      <c r="P391" s="47">
        <v>386</v>
      </c>
      <c r="Q391" s="71">
        <v>15</v>
      </c>
      <c r="R391" s="72">
        <v>9</v>
      </c>
      <c r="S391" s="73">
        <v>6</v>
      </c>
      <c r="T391" s="72">
        <v>3093</v>
      </c>
      <c r="U391" s="73">
        <v>12</v>
      </c>
      <c r="V391" s="86">
        <v>1552.7690694563096</v>
      </c>
      <c r="W391" s="47" t="s">
        <v>117</v>
      </c>
      <c r="Y391" s="72">
        <f>AVERAGE($T$6:T391)</f>
        <v>6310.3134715025908</v>
      </c>
      <c r="Z391" s="73">
        <f>AVERAGE($U$6:U391)</f>
        <v>26.44300518134715</v>
      </c>
      <c r="AA391" s="86">
        <f>AVERAGE($V$6:V391)</f>
        <v>4768.5062331895997</v>
      </c>
      <c r="AC391" s="47">
        <v>386</v>
      </c>
      <c r="AD391" s="74">
        <v>12</v>
      </c>
      <c r="AE391" s="74">
        <v>5</v>
      </c>
      <c r="AF391" s="73">
        <v>29</v>
      </c>
      <c r="AG391" s="72">
        <v>12785</v>
      </c>
      <c r="AH391" s="73">
        <v>36</v>
      </c>
      <c r="AI391" s="86">
        <v>11275.529572093617</v>
      </c>
      <c r="AJ391" s="47" t="s">
        <v>117</v>
      </c>
      <c r="AM391" s="72">
        <f>AVERAGE($AG$6:AG391)</f>
        <v>9683.3523316062183</v>
      </c>
      <c r="AN391" s="73">
        <f>AVERAGE($AH$6:AH391)</f>
        <v>27.036269430051814</v>
      </c>
      <c r="AO391" s="47">
        <f>AVERAGE($AI$6:AI391)</f>
        <v>8133.581058770591</v>
      </c>
    </row>
    <row r="392" spans="3:41" x14ac:dyDescent="0.35">
      <c r="C392" s="49">
        <v>387</v>
      </c>
      <c r="D392" s="74">
        <v>13</v>
      </c>
      <c r="E392" s="74">
        <v>5</v>
      </c>
      <c r="F392" s="73">
        <v>1</v>
      </c>
      <c r="G392" s="72">
        <v>1985</v>
      </c>
      <c r="H392" s="73">
        <v>9</v>
      </c>
      <c r="I392" s="86">
        <v>428.19436992920942</v>
      </c>
      <c r="J392" s="47" t="s">
        <v>117</v>
      </c>
      <c r="L392" s="72">
        <f>AVERAGE($G$6:G392)</f>
        <v>5365.0361757105948</v>
      </c>
      <c r="M392" s="73">
        <f>AVERAGE($H$6:H392)</f>
        <v>25.708010335917312</v>
      </c>
      <c r="N392" s="86">
        <f>AVERAGE($I$6:I392)</f>
        <v>3823.6969412151861</v>
      </c>
      <c r="P392" s="47">
        <v>387</v>
      </c>
      <c r="Q392" s="71">
        <v>16</v>
      </c>
      <c r="R392" s="72">
        <v>8</v>
      </c>
      <c r="S392" s="73">
        <v>31</v>
      </c>
      <c r="T392" s="72">
        <v>9266</v>
      </c>
      <c r="U392" s="73">
        <v>39</v>
      </c>
      <c r="V392" s="86">
        <v>7747.6236527130523</v>
      </c>
      <c r="W392" s="47" t="s">
        <v>117</v>
      </c>
      <c r="Y392" s="72">
        <f>AVERAGE($T$6:T392)</f>
        <v>6317.9509043927646</v>
      </c>
      <c r="Z392" s="73">
        <f>AVERAGE($U$6:U392)</f>
        <v>26.475452196382427</v>
      </c>
      <c r="AA392" s="86">
        <f>AVERAGE($V$6:V392)</f>
        <v>4776.2042110178263</v>
      </c>
      <c r="AC392" s="47">
        <v>387</v>
      </c>
      <c r="AD392" s="74">
        <v>12</v>
      </c>
      <c r="AE392" s="74">
        <v>3</v>
      </c>
      <c r="AF392" s="73">
        <v>30</v>
      </c>
      <c r="AG392" s="72">
        <v>13761</v>
      </c>
      <c r="AH392" s="73">
        <v>39</v>
      </c>
      <c r="AI392" s="86">
        <v>12213.283827619856</v>
      </c>
      <c r="AJ392" s="47" t="s">
        <v>117</v>
      </c>
      <c r="AM392" s="72">
        <f>AVERAGE($AG$6:AG392)</f>
        <v>9693.8888888888887</v>
      </c>
      <c r="AN392" s="73">
        <f>AVERAGE($AH$6:AH392)</f>
        <v>27.067183462532299</v>
      </c>
      <c r="AO392" s="47">
        <f>AVERAGE($AI$6:AI392)</f>
        <v>8144.122926390356</v>
      </c>
    </row>
    <row r="393" spans="3:41" x14ac:dyDescent="0.35">
      <c r="C393" s="49">
        <v>388</v>
      </c>
      <c r="D393" s="74">
        <v>15</v>
      </c>
      <c r="E393" s="74">
        <v>7</v>
      </c>
      <c r="F393" s="73">
        <v>2</v>
      </c>
      <c r="G393" s="72">
        <v>2259</v>
      </c>
      <c r="H393" s="73">
        <v>10</v>
      </c>
      <c r="I393" s="86">
        <v>755.79439302046626</v>
      </c>
      <c r="J393" s="47" t="s">
        <v>117</v>
      </c>
      <c r="L393" s="72">
        <f>AVERAGE($G$6:G393)</f>
        <v>5357.0309278350514</v>
      </c>
      <c r="M393" s="73">
        <f>AVERAGE($H$6:H393)</f>
        <v>25.667525773195877</v>
      </c>
      <c r="N393" s="86">
        <f>AVERAGE($I$6:I393)</f>
        <v>3815.7899758847875</v>
      </c>
      <c r="P393" s="47">
        <v>388</v>
      </c>
      <c r="Q393" s="71">
        <v>18</v>
      </c>
      <c r="R393" s="72">
        <v>7</v>
      </c>
      <c r="S393" s="73">
        <v>30</v>
      </c>
      <c r="T393" s="72">
        <v>9689</v>
      </c>
      <c r="U393" s="73">
        <v>41</v>
      </c>
      <c r="V393" s="86">
        <v>8112.2883108880051</v>
      </c>
      <c r="W393" s="47" t="s">
        <v>117</v>
      </c>
      <c r="Y393" s="72">
        <f>AVERAGE($T$6:T393)</f>
        <v>6326.6391752577319</v>
      </c>
      <c r="Z393" s="73">
        <f>AVERAGE($U$6:U393)</f>
        <v>26.512886597938145</v>
      </c>
      <c r="AA393" s="86">
        <f>AVERAGE($V$6:V393)</f>
        <v>4784.8023659143992</v>
      </c>
      <c r="AC393" s="47">
        <v>388</v>
      </c>
      <c r="AD393" s="74">
        <v>11</v>
      </c>
      <c r="AE393" s="74">
        <v>2</v>
      </c>
      <c r="AF393" s="73">
        <v>30</v>
      </c>
      <c r="AG393" s="72">
        <v>13724</v>
      </c>
      <c r="AH393" s="73">
        <v>39</v>
      </c>
      <c r="AI393" s="86">
        <v>12227.985691330181</v>
      </c>
      <c r="AJ393" s="47" t="s">
        <v>117</v>
      </c>
      <c r="AM393" s="72">
        <f>AVERAGE($AG$6:AG393)</f>
        <v>9704.2757731958754</v>
      </c>
      <c r="AN393" s="73">
        <f>AVERAGE($AH$6:AH393)</f>
        <v>27.097938144329898</v>
      </c>
      <c r="AO393" s="47">
        <f>AVERAGE($AI$6:AI393)</f>
        <v>8154.6483458876237</v>
      </c>
    </row>
    <row r="394" spans="3:41" x14ac:dyDescent="0.35">
      <c r="C394" s="49">
        <v>389</v>
      </c>
      <c r="D394" s="74">
        <v>13</v>
      </c>
      <c r="E394" s="74">
        <v>4</v>
      </c>
      <c r="F394" s="73">
        <v>28</v>
      </c>
      <c r="G394" s="72">
        <v>7548</v>
      </c>
      <c r="H394" s="73">
        <v>37</v>
      </c>
      <c r="I394" s="86">
        <v>6000.9553992256888</v>
      </c>
      <c r="J394" s="47" t="s">
        <v>117</v>
      </c>
      <c r="L394" s="72">
        <f>AVERAGE($G$6:G394)</f>
        <v>5362.6632390745499</v>
      </c>
      <c r="M394" s="73">
        <f>AVERAGE($H$6:H394)</f>
        <v>25.696658097686374</v>
      </c>
      <c r="N394" s="86">
        <f>AVERAGE($I$6:I394)</f>
        <v>3821.4073677185688</v>
      </c>
      <c r="P394" s="47">
        <v>389</v>
      </c>
      <c r="Q394" s="71">
        <v>9</v>
      </c>
      <c r="R394" s="72">
        <v>8</v>
      </c>
      <c r="S394" s="73">
        <v>7</v>
      </c>
      <c r="T394" s="72">
        <v>2136</v>
      </c>
      <c r="U394" s="73">
        <v>8</v>
      </c>
      <c r="V394" s="86">
        <v>583.16131272045709</v>
      </c>
      <c r="W394" s="47" t="s">
        <v>117</v>
      </c>
      <c r="Y394" s="72">
        <f>AVERAGE($T$6:T394)</f>
        <v>6315.8663239074549</v>
      </c>
      <c r="Z394" s="73">
        <f>AVERAGE($U$6:U394)</f>
        <v>26.465295629820051</v>
      </c>
      <c r="AA394" s="86">
        <f>AVERAGE($V$6:V394)</f>
        <v>4774.0012321015611</v>
      </c>
      <c r="AC394" s="47">
        <v>389</v>
      </c>
      <c r="AD394" s="74">
        <v>17</v>
      </c>
      <c r="AE394" s="74">
        <v>6</v>
      </c>
      <c r="AF394" s="73">
        <v>6</v>
      </c>
      <c r="AG394" s="72">
        <v>6172</v>
      </c>
      <c r="AH394" s="73">
        <v>17</v>
      </c>
      <c r="AI394" s="86">
        <v>4602.4474467173677</v>
      </c>
      <c r="AJ394" s="47" t="s">
        <v>117</v>
      </c>
      <c r="AM394" s="72">
        <f>AVERAGE($AG$6:AG394)</f>
        <v>9695.1953727506425</v>
      </c>
      <c r="AN394" s="73">
        <f>AVERAGE($AH$6:AH394)</f>
        <v>27.0719794344473</v>
      </c>
      <c r="AO394" s="47">
        <f>AVERAGE($AI$6:AI394)</f>
        <v>8145.5167240388573</v>
      </c>
    </row>
    <row r="395" spans="3:41" x14ac:dyDescent="0.35">
      <c r="C395" s="49">
        <v>390</v>
      </c>
      <c r="D395" s="74">
        <v>15</v>
      </c>
      <c r="E395" s="74">
        <v>5</v>
      </c>
      <c r="F395" s="73">
        <v>17</v>
      </c>
      <c r="G395" s="72">
        <v>5585</v>
      </c>
      <c r="H395" s="73">
        <v>27</v>
      </c>
      <c r="I395" s="86">
        <v>4075.6865771149414</v>
      </c>
      <c r="J395" s="47" t="s">
        <v>117</v>
      </c>
      <c r="L395" s="72">
        <f>AVERAGE($G$6:G395)</f>
        <v>5363.2333333333336</v>
      </c>
      <c r="M395" s="73">
        <f>AVERAGE($H$6:H395)</f>
        <v>25.7</v>
      </c>
      <c r="N395" s="86">
        <f>AVERAGE($I$6:I395)</f>
        <v>3822.0593656913802</v>
      </c>
      <c r="P395" s="47">
        <v>390</v>
      </c>
      <c r="Q395" s="71">
        <v>20</v>
      </c>
      <c r="R395" s="72">
        <v>7</v>
      </c>
      <c r="S395" s="73">
        <v>15</v>
      </c>
      <c r="T395" s="72">
        <v>6699</v>
      </c>
      <c r="U395" s="73">
        <v>28</v>
      </c>
      <c r="V395" s="86">
        <v>5204.8001446136232</v>
      </c>
      <c r="W395" s="47" t="s">
        <v>117</v>
      </c>
      <c r="Y395" s="72">
        <f>AVERAGE($T$6:T395)</f>
        <v>6316.8487179487183</v>
      </c>
      <c r="Z395" s="73">
        <f>AVERAGE($U$6:U395)</f>
        <v>26.469230769230769</v>
      </c>
      <c r="AA395" s="86">
        <f>AVERAGE($V$6:V395)</f>
        <v>4775.1058446977459</v>
      </c>
      <c r="AC395" s="47">
        <v>390</v>
      </c>
      <c r="AD395" s="74">
        <v>17</v>
      </c>
      <c r="AE395" s="74">
        <v>7</v>
      </c>
      <c r="AF395" s="73">
        <v>3</v>
      </c>
      <c r="AG395" s="72">
        <v>4809</v>
      </c>
      <c r="AH395" s="73">
        <v>13</v>
      </c>
      <c r="AI395" s="86">
        <v>3261.6356439771571</v>
      </c>
      <c r="AJ395" s="47" t="s">
        <v>117</v>
      </c>
      <c r="AM395" s="72">
        <f>AVERAGE($AG$6:AG395)</f>
        <v>9682.6666666666661</v>
      </c>
      <c r="AN395" s="73">
        <f>AVERAGE($AH$6:AH395)</f>
        <v>27.035897435897436</v>
      </c>
      <c r="AO395" s="47">
        <f>AVERAGE($AI$6:AI395)</f>
        <v>8132.9939520386988</v>
      </c>
    </row>
    <row r="396" spans="3:41" x14ac:dyDescent="0.35">
      <c r="C396" s="49">
        <v>391</v>
      </c>
      <c r="D396" s="74">
        <v>15</v>
      </c>
      <c r="E396" s="74">
        <v>13</v>
      </c>
      <c r="F396" s="73">
        <v>4</v>
      </c>
      <c r="G396" s="72">
        <v>1681</v>
      </c>
      <c r="H396" s="73">
        <v>6</v>
      </c>
      <c r="I396" s="86">
        <v>186.11116103644849</v>
      </c>
      <c r="J396" s="47" t="s">
        <v>117</v>
      </c>
      <c r="L396" s="72">
        <f>AVERAGE($G$6:G396)</f>
        <v>5353.8158567774935</v>
      </c>
      <c r="M396" s="73">
        <f>AVERAGE($H$6:H396)</f>
        <v>25.649616368286445</v>
      </c>
      <c r="N396" s="86">
        <f>AVERAGE($I$6:I396)</f>
        <v>3812.7602654237203</v>
      </c>
      <c r="P396" s="47">
        <v>391</v>
      </c>
      <c r="Q396" s="71">
        <v>21</v>
      </c>
      <c r="R396" s="72">
        <v>4</v>
      </c>
      <c r="S396" s="73">
        <v>7</v>
      </c>
      <c r="T396" s="72">
        <v>5668</v>
      </c>
      <c r="U396" s="73">
        <v>24</v>
      </c>
      <c r="V396" s="86">
        <v>4093.3674445399747</v>
      </c>
      <c r="W396" s="47" t="s">
        <v>117</v>
      </c>
      <c r="Y396" s="72">
        <f>AVERAGE($T$6:T396)</f>
        <v>6315.1892583120207</v>
      </c>
      <c r="Z396" s="73">
        <f>AVERAGE($U$6:U396)</f>
        <v>26.462915601023017</v>
      </c>
      <c r="AA396" s="86">
        <f>AVERAGE($V$6:V396)</f>
        <v>4773.3622682267542</v>
      </c>
      <c r="AC396" s="47">
        <v>391</v>
      </c>
      <c r="AD396" s="74">
        <v>17</v>
      </c>
      <c r="AE396" s="74">
        <v>5</v>
      </c>
      <c r="AF396" s="73">
        <v>16</v>
      </c>
      <c r="AG396" s="72">
        <v>9985</v>
      </c>
      <c r="AH396" s="73">
        <v>28</v>
      </c>
      <c r="AI396" s="86">
        <v>8487.1375330574665</v>
      </c>
      <c r="AJ396" s="47" t="s">
        <v>117</v>
      </c>
      <c r="AM396" s="72">
        <f>AVERAGE($AG$6:AG396)</f>
        <v>9683.4398976982102</v>
      </c>
      <c r="AN396" s="73">
        <f>AVERAGE($AH$6:AH396)</f>
        <v>27.038363171355499</v>
      </c>
      <c r="AO396" s="47">
        <f>AVERAGE($AI$6:AI396)</f>
        <v>8133.8996900975708</v>
      </c>
    </row>
    <row r="397" spans="3:41" x14ac:dyDescent="0.35">
      <c r="C397" s="49">
        <v>392</v>
      </c>
      <c r="D397" s="74">
        <v>13</v>
      </c>
      <c r="E397" s="74">
        <v>5</v>
      </c>
      <c r="F397" s="73">
        <v>19</v>
      </c>
      <c r="G397" s="72">
        <v>5585</v>
      </c>
      <c r="H397" s="73">
        <v>27</v>
      </c>
      <c r="I397" s="86">
        <v>4031.7045670718135</v>
      </c>
      <c r="J397" s="47" t="s">
        <v>117</v>
      </c>
      <c r="L397" s="72">
        <f>AVERAGE($G$6:G397)</f>
        <v>5354.4056122448983</v>
      </c>
      <c r="M397" s="73">
        <f>AVERAGE($H$6:H397)</f>
        <v>25.653061224489797</v>
      </c>
      <c r="N397" s="86">
        <f>AVERAGE($I$6:I397)</f>
        <v>3813.3187968054754</v>
      </c>
      <c r="P397" s="47">
        <v>392</v>
      </c>
      <c r="Q397" s="71">
        <v>10</v>
      </c>
      <c r="R397" s="72">
        <v>4</v>
      </c>
      <c r="S397" s="73">
        <v>33</v>
      </c>
      <c r="T397" s="72">
        <v>9118</v>
      </c>
      <c r="U397" s="73">
        <v>39</v>
      </c>
      <c r="V397" s="86">
        <v>7598.4495557522896</v>
      </c>
      <c r="W397" s="47" t="s">
        <v>117</v>
      </c>
      <c r="Y397" s="72">
        <f>AVERAGE($T$6:T397)</f>
        <v>6322.3392857142853</v>
      </c>
      <c r="Z397" s="73">
        <f>AVERAGE($U$6:U397)</f>
        <v>26.494897959183675</v>
      </c>
      <c r="AA397" s="86">
        <f>AVERAGE($V$6:V397)</f>
        <v>4780.5691235520744</v>
      </c>
      <c r="AC397" s="47">
        <v>392</v>
      </c>
      <c r="AD397" s="74">
        <v>21</v>
      </c>
      <c r="AE397" s="74">
        <v>7</v>
      </c>
      <c r="AF397" s="73">
        <v>11</v>
      </c>
      <c r="AG397" s="72">
        <v>9009</v>
      </c>
      <c r="AH397" s="73">
        <v>25</v>
      </c>
      <c r="AI397" s="86">
        <v>7527.3142125346239</v>
      </c>
      <c r="AJ397" s="47" t="s">
        <v>117</v>
      </c>
      <c r="AM397" s="72">
        <f>AVERAGE($AG$6:AG397)</f>
        <v>9681.7193877551017</v>
      </c>
      <c r="AN397" s="73">
        <f>AVERAGE($AH$6:AH397)</f>
        <v>27.033163265306122</v>
      </c>
      <c r="AO397" s="47">
        <f>AVERAGE($AI$6:AI397)</f>
        <v>8132.3522781650117</v>
      </c>
    </row>
    <row r="398" spans="3:41" x14ac:dyDescent="0.35">
      <c r="C398" s="49">
        <v>393</v>
      </c>
      <c r="D398" s="74">
        <v>10</v>
      </c>
      <c r="E398" s="74">
        <v>4</v>
      </c>
      <c r="F398" s="73">
        <v>2</v>
      </c>
      <c r="G398" s="72">
        <v>1748</v>
      </c>
      <c r="H398" s="73">
        <v>8</v>
      </c>
      <c r="I398" s="86">
        <v>275.17369416453175</v>
      </c>
      <c r="J398" s="47" t="s">
        <v>117</v>
      </c>
      <c r="L398" s="72">
        <f>AVERAGE($G$6:G398)</f>
        <v>5345.2290076335876</v>
      </c>
      <c r="M398" s="73">
        <f>AVERAGE($H$6:H398)</f>
        <v>25.608142493638677</v>
      </c>
      <c r="N398" s="86">
        <f>AVERAGE($I$6:I398)</f>
        <v>3804.3158830582975</v>
      </c>
      <c r="P398" s="47">
        <v>393</v>
      </c>
      <c r="Q398" s="71">
        <v>10</v>
      </c>
      <c r="R398" s="72">
        <v>5</v>
      </c>
      <c r="S398" s="73">
        <v>27</v>
      </c>
      <c r="T398" s="72">
        <v>7545</v>
      </c>
      <c r="U398" s="73">
        <v>32</v>
      </c>
      <c r="V398" s="86">
        <v>5988.1136753377286</v>
      </c>
      <c r="W398" s="47" t="s">
        <v>117</v>
      </c>
      <c r="Y398" s="72">
        <f>AVERAGE($T$6:T398)</f>
        <v>6325.4503816793895</v>
      </c>
      <c r="Z398" s="73">
        <f>AVERAGE($U$6:U398)</f>
        <v>26.508905852417303</v>
      </c>
      <c r="AA398" s="86">
        <f>AVERAGE($V$6:V398)</f>
        <v>4783.6417559993661</v>
      </c>
      <c r="AC398" s="47">
        <v>393</v>
      </c>
      <c r="AD398" s="74">
        <v>17</v>
      </c>
      <c r="AE398" s="74">
        <v>7</v>
      </c>
      <c r="AF398" s="73">
        <v>34</v>
      </c>
      <c r="AG398" s="72">
        <v>15659</v>
      </c>
      <c r="AH398" s="73">
        <v>44</v>
      </c>
      <c r="AI398" s="86">
        <v>14175.386078797701</v>
      </c>
      <c r="AJ398" s="47" t="s">
        <v>117</v>
      </c>
      <c r="AM398" s="72">
        <f>AVERAGE($AG$6:AG398)</f>
        <v>9696.9287531806622</v>
      </c>
      <c r="AN398" s="73">
        <f>AVERAGE($AH$6:AH398)</f>
        <v>27.076335877862597</v>
      </c>
      <c r="AO398" s="47">
        <f>AVERAGE($AI$6:AI398)</f>
        <v>8147.7289545024996</v>
      </c>
    </row>
    <row r="399" spans="3:41" x14ac:dyDescent="0.35">
      <c r="C399" s="49">
        <v>394</v>
      </c>
      <c r="D399" s="74">
        <v>16</v>
      </c>
      <c r="E399" s="74">
        <v>7</v>
      </c>
      <c r="F399" s="73">
        <v>5</v>
      </c>
      <c r="G399" s="72">
        <v>3059</v>
      </c>
      <c r="H399" s="73">
        <v>14</v>
      </c>
      <c r="I399" s="86">
        <v>1478.1037592740979</v>
      </c>
      <c r="J399" s="47" t="s">
        <v>117</v>
      </c>
      <c r="L399" s="72">
        <f>AVERAGE($G$6:G399)</f>
        <v>5339.4263959390864</v>
      </c>
      <c r="M399" s="73">
        <f>AVERAGE($H$6:H399)</f>
        <v>25.578680203045685</v>
      </c>
      <c r="N399" s="86">
        <f>AVERAGE($I$6:I399)</f>
        <v>3798.4117913735658</v>
      </c>
      <c r="P399" s="47">
        <v>394</v>
      </c>
      <c r="Q399" s="71">
        <v>18</v>
      </c>
      <c r="R399" s="72">
        <v>9</v>
      </c>
      <c r="S399" s="73">
        <v>30</v>
      </c>
      <c r="T399" s="72">
        <v>9303</v>
      </c>
      <c r="U399" s="73">
        <v>39</v>
      </c>
      <c r="V399" s="86">
        <v>7697.0426994799218</v>
      </c>
      <c r="W399" s="47" t="s">
        <v>117</v>
      </c>
      <c r="Y399" s="72">
        <f>AVERAGE($T$6:T399)</f>
        <v>6333.0076142131984</v>
      </c>
      <c r="Z399" s="73">
        <f>AVERAGE($U$6:U399)</f>
        <v>26.540609137055839</v>
      </c>
      <c r="AA399" s="86">
        <f>AVERAGE($V$6:V399)</f>
        <v>4791.036174637642</v>
      </c>
      <c r="AC399" s="47">
        <v>394</v>
      </c>
      <c r="AD399" s="74">
        <v>15</v>
      </c>
      <c r="AE399" s="74">
        <v>9</v>
      </c>
      <c r="AF399" s="73">
        <v>28</v>
      </c>
      <c r="AG399" s="72">
        <v>12233</v>
      </c>
      <c r="AH399" s="73">
        <v>34</v>
      </c>
      <c r="AI399" s="86">
        <v>10727.549623864501</v>
      </c>
      <c r="AJ399" s="47" t="s">
        <v>117</v>
      </c>
      <c r="AM399" s="72">
        <f>AVERAGE($AG$6:AG399)</f>
        <v>9703.3654822335029</v>
      </c>
      <c r="AN399" s="73">
        <f>AVERAGE($AH$6:AH399)</f>
        <v>27.093908629441625</v>
      </c>
      <c r="AO399" s="47">
        <f>AVERAGE($AI$6:AI399)</f>
        <v>8154.2767226988508</v>
      </c>
    </row>
    <row r="400" spans="3:41" x14ac:dyDescent="0.35">
      <c r="C400" s="49">
        <v>395</v>
      </c>
      <c r="D400" s="74">
        <v>23</v>
      </c>
      <c r="E400" s="74">
        <v>3</v>
      </c>
      <c r="F400" s="73">
        <v>17</v>
      </c>
      <c r="G400" s="72">
        <v>7511</v>
      </c>
      <c r="H400" s="73">
        <v>37</v>
      </c>
      <c r="I400" s="86">
        <v>5882.9082483861575</v>
      </c>
      <c r="J400" s="47" t="s">
        <v>117</v>
      </c>
      <c r="L400" s="72">
        <f>AVERAGE($G$6:G400)</f>
        <v>5344.9240506329115</v>
      </c>
      <c r="M400" s="73">
        <f>AVERAGE($H$6:H400)</f>
        <v>25.60759493670886</v>
      </c>
      <c r="N400" s="86">
        <f>AVERAGE($I$6:I400)</f>
        <v>3803.6889975938511</v>
      </c>
      <c r="P400" s="47">
        <v>395</v>
      </c>
      <c r="Q400" s="71">
        <v>17</v>
      </c>
      <c r="R400" s="72">
        <v>2</v>
      </c>
      <c r="S400" s="73">
        <v>17</v>
      </c>
      <c r="T400" s="72">
        <v>7434</v>
      </c>
      <c r="U400" s="73">
        <v>32</v>
      </c>
      <c r="V400" s="86">
        <v>5868.0889559474053</v>
      </c>
      <c r="W400" s="47" t="s">
        <v>117</v>
      </c>
      <c r="Y400" s="72">
        <f>AVERAGE($T$6:T400)</f>
        <v>6335.7949367088604</v>
      </c>
      <c r="Z400" s="73">
        <f>AVERAGE($U$6:U400)</f>
        <v>26.554430379746837</v>
      </c>
      <c r="AA400" s="86">
        <f>AVERAGE($V$6:V400)</f>
        <v>4793.7628905396923</v>
      </c>
      <c r="AC400" s="47">
        <v>395</v>
      </c>
      <c r="AD400" s="74">
        <v>10</v>
      </c>
      <c r="AE400" s="74">
        <v>5</v>
      </c>
      <c r="AF400" s="73">
        <v>10</v>
      </c>
      <c r="AG400" s="72">
        <v>5435</v>
      </c>
      <c r="AH400" s="73">
        <v>15</v>
      </c>
      <c r="AI400" s="86">
        <v>3910.1591514313168</v>
      </c>
      <c r="AJ400" s="47" t="s">
        <v>117</v>
      </c>
      <c r="AM400" s="72">
        <f>AVERAGE($AG$6:AG400)</f>
        <v>9692.5594936708858</v>
      </c>
      <c r="AN400" s="73">
        <f>AVERAGE($AH$6:AH400)</f>
        <v>27.063291139240505</v>
      </c>
      <c r="AO400" s="47">
        <f>AVERAGE($AI$6:AI400)</f>
        <v>8143.5321212526032</v>
      </c>
    </row>
    <row r="401" spans="3:41" x14ac:dyDescent="0.35">
      <c r="C401" s="49">
        <v>396</v>
      </c>
      <c r="D401" s="74">
        <v>24</v>
      </c>
      <c r="E401" s="74">
        <v>1</v>
      </c>
      <c r="F401" s="73">
        <v>21</v>
      </c>
      <c r="G401" s="72">
        <v>8837</v>
      </c>
      <c r="H401" s="73">
        <v>44</v>
      </c>
      <c r="I401" s="86">
        <v>7311.192498862657</v>
      </c>
      <c r="J401" s="47" t="s">
        <v>117</v>
      </c>
      <c r="L401" s="72">
        <f>AVERAGE($G$6:G401)</f>
        <v>5353.742424242424</v>
      </c>
      <c r="M401" s="73">
        <f>AVERAGE($H$6:H401)</f>
        <v>25.654040404040405</v>
      </c>
      <c r="N401" s="86">
        <f>AVERAGE($I$6:I401)</f>
        <v>3812.5463296677622</v>
      </c>
      <c r="P401" s="47">
        <v>396</v>
      </c>
      <c r="Q401" s="71">
        <v>15</v>
      </c>
      <c r="R401" s="72">
        <v>6</v>
      </c>
      <c r="S401" s="73">
        <v>13</v>
      </c>
      <c r="T401" s="72">
        <v>5282</v>
      </c>
      <c r="U401" s="73">
        <v>22</v>
      </c>
      <c r="V401" s="86">
        <v>3727.3929196698855</v>
      </c>
      <c r="W401" s="47" t="s">
        <v>117</v>
      </c>
      <c r="Y401" s="72">
        <f>AVERAGE($T$6:T401)</f>
        <v>6333.1338383838383</v>
      </c>
      <c r="Z401" s="73">
        <f>AVERAGE($U$6:U401)</f>
        <v>26.542929292929294</v>
      </c>
      <c r="AA401" s="86">
        <f>AVERAGE($V$6:V401)</f>
        <v>4791.0700370778995</v>
      </c>
      <c r="AC401" s="47">
        <v>396</v>
      </c>
      <c r="AD401" s="74">
        <v>11</v>
      </c>
      <c r="AE401" s="74">
        <v>10</v>
      </c>
      <c r="AF401" s="73">
        <v>1</v>
      </c>
      <c r="AG401" s="72">
        <v>1070</v>
      </c>
      <c r="AH401" s="73">
        <v>2</v>
      </c>
      <c r="AI401" s="86">
        <v>-421.04608525953131</v>
      </c>
      <c r="AJ401" s="47" t="s">
        <v>117</v>
      </c>
      <c r="AM401" s="72">
        <f>AVERAGE($AG$6:AG401)</f>
        <v>9670.7853535353534</v>
      </c>
      <c r="AN401" s="73">
        <f>AVERAGE($AH$6:AH401)</f>
        <v>27</v>
      </c>
      <c r="AO401" s="47">
        <f>AVERAGE($AI$6:AI401)</f>
        <v>8121.9043985088865</v>
      </c>
    </row>
    <row r="402" spans="3:41" x14ac:dyDescent="0.35">
      <c r="C402" s="49">
        <v>397</v>
      </c>
      <c r="D402" s="74">
        <v>17</v>
      </c>
      <c r="E402" s="74">
        <v>10</v>
      </c>
      <c r="F402" s="73">
        <v>17</v>
      </c>
      <c r="G402" s="72">
        <v>5170</v>
      </c>
      <c r="H402" s="73">
        <v>24</v>
      </c>
      <c r="I402" s="86">
        <v>3641.0197530040687</v>
      </c>
      <c r="J402" s="47" t="s">
        <v>117</v>
      </c>
      <c r="L402" s="72">
        <f>AVERAGE($G$6:G402)</f>
        <v>5353.2795969773297</v>
      </c>
      <c r="M402" s="73">
        <f>AVERAGE($H$6:H402)</f>
        <v>25.649874055415616</v>
      </c>
      <c r="N402" s="86">
        <f>AVERAGE($I$6:I402)</f>
        <v>3812.1142727995916</v>
      </c>
      <c r="P402" s="47">
        <v>397</v>
      </c>
      <c r="Q402" s="71">
        <v>19</v>
      </c>
      <c r="R402" s="72">
        <v>6</v>
      </c>
      <c r="S402" s="73">
        <v>10</v>
      </c>
      <c r="T402" s="72">
        <v>5512</v>
      </c>
      <c r="U402" s="73">
        <v>23</v>
      </c>
      <c r="V402" s="86">
        <v>4006.2596989037092</v>
      </c>
      <c r="W402" s="47" t="s">
        <v>117</v>
      </c>
      <c r="Y402" s="72">
        <f>AVERAGE($T$6:T402)</f>
        <v>6331.0654911838792</v>
      </c>
      <c r="Z402" s="73">
        <f>AVERAGE($U$6:U402)</f>
        <v>26.534005037783377</v>
      </c>
      <c r="AA402" s="86">
        <f>AVERAGE($V$6:V402)</f>
        <v>4789.0931848406844</v>
      </c>
      <c r="AC402" s="47">
        <v>397</v>
      </c>
      <c r="AD402" s="74">
        <v>10</v>
      </c>
      <c r="AE402" s="74">
        <v>4</v>
      </c>
      <c r="AF402" s="73">
        <v>8</v>
      </c>
      <c r="AG402" s="72">
        <v>5048</v>
      </c>
      <c r="AH402" s="73">
        <v>14</v>
      </c>
      <c r="AI402" s="86">
        <v>3482.0178048167409</v>
      </c>
      <c r="AJ402" s="47" t="s">
        <v>117</v>
      </c>
      <c r="AM402" s="72">
        <f>AVERAGE($AG$6:AG402)</f>
        <v>9659.1410579345084</v>
      </c>
      <c r="AN402" s="73">
        <f>AVERAGE($AH$6:AH402)</f>
        <v>26.967254408060452</v>
      </c>
      <c r="AO402" s="47">
        <f>AVERAGE($AI$6:AI402)</f>
        <v>8110.2170267363617</v>
      </c>
    </row>
    <row r="403" spans="3:41" x14ac:dyDescent="0.35">
      <c r="C403" s="49">
        <v>398</v>
      </c>
      <c r="D403" s="74">
        <v>11</v>
      </c>
      <c r="E403" s="74">
        <v>9</v>
      </c>
      <c r="F403" s="73">
        <v>16</v>
      </c>
      <c r="G403" s="72">
        <v>3933</v>
      </c>
      <c r="H403" s="73">
        <v>18</v>
      </c>
      <c r="I403" s="86">
        <v>2333.811886787551</v>
      </c>
      <c r="J403" s="47" t="s">
        <v>117</v>
      </c>
      <c r="L403" s="72">
        <f>AVERAGE($G$6:G403)</f>
        <v>5349.7110552763816</v>
      </c>
      <c r="M403" s="73">
        <f>AVERAGE($H$6:H403)</f>
        <v>25.63065326633166</v>
      </c>
      <c r="N403" s="86">
        <f>AVERAGE($I$6:I403)</f>
        <v>3808.3999451965465</v>
      </c>
      <c r="P403" s="47">
        <v>398</v>
      </c>
      <c r="Q403" s="71">
        <v>12</v>
      </c>
      <c r="R403" s="72">
        <v>6</v>
      </c>
      <c r="S403" s="73">
        <v>6</v>
      </c>
      <c r="T403" s="72">
        <v>2982</v>
      </c>
      <c r="U403" s="73">
        <v>12</v>
      </c>
      <c r="V403" s="86">
        <v>1412.9085288228241</v>
      </c>
      <c r="W403" s="47" t="s">
        <v>117</v>
      </c>
      <c r="Y403" s="72">
        <f>AVERAGE($T$6:T403)</f>
        <v>6322.650753768844</v>
      </c>
      <c r="Z403" s="73">
        <f>AVERAGE($U$6:U403)</f>
        <v>26.497487437185928</v>
      </c>
      <c r="AA403" s="86">
        <f>AVERAGE($V$6:V403)</f>
        <v>4780.61030882054</v>
      </c>
      <c r="AC403" s="47">
        <v>398</v>
      </c>
      <c r="AD403" s="74">
        <v>22</v>
      </c>
      <c r="AE403" s="74">
        <v>10</v>
      </c>
      <c r="AF403" s="73">
        <v>3</v>
      </c>
      <c r="AG403" s="72">
        <v>5620</v>
      </c>
      <c r="AH403" s="73">
        <v>15</v>
      </c>
      <c r="AI403" s="86">
        <v>4128.7666456739789</v>
      </c>
      <c r="AJ403" s="47" t="s">
        <v>117</v>
      </c>
      <c r="AM403" s="72">
        <f>AVERAGE($AG$6:AG403)</f>
        <v>9648.9924623115585</v>
      </c>
      <c r="AN403" s="73">
        <f>AVERAGE($AH$6:AH403)</f>
        <v>26.937185929648241</v>
      </c>
      <c r="AO403" s="47">
        <f>AVERAGE($AI$6:AI403)</f>
        <v>8100.2133825628389</v>
      </c>
    </row>
    <row r="404" spans="3:41" x14ac:dyDescent="0.35">
      <c r="C404" s="49">
        <v>399</v>
      </c>
      <c r="D404" s="74">
        <v>13</v>
      </c>
      <c r="E404" s="74">
        <v>6</v>
      </c>
      <c r="F404" s="73">
        <v>9</v>
      </c>
      <c r="G404" s="72">
        <v>3422</v>
      </c>
      <c r="H404" s="73">
        <v>16</v>
      </c>
      <c r="I404" s="86">
        <v>1886.9632957770248</v>
      </c>
      <c r="J404" s="47" t="s">
        <v>117</v>
      </c>
      <c r="L404" s="72">
        <f>AVERAGE($G$6:G404)</f>
        <v>5344.8796992481202</v>
      </c>
      <c r="M404" s="73">
        <f>AVERAGE($H$6:H404)</f>
        <v>25.606516290726816</v>
      </c>
      <c r="N404" s="86">
        <f>AVERAGE($I$6:I404)</f>
        <v>3803.5843144962469</v>
      </c>
      <c r="P404" s="47">
        <v>399</v>
      </c>
      <c r="Q404" s="71">
        <v>15</v>
      </c>
      <c r="R404" s="72">
        <v>3</v>
      </c>
      <c r="S404" s="73">
        <v>9</v>
      </c>
      <c r="T404" s="72">
        <v>4941</v>
      </c>
      <c r="U404" s="73">
        <v>21</v>
      </c>
      <c r="V404" s="86">
        <v>3361.5706142294989</v>
      </c>
      <c r="W404" s="47" t="s">
        <v>117</v>
      </c>
      <c r="Y404" s="72">
        <f>AVERAGE($T$6:T404)</f>
        <v>6319.187969924812</v>
      </c>
      <c r="Z404" s="73">
        <f>AVERAGE($U$6:U404)</f>
        <v>26.483709273182956</v>
      </c>
      <c r="AA404" s="86">
        <f>AVERAGE($V$6:V404)</f>
        <v>4777.0538183579056</v>
      </c>
      <c r="AC404" s="47">
        <v>399</v>
      </c>
      <c r="AD404" s="74">
        <v>10</v>
      </c>
      <c r="AE404" s="74">
        <v>8</v>
      </c>
      <c r="AF404" s="73">
        <v>18</v>
      </c>
      <c r="AG404" s="72">
        <v>7296</v>
      </c>
      <c r="AH404" s="73">
        <v>20</v>
      </c>
      <c r="AI404" s="86">
        <v>5703.884216189178</v>
      </c>
      <c r="AJ404" s="47" t="s">
        <v>117</v>
      </c>
      <c r="AM404" s="72">
        <f>AVERAGE($AG$6:AG404)</f>
        <v>9643.0952380952385</v>
      </c>
      <c r="AN404" s="73">
        <f>AVERAGE($AH$6:AH404)</f>
        <v>26.919799498746865</v>
      </c>
      <c r="AO404" s="47">
        <f>AVERAGE($AI$6:AI404)</f>
        <v>8094.2075450531311</v>
      </c>
    </row>
    <row r="405" spans="3:41" x14ac:dyDescent="0.35">
      <c r="C405" s="49">
        <v>400</v>
      </c>
      <c r="D405" s="74">
        <v>23</v>
      </c>
      <c r="E405" s="74">
        <v>7</v>
      </c>
      <c r="F405" s="73">
        <v>14</v>
      </c>
      <c r="G405" s="72">
        <v>6259</v>
      </c>
      <c r="H405" s="73">
        <v>30</v>
      </c>
      <c r="I405" s="86">
        <v>4746.7239992545128</v>
      </c>
      <c r="J405" s="47" t="s">
        <v>117</v>
      </c>
      <c r="L405" s="72">
        <f>AVERAGE($G$6:G405)</f>
        <v>5347.165</v>
      </c>
      <c r="M405" s="73">
        <f>AVERAGE($H$6:H405)</f>
        <v>25.6175</v>
      </c>
      <c r="N405" s="86">
        <f>AVERAGE($I$6:I405)</f>
        <v>3805.9421637081423</v>
      </c>
      <c r="P405" s="47">
        <v>400</v>
      </c>
      <c r="Q405" s="71">
        <v>16</v>
      </c>
      <c r="R405" s="72">
        <v>9</v>
      </c>
      <c r="S405" s="73">
        <v>35</v>
      </c>
      <c r="T405" s="72">
        <v>9993</v>
      </c>
      <c r="U405" s="73">
        <v>42</v>
      </c>
      <c r="V405" s="86">
        <v>8453.3597922991194</v>
      </c>
      <c r="W405" s="47" t="s">
        <v>117</v>
      </c>
      <c r="Y405" s="72">
        <f>AVERAGE($T$6:T405)</f>
        <v>6328.3725000000004</v>
      </c>
      <c r="Z405" s="73">
        <f>AVERAGE($U$6:U405)</f>
        <v>26.522500000000001</v>
      </c>
      <c r="AA405" s="86">
        <f>AVERAGE($V$6:V405)</f>
        <v>4786.2445832927588</v>
      </c>
      <c r="AC405" s="47">
        <v>400</v>
      </c>
      <c r="AD405" s="74">
        <v>20</v>
      </c>
      <c r="AE405" s="74">
        <v>3</v>
      </c>
      <c r="AF405" s="73">
        <v>18</v>
      </c>
      <c r="AG405" s="72">
        <v>12361</v>
      </c>
      <c r="AH405" s="73">
        <v>35</v>
      </c>
      <c r="AI405" s="86">
        <v>10848.522977045381</v>
      </c>
      <c r="AJ405" s="47" t="s">
        <v>117</v>
      </c>
      <c r="AM405" s="72">
        <f>AVERAGE($AG$6:AG405)</f>
        <v>9649.89</v>
      </c>
      <c r="AN405" s="73">
        <f>AVERAGE($AH$6:AH405)</f>
        <v>26.94</v>
      </c>
      <c r="AO405" s="47">
        <f>AVERAGE($AI$6:AI405)</f>
        <v>8101.0933336331109</v>
      </c>
    </row>
    <row r="406" spans="3:41" x14ac:dyDescent="0.35">
      <c r="C406" s="49">
        <v>401</v>
      </c>
      <c r="D406" s="74">
        <v>16</v>
      </c>
      <c r="E406" s="74">
        <v>9</v>
      </c>
      <c r="F406" s="73">
        <v>25</v>
      </c>
      <c r="G406" s="72">
        <v>6733</v>
      </c>
      <c r="H406" s="73">
        <v>32</v>
      </c>
      <c r="I406" s="86">
        <v>5158.8206213645062</v>
      </c>
      <c r="J406" s="47" t="s">
        <v>117</v>
      </c>
      <c r="L406" s="72">
        <f>AVERAGE($G$6:G406)</f>
        <v>5350.6209476309223</v>
      </c>
      <c r="M406" s="73">
        <f>AVERAGE($H$6:H406)</f>
        <v>25.633416458852867</v>
      </c>
      <c r="N406" s="86">
        <f>AVERAGE($I$6:I406)</f>
        <v>3809.3159254479338</v>
      </c>
      <c r="P406" s="47">
        <v>401</v>
      </c>
      <c r="Q406" s="71">
        <v>16</v>
      </c>
      <c r="R406" s="72">
        <v>11</v>
      </c>
      <c r="S406" s="73">
        <v>14</v>
      </c>
      <c r="T406" s="72">
        <v>4777</v>
      </c>
      <c r="U406" s="73">
        <v>19</v>
      </c>
      <c r="V406" s="86">
        <v>3205.663558528694</v>
      </c>
      <c r="W406" s="47" t="s">
        <v>117</v>
      </c>
      <c r="Y406" s="72">
        <f>AVERAGE($T$6:T406)</f>
        <v>6324.5037406483789</v>
      </c>
      <c r="Z406" s="73">
        <f>AVERAGE($U$6:U406)</f>
        <v>26.503740648379054</v>
      </c>
      <c r="AA406" s="86">
        <f>AVERAGE($V$6:V406)</f>
        <v>4782.3029847272619</v>
      </c>
      <c r="AC406" s="47">
        <v>401</v>
      </c>
      <c r="AD406" s="74">
        <v>17</v>
      </c>
      <c r="AE406" s="74">
        <v>6</v>
      </c>
      <c r="AF406" s="73">
        <v>5</v>
      </c>
      <c r="AG406" s="72">
        <v>5822</v>
      </c>
      <c r="AH406" s="73">
        <v>16</v>
      </c>
      <c r="AI406" s="86">
        <v>4294.2906433356038</v>
      </c>
      <c r="AJ406" s="47" t="s">
        <v>117</v>
      </c>
      <c r="AM406" s="72">
        <f>AVERAGE($AG$6:AG406)</f>
        <v>9640.3441396508733</v>
      </c>
      <c r="AN406" s="73">
        <f>AVERAGE($AH$6:AH406)</f>
        <v>26.91271820448878</v>
      </c>
      <c r="AO406" s="47">
        <f>AVERAGE($AI$6:AI406)</f>
        <v>8091.600060091223</v>
      </c>
    </row>
    <row r="407" spans="3:41" x14ac:dyDescent="0.35">
      <c r="C407" s="49">
        <v>402</v>
      </c>
      <c r="D407" s="74">
        <v>17</v>
      </c>
      <c r="E407" s="74">
        <v>5</v>
      </c>
      <c r="F407" s="73">
        <v>17</v>
      </c>
      <c r="G407" s="72">
        <v>5985</v>
      </c>
      <c r="H407" s="73">
        <v>29</v>
      </c>
      <c r="I407" s="86">
        <v>4386.4860133858292</v>
      </c>
      <c r="J407" s="47" t="s">
        <v>117</v>
      </c>
      <c r="L407" s="72">
        <f>AVERAGE($G$6:G407)</f>
        <v>5352.1990049751248</v>
      </c>
      <c r="M407" s="73">
        <f>AVERAGE($H$6:H407)</f>
        <v>25.64179104477612</v>
      </c>
      <c r="N407" s="86">
        <f>AVERAGE($I$6:I407)</f>
        <v>3810.7516719353421</v>
      </c>
      <c r="P407" s="47">
        <v>402</v>
      </c>
      <c r="Q407" s="71">
        <v>17</v>
      </c>
      <c r="R407" s="72">
        <v>7</v>
      </c>
      <c r="S407" s="73">
        <v>16</v>
      </c>
      <c r="T407" s="72">
        <v>6239</v>
      </c>
      <c r="U407" s="73">
        <v>26</v>
      </c>
      <c r="V407" s="86">
        <v>4694.6088321557527</v>
      </c>
      <c r="W407" s="47" t="s">
        <v>117</v>
      </c>
      <c r="Y407" s="72">
        <f>AVERAGE($T$6:T407)</f>
        <v>6324.2910447761196</v>
      </c>
      <c r="Z407" s="73">
        <f>AVERAGE($U$6:U407)</f>
        <v>26.502487562189053</v>
      </c>
      <c r="AA407" s="86">
        <f>AVERAGE($V$6:V407)</f>
        <v>4782.0848400691239</v>
      </c>
      <c r="AC407" s="47">
        <v>402</v>
      </c>
      <c r="AD407" s="74">
        <v>24</v>
      </c>
      <c r="AE407" s="74">
        <v>9</v>
      </c>
      <c r="AF407" s="73">
        <v>6</v>
      </c>
      <c r="AG407" s="72">
        <v>7683</v>
      </c>
      <c r="AH407" s="73">
        <v>21</v>
      </c>
      <c r="AI407" s="86">
        <v>6164.2532676747269</v>
      </c>
      <c r="AJ407" s="47" t="s">
        <v>117</v>
      </c>
      <c r="AM407" s="72">
        <f>AVERAGE($AG$6:AG407)</f>
        <v>9635.4751243781102</v>
      </c>
      <c r="AN407" s="73">
        <f>AVERAGE($AH$6:AH407)</f>
        <v>26.898009950248756</v>
      </c>
      <c r="AO407" s="47">
        <f>AVERAGE($AI$6:AI407)</f>
        <v>8086.8056650852113</v>
      </c>
    </row>
    <row r="408" spans="3:41" x14ac:dyDescent="0.35">
      <c r="C408" s="49">
        <v>403</v>
      </c>
      <c r="D408" s="74">
        <v>9</v>
      </c>
      <c r="E408" s="74">
        <v>10</v>
      </c>
      <c r="F408" s="73">
        <v>2</v>
      </c>
      <c r="G408" s="72">
        <v>570</v>
      </c>
      <c r="H408" s="73">
        <v>1</v>
      </c>
      <c r="I408" s="86">
        <v>-983.13284098452255</v>
      </c>
      <c r="J408" s="47" t="s">
        <v>117</v>
      </c>
      <c r="L408" s="72">
        <f>AVERAGE($G$6:G408)</f>
        <v>5340.3325062034737</v>
      </c>
      <c r="M408" s="73">
        <f>AVERAGE($H$6:H408)</f>
        <v>25.580645161290324</v>
      </c>
      <c r="N408" s="86">
        <f>AVERAGE($I$6:I408)</f>
        <v>3798.856176866062</v>
      </c>
      <c r="P408" s="47">
        <v>403</v>
      </c>
      <c r="Q408" s="71">
        <v>21</v>
      </c>
      <c r="R408" s="72">
        <v>3</v>
      </c>
      <c r="S408" s="73">
        <v>31</v>
      </c>
      <c r="T408" s="72">
        <v>11381</v>
      </c>
      <c r="U408" s="73">
        <v>49</v>
      </c>
      <c r="V408" s="86">
        <v>9829.2992141216073</v>
      </c>
      <c r="W408" s="47" t="s">
        <v>117</v>
      </c>
      <c r="Y408" s="72">
        <f>AVERAGE($T$6:T408)</f>
        <v>6336.8387096774195</v>
      </c>
      <c r="Z408" s="73">
        <f>AVERAGE($U$6:U408)</f>
        <v>26.558312655086848</v>
      </c>
      <c r="AA408" s="86">
        <f>AVERAGE($V$6:V408)</f>
        <v>4794.6089452156566</v>
      </c>
      <c r="AC408" s="47">
        <v>403</v>
      </c>
      <c r="AD408" s="74">
        <v>21</v>
      </c>
      <c r="AE408" s="74">
        <v>5</v>
      </c>
      <c r="AF408" s="73">
        <v>6</v>
      </c>
      <c r="AG408" s="72">
        <v>7885</v>
      </c>
      <c r="AH408" s="73">
        <v>22</v>
      </c>
      <c r="AI408" s="86">
        <v>6305.9722246197443</v>
      </c>
      <c r="AJ408" s="47" t="s">
        <v>117</v>
      </c>
      <c r="AM408" s="72">
        <f>AVERAGE($AG$6:AG408)</f>
        <v>9631.1315136476424</v>
      </c>
      <c r="AN408" s="73">
        <f>AVERAGE($AH$6:AH408)</f>
        <v>26.885856079404466</v>
      </c>
      <c r="AO408" s="47">
        <f>AVERAGE($AI$6:AI408)</f>
        <v>8082.3867235455946</v>
      </c>
    </row>
    <row r="409" spans="3:41" x14ac:dyDescent="0.35">
      <c r="C409" s="49">
        <v>404</v>
      </c>
      <c r="D409" s="74">
        <v>15</v>
      </c>
      <c r="E409" s="74">
        <v>5</v>
      </c>
      <c r="F409" s="73">
        <v>27</v>
      </c>
      <c r="G409" s="72">
        <v>7585</v>
      </c>
      <c r="H409" s="73">
        <v>37</v>
      </c>
      <c r="I409" s="86">
        <v>6015.7767861547545</v>
      </c>
      <c r="J409" s="47" t="s">
        <v>117</v>
      </c>
      <c r="L409" s="72">
        <f>AVERAGE($G$6:G409)</f>
        <v>5345.8886138613861</v>
      </c>
      <c r="M409" s="73">
        <f>AVERAGE($H$6:H409)</f>
        <v>25.60891089108911</v>
      </c>
      <c r="N409" s="86">
        <f>AVERAGE($I$6:I409)</f>
        <v>3804.3436041167765</v>
      </c>
      <c r="P409" s="47">
        <v>404</v>
      </c>
      <c r="Q409" s="71">
        <v>13</v>
      </c>
      <c r="R409" s="72">
        <v>5</v>
      </c>
      <c r="S409" s="73">
        <v>19</v>
      </c>
      <c r="T409" s="72">
        <v>6395</v>
      </c>
      <c r="U409" s="73">
        <v>27</v>
      </c>
      <c r="V409" s="86">
        <v>4882.6162310095069</v>
      </c>
      <c r="W409" s="47" t="s">
        <v>117</v>
      </c>
      <c r="Y409" s="72">
        <f>AVERAGE($T$6:T409)</f>
        <v>6336.9826732673264</v>
      </c>
      <c r="Z409" s="73">
        <f>AVERAGE($U$6:U409)</f>
        <v>26.559405940594058</v>
      </c>
      <c r="AA409" s="86">
        <f>AVERAGE($V$6:V409)</f>
        <v>4794.826785031978</v>
      </c>
      <c r="AC409" s="47">
        <v>404</v>
      </c>
      <c r="AD409" s="74">
        <v>12</v>
      </c>
      <c r="AE409" s="74">
        <v>10</v>
      </c>
      <c r="AF409" s="73">
        <v>11</v>
      </c>
      <c r="AG409" s="72">
        <v>4920</v>
      </c>
      <c r="AH409" s="73">
        <v>13</v>
      </c>
      <c r="AI409" s="86">
        <v>3401.8905830198746</v>
      </c>
      <c r="AJ409" s="47" t="s">
        <v>117</v>
      </c>
      <c r="AM409" s="72">
        <f>AVERAGE($AG$6:AG409)</f>
        <v>9619.4702970297021</v>
      </c>
      <c r="AN409" s="73">
        <f>AVERAGE($AH$6:AH409)</f>
        <v>26.85148514851485</v>
      </c>
      <c r="AO409" s="47">
        <f>AVERAGE($AI$6:AI409)</f>
        <v>8070.8013370591443</v>
      </c>
    </row>
    <row r="410" spans="3:41" x14ac:dyDescent="0.35">
      <c r="C410" s="49">
        <v>405</v>
      </c>
      <c r="D410" s="74">
        <v>15</v>
      </c>
      <c r="E410" s="74">
        <v>5</v>
      </c>
      <c r="F410" s="73">
        <v>19</v>
      </c>
      <c r="G410" s="72">
        <v>5985</v>
      </c>
      <c r="H410" s="73">
        <v>29</v>
      </c>
      <c r="I410" s="86">
        <v>4459.0368419391853</v>
      </c>
      <c r="J410" s="47" t="s">
        <v>117</v>
      </c>
      <c r="L410" s="72">
        <f>AVERAGE($G$6:G410)</f>
        <v>5347.4666666666662</v>
      </c>
      <c r="M410" s="73">
        <f>AVERAGE($H$6:H410)</f>
        <v>25.617283950617285</v>
      </c>
      <c r="N410" s="86">
        <f>AVERAGE($I$6:I410)</f>
        <v>3805.9601306299182</v>
      </c>
      <c r="P410" s="47">
        <v>405</v>
      </c>
      <c r="Q410" s="71">
        <v>21</v>
      </c>
      <c r="R410" s="72">
        <v>6</v>
      </c>
      <c r="S410" s="73">
        <v>2</v>
      </c>
      <c r="T410" s="72">
        <v>4132</v>
      </c>
      <c r="U410" s="73">
        <v>17</v>
      </c>
      <c r="V410" s="86">
        <v>2595.2051221031552</v>
      </c>
      <c r="W410" s="47" t="s">
        <v>117</v>
      </c>
      <c r="Y410" s="72">
        <f>AVERAGE($T$6:T410)</f>
        <v>6331.538271604938</v>
      </c>
      <c r="Z410" s="73">
        <f>AVERAGE($U$6:U410)</f>
        <v>26.535802469135803</v>
      </c>
      <c r="AA410" s="86">
        <f>AVERAGE($V$6:V410)</f>
        <v>4789.3956204321539</v>
      </c>
      <c r="AC410" s="47">
        <v>405</v>
      </c>
      <c r="AD410" s="74">
        <v>16</v>
      </c>
      <c r="AE410" s="74">
        <v>4</v>
      </c>
      <c r="AF410" s="73">
        <v>8</v>
      </c>
      <c r="AG410" s="72">
        <v>7148</v>
      </c>
      <c r="AH410" s="73">
        <v>20</v>
      </c>
      <c r="AI410" s="86">
        <v>5606.9227853443299</v>
      </c>
      <c r="AJ410" s="47" t="s">
        <v>117</v>
      </c>
      <c r="AM410" s="72">
        <f>AVERAGE($AG$6:AG410)</f>
        <v>9613.3679012345674</v>
      </c>
      <c r="AN410" s="73">
        <f>AVERAGE($AH$6:AH410)</f>
        <v>26.834567901234568</v>
      </c>
      <c r="AO410" s="47">
        <f>AVERAGE($AI$6:AI410)</f>
        <v>8064.7176863141704</v>
      </c>
    </row>
    <row r="411" spans="3:41" x14ac:dyDescent="0.35">
      <c r="C411" s="49">
        <v>406</v>
      </c>
      <c r="D411" s="74">
        <v>15</v>
      </c>
      <c r="E411" s="74">
        <v>8</v>
      </c>
      <c r="F411" s="73">
        <v>19</v>
      </c>
      <c r="G411" s="72">
        <v>5496</v>
      </c>
      <c r="H411" s="73">
        <v>26</v>
      </c>
      <c r="I411" s="86">
        <v>4053.4540358304457</v>
      </c>
      <c r="J411" s="47" t="s">
        <v>117</v>
      </c>
      <c r="L411" s="72">
        <f>AVERAGE($G$6:G411)</f>
        <v>5347.8325123152708</v>
      </c>
      <c r="M411" s="73">
        <f>AVERAGE($H$6:H411)</f>
        <v>25.618226600985221</v>
      </c>
      <c r="N411" s="86">
        <f>AVERAGE($I$6:I411)</f>
        <v>3806.5697215294272</v>
      </c>
      <c r="P411" s="47">
        <v>406</v>
      </c>
      <c r="Q411" s="71">
        <v>14</v>
      </c>
      <c r="R411" s="72">
        <v>4</v>
      </c>
      <c r="S411" s="73">
        <v>34</v>
      </c>
      <c r="T411" s="72">
        <v>10268</v>
      </c>
      <c r="U411" s="73">
        <v>44</v>
      </c>
      <c r="V411" s="86">
        <v>8795.7968551842041</v>
      </c>
      <c r="W411" s="47" t="s">
        <v>117</v>
      </c>
      <c r="Y411" s="72">
        <f>AVERAGE($T$6:T411)</f>
        <v>6341.2339901477835</v>
      </c>
      <c r="Z411" s="73">
        <f>AVERAGE($U$6:U411)</f>
        <v>26.578817733990149</v>
      </c>
      <c r="AA411" s="86">
        <f>AVERAGE($V$6:V411)</f>
        <v>4799.2636037689817</v>
      </c>
      <c r="AC411" s="47">
        <v>406</v>
      </c>
      <c r="AD411" s="74">
        <v>19</v>
      </c>
      <c r="AE411" s="74">
        <v>7</v>
      </c>
      <c r="AF411" s="73">
        <v>13</v>
      </c>
      <c r="AG411" s="72">
        <v>9009</v>
      </c>
      <c r="AH411" s="73">
        <v>25</v>
      </c>
      <c r="AI411" s="86">
        <v>7509.7415068525615</v>
      </c>
      <c r="AJ411" s="47" t="s">
        <v>117</v>
      </c>
      <c r="AM411" s="72">
        <f>AVERAGE($AG$6:AG411)</f>
        <v>9611.8793103448279</v>
      </c>
      <c r="AN411" s="73">
        <f>AVERAGE($AH$6:AH411)</f>
        <v>26.830049261083744</v>
      </c>
      <c r="AO411" s="47">
        <f>AVERAGE($AI$6:AI411)</f>
        <v>8063.3507499115558</v>
      </c>
    </row>
    <row r="412" spans="3:41" x14ac:dyDescent="0.35">
      <c r="C412" s="49">
        <v>407</v>
      </c>
      <c r="D412" s="74">
        <v>11</v>
      </c>
      <c r="E412" s="74">
        <v>5</v>
      </c>
      <c r="F412" s="73">
        <v>0</v>
      </c>
      <c r="G412" s="72">
        <v>1385</v>
      </c>
      <c r="H412" s="73">
        <v>6</v>
      </c>
      <c r="I412" s="86">
        <v>-119.98833041749026</v>
      </c>
      <c r="J412" s="47" t="s">
        <v>117</v>
      </c>
      <c r="L412" s="72">
        <f>AVERAGE($G$6:G412)</f>
        <v>5338.0958230958231</v>
      </c>
      <c r="M412" s="73">
        <f>AVERAGE($H$6:H412)</f>
        <v>25.570024570024572</v>
      </c>
      <c r="N412" s="86">
        <f>AVERAGE($I$6:I412)</f>
        <v>3796.9221587482307</v>
      </c>
      <c r="P412" s="47">
        <v>407</v>
      </c>
      <c r="Q412" s="71">
        <v>19</v>
      </c>
      <c r="R412" s="72">
        <v>8</v>
      </c>
      <c r="S412" s="73">
        <v>32</v>
      </c>
      <c r="T412" s="72">
        <v>10186</v>
      </c>
      <c r="U412" s="73">
        <v>43</v>
      </c>
      <c r="V412" s="86">
        <v>8636.6515368596647</v>
      </c>
      <c r="W412" s="47" t="s">
        <v>117</v>
      </c>
      <c r="Y412" s="72">
        <f>AVERAGE($T$6:T412)</f>
        <v>6350.6805896805899</v>
      </c>
      <c r="Z412" s="73">
        <f>AVERAGE($U$6:U412)</f>
        <v>26.619164619164618</v>
      </c>
      <c r="AA412" s="86">
        <f>AVERAGE($V$6:V412)</f>
        <v>4808.6920753490567</v>
      </c>
      <c r="AC412" s="47">
        <v>407</v>
      </c>
      <c r="AD412" s="74">
        <v>11</v>
      </c>
      <c r="AE412" s="74">
        <v>8</v>
      </c>
      <c r="AF412" s="73">
        <v>30</v>
      </c>
      <c r="AG412" s="72">
        <v>11846</v>
      </c>
      <c r="AH412" s="73">
        <v>33</v>
      </c>
      <c r="AI412" s="86">
        <v>10321.015932971368</v>
      </c>
      <c r="AJ412" s="47" t="s">
        <v>117</v>
      </c>
      <c r="AM412" s="72">
        <f>AVERAGE($AG$6:AG412)</f>
        <v>9617.3685503685501</v>
      </c>
      <c r="AN412" s="73">
        <f>AVERAGE($AH$6:AH412)</f>
        <v>26.845208845208845</v>
      </c>
      <c r="AO412" s="47">
        <f>AVERAGE($AI$6:AI412)</f>
        <v>8068.8978388134219</v>
      </c>
    </row>
    <row r="413" spans="3:41" x14ac:dyDescent="0.35">
      <c r="C413" s="49">
        <v>408</v>
      </c>
      <c r="D413" s="74">
        <v>16</v>
      </c>
      <c r="E413" s="74">
        <v>3</v>
      </c>
      <c r="F413" s="73">
        <v>35</v>
      </c>
      <c r="G413" s="72">
        <v>9711</v>
      </c>
      <c r="H413" s="73">
        <v>48</v>
      </c>
      <c r="I413" s="86">
        <v>8181.4282976079876</v>
      </c>
      <c r="J413" s="47" t="s">
        <v>117</v>
      </c>
      <c r="L413" s="72">
        <f>AVERAGE($G$6:G413)</f>
        <v>5348.8137254901958</v>
      </c>
      <c r="M413" s="73">
        <f>AVERAGE($H$6:H413)</f>
        <v>25.625</v>
      </c>
      <c r="N413" s="86">
        <f>AVERAGE($I$6:I413)</f>
        <v>3807.6684973238671</v>
      </c>
      <c r="P413" s="47">
        <v>408</v>
      </c>
      <c r="Q413" s="71">
        <v>18</v>
      </c>
      <c r="R413" s="72">
        <v>5</v>
      </c>
      <c r="S413" s="73">
        <v>13</v>
      </c>
      <c r="T413" s="72">
        <v>6165</v>
      </c>
      <c r="U413" s="73">
        <v>26</v>
      </c>
      <c r="V413" s="86">
        <v>4680.6357583276895</v>
      </c>
      <c r="W413" s="47" t="s">
        <v>117</v>
      </c>
      <c r="Y413" s="72">
        <f>AVERAGE($T$6:T413)</f>
        <v>6350.2254901960787</v>
      </c>
      <c r="Z413" s="73">
        <f>AVERAGE($U$6:U413)</f>
        <v>26.617647058823529</v>
      </c>
      <c r="AA413" s="86">
        <f>AVERAGE($V$6:V413)</f>
        <v>4808.3782118269464</v>
      </c>
      <c r="AC413" s="47">
        <v>408</v>
      </c>
      <c r="AD413" s="74">
        <v>15</v>
      </c>
      <c r="AE413" s="74">
        <v>6</v>
      </c>
      <c r="AF413" s="73">
        <v>20</v>
      </c>
      <c r="AG413" s="72">
        <v>10372</v>
      </c>
      <c r="AH413" s="73">
        <v>29</v>
      </c>
      <c r="AI413" s="86">
        <v>8870.4500461521166</v>
      </c>
      <c r="AJ413" s="47" t="s">
        <v>117</v>
      </c>
      <c r="AM413" s="72">
        <f>AVERAGE($AG$6:AG413)</f>
        <v>9619.2181372549021</v>
      </c>
      <c r="AN413" s="73">
        <f>AVERAGE($AH$6:AH413)</f>
        <v>26.850490196078432</v>
      </c>
      <c r="AO413" s="47">
        <f>AVERAGE($AI$6:AI413)</f>
        <v>8070.8624275569</v>
      </c>
    </row>
    <row r="414" spans="3:41" x14ac:dyDescent="0.35">
      <c r="C414" s="49">
        <v>409</v>
      </c>
      <c r="D414" s="74">
        <v>10</v>
      </c>
      <c r="E414" s="74">
        <v>6</v>
      </c>
      <c r="F414" s="73">
        <v>9</v>
      </c>
      <c r="G414" s="72">
        <v>2822</v>
      </c>
      <c r="H414" s="73">
        <v>13</v>
      </c>
      <c r="I414" s="86">
        <v>1272.669972967745</v>
      </c>
      <c r="J414" s="47" t="s">
        <v>117</v>
      </c>
      <c r="L414" s="72">
        <f>AVERAGE($G$6:G414)</f>
        <v>5342.6356968215159</v>
      </c>
      <c r="M414" s="73">
        <f>AVERAGE($H$6:H414)</f>
        <v>25.594132029339853</v>
      </c>
      <c r="N414" s="86">
        <f>AVERAGE($I$6:I414)</f>
        <v>3801.4704569220185</v>
      </c>
      <c r="P414" s="47">
        <v>409</v>
      </c>
      <c r="Q414" s="71">
        <v>26</v>
      </c>
      <c r="R414" s="72">
        <v>6</v>
      </c>
      <c r="S414" s="73">
        <v>8</v>
      </c>
      <c r="T414" s="72">
        <v>6662</v>
      </c>
      <c r="U414" s="73">
        <v>28</v>
      </c>
      <c r="V414" s="86">
        <v>5093.4452507860024</v>
      </c>
      <c r="W414" s="47" t="s">
        <v>117</v>
      </c>
      <c r="Y414" s="72">
        <f>AVERAGE($T$6:T414)</f>
        <v>6350.9877750611249</v>
      </c>
      <c r="Z414" s="73">
        <f>AVERAGE($U$6:U414)</f>
        <v>26.621026894865526</v>
      </c>
      <c r="AA414" s="86">
        <f>AVERAGE($V$6:V414)</f>
        <v>4809.0751972522739</v>
      </c>
      <c r="AC414" s="47">
        <v>409</v>
      </c>
      <c r="AD414" s="74">
        <v>14</v>
      </c>
      <c r="AE414" s="74">
        <v>6</v>
      </c>
      <c r="AF414" s="73">
        <v>31</v>
      </c>
      <c r="AG414" s="72">
        <v>13872</v>
      </c>
      <c r="AH414" s="73">
        <v>39</v>
      </c>
      <c r="AI414" s="86">
        <v>12321.973696639707</v>
      </c>
      <c r="AJ414" s="47" t="s">
        <v>117</v>
      </c>
      <c r="AM414" s="72">
        <f>AVERAGE($AG$6:AG414)</f>
        <v>9629.616136919316</v>
      </c>
      <c r="AN414" s="73">
        <f>AVERAGE($AH$6:AH414)</f>
        <v>26.880195599022006</v>
      </c>
      <c r="AO414" s="47">
        <f>AVERAGE($AI$6:AI414)</f>
        <v>8081.2563426402321</v>
      </c>
    </row>
    <row r="415" spans="3:41" x14ac:dyDescent="0.35">
      <c r="C415" s="49">
        <v>410</v>
      </c>
      <c r="D415" s="74">
        <v>12</v>
      </c>
      <c r="E415" s="74">
        <v>6</v>
      </c>
      <c r="F415" s="73">
        <v>20</v>
      </c>
      <c r="G415" s="72">
        <v>5422</v>
      </c>
      <c r="H415" s="73">
        <v>26</v>
      </c>
      <c r="I415" s="86">
        <v>3914.2500537464925</v>
      </c>
      <c r="J415" s="47" t="s">
        <v>117</v>
      </c>
      <c r="L415" s="72">
        <f>AVERAGE($G$6:G415)</f>
        <v>5342.8292682926831</v>
      </c>
      <c r="M415" s="73">
        <f>AVERAGE($H$6:H415)</f>
        <v>25.595121951219511</v>
      </c>
      <c r="N415" s="86">
        <f>AVERAGE($I$6:I415)</f>
        <v>3801.7455291093952</v>
      </c>
      <c r="P415" s="47">
        <v>410</v>
      </c>
      <c r="Q415" s="71">
        <v>18</v>
      </c>
      <c r="R415" s="72">
        <v>6</v>
      </c>
      <c r="S415" s="73">
        <v>0</v>
      </c>
      <c r="T415" s="72">
        <v>2982</v>
      </c>
      <c r="U415" s="73">
        <v>12</v>
      </c>
      <c r="V415" s="86">
        <v>1417.1419547430746</v>
      </c>
      <c r="W415" s="47" t="s">
        <v>117</v>
      </c>
      <c r="Y415" s="72">
        <f>AVERAGE($T$6:T415)</f>
        <v>6342.7707317073173</v>
      </c>
      <c r="Z415" s="73">
        <f>AVERAGE($U$6:U415)</f>
        <v>26.585365853658537</v>
      </c>
      <c r="AA415" s="86">
        <f>AVERAGE($V$6:V415)</f>
        <v>4800.8021893437144</v>
      </c>
      <c r="AC415" s="47">
        <v>410</v>
      </c>
      <c r="AD415" s="74">
        <v>16</v>
      </c>
      <c r="AE415" s="74">
        <v>7</v>
      </c>
      <c r="AF415" s="73">
        <v>35</v>
      </c>
      <c r="AG415" s="72">
        <v>15659</v>
      </c>
      <c r="AH415" s="73">
        <v>44</v>
      </c>
      <c r="AI415" s="86">
        <v>14092.230423865154</v>
      </c>
      <c r="AJ415" s="47" t="s">
        <v>117</v>
      </c>
      <c r="AM415" s="72">
        <f>AVERAGE($AG$6:AG415)</f>
        <v>9644.3219512195119</v>
      </c>
      <c r="AN415" s="73">
        <f>AVERAGE($AH$6:AH415)</f>
        <v>26.921951219512195</v>
      </c>
      <c r="AO415" s="47">
        <f>AVERAGE($AI$6:AI415)</f>
        <v>8095.9172550334642</v>
      </c>
    </row>
    <row r="416" spans="3:41" x14ac:dyDescent="0.35">
      <c r="C416" s="49">
        <v>411</v>
      </c>
      <c r="D416" s="74">
        <v>14</v>
      </c>
      <c r="E416" s="74">
        <v>8</v>
      </c>
      <c r="F416" s="73">
        <v>7</v>
      </c>
      <c r="G416" s="72">
        <v>2896</v>
      </c>
      <c r="H416" s="73">
        <v>13</v>
      </c>
      <c r="I416" s="86">
        <v>1261.8232819207785</v>
      </c>
      <c r="J416" s="47" t="s">
        <v>117</v>
      </c>
      <c r="L416" s="72">
        <f>AVERAGE($G$6:G416)</f>
        <v>5336.8759124087592</v>
      </c>
      <c r="M416" s="73">
        <f>AVERAGE($H$6:H416)</f>
        <v>25.564476885644769</v>
      </c>
      <c r="N416" s="86">
        <f>AVERAGE($I$6:I416)</f>
        <v>3795.5656696271844</v>
      </c>
      <c r="P416" s="47">
        <v>411</v>
      </c>
      <c r="Q416" s="71">
        <v>23</v>
      </c>
      <c r="R416" s="72">
        <v>5</v>
      </c>
      <c r="S416" s="73">
        <v>15</v>
      </c>
      <c r="T416" s="72">
        <v>7775</v>
      </c>
      <c r="U416" s="73">
        <v>33</v>
      </c>
      <c r="V416" s="86">
        <v>6282.1160527661077</v>
      </c>
      <c r="W416" s="47" t="s">
        <v>117</v>
      </c>
      <c r="Y416" s="72">
        <f>AVERAGE($T$6:T416)</f>
        <v>6346.2554744525551</v>
      </c>
      <c r="Z416" s="73">
        <f>AVERAGE($U$6:U416)</f>
        <v>26.600973236009732</v>
      </c>
      <c r="AA416" s="86">
        <f>AVERAGE($V$6:V416)</f>
        <v>4804.4063593277106</v>
      </c>
      <c r="AC416" s="47">
        <v>411</v>
      </c>
      <c r="AD416" s="74">
        <v>19</v>
      </c>
      <c r="AE416" s="74">
        <v>8</v>
      </c>
      <c r="AF416" s="73">
        <v>27</v>
      </c>
      <c r="AG416" s="72">
        <v>13596</v>
      </c>
      <c r="AH416" s="73">
        <v>38</v>
      </c>
      <c r="AI416" s="86">
        <v>12024.838533726333</v>
      </c>
      <c r="AJ416" s="47" t="s">
        <v>117</v>
      </c>
      <c r="AM416" s="72">
        <f>AVERAGE($AG$6:AG416)</f>
        <v>9653.936739659368</v>
      </c>
      <c r="AN416" s="73">
        <f>AVERAGE($AH$6:AH416)</f>
        <v>26.948905109489051</v>
      </c>
      <c r="AO416" s="47">
        <f>AVERAGE($AI$6:AI416)</f>
        <v>8105.4766742030333</v>
      </c>
    </row>
    <row r="417" spans="3:41" x14ac:dyDescent="0.35">
      <c r="C417" s="49">
        <v>412</v>
      </c>
      <c r="D417" s="74">
        <v>15</v>
      </c>
      <c r="E417" s="74">
        <v>10</v>
      </c>
      <c r="F417" s="73">
        <v>8</v>
      </c>
      <c r="G417" s="72">
        <v>2970</v>
      </c>
      <c r="H417" s="73">
        <v>13</v>
      </c>
      <c r="I417" s="86">
        <v>1446.5460201890237</v>
      </c>
      <c r="J417" s="47" t="s">
        <v>117</v>
      </c>
      <c r="L417" s="72">
        <f>AVERAGE($G$6:G417)</f>
        <v>5331.1310679611652</v>
      </c>
      <c r="M417" s="73">
        <f>AVERAGE($H$6:H417)</f>
        <v>25.533980582524272</v>
      </c>
      <c r="N417" s="86">
        <f>AVERAGE($I$6:I417)</f>
        <v>3789.8641656236937</v>
      </c>
      <c r="P417" s="47">
        <v>412</v>
      </c>
      <c r="Q417" s="71">
        <v>9</v>
      </c>
      <c r="R417" s="72">
        <v>9</v>
      </c>
      <c r="S417" s="73">
        <v>19</v>
      </c>
      <c r="T417" s="72">
        <v>4703</v>
      </c>
      <c r="U417" s="73">
        <v>19</v>
      </c>
      <c r="V417" s="86">
        <v>3178.2023716636718</v>
      </c>
      <c r="W417" s="47" t="s">
        <v>117</v>
      </c>
      <c r="Y417" s="72">
        <f>AVERAGE($T$6:T417)</f>
        <v>6342.2669902912621</v>
      </c>
      <c r="Z417" s="73">
        <f>AVERAGE($U$6:U417)</f>
        <v>26.582524271844662</v>
      </c>
      <c r="AA417" s="86">
        <f>AVERAGE($V$6:V417)</f>
        <v>4800.4592622702739</v>
      </c>
      <c r="AC417" s="47">
        <v>412</v>
      </c>
      <c r="AD417" s="74">
        <v>16</v>
      </c>
      <c r="AE417" s="74">
        <v>8</v>
      </c>
      <c r="AF417" s="73">
        <v>32</v>
      </c>
      <c r="AG417" s="72">
        <v>14296</v>
      </c>
      <c r="AH417" s="73">
        <v>40</v>
      </c>
      <c r="AI417" s="86">
        <v>12755.055882394739</v>
      </c>
      <c r="AJ417" s="47" t="s">
        <v>117</v>
      </c>
      <c r="AM417" s="72">
        <f>AVERAGE($AG$6:AG417)</f>
        <v>9665.2038834951454</v>
      </c>
      <c r="AN417" s="73">
        <f>AVERAGE($AH$6:AH417)</f>
        <v>26.980582524271846</v>
      </c>
      <c r="AO417" s="47">
        <f>AVERAGE($AI$6:AI417)</f>
        <v>8116.7620606306837</v>
      </c>
    </row>
    <row r="418" spans="3:41" x14ac:dyDescent="0.35">
      <c r="C418" s="49">
        <v>413</v>
      </c>
      <c r="D418" s="74">
        <v>12</v>
      </c>
      <c r="E418" s="74">
        <v>5</v>
      </c>
      <c r="F418" s="73">
        <v>0</v>
      </c>
      <c r="G418" s="72">
        <v>1585</v>
      </c>
      <c r="H418" s="73">
        <v>7</v>
      </c>
      <c r="I418" s="86">
        <v>63.482933557935667</v>
      </c>
      <c r="J418" s="47" t="s">
        <v>117</v>
      </c>
      <c r="L418" s="72">
        <f>AVERAGE($G$6:G418)</f>
        <v>5322.0605326876512</v>
      </c>
      <c r="M418" s="73">
        <f>AVERAGE($H$6:H418)</f>
        <v>25.489104116222759</v>
      </c>
      <c r="N418" s="86">
        <f>AVERAGE($I$6:I418)</f>
        <v>3780.8414507760767</v>
      </c>
      <c r="P418" s="47">
        <v>413</v>
      </c>
      <c r="Q418" s="71">
        <v>14</v>
      </c>
      <c r="R418" s="72">
        <v>2</v>
      </c>
      <c r="S418" s="73">
        <v>0</v>
      </c>
      <c r="T418" s="72">
        <v>2834</v>
      </c>
      <c r="U418" s="73">
        <v>12</v>
      </c>
      <c r="V418" s="86">
        <v>1296.196160875741</v>
      </c>
      <c r="W418" s="47" t="s">
        <v>117</v>
      </c>
      <c r="Y418" s="72">
        <f>AVERAGE($T$6:T418)</f>
        <v>6333.7723970944307</v>
      </c>
      <c r="Z418" s="73">
        <f>AVERAGE($U$6:U418)</f>
        <v>26.54721549636804</v>
      </c>
      <c r="AA418" s="86">
        <f>AVERAGE($V$6:V418)</f>
        <v>4791.9743637196816</v>
      </c>
      <c r="AC418" s="47">
        <v>413</v>
      </c>
      <c r="AD418" s="74">
        <v>20</v>
      </c>
      <c r="AE418" s="74">
        <v>6</v>
      </c>
      <c r="AF418" s="73">
        <v>3</v>
      </c>
      <c r="AG418" s="72">
        <v>6172</v>
      </c>
      <c r="AH418" s="73">
        <v>17</v>
      </c>
      <c r="AI418" s="86">
        <v>4685.3726052354059</v>
      </c>
      <c r="AJ418" s="47" t="s">
        <v>117</v>
      </c>
      <c r="AM418" s="72">
        <f>AVERAGE($AG$6:AG418)</f>
        <v>9656.7457627118638</v>
      </c>
      <c r="AN418" s="73">
        <f>AVERAGE($AH$6:AH418)</f>
        <v>26.956416464891042</v>
      </c>
      <c r="AO418" s="47">
        <f>AVERAGE($AI$6:AI418)</f>
        <v>8108.4536115861429</v>
      </c>
    </row>
    <row r="419" spans="3:41" x14ac:dyDescent="0.35">
      <c r="C419" s="49">
        <v>414</v>
      </c>
      <c r="D419" s="74">
        <v>15</v>
      </c>
      <c r="E419" s="74">
        <v>7</v>
      </c>
      <c r="F419" s="73">
        <v>1</v>
      </c>
      <c r="G419" s="72">
        <v>2059</v>
      </c>
      <c r="H419" s="73">
        <v>9</v>
      </c>
      <c r="I419" s="86">
        <v>467.67848325584146</v>
      </c>
      <c r="J419" s="47" t="s">
        <v>117</v>
      </c>
      <c r="L419" s="72">
        <f>AVERAGE($G$6:G419)</f>
        <v>5314.1787439613527</v>
      </c>
      <c r="M419" s="73">
        <f>AVERAGE($H$6:H419)</f>
        <v>25.44927536231884</v>
      </c>
      <c r="N419" s="86">
        <f>AVERAGE($I$6:I419)</f>
        <v>3772.8386416757862</v>
      </c>
      <c r="P419" s="47">
        <v>414</v>
      </c>
      <c r="Q419" s="71">
        <v>19</v>
      </c>
      <c r="R419" s="72">
        <v>6</v>
      </c>
      <c r="S419" s="73">
        <v>28</v>
      </c>
      <c r="T419" s="72">
        <v>9652</v>
      </c>
      <c r="U419" s="73">
        <v>41</v>
      </c>
      <c r="V419" s="86">
        <v>8147.4769189692333</v>
      </c>
      <c r="W419" s="47" t="s">
        <v>117</v>
      </c>
      <c r="Y419" s="72">
        <f>AVERAGE($T$6:T419)</f>
        <v>6341.7874396135267</v>
      </c>
      <c r="Z419" s="73">
        <f>AVERAGE($U$6:U419)</f>
        <v>26.582125603864736</v>
      </c>
      <c r="AA419" s="86">
        <f>AVERAGE($V$6:V419)</f>
        <v>4800.0794423555499</v>
      </c>
      <c r="AC419" s="47">
        <v>414</v>
      </c>
      <c r="AD419" s="74">
        <v>19</v>
      </c>
      <c r="AE419" s="74">
        <v>4</v>
      </c>
      <c r="AF419" s="73">
        <v>15</v>
      </c>
      <c r="AG419" s="72">
        <v>10648</v>
      </c>
      <c r="AH419" s="73">
        <v>30</v>
      </c>
      <c r="AI419" s="86">
        <v>9066.5225230228079</v>
      </c>
      <c r="AJ419" s="47" t="s">
        <v>117</v>
      </c>
      <c r="AM419" s="72">
        <f>AVERAGE($AG$6:AG419)</f>
        <v>9659.1400966183573</v>
      </c>
      <c r="AN419" s="73">
        <f>AVERAGE($AH$6:AH419)</f>
        <v>26.963768115942027</v>
      </c>
      <c r="AO419" s="47">
        <f>AVERAGE($AI$6:AI419)</f>
        <v>8110.7677877007236</v>
      </c>
    </row>
    <row r="420" spans="3:41" x14ac:dyDescent="0.35">
      <c r="C420" s="49">
        <v>415</v>
      </c>
      <c r="D420" s="74">
        <v>14</v>
      </c>
      <c r="E420" s="74">
        <v>5</v>
      </c>
      <c r="F420" s="73">
        <v>19</v>
      </c>
      <c r="G420" s="72">
        <v>5785</v>
      </c>
      <c r="H420" s="73">
        <v>28</v>
      </c>
      <c r="I420" s="86">
        <v>4242.7457900939307</v>
      </c>
      <c r="J420" s="47" t="s">
        <v>117</v>
      </c>
      <c r="L420" s="72">
        <f>AVERAGE($G$6:G420)</f>
        <v>5315.3132530120483</v>
      </c>
      <c r="M420" s="73">
        <f>AVERAGE($H$6:H420)</f>
        <v>25.455421686746988</v>
      </c>
      <c r="N420" s="86">
        <f>AVERAGE($I$6:I420)</f>
        <v>3773.9709480575166</v>
      </c>
      <c r="P420" s="47">
        <v>415</v>
      </c>
      <c r="Q420" s="71">
        <v>15</v>
      </c>
      <c r="R420" s="72">
        <v>6</v>
      </c>
      <c r="S420" s="73">
        <v>1</v>
      </c>
      <c r="T420" s="72">
        <v>2522</v>
      </c>
      <c r="U420" s="73">
        <v>10</v>
      </c>
      <c r="V420" s="86">
        <v>987.53935080775727</v>
      </c>
      <c r="W420" s="47" t="s">
        <v>117</v>
      </c>
      <c r="Y420" s="72">
        <f>AVERAGE($T$6:T420)</f>
        <v>6332.5831325301206</v>
      </c>
      <c r="Z420" s="73">
        <f>AVERAGE($U$6:U420)</f>
        <v>26.542168674698797</v>
      </c>
      <c r="AA420" s="86">
        <f>AVERAGE($V$6:V420)</f>
        <v>4790.8925987614584</v>
      </c>
      <c r="AC420" s="47">
        <v>415</v>
      </c>
      <c r="AD420" s="74">
        <v>12</v>
      </c>
      <c r="AE420" s="74">
        <v>3</v>
      </c>
      <c r="AF420" s="73">
        <v>19</v>
      </c>
      <c r="AG420" s="72">
        <v>9911</v>
      </c>
      <c r="AH420" s="73">
        <v>28</v>
      </c>
      <c r="AI420" s="86">
        <v>8406.9394459522427</v>
      </c>
      <c r="AJ420" s="47" t="s">
        <v>117</v>
      </c>
      <c r="AM420" s="72">
        <f>AVERAGE($AG$6:AG420)</f>
        <v>9659.7469879518067</v>
      </c>
      <c r="AN420" s="73">
        <f>AVERAGE($AH$6:AH420)</f>
        <v>26.966265060240964</v>
      </c>
      <c r="AO420" s="47">
        <f>AVERAGE($AI$6:AI420)</f>
        <v>8111.481454347113</v>
      </c>
    </row>
    <row r="421" spans="3:41" x14ac:dyDescent="0.35">
      <c r="C421" s="49">
        <v>416</v>
      </c>
      <c r="D421" s="74">
        <v>22</v>
      </c>
      <c r="E421" s="74">
        <v>5</v>
      </c>
      <c r="F421" s="73">
        <v>1</v>
      </c>
      <c r="G421" s="72">
        <v>3785</v>
      </c>
      <c r="H421" s="73">
        <v>18</v>
      </c>
      <c r="I421" s="86">
        <v>2243.8963047688485</v>
      </c>
      <c r="J421" s="47" t="s">
        <v>117</v>
      </c>
      <c r="L421" s="72">
        <f>AVERAGE($G$6:G421)</f>
        <v>5311.6346153846152</v>
      </c>
      <c r="M421" s="73">
        <f>AVERAGE($H$6:H421)</f>
        <v>25.4375</v>
      </c>
      <c r="N421" s="86">
        <f>AVERAGE($I$6:I421)</f>
        <v>3770.2928840111495</v>
      </c>
      <c r="P421" s="47">
        <v>416</v>
      </c>
      <c r="Q421" s="71">
        <v>10</v>
      </c>
      <c r="R421" s="72">
        <v>8</v>
      </c>
      <c r="S421" s="73">
        <v>21</v>
      </c>
      <c r="T421" s="72">
        <v>5586</v>
      </c>
      <c r="U421" s="73">
        <v>23</v>
      </c>
      <c r="V421" s="86">
        <v>4041.9871010932384</v>
      </c>
      <c r="W421" s="47" t="s">
        <v>117</v>
      </c>
      <c r="Y421" s="72">
        <f>AVERAGE($T$6:T421)</f>
        <v>6330.7884615384619</v>
      </c>
      <c r="Z421" s="73">
        <f>AVERAGE($U$6:U421)</f>
        <v>26.533653846153847</v>
      </c>
      <c r="AA421" s="86">
        <f>AVERAGE($V$6:V421)</f>
        <v>4789.0923451612944</v>
      </c>
      <c r="AC421" s="47">
        <v>416</v>
      </c>
      <c r="AD421" s="74">
        <v>11</v>
      </c>
      <c r="AE421" s="74">
        <v>8</v>
      </c>
      <c r="AF421" s="73">
        <v>31</v>
      </c>
      <c r="AG421" s="72">
        <v>12196</v>
      </c>
      <c r="AH421" s="73">
        <v>34</v>
      </c>
      <c r="AI421" s="86">
        <v>10662.06687987917</v>
      </c>
      <c r="AJ421" s="47" t="s">
        <v>117</v>
      </c>
      <c r="AM421" s="72">
        <f>AVERAGE($AG$6:AG421)</f>
        <v>9665.84375</v>
      </c>
      <c r="AN421" s="73">
        <f>AVERAGE($AH$6:AH421)</f>
        <v>26.983173076923077</v>
      </c>
      <c r="AO421" s="47">
        <f>AVERAGE($AI$6:AI421)</f>
        <v>8117.6126693123351</v>
      </c>
    </row>
    <row r="422" spans="3:41" x14ac:dyDescent="0.35">
      <c r="C422" s="49">
        <v>417</v>
      </c>
      <c r="D422" s="74">
        <v>17</v>
      </c>
      <c r="E422" s="74">
        <v>12</v>
      </c>
      <c r="F422" s="73">
        <v>12</v>
      </c>
      <c r="G422" s="72">
        <v>3844</v>
      </c>
      <c r="H422" s="73">
        <v>17</v>
      </c>
      <c r="I422" s="86">
        <v>2261.3054249762336</v>
      </c>
      <c r="J422" s="47" t="s">
        <v>117</v>
      </c>
      <c r="L422" s="72">
        <f>AVERAGE($G$6:G422)</f>
        <v>5308.1151079136689</v>
      </c>
      <c r="M422" s="73">
        <f>AVERAGE($H$6:H422)</f>
        <v>25.417266187050359</v>
      </c>
      <c r="N422" s="86">
        <f>AVERAGE($I$6:I422)</f>
        <v>3766.6742090494349</v>
      </c>
      <c r="P422" s="47">
        <v>417</v>
      </c>
      <c r="Q422" s="71">
        <v>17</v>
      </c>
      <c r="R422" s="72">
        <v>2</v>
      </c>
      <c r="S422" s="73">
        <v>11</v>
      </c>
      <c r="T422" s="72">
        <v>6054</v>
      </c>
      <c r="U422" s="73">
        <v>26</v>
      </c>
      <c r="V422" s="86">
        <v>4553.0652870681279</v>
      </c>
      <c r="W422" s="47" t="s">
        <v>117</v>
      </c>
      <c r="Y422" s="72">
        <f>AVERAGE($T$6:T422)</f>
        <v>6330.1247002398086</v>
      </c>
      <c r="Z422" s="73">
        <f>AVERAGE($U$6:U422)</f>
        <v>26.532374100719423</v>
      </c>
      <c r="AA422" s="86">
        <f>AVERAGE($V$6:V422)</f>
        <v>4788.5263330315747</v>
      </c>
      <c r="AC422" s="47">
        <v>417</v>
      </c>
      <c r="AD422" s="74">
        <v>23</v>
      </c>
      <c r="AE422" s="74">
        <v>4</v>
      </c>
      <c r="AF422" s="73">
        <v>32</v>
      </c>
      <c r="AG422" s="72">
        <v>17648</v>
      </c>
      <c r="AH422" s="73">
        <v>50</v>
      </c>
      <c r="AI422" s="86">
        <v>15614.388983689869</v>
      </c>
      <c r="AJ422" s="47" t="s">
        <v>118</v>
      </c>
      <c r="AM422" s="72">
        <f>AVERAGE($AG$6:AG422)</f>
        <v>9684.9856115107905</v>
      </c>
      <c r="AN422" s="73">
        <f>AVERAGE($AH$6:AH422)</f>
        <v>27.038369304556355</v>
      </c>
      <c r="AO422" s="47">
        <f>AVERAGE($AI$6:AI422)</f>
        <v>8135.590550162161</v>
      </c>
    </row>
    <row r="423" spans="3:41" x14ac:dyDescent="0.35">
      <c r="C423" s="49">
        <v>418</v>
      </c>
      <c r="D423" s="74">
        <v>13</v>
      </c>
      <c r="E423" s="74">
        <v>4</v>
      </c>
      <c r="F423" s="73">
        <v>19</v>
      </c>
      <c r="G423" s="72">
        <v>5748</v>
      </c>
      <c r="H423" s="73">
        <v>28</v>
      </c>
      <c r="I423" s="86">
        <v>4185.0582835907553</v>
      </c>
      <c r="J423" s="47" t="s">
        <v>117</v>
      </c>
      <c r="L423" s="72">
        <f>AVERAGE($G$6:G423)</f>
        <v>5309.1674641148329</v>
      </c>
      <c r="M423" s="73">
        <f>AVERAGE($H$6:H423)</f>
        <v>25.423444976076556</v>
      </c>
      <c r="N423" s="86">
        <f>AVERAGE($I$6:I423)</f>
        <v>3767.6751278880506</v>
      </c>
      <c r="P423" s="47">
        <v>418</v>
      </c>
      <c r="Q423" s="71">
        <v>15</v>
      </c>
      <c r="R423" s="72">
        <v>3</v>
      </c>
      <c r="S423" s="73">
        <v>22</v>
      </c>
      <c r="T423" s="72">
        <v>7931</v>
      </c>
      <c r="U423" s="73">
        <v>34</v>
      </c>
      <c r="V423" s="86">
        <v>6395.5479046158835</v>
      </c>
      <c r="W423" s="47" t="s">
        <v>117</v>
      </c>
      <c r="Y423" s="72">
        <f>AVERAGE($T$6:T423)</f>
        <v>6333.954545454545</v>
      </c>
      <c r="Z423" s="73">
        <f>AVERAGE($U$6:U423)</f>
        <v>26.550239234449762</v>
      </c>
      <c r="AA423" s="86">
        <f>AVERAGE($V$6:V423)</f>
        <v>4792.3708822458912</v>
      </c>
      <c r="AC423" s="47">
        <v>418</v>
      </c>
      <c r="AD423" s="74">
        <v>10</v>
      </c>
      <c r="AE423" s="74">
        <v>8</v>
      </c>
      <c r="AF423" s="73">
        <v>0</v>
      </c>
      <c r="AG423" s="72">
        <v>996</v>
      </c>
      <c r="AH423" s="73">
        <v>2</v>
      </c>
      <c r="AI423" s="86">
        <v>-522.4401970252618</v>
      </c>
      <c r="AJ423" s="47" t="s">
        <v>117</v>
      </c>
      <c r="AM423" s="72">
        <f>AVERAGE($AG$6:AG423)</f>
        <v>9664.1985645933019</v>
      </c>
      <c r="AN423" s="73">
        <f>AVERAGE($AH$6:AH423)</f>
        <v>26.97846889952153</v>
      </c>
      <c r="AO423" s="47">
        <f>AVERAGE($AI$6:AI423)</f>
        <v>8114.877557944008</v>
      </c>
    </row>
    <row r="424" spans="3:41" x14ac:dyDescent="0.35">
      <c r="C424" s="49">
        <v>419</v>
      </c>
      <c r="D424" s="74">
        <v>16</v>
      </c>
      <c r="E424" s="74">
        <v>8</v>
      </c>
      <c r="F424" s="73">
        <v>21</v>
      </c>
      <c r="G424" s="72">
        <v>6096</v>
      </c>
      <c r="H424" s="73">
        <v>29</v>
      </c>
      <c r="I424" s="86">
        <v>4541.2437187337646</v>
      </c>
      <c r="J424" s="47" t="s">
        <v>117</v>
      </c>
      <c r="L424" s="72">
        <f>AVERAGE($G$6:G424)</f>
        <v>5311.0453460620529</v>
      </c>
      <c r="M424" s="73">
        <f>AVERAGE($H$6:H424)</f>
        <v>25.43198090692124</v>
      </c>
      <c r="N424" s="86">
        <f>AVERAGE($I$6:I424)</f>
        <v>3769.5213536418587</v>
      </c>
      <c r="P424" s="47">
        <v>419</v>
      </c>
      <c r="Q424" s="71">
        <v>18</v>
      </c>
      <c r="R424" s="72">
        <v>3</v>
      </c>
      <c r="S424" s="73">
        <v>29</v>
      </c>
      <c r="T424" s="72">
        <v>10231</v>
      </c>
      <c r="U424" s="73">
        <v>44</v>
      </c>
      <c r="V424" s="86">
        <v>8623.9378504325141</v>
      </c>
      <c r="W424" s="47" t="s">
        <v>117</v>
      </c>
      <c r="Y424" s="72">
        <f>AVERAGE($T$6:T424)</f>
        <v>6343.2553699284008</v>
      </c>
      <c r="Z424" s="73">
        <f>AVERAGE($U$6:U424)</f>
        <v>26.591885441527445</v>
      </c>
      <c r="AA424" s="86">
        <f>AVERAGE($V$6:V424)</f>
        <v>4801.5154334826138</v>
      </c>
      <c r="AC424" s="47">
        <v>419</v>
      </c>
      <c r="AD424" s="74">
        <v>9</v>
      </c>
      <c r="AE424" s="74">
        <v>8</v>
      </c>
      <c r="AF424" s="73">
        <v>16</v>
      </c>
      <c r="AG424" s="72">
        <v>6246</v>
      </c>
      <c r="AH424" s="73">
        <v>17</v>
      </c>
      <c r="AI424" s="86">
        <v>4700.7891886697926</v>
      </c>
      <c r="AJ424" s="47" t="s">
        <v>117</v>
      </c>
      <c r="AM424" s="72">
        <f>AVERAGE($AG$6:AG424)</f>
        <v>9656.0405727923626</v>
      </c>
      <c r="AN424" s="73">
        <f>AVERAGE($AH$6:AH424)</f>
        <v>26.954653937947494</v>
      </c>
      <c r="AO424" s="47">
        <f>AVERAGE($AI$6:AI424)</f>
        <v>8106.7293756784384</v>
      </c>
    </row>
    <row r="425" spans="3:41" x14ac:dyDescent="0.35">
      <c r="C425" s="49">
        <v>420</v>
      </c>
      <c r="D425" s="74">
        <v>19</v>
      </c>
      <c r="E425" s="74">
        <v>5</v>
      </c>
      <c r="F425" s="73">
        <v>21</v>
      </c>
      <c r="G425" s="72">
        <v>7185</v>
      </c>
      <c r="H425" s="73">
        <v>35</v>
      </c>
      <c r="I425" s="86">
        <v>5674.5356428634268</v>
      </c>
      <c r="J425" s="47" t="s">
        <v>117</v>
      </c>
      <c r="L425" s="72">
        <f>AVERAGE($G$6:G425)</f>
        <v>5315.5071428571428</v>
      </c>
      <c r="M425" s="73">
        <f>AVERAGE($H$6:H425)</f>
        <v>25.454761904761906</v>
      </c>
      <c r="N425" s="86">
        <f>AVERAGE($I$6:I425)</f>
        <v>3774.0571019495296</v>
      </c>
      <c r="P425" s="47">
        <v>420</v>
      </c>
      <c r="Q425" s="71">
        <v>14</v>
      </c>
      <c r="R425" s="72">
        <v>6</v>
      </c>
      <c r="S425" s="73">
        <v>20</v>
      </c>
      <c r="T425" s="72">
        <v>6662</v>
      </c>
      <c r="U425" s="73">
        <v>28</v>
      </c>
      <c r="V425" s="86">
        <v>5124.1032522030364</v>
      </c>
      <c r="W425" s="47" t="s">
        <v>117</v>
      </c>
      <c r="Y425" s="72">
        <f>AVERAGE($T$6:T425)</f>
        <v>6344.0142857142855</v>
      </c>
      <c r="Z425" s="73">
        <f>AVERAGE($U$6:U425)</f>
        <v>26.595238095238095</v>
      </c>
      <c r="AA425" s="86">
        <f>AVERAGE($V$6:V425)</f>
        <v>4802.2834997176624</v>
      </c>
      <c r="AC425" s="47">
        <v>420</v>
      </c>
      <c r="AD425" s="74">
        <v>15</v>
      </c>
      <c r="AE425" s="74">
        <v>7</v>
      </c>
      <c r="AF425" s="73">
        <v>29</v>
      </c>
      <c r="AG425" s="72">
        <v>13209</v>
      </c>
      <c r="AH425" s="73">
        <v>37</v>
      </c>
      <c r="AI425" s="86">
        <v>11671.311435154648</v>
      </c>
      <c r="AJ425" s="47" t="s">
        <v>117</v>
      </c>
      <c r="AM425" s="72">
        <f>AVERAGE($AG$6:AG425)</f>
        <v>9664.5</v>
      </c>
      <c r="AN425" s="73">
        <f>AVERAGE($AH$6:AH425)</f>
        <v>26.978571428571428</v>
      </c>
      <c r="AO425" s="47">
        <f>AVERAGE($AI$6:AI425)</f>
        <v>8115.2164758200479</v>
      </c>
    </row>
    <row r="426" spans="3:41" x14ac:dyDescent="0.35">
      <c r="C426" s="49">
        <v>421</v>
      </c>
      <c r="D426" s="74">
        <v>17</v>
      </c>
      <c r="E426" s="74">
        <v>8</v>
      </c>
      <c r="F426" s="73">
        <v>17</v>
      </c>
      <c r="G426" s="72">
        <v>5496</v>
      </c>
      <c r="H426" s="73">
        <v>26</v>
      </c>
      <c r="I426" s="86">
        <v>3931.6056151900502</v>
      </c>
      <c r="J426" s="47" t="s">
        <v>117</v>
      </c>
      <c r="L426" s="72">
        <f>AVERAGE($G$6:G426)</f>
        <v>5315.9358669833728</v>
      </c>
      <c r="M426" s="73">
        <f>AVERAGE($H$6:H426)</f>
        <v>25.456057007125892</v>
      </c>
      <c r="N426" s="86">
        <f>AVERAGE($I$6:I426)</f>
        <v>3774.4313264465377</v>
      </c>
      <c r="P426" s="47">
        <v>421</v>
      </c>
      <c r="Q426" s="71">
        <v>19</v>
      </c>
      <c r="R426" s="72">
        <v>4</v>
      </c>
      <c r="S426" s="73">
        <v>11</v>
      </c>
      <c r="T426" s="72">
        <v>6128</v>
      </c>
      <c r="U426" s="73">
        <v>26</v>
      </c>
      <c r="V426" s="86">
        <v>4562.238441265612</v>
      </c>
      <c r="W426" s="47" t="s">
        <v>117</v>
      </c>
      <c r="Y426" s="72">
        <f>AVERAGE($T$6:T426)</f>
        <v>6343.5011876484559</v>
      </c>
      <c r="Z426" s="73">
        <f>AVERAGE($U$6:U426)</f>
        <v>26.593824228028502</v>
      </c>
      <c r="AA426" s="86">
        <f>AVERAGE($V$6:V426)</f>
        <v>4801.7133214315527</v>
      </c>
      <c r="AC426" s="47">
        <v>421</v>
      </c>
      <c r="AD426" s="74">
        <v>10</v>
      </c>
      <c r="AE426" s="74">
        <v>8</v>
      </c>
      <c r="AF426" s="73">
        <v>25</v>
      </c>
      <c r="AG426" s="72">
        <v>9746</v>
      </c>
      <c r="AH426" s="73">
        <v>27</v>
      </c>
      <c r="AI426" s="86">
        <v>8214.8155700941115</v>
      </c>
      <c r="AJ426" s="47" t="s">
        <v>117</v>
      </c>
      <c r="AM426" s="72">
        <f>AVERAGE($AG$6:AG426)</f>
        <v>9664.6935866983367</v>
      </c>
      <c r="AN426" s="73">
        <f>AVERAGE($AH$6:AH426)</f>
        <v>26.978622327790973</v>
      </c>
      <c r="AO426" s="47">
        <f>AVERAGE($AI$6:AI426)</f>
        <v>8115.4530532411263</v>
      </c>
    </row>
    <row r="427" spans="3:41" x14ac:dyDescent="0.35">
      <c r="C427" s="49">
        <v>422</v>
      </c>
      <c r="D427" s="74">
        <v>24</v>
      </c>
      <c r="E427" s="74">
        <v>3</v>
      </c>
      <c r="F427" s="73">
        <v>33</v>
      </c>
      <c r="G427" s="72">
        <v>10111</v>
      </c>
      <c r="H427" s="73">
        <v>50</v>
      </c>
      <c r="I427" s="86">
        <v>7069.0051322024092</v>
      </c>
      <c r="J427" s="47" t="s">
        <v>118</v>
      </c>
      <c r="L427" s="72">
        <f>AVERAGE($G$6:G427)</f>
        <v>5327.2985781990519</v>
      </c>
      <c r="M427" s="73">
        <f>AVERAGE($H$6:H427)</f>
        <v>25.514218009478672</v>
      </c>
      <c r="N427" s="86">
        <f>AVERAGE($I$6:I427)</f>
        <v>3782.2383733796087</v>
      </c>
      <c r="P427" s="47">
        <v>422</v>
      </c>
      <c r="Q427" s="71">
        <v>18</v>
      </c>
      <c r="R427" s="72">
        <v>5</v>
      </c>
      <c r="S427" s="73">
        <v>30</v>
      </c>
      <c r="T427" s="72">
        <v>10075</v>
      </c>
      <c r="U427" s="73">
        <v>43</v>
      </c>
      <c r="V427" s="86">
        <v>8502.4810354716101</v>
      </c>
      <c r="W427" s="47" t="s">
        <v>117</v>
      </c>
      <c r="Y427" s="72">
        <f>AVERAGE($T$6:T427)</f>
        <v>6352.3436018957345</v>
      </c>
      <c r="Z427" s="73">
        <f>AVERAGE($U$6:U427)</f>
        <v>26.632701421800949</v>
      </c>
      <c r="AA427" s="86">
        <f>AVERAGE($V$6:V427)</f>
        <v>4810.4829131709839</v>
      </c>
      <c r="AC427" s="47">
        <v>422</v>
      </c>
      <c r="AD427" s="74">
        <v>15</v>
      </c>
      <c r="AE427" s="74">
        <v>8</v>
      </c>
      <c r="AF427" s="73">
        <v>17</v>
      </c>
      <c r="AG427" s="72">
        <v>8696</v>
      </c>
      <c r="AH427" s="73">
        <v>24</v>
      </c>
      <c r="AI427" s="86">
        <v>7143.7317664541342</v>
      </c>
      <c r="AJ427" s="47" t="s">
        <v>117</v>
      </c>
      <c r="AM427" s="72">
        <f>AVERAGE($AG$6:AG427)</f>
        <v>9662.3981042654032</v>
      </c>
      <c r="AN427" s="73">
        <f>AVERAGE($AH$6:AH427)</f>
        <v>26.971563981042653</v>
      </c>
      <c r="AO427" s="47">
        <f>AVERAGE($AI$6:AI427)</f>
        <v>8113.1503961634317</v>
      </c>
    </row>
    <row r="428" spans="3:41" x14ac:dyDescent="0.35">
      <c r="C428" s="49">
        <v>423</v>
      </c>
      <c r="D428" s="74">
        <v>12</v>
      </c>
      <c r="E428" s="74">
        <v>8</v>
      </c>
      <c r="F428" s="73">
        <v>17</v>
      </c>
      <c r="G428" s="72">
        <v>4496</v>
      </c>
      <c r="H428" s="73">
        <v>21</v>
      </c>
      <c r="I428" s="86">
        <v>2963.4292791072876</v>
      </c>
      <c r="J428" s="47" t="s">
        <v>117</v>
      </c>
      <c r="L428" s="72">
        <f>AVERAGE($G$6:G428)</f>
        <v>5325.333333333333</v>
      </c>
      <c r="M428" s="73">
        <f>AVERAGE($H$6:H428)</f>
        <v>25.50354609929078</v>
      </c>
      <c r="N428" s="86">
        <f>AVERAGE($I$6:I428)</f>
        <v>3780.3026544806198</v>
      </c>
      <c r="P428" s="47">
        <v>423</v>
      </c>
      <c r="Q428" s="71">
        <v>14</v>
      </c>
      <c r="R428" s="72">
        <v>12</v>
      </c>
      <c r="S428" s="73">
        <v>22</v>
      </c>
      <c r="T428" s="72">
        <v>5964</v>
      </c>
      <c r="U428" s="73">
        <v>24</v>
      </c>
      <c r="V428" s="86">
        <v>4442.2327293852231</v>
      </c>
      <c r="W428" s="47" t="s">
        <v>117</v>
      </c>
      <c r="Y428" s="72">
        <f>AVERAGE($T$6:T428)</f>
        <v>6351.4255319148933</v>
      </c>
      <c r="Z428" s="73">
        <f>AVERAGE($U$6:U428)</f>
        <v>26.626477541371159</v>
      </c>
      <c r="AA428" s="86">
        <f>AVERAGE($V$6:V428)</f>
        <v>4809.612345360616</v>
      </c>
      <c r="AC428" s="47">
        <v>423</v>
      </c>
      <c r="AD428" s="74">
        <v>17</v>
      </c>
      <c r="AE428" s="74">
        <v>5</v>
      </c>
      <c r="AF428" s="73">
        <v>24</v>
      </c>
      <c r="AG428" s="72">
        <v>12785</v>
      </c>
      <c r="AH428" s="73">
        <v>36</v>
      </c>
      <c r="AI428" s="86">
        <v>11259.007631164732</v>
      </c>
      <c r="AJ428" s="47" t="s">
        <v>117</v>
      </c>
      <c r="AM428" s="72">
        <f>AVERAGE($AG$6:AG428)</f>
        <v>9669.7801418439722</v>
      </c>
      <c r="AN428" s="73">
        <f>AVERAGE($AH$6:AH428)</f>
        <v>26.99290780141844</v>
      </c>
      <c r="AO428" s="47">
        <f>AVERAGE($AI$6:AI428)</f>
        <v>8120.5874109033875</v>
      </c>
    </row>
    <row r="429" spans="3:41" x14ac:dyDescent="0.35">
      <c r="C429" s="49">
        <v>424</v>
      </c>
      <c r="D429" s="74">
        <v>6</v>
      </c>
      <c r="E429" s="74">
        <v>7</v>
      </c>
      <c r="F429" s="73">
        <v>31</v>
      </c>
      <c r="G429" s="72">
        <v>6259</v>
      </c>
      <c r="H429" s="73">
        <v>30</v>
      </c>
      <c r="I429" s="86">
        <v>4768.1959685643124</v>
      </c>
      <c r="J429" s="47" t="s">
        <v>117</v>
      </c>
      <c r="L429" s="72">
        <f>AVERAGE($G$6:G429)</f>
        <v>5327.5353773584902</v>
      </c>
      <c r="M429" s="73">
        <f>AVERAGE($H$6:H429)</f>
        <v>25.514150943396228</v>
      </c>
      <c r="N429" s="86">
        <f>AVERAGE($I$6:I429)</f>
        <v>3782.632591542138</v>
      </c>
      <c r="P429" s="47">
        <v>424</v>
      </c>
      <c r="Q429" s="71">
        <v>26</v>
      </c>
      <c r="R429" s="72">
        <v>5</v>
      </c>
      <c r="S429" s="73">
        <v>8</v>
      </c>
      <c r="T429" s="72">
        <v>6855</v>
      </c>
      <c r="U429" s="73">
        <v>29</v>
      </c>
      <c r="V429" s="86">
        <v>5290.3453115292396</v>
      </c>
      <c r="W429" s="47" t="s">
        <v>117</v>
      </c>
      <c r="Y429" s="72">
        <f>AVERAGE($T$6:T429)</f>
        <v>6352.6132075471696</v>
      </c>
      <c r="Z429" s="73">
        <f>AVERAGE($U$6:U429)</f>
        <v>26.632075471698112</v>
      </c>
      <c r="AA429" s="86">
        <f>AVERAGE($V$6:V429)</f>
        <v>4810.7461495261077</v>
      </c>
      <c r="AC429" s="47">
        <v>424</v>
      </c>
      <c r="AD429" s="74">
        <v>15</v>
      </c>
      <c r="AE429" s="74">
        <v>4</v>
      </c>
      <c r="AF429" s="73">
        <v>13</v>
      </c>
      <c r="AG429" s="72">
        <v>8548</v>
      </c>
      <c r="AH429" s="73">
        <v>24</v>
      </c>
      <c r="AI429" s="86">
        <v>6946.7215745057729</v>
      </c>
      <c r="AJ429" s="47" t="s">
        <v>117</v>
      </c>
      <c r="AM429" s="72">
        <f>AVERAGE($AG$6:AG429)</f>
        <v>9667.1344339622647</v>
      </c>
      <c r="AN429" s="73">
        <f>AVERAGE($AH$6:AH429)</f>
        <v>26.985849056603772</v>
      </c>
      <c r="AO429" s="47">
        <f>AVERAGE($AI$6:AI429)</f>
        <v>8117.8188594024496</v>
      </c>
    </row>
    <row r="430" spans="3:41" x14ac:dyDescent="0.35">
      <c r="C430" s="49">
        <v>425</v>
      </c>
      <c r="D430" s="74">
        <v>10</v>
      </c>
      <c r="E430" s="74">
        <v>3</v>
      </c>
      <c r="F430" s="73">
        <v>35</v>
      </c>
      <c r="G430" s="72">
        <v>8511</v>
      </c>
      <c r="H430" s="73">
        <v>42</v>
      </c>
      <c r="I430" s="86">
        <v>7004.5801020479566</v>
      </c>
      <c r="J430" s="47" t="s">
        <v>117</v>
      </c>
      <c r="L430" s="72">
        <f>AVERAGE($G$6:G430)</f>
        <v>5335.0258823529412</v>
      </c>
      <c r="M430" s="73">
        <f>AVERAGE($H$6:H430)</f>
        <v>25.55294117647059</v>
      </c>
      <c r="N430" s="86">
        <f>AVERAGE($I$6:I430)</f>
        <v>3790.2136445080341</v>
      </c>
      <c r="P430" s="47">
        <v>425</v>
      </c>
      <c r="Q430" s="71">
        <v>15</v>
      </c>
      <c r="R430" s="72">
        <v>7</v>
      </c>
      <c r="S430" s="73">
        <v>22</v>
      </c>
      <c r="T430" s="72">
        <v>7159</v>
      </c>
      <c r="U430" s="73">
        <v>30</v>
      </c>
      <c r="V430" s="86">
        <v>5662.6380068493627</v>
      </c>
      <c r="W430" s="47" t="s">
        <v>117</v>
      </c>
      <c r="Y430" s="72">
        <f>AVERAGE($T$6:T430)</f>
        <v>6354.5105882352946</v>
      </c>
      <c r="Z430" s="73">
        <f>AVERAGE($U$6:U430)</f>
        <v>26.64</v>
      </c>
      <c r="AA430" s="86">
        <f>AVERAGE($V$6:V430)</f>
        <v>4812.7506009551043</v>
      </c>
      <c r="AC430" s="47">
        <v>425</v>
      </c>
      <c r="AD430" s="74">
        <v>17</v>
      </c>
      <c r="AE430" s="74">
        <v>3</v>
      </c>
      <c r="AF430" s="73">
        <v>6</v>
      </c>
      <c r="AG430" s="72">
        <v>7111</v>
      </c>
      <c r="AH430" s="73">
        <v>20</v>
      </c>
      <c r="AI430" s="86">
        <v>5590.9316888262138</v>
      </c>
      <c r="AJ430" s="47" t="s">
        <v>117</v>
      </c>
      <c r="AM430" s="72">
        <f>AVERAGE($AG$6:AG430)</f>
        <v>9661.1200000000008</v>
      </c>
      <c r="AN430" s="73">
        <f>AVERAGE($AH$6:AH430)</f>
        <v>26.969411764705882</v>
      </c>
      <c r="AO430" s="47">
        <f>AVERAGE($AI$6:AI430)</f>
        <v>8111.8732425305052</v>
      </c>
    </row>
    <row r="431" spans="3:41" x14ac:dyDescent="0.35">
      <c r="C431" s="49">
        <v>426</v>
      </c>
      <c r="D431" s="74">
        <v>22</v>
      </c>
      <c r="E431" s="74">
        <v>8</v>
      </c>
      <c r="F431" s="73">
        <v>35</v>
      </c>
      <c r="G431" s="72">
        <v>10096</v>
      </c>
      <c r="H431" s="73">
        <v>49</v>
      </c>
      <c r="I431" s="86">
        <v>8561.1562824807315</v>
      </c>
      <c r="J431" s="47" t="s">
        <v>117</v>
      </c>
      <c r="L431" s="72">
        <f>AVERAGE($G$6:G431)</f>
        <v>5346.2018779342725</v>
      </c>
      <c r="M431" s="73">
        <f>AVERAGE($H$6:H431)</f>
        <v>25.607981220657276</v>
      </c>
      <c r="N431" s="86">
        <f>AVERAGE($I$6:I431)</f>
        <v>3801.41304037182</v>
      </c>
      <c r="P431" s="47">
        <v>426</v>
      </c>
      <c r="Q431" s="71">
        <v>18</v>
      </c>
      <c r="R431" s="72">
        <v>8</v>
      </c>
      <c r="S431" s="73">
        <v>27</v>
      </c>
      <c r="T431" s="72">
        <v>8806</v>
      </c>
      <c r="U431" s="73">
        <v>37</v>
      </c>
      <c r="V431" s="86">
        <v>7260.3125239586388</v>
      </c>
      <c r="W431" s="47" t="s">
        <v>117</v>
      </c>
      <c r="Y431" s="72">
        <f>AVERAGE($T$6:T431)</f>
        <v>6360.2652582159626</v>
      </c>
      <c r="Z431" s="73">
        <f>AVERAGE($U$6:U431)</f>
        <v>26.664319248826292</v>
      </c>
      <c r="AA431" s="86">
        <f>AVERAGE($V$6:V431)</f>
        <v>4818.4960514785862</v>
      </c>
      <c r="AC431" s="47">
        <v>426</v>
      </c>
      <c r="AD431" s="74">
        <v>15</v>
      </c>
      <c r="AE431" s="74">
        <v>4</v>
      </c>
      <c r="AF431" s="73">
        <v>27</v>
      </c>
      <c r="AG431" s="72">
        <v>13448</v>
      </c>
      <c r="AH431" s="73">
        <v>38</v>
      </c>
      <c r="AI431" s="86">
        <v>11920.600215631093</v>
      </c>
      <c r="AJ431" s="47" t="s">
        <v>117</v>
      </c>
      <c r="AM431" s="72">
        <f>AVERAGE($AG$6:AG431)</f>
        <v>9670.0093896713606</v>
      </c>
      <c r="AN431" s="73">
        <f>AVERAGE($AH$6:AH431)</f>
        <v>26.995305164319248</v>
      </c>
      <c r="AO431" s="47">
        <f>AVERAGE($AI$6:AI431)</f>
        <v>8120.8139161762811</v>
      </c>
    </row>
    <row r="432" spans="3:41" x14ac:dyDescent="0.35">
      <c r="C432" s="49">
        <v>427</v>
      </c>
      <c r="D432" s="74">
        <v>16</v>
      </c>
      <c r="E432" s="74">
        <v>4</v>
      </c>
      <c r="F432" s="73">
        <v>19</v>
      </c>
      <c r="G432" s="72">
        <v>6348</v>
      </c>
      <c r="H432" s="73">
        <v>31</v>
      </c>
      <c r="I432" s="86">
        <v>4840.3273081177203</v>
      </c>
      <c r="J432" s="47" t="s">
        <v>117</v>
      </c>
      <c r="L432" s="72">
        <f>AVERAGE($G$6:G432)</f>
        <v>5348.5480093676815</v>
      </c>
      <c r="M432" s="73">
        <f>AVERAGE($H$6:H432)</f>
        <v>25.620608899297423</v>
      </c>
      <c r="N432" s="86">
        <f>AVERAGE($I$6:I432)</f>
        <v>3803.8460948630282</v>
      </c>
      <c r="P432" s="47">
        <v>427</v>
      </c>
      <c r="Q432" s="71">
        <v>11</v>
      </c>
      <c r="R432" s="72">
        <v>10</v>
      </c>
      <c r="S432" s="73">
        <v>6</v>
      </c>
      <c r="T432" s="72">
        <v>1980</v>
      </c>
      <c r="U432" s="73">
        <v>7</v>
      </c>
      <c r="V432" s="86">
        <v>472.48604019219079</v>
      </c>
      <c r="W432" s="47" t="s">
        <v>117</v>
      </c>
      <c r="Y432" s="72">
        <f>AVERAGE($T$6:T432)</f>
        <v>6350.0070257611242</v>
      </c>
      <c r="Z432" s="73">
        <f>AVERAGE($U$6:U432)</f>
        <v>26.618266978922716</v>
      </c>
      <c r="AA432" s="86">
        <f>AVERAGE($V$6:V432)</f>
        <v>4808.3180420844728</v>
      </c>
      <c r="AC432" s="47">
        <v>427</v>
      </c>
      <c r="AD432" s="74">
        <v>16</v>
      </c>
      <c r="AE432" s="74">
        <v>10</v>
      </c>
      <c r="AF432" s="73">
        <v>34</v>
      </c>
      <c r="AG432" s="72">
        <v>14370</v>
      </c>
      <c r="AH432" s="73">
        <v>40</v>
      </c>
      <c r="AI432" s="86">
        <v>12832.353399338164</v>
      </c>
      <c r="AJ432" s="47" t="s">
        <v>117</v>
      </c>
      <c r="AM432" s="72">
        <f>AVERAGE($AG$6:AG432)</f>
        <v>9681.0163934426237</v>
      </c>
      <c r="AN432" s="73">
        <f>AVERAGE($AH$6:AH432)</f>
        <v>27.025761124121779</v>
      </c>
      <c r="AO432" s="47">
        <f>AVERAGE($AI$6:AI432)</f>
        <v>8131.8479664881352</v>
      </c>
    </row>
    <row r="433" spans="3:41" x14ac:dyDescent="0.35">
      <c r="C433" s="49">
        <v>428</v>
      </c>
      <c r="D433" s="74">
        <v>14</v>
      </c>
      <c r="E433" s="74">
        <v>3</v>
      </c>
      <c r="F433" s="73">
        <v>28</v>
      </c>
      <c r="G433" s="72">
        <v>7911</v>
      </c>
      <c r="H433" s="73">
        <v>39</v>
      </c>
      <c r="I433" s="86">
        <v>6325.255376196591</v>
      </c>
      <c r="J433" s="47" t="s">
        <v>117</v>
      </c>
      <c r="L433" s="72">
        <f>AVERAGE($G$6:G433)</f>
        <v>5354.5350467289718</v>
      </c>
      <c r="M433" s="73">
        <f>AVERAGE($H$6:H433)</f>
        <v>25.651869158878505</v>
      </c>
      <c r="N433" s="86">
        <f>AVERAGE($I$6:I433)</f>
        <v>3809.7372380437141</v>
      </c>
      <c r="P433" s="47">
        <v>428</v>
      </c>
      <c r="Q433" s="71">
        <v>13</v>
      </c>
      <c r="R433" s="72">
        <v>8</v>
      </c>
      <c r="S433" s="73">
        <v>16</v>
      </c>
      <c r="T433" s="72">
        <v>5126</v>
      </c>
      <c r="U433" s="73">
        <v>21</v>
      </c>
      <c r="V433" s="86">
        <v>3602.2711170494244</v>
      </c>
      <c r="W433" s="47" t="s">
        <v>117</v>
      </c>
      <c r="Y433" s="72">
        <f>AVERAGE($T$6:T433)</f>
        <v>6347.1471962616824</v>
      </c>
      <c r="Z433" s="73">
        <f>AVERAGE($U$6:U433)</f>
        <v>26.605140186915889</v>
      </c>
      <c r="AA433" s="86">
        <f>AVERAGE($V$6:V433)</f>
        <v>4805.5001754371951</v>
      </c>
      <c r="AC433" s="47">
        <v>428</v>
      </c>
      <c r="AD433" s="74">
        <v>12</v>
      </c>
      <c r="AE433" s="74">
        <v>4</v>
      </c>
      <c r="AF433" s="73">
        <v>8</v>
      </c>
      <c r="AG433" s="72">
        <v>5748</v>
      </c>
      <c r="AH433" s="73">
        <v>16</v>
      </c>
      <c r="AI433" s="86">
        <v>4152.5717141575096</v>
      </c>
      <c r="AJ433" s="47" t="s">
        <v>117</v>
      </c>
      <c r="AM433" s="72">
        <f>AVERAGE($AG$6:AG433)</f>
        <v>9671.8271028037379</v>
      </c>
      <c r="AN433" s="73">
        <f>AVERAGE($AH$6:AH433)</f>
        <v>27</v>
      </c>
      <c r="AO433" s="47">
        <f>AVERAGE($AI$6:AI433)</f>
        <v>8122.5505920668029</v>
      </c>
    </row>
    <row r="434" spans="3:41" x14ac:dyDescent="0.35">
      <c r="C434" s="49">
        <v>429</v>
      </c>
      <c r="D434" s="74">
        <v>12</v>
      </c>
      <c r="E434" s="74">
        <v>5</v>
      </c>
      <c r="F434" s="73">
        <v>12</v>
      </c>
      <c r="G434" s="72">
        <v>3985</v>
      </c>
      <c r="H434" s="73">
        <v>19</v>
      </c>
      <c r="I434" s="86">
        <v>2406.7024619326398</v>
      </c>
      <c r="J434" s="47" t="s">
        <v>117</v>
      </c>
      <c r="L434" s="72">
        <f>AVERAGE($G$6:G434)</f>
        <v>5351.3426573426577</v>
      </c>
      <c r="M434" s="73">
        <f>AVERAGE($H$6:H434)</f>
        <v>25.636363636363637</v>
      </c>
      <c r="N434" s="86">
        <f>AVERAGE($I$6:I434)</f>
        <v>3806.4667607101219</v>
      </c>
      <c r="P434" s="47">
        <v>429</v>
      </c>
      <c r="Q434" s="71">
        <v>19</v>
      </c>
      <c r="R434" s="72">
        <v>7</v>
      </c>
      <c r="S434" s="73">
        <v>14</v>
      </c>
      <c r="T434" s="72">
        <v>6239</v>
      </c>
      <c r="U434" s="73">
        <v>26</v>
      </c>
      <c r="V434" s="86">
        <v>4732.9044747384223</v>
      </c>
      <c r="W434" s="47" t="s">
        <v>117</v>
      </c>
      <c r="Y434" s="72">
        <f>AVERAGE($T$6:T434)</f>
        <v>6346.8951048951049</v>
      </c>
      <c r="Z434" s="73">
        <f>AVERAGE($U$6:U434)</f>
        <v>26.603729603729604</v>
      </c>
      <c r="AA434" s="86">
        <f>AVERAGE($V$6:V434)</f>
        <v>4805.3309546896462</v>
      </c>
      <c r="AC434" s="47">
        <v>429</v>
      </c>
      <c r="AD434" s="74">
        <v>24</v>
      </c>
      <c r="AE434" s="74">
        <v>3</v>
      </c>
      <c r="AF434" s="73">
        <v>7</v>
      </c>
      <c r="AG434" s="72">
        <v>9911</v>
      </c>
      <c r="AH434" s="73">
        <v>28</v>
      </c>
      <c r="AI434" s="86">
        <v>8370.3182573050854</v>
      </c>
      <c r="AJ434" s="47" t="s">
        <v>117</v>
      </c>
      <c r="AM434" s="72">
        <f>AVERAGE($AG$6:AG434)</f>
        <v>9672.3846153846152</v>
      </c>
      <c r="AN434" s="73">
        <f>AVERAGE($AH$6:AH434)</f>
        <v>27.002331002331001</v>
      </c>
      <c r="AO434" s="47">
        <f>AVERAGE($AI$6:AI434)</f>
        <v>8123.1281390720205</v>
      </c>
    </row>
    <row r="435" spans="3:41" x14ac:dyDescent="0.35">
      <c r="C435" s="49">
        <v>430</v>
      </c>
      <c r="D435" s="74">
        <v>12</v>
      </c>
      <c r="E435" s="74">
        <v>8</v>
      </c>
      <c r="F435" s="73">
        <v>13</v>
      </c>
      <c r="G435" s="72">
        <v>3696</v>
      </c>
      <c r="H435" s="73">
        <v>17</v>
      </c>
      <c r="I435" s="86">
        <v>2158.4724861577356</v>
      </c>
      <c r="J435" s="47" t="s">
        <v>117</v>
      </c>
      <c r="L435" s="72">
        <f>AVERAGE($G$6:G435)</f>
        <v>5347.4930232558136</v>
      </c>
      <c r="M435" s="73">
        <f>AVERAGE($H$6:H435)</f>
        <v>25.61627906976744</v>
      </c>
      <c r="N435" s="86">
        <f>AVERAGE($I$6:I435)</f>
        <v>3802.6342158855809</v>
      </c>
      <c r="P435" s="47">
        <v>430</v>
      </c>
      <c r="Q435" s="71">
        <v>13</v>
      </c>
      <c r="R435" s="72">
        <v>8</v>
      </c>
      <c r="S435" s="73">
        <v>24</v>
      </c>
      <c r="T435" s="72">
        <v>6966</v>
      </c>
      <c r="U435" s="73">
        <v>29</v>
      </c>
      <c r="V435" s="86">
        <v>5450.3677797396058</v>
      </c>
      <c r="W435" s="47" t="s">
        <v>117</v>
      </c>
      <c r="Y435" s="72">
        <f>AVERAGE($T$6:T435)</f>
        <v>6348.3348837209305</v>
      </c>
      <c r="Z435" s="73">
        <f>AVERAGE($U$6:U435)</f>
        <v>26.609302325581396</v>
      </c>
      <c r="AA435" s="86">
        <f>AVERAGE($V$6:V435)</f>
        <v>4806.8310403292971</v>
      </c>
      <c r="AC435" s="47">
        <v>430</v>
      </c>
      <c r="AD435" s="74">
        <v>19</v>
      </c>
      <c r="AE435" s="74">
        <v>5</v>
      </c>
      <c r="AF435" s="73">
        <v>6</v>
      </c>
      <c r="AG435" s="72">
        <v>7185</v>
      </c>
      <c r="AH435" s="73">
        <v>20</v>
      </c>
      <c r="AI435" s="86">
        <v>5663.214692271652</v>
      </c>
      <c r="AJ435" s="47" t="s">
        <v>117</v>
      </c>
      <c r="AM435" s="72">
        <f>AVERAGE($AG$6:AG435)</f>
        <v>9666.6</v>
      </c>
      <c r="AN435" s="73">
        <f>AVERAGE($AH$6:AH435)</f>
        <v>26.986046511627908</v>
      </c>
      <c r="AO435" s="47">
        <f>AVERAGE($AI$6:AI435)</f>
        <v>8117.4074101259739</v>
      </c>
    </row>
    <row r="436" spans="3:41" x14ac:dyDescent="0.35">
      <c r="C436" s="49">
        <v>431</v>
      </c>
      <c r="D436" s="74">
        <v>21</v>
      </c>
      <c r="E436" s="74">
        <v>7</v>
      </c>
      <c r="F436" s="73">
        <v>20</v>
      </c>
      <c r="G436" s="72">
        <v>7059</v>
      </c>
      <c r="H436" s="73">
        <v>34</v>
      </c>
      <c r="I436" s="86">
        <v>5495.187630574248</v>
      </c>
      <c r="J436" s="47" t="s">
        <v>117</v>
      </c>
      <c r="L436" s="72">
        <f>AVERAGE($G$6:G436)</f>
        <v>5351.4640371229698</v>
      </c>
      <c r="M436" s="73">
        <f>AVERAGE($H$6:H436)</f>
        <v>25.635730858468676</v>
      </c>
      <c r="N436" s="86">
        <f>AVERAGE($I$6:I436)</f>
        <v>3806.5612539707054</v>
      </c>
      <c r="P436" s="47">
        <v>431</v>
      </c>
      <c r="Q436" s="71">
        <v>15</v>
      </c>
      <c r="R436" s="72">
        <v>6</v>
      </c>
      <c r="S436" s="73">
        <v>3</v>
      </c>
      <c r="T436" s="72">
        <v>2982</v>
      </c>
      <c r="U436" s="73">
        <v>12</v>
      </c>
      <c r="V436" s="86">
        <v>1468.7270561523951</v>
      </c>
      <c r="W436" s="47" t="s">
        <v>117</v>
      </c>
      <c r="Y436" s="72">
        <f>AVERAGE($T$6:T436)</f>
        <v>6340.5243619489556</v>
      </c>
      <c r="Z436" s="73">
        <f>AVERAGE($U$6:U436)</f>
        <v>26.575406032482597</v>
      </c>
      <c r="AA436" s="86">
        <f>AVERAGE($V$6:V436)</f>
        <v>4799.086019484339</v>
      </c>
      <c r="AC436" s="47">
        <v>431</v>
      </c>
      <c r="AD436" s="74">
        <v>9</v>
      </c>
      <c r="AE436" s="74">
        <v>5</v>
      </c>
      <c r="AF436" s="73">
        <v>5</v>
      </c>
      <c r="AG436" s="72">
        <v>3335</v>
      </c>
      <c r="AH436" s="73">
        <v>9</v>
      </c>
      <c r="AI436" s="86">
        <v>1788.8909337008024</v>
      </c>
      <c r="AJ436" s="47" t="s">
        <v>117</v>
      </c>
      <c r="AM436" s="72">
        <f>AVERAGE($AG$6:AG436)</f>
        <v>9651.9095127610217</v>
      </c>
      <c r="AN436" s="73">
        <f>AVERAGE($AH$6:AH436)</f>
        <v>26.944315545243619</v>
      </c>
      <c r="AO436" s="47">
        <f>AVERAGE($AI$6:AI436)</f>
        <v>8102.7240772340356</v>
      </c>
    </row>
    <row r="437" spans="3:41" x14ac:dyDescent="0.35">
      <c r="C437" s="49">
        <v>432</v>
      </c>
      <c r="D437" s="74">
        <v>21</v>
      </c>
      <c r="E437" s="74">
        <v>4</v>
      </c>
      <c r="F437" s="73">
        <v>21</v>
      </c>
      <c r="G437" s="72">
        <v>7748</v>
      </c>
      <c r="H437" s="73">
        <v>38</v>
      </c>
      <c r="I437" s="86">
        <v>6231.8367676344988</v>
      </c>
      <c r="J437" s="47" t="s">
        <v>117</v>
      </c>
      <c r="L437" s="72">
        <f>AVERAGE($G$6:G437)</f>
        <v>5357.0115740740739</v>
      </c>
      <c r="M437" s="73">
        <f>AVERAGE($H$6:H437)</f>
        <v>25.664351851851851</v>
      </c>
      <c r="N437" s="86">
        <f>AVERAGE($I$6:I437)</f>
        <v>3812.1753176597422</v>
      </c>
      <c r="P437" s="47">
        <v>432</v>
      </c>
      <c r="Q437" s="71">
        <v>12</v>
      </c>
      <c r="R437" s="72">
        <v>7</v>
      </c>
      <c r="S437" s="73">
        <v>33</v>
      </c>
      <c r="T437" s="72">
        <v>8999</v>
      </c>
      <c r="U437" s="73">
        <v>38</v>
      </c>
      <c r="V437" s="86">
        <v>7443.445255964466</v>
      </c>
      <c r="W437" s="47" t="s">
        <v>117</v>
      </c>
      <c r="Y437" s="72">
        <f>AVERAGE($T$6:T437)</f>
        <v>6346.6782407407409</v>
      </c>
      <c r="Z437" s="73">
        <f>AVERAGE($U$6:U437)</f>
        <v>26.601851851851851</v>
      </c>
      <c r="AA437" s="86">
        <f>AVERAGE($V$6:V437)</f>
        <v>4805.2072214206355</v>
      </c>
      <c r="AC437" s="47">
        <v>432</v>
      </c>
      <c r="AD437" s="74">
        <v>14</v>
      </c>
      <c r="AE437" s="74">
        <v>2</v>
      </c>
      <c r="AF437" s="73">
        <v>4</v>
      </c>
      <c r="AG437" s="72">
        <v>5674</v>
      </c>
      <c r="AH437" s="73">
        <v>16</v>
      </c>
      <c r="AI437" s="86">
        <v>4199.7659612431435</v>
      </c>
      <c r="AJ437" s="47" t="s">
        <v>117</v>
      </c>
      <c r="AM437" s="72">
        <f>AVERAGE($AG$6:AG437)</f>
        <v>9642.7013888888887</v>
      </c>
      <c r="AN437" s="73">
        <f>AVERAGE($AH$6:AH437)</f>
        <v>26.918981481481481</v>
      </c>
      <c r="AO437" s="47">
        <f>AVERAGE($AI$6:AI437)</f>
        <v>8093.6894519655389</v>
      </c>
    </row>
    <row r="438" spans="3:41" x14ac:dyDescent="0.35">
      <c r="C438" s="49">
        <v>433</v>
      </c>
      <c r="D438" s="74">
        <v>13</v>
      </c>
      <c r="E438" s="74">
        <v>2</v>
      </c>
      <c r="F438" s="73">
        <v>31</v>
      </c>
      <c r="G438" s="72">
        <v>8474</v>
      </c>
      <c r="H438" s="73">
        <v>42</v>
      </c>
      <c r="I438" s="86">
        <v>6971.6055750153446</v>
      </c>
      <c r="J438" s="47" t="s">
        <v>117</v>
      </c>
      <c r="L438" s="72">
        <f>AVERAGE($G$6:G438)</f>
        <v>5364.2101616628179</v>
      </c>
      <c r="M438" s="73">
        <f>AVERAGE($H$6:H438)</f>
        <v>25.702078521939953</v>
      </c>
      <c r="N438" s="86">
        <f>AVERAGE($I$6:I438)</f>
        <v>3819.4719233349283</v>
      </c>
      <c r="P438" s="47">
        <v>433</v>
      </c>
      <c r="Q438" s="71">
        <v>9</v>
      </c>
      <c r="R438" s="72">
        <v>6</v>
      </c>
      <c r="S438" s="73">
        <v>35</v>
      </c>
      <c r="T438" s="72">
        <v>8962</v>
      </c>
      <c r="U438" s="73">
        <v>38</v>
      </c>
      <c r="V438" s="86">
        <v>7366.0569023301923</v>
      </c>
      <c r="W438" s="47" t="s">
        <v>117</v>
      </c>
      <c r="Y438" s="72">
        <f>AVERAGE($T$6:T438)</f>
        <v>6352.7182448036956</v>
      </c>
      <c r="Z438" s="73">
        <f>AVERAGE($U$6:U438)</f>
        <v>26.628175519630485</v>
      </c>
      <c r="AA438" s="86">
        <f>AVERAGE($V$6:V438)</f>
        <v>4811.1214239169631</v>
      </c>
      <c r="AC438" s="47">
        <v>433</v>
      </c>
      <c r="AD438" s="74">
        <v>12</v>
      </c>
      <c r="AE438" s="74">
        <v>4</v>
      </c>
      <c r="AF438" s="73">
        <v>12</v>
      </c>
      <c r="AG438" s="72">
        <v>7148</v>
      </c>
      <c r="AH438" s="73">
        <v>20</v>
      </c>
      <c r="AI438" s="86">
        <v>5626.1502040855994</v>
      </c>
      <c r="AJ438" s="47" t="s">
        <v>117</v>
      </c>
      <c r="AM438" s="72">
        <f>AVERAGE($AG$6:AG438)</f>
        <v>9636.9399538106227</v>
      </c>
      <c r="AN438" s="73">
        <f>AVERAGE($AH$6:AH438)</f>
        <v>26.903002309468821</v>
      </c>
      <c r="AO438" s="47">
        <f>AVERAGE($AI$6:AI438)</f>
        <v>8087.9907470050775</v>
      </c>
    </row>
    <row r="439" spans="3:41" x14ac:dyDescent="0.35">
      <c r="C439" s="49">
        <v>434</v>
      </c>
      <c r="D439" s="74">
        <v>24</v>
      </c>
      <c r="E439" s="74">
        <v>8</v>
      </c>
      <c r="F439" s="73">
        <v>4</v>
      </c>
      <c r="G439" s="72">
        <v>4296</v>
      </c>
      <c r="H439" s="73">
        <v>20</v>
      </c>
      <c r="I439" s="86">
        <v>2724.3557546469206</v>
      </c>
      <c r="J439" s="47" t="s">
        <v>117</v>
      </c>
      <c r="L439" s="72">
        <f>AVERAGE($G$6:G439)</f>
        <v>5361.7488479262674</v>
      </c>
      <c r="M439" s="73">
        <f>AVERAGE($H$6:H439)</f>
        <v>25.6889400921659</v>
      </c>
      <c r="N439" s="86">
        <f>AVERAGE($I$6:I439)</f>
        <v>3816.9486141904858</v>
      </c>
      <c r="P439" s="47">
        <v>434</v>
      </c>
      <c r="Q439" s="71">
        <v>17</v>
      </c>
      <c r="R439" s="72">
        <v>5</v>
      </c>
      <c r="S439" s="73">
        <v>5</v>
      </c>
      <c r="T439" s="72">
        <v>4095</v>
      </c>
      <c r="U439" s="73">
        <v>17</v>
      </c>
      <c r="V439" s="86">
        <v>2533.3194486236575</v>
      </c>
      <c r="W439" s="47" t="s">
        <v>117</v>
      </c>
      <c r="Y439" s="72">
        <f>AVERAGE($T$6:T439)</f>
        <v>6347.5161290322585</v>
      </c>
      <c r="Z439" s="73">
        <f>AVERAGE($U$6:U439)</f>
        <v>26.605990783410139</v>
      </c>
      <c r="AA439" s="86">
        <f>AVERAGE($V$6:V439)</f>
        <v>4805.8730322688216</v>
      </c>
      <c r="AC439" s="47">
        <v>434</v>
      </c>
      <c r="AD439" s="74">
        <v>10</v>
      </c>
      <c r="AE439" s="74">
        <v>4</v>
      </c>
      <c r="AF439" s="73">
        <v>26</v>
      </c>
      <c r="AG439" s="72">
        <v>11348</v>
      </c>
      <c r="AH439" s="73">
        <v>32</v>
      </c>
      <c r="AI439" s="86">
        <v>9826.4635870243801</v>
      </c>
      <c r="AJ439" s="47" t="s">
        <v>117</v>
      </c>
      <c r="AM439" s="72">
        <f>AVERAGE($AG$6:AG439)</f>
        <v>9640.882488479263</v>
      </c>
      <c r="AN439" s="73">
        <f>AVERAGE($AH$6:AH439)</f>
        <v>26.914746543778801</v>
      </c>
      <c r="AO439" s="47">
        <f>AVERAGE($AI$6:AI439)</f>
        <v>8091.9964447931397</v>
      </c>
    </row>
    <row r="440" spans="3:41" x14ac:dyDescent="0.35">
      <c r="C440" s="49">
        <v>435</v>
      </c>
      <c r="D440" s="74">
        <v>12</v>
      </c>
      <c r="E440" s="74">
        <v>7</v>
      </c>
      <c r="F440" s="73">
        <v>1</v>
      </c>
      <c r="G440" s="72">
        <v>1459</v>
      </c>
      <c r="H440" s="73">
        <v>6</v>
      </c>
      <c r="I440" s="86">
        <v>-87.132021362089972</v>
      </c>
      <c r="J440" s="47" t="s">
        <v>117</v>
      </c>
      <c r="L440" s="72">
        <f>AVERAGE($G$6:G440)</f>
        <v>5352.7770114942532</v>
      </c>
      <c r="M440" s="73">
        <f>AVERAGE($H$6:H440)</f>
        <v>25.643678160919539</v>
      </c>
      <c r="N440" s="86">
        <f>AVERAGE($I$6:I440)</f>
        <v>3807.9737161777211</v>
      </c>
      <c r="P440" s="47">
        <v>435</v>
      </c>
      <c r="Q440" s="71">
        <v>18</v>
      </c>
      <c r="R440" s="72">
        <v>6</v>
      </c>
      <c r="S440" s="73">
        <v>5</v>
      </c>
      <c r="T440" s="72">
        <v>4132</v>
      </c>
      <c r="U440" s="73">
        <v>17</v>
      </c>
      <c r="V440" s="86">
        <v>2673.1940541657314</v>
      </c>
      <c r="W440" s="47" t="s">
        <v>117</v>
      </c>
      <c r="Y440" s="72">
        <f>AVERAGE($T$6:T440)</f>
        <v>6342.4229885057475</v>
      </c>
      <c r="Z440" s="73">
        <f>AVERAGE($U$6:U440)</f>
        <v>26.583908045977012</v>
      </c>
      <c r="AA440" s="86">
        <f>AVERAGE($V$6:V440)</f>
        <v>4800.9703219743315</v>
      </c>
      <c r="AC440" s="47">
        <v>435</v>
      </c>
      <c r="AD440" s="74">
        <v>12</v>
      </c>
      <c r="AE440" s="74">
        <v>4</v>
      </c>
      <c r="AF440" s="73">
        <v>4</v>
      </c>
      <c r="AG440" s="72">
        <v>4348</v>
      </c>
      <c r="AH440" s="73">
        <v>12</v>
      </c>
      <c r="AI440" s="86">
        <v>2834.075559510572</v>
      </c>
      <c r="AJ440" s="47" t="s">
        <v>117</v>
      </c>
      <c r="AM440" s="72">
        <f>AVERAGE($AG$6:AG440)</f>
        <v>9628.7149425287353</v>
      </c>
      <c r="AN440" s="73">
        <f>AVERAGE($AH$6:AH440)</f>
        <v>26.880459770114943</v>
      </c>
      <c r="AO440" s="47">
        <f>AVERAGE($AI$6:AI440)</f>
        <v>8079.9092703442138</v>
      </c>
    </row>
    <row r="441" spans="3:41" x14ac:dyDescent="0.35">
      <c r="C441" s="49">
        <v>436</v>
      </c>
      <c r="D441" s="74">
        <v>15</v>
      </c>
      <c r="E441" s="74">
        <v>10</v>
      </c>
      <c r="F441" s="73">
        <v>12</v>
      </c>
      <c r="G441" s="72">
        <v>3770</v>
      </c>
      <c r="H441" s="73">
        <v>17</v>
      </c>
      <c r="I441" s="86">
        <v>2186.8719135157889</v>
      </c>
      <c r="J441" s="47" t="s">
        <v>117</v>
      </c>
      <c r="L441" s="72">
        <f>AVERAGE($G$6:G441)</f>
        <v>5349.1467889908254</v>
      </c>
      <c r="M441" s="73">
        <f>AVERAGE($H$6:H441)</f>
        <v>25.623853211009173</v>
      </c>
      <c r="N441" s="86">
        <f>AVERAGE($I$6:I441)</f>
        <v>3804.2555927771205</v>
      </c>
      <c r="P441" s="47">
        <v>436</v>
      </c>
      <c r="Q441" s="71">
        <v>10</v>
      </c>
      <c r="R441" s="72">
        <v>3</v>
      </c>
      <c r="S441" s="73">
        <v>33</v>
      </c>
      <c r="T441" s="72">
        <v>9311</v>
      </c>
      <c r="U441" s="73">
        <v>40</v>
      </c>
      <c r="V441" s="86">
        <v>7731.2585923411234</v>
      </c>
      <c r="W441" s="47" t="s">
        <v>117</v>
      </c>
      <c r="Y441" s="72">
        <f>AVERAGE($T$6:T441)</f>
        <v>6349.2316513761471</v>
      </c>
      <c r="Z441" s="73">
        <f>AVERAGE($U$6:U441)</f>
        <v>26.61467889908257</v>
      </c>
      <c r="AA441" s="86">
        <f>AVERAGE($V$6:V441)</f>
        <v>4807.6911666311353</v>
      </c>
      <c r="AC441" s="47">
        <v>436</v>
      </c>
      <c r="AD441" s="74">
        <v>14</v>
      </c>
      <c r="AE441" s="74">
        <v>3</v>
      </c>
      <c r="AF441" s="73">
        <v>5</v>
      </c>
      <c r="AG441" s="72">
        <v>5711</v>
      </c>
      <c r="AH441" s="73">
        <v>16</v>
      </c>
      <c r="AI441" s="86">
        <v>4110.9865016195636</v>
      </c>
      <c r="AJ441" s="47" t="s">
        <v>117</v>
      </c>
      <c r="AM441" s="72">
        <f>AVERAGE($AG$6:AG441)</f>
        <v>9619.7293577981654</v>
      </c>
      <c r="AN441" s="73">
        <f>AVERAGE($AH$6:AH441)</f>
        <v>26.855504587155963</v>
      </c>
      <c r="AO441" s="47">
        <f>AVERAGE($AI$6:AI441)</f>
        <v>8070.8062364709931</v>
      </c>
    </row>
    <row r="442" spans="3:41" x14ac:dyDescent="0.35">
      <c r="C442" s="49">
        <v>437</v>
      </c>
      <c r="D442" s="74">
        <v>18</v>
      </c>
      <c r="E442" s="74">
        <v>5</v>
      </c>
      <c r="F442" s="73">
        <v>33</v>
      </c>
      <c r="G442" s="72">
        <v>9385</v>
      </c>
      <c r="H442" s="73">
        <v>46</v>
      </c>
      <c r="I442" s="86">
        <v>7818.9641464458782</v>
      </c>
      <c r="J442" s="47" t="s">
        <v>117</v>
      </c>
      <c r="L442" s="72">
        <f>AVERAGE($G$6:G442)</f>
        <v>5358.3821510297485</v>
      </c>
      <c r="M442" s="73">
        <f>AVERAGE($H$6:H442)</f>
        <v>25.670480549199084</v>
      </c>
      <c r="N442" s="86">
        <f>AVERAGE($I$6:I442)</f>
        <v>3813.4425688724723</v>
      </c>
      <c r="P442" s="47">
        <v>437</v>
      </c>
      <c r="Q442" s="71">
        <v>21</v>
      </c>
      <c r="R442" s="72">
        <v>5</v>
      </c>
      <c r="S442" s="73">
        <v>23</v>
      </c>
      <c r="T442" s="72">
        <v>9155</v>
      </c>
      <c r="U442" s="73">
        <v>39</v>
      </c>
      <c r="V442" s="86">
        <v>7608.3002337906864</v>
      </c>
      <c r="W442" s="47" t="s">
        <v>117</v>
      </c>
      <c r="Y442" s="72">
        <f>AVERAGE($T$6:T442)</f>
        <v>6355.652173913043</v>
      </c>
      <c r="Z442" s="73">
        <f>AVERAGE($U$6:U442)</f>
        <v>26.643020594965677</v>
      </c>
      <c r="AA442" s="86">
        <f>AVERAGE($V$6:V442)</f>
        <v>4814.0998830319586</v>
      </c>
      <c r="AC442" s="47">
        <v>437</v>
      </c>
      <c r="AD442" s="74">
        <v>9</v>
      </c>
      <c r="AE442" s="74">
        <v>4</v>
      </c>
      <c r="AF442" s="73">
        <v>13</v>
      </c>
      <c r="AG442" s="72">
        <v>6448</v>
      </c>
      <c r="AH442" s="73">
        <v>18</v>
      </c>
      <c r="AI442" s="86">
        <v>4919.1726856881742</v>
      </c>
      <c r="AJ442" s="47" t="s">
        <v>117</v>
      </c>
      <c r="AM442" s="72">
        <f>AVERAGE($AG$6:AG442)</f>
        <v>9612.4713958810062</v>
      </c>
      <c r="AN442" s="73">
        <f>AVERAGE($AH$6:AH442)</f>
        <v>26.835240274599542</v>
      </c>
      <c r="AO442" s="47">
        <f>AVERAGE($AI$6:AI442)</f>
        <v>8063.594260382245</v>
      </c>
    </row>
    <row r="443" spans="3:41" x14ac:dyDescent="0.35">
      <c r="C443" s="49">
        <v>438</v>
      </c>
      <c r="D443" s="74">
        <v>14</v>
      </c>
      <c r="E443" s="74">
        <v>3</v>
      </c>
      <c r="F443" s="73">
        <v>6</v>
      </c>
      <c r="G443" s="72">
        <v>3511</v>
      </c>
      <c r="H443" s="73">
        <v>17</v>
      </c>
      <c r="I443" s="86">
        <v>1969.34972335148</v>
      </c>
      <c r="J443" s="47" t="s">
        <v>117</v>
      </c>
      <c r="L443" s="72">
        <f>AVERAGE($G$6:G443)</f>
        <v>5354.1643835616442</v>
      </c>
      <c r="M443" s="73">
        <f>AVERAGE($H$6:H443)</f>
        <v>25.650684931506849</v>
      </c>
      <c r="N443" s="86">
        <f>AVERAGE($I$6:I443)</f>
        <v>3809.2323112342965</v>
      </c>
      <c r="P443" s="47">
        <v>438</v>
      </c>
      <c r="Q443" s="71">
        <v>8</v>
      </c>
      <c r="R443" s="72">
        <v>10</v>
      </c>
      <c r="S443" s="73">
        <v>23</v>
      </c>
      <c r="T443" s="72">
        <v>5200</v>
      </c>
      <c r="U443" s="73">
        <v>21</v>
      </c>
      <c r="V443" s="86">
        <v>3639.572255756817</v>
      </c>
      <c r="W443" s="47" t="s">
        <v>117</v>
      </c>
      <c r="Y443" s="72">
        <f>AVERAGE($T$6:T443)</f>
        <v>6353.0136986301368</v>
      </c>
      <c r="Z443" s="73">
        <f>AVERAGE($U$6:U443)</f>
        <v>26.63013698630137</v>
      </c>
      <c r="AA443" s="86">
        <f>AVERAGE($V$6:V443)</f>
        <v>4811.4183131066729</v>
      </c>
      <c r="AC443" s="47">
        <v>438</v>
      </c>
      <c r="AD443" s="74">
        <v>20</v>
      </c>
      <c r="AE443" s="74">
        <v>7</v>
      </c>
      <c r="AF443" s="73">
        <v>20</v>
      </c>
      <c r="AG443" s="72">
        <v>11809</v>
      </c>
      <c r="AH443" s="73">
        <v>33</v>
      </c>
      <c r="AI443" s="86">
        <v>10281.769684402008</v>
      </c>
      <c r="AJ443" s="47" t="s">
        <v>117</v>
      </c>
      <c r="AM443" s="72">
        <f>AVERAGE($AG$6:AG443)</f>
        <v>9617.4863013698632</v>
      </c>
      <c r="AN443" s="73">
        <f>AVERAGE($AH$6:AH443)</f>
        <v>26.849315068493151</v>
      </c>
      <c r="AO443" s="47">
        <f>AVERAGE($AI$6:AI443)</f>
        <v>8068.6585878343449</v>
      </c>
    </row>
    <row r="444" spans="3:41" x14ac:dyDescent="0.35">
      <c r="C444" s="49">
        <v>439</v>
      </c>
      <c r="D444" s="74">
        <v>13</v>
      </c>
      <c r="E444" s="74">
        <v>7</v>
      </c>
      <c r="F444" s="73">
        <v>10</v>
      </c>
      <c r="G444" s="72">
        <v>3459</v>
      </c>
      <c r="H444" s="73">
        <v>16</v>
      </c>
      <c r="I444" s="86">
        <v>1953.8404242097865</v>
      </c>
      <c r="J444" s="47" t="s">
        <v>117</v>
      </c>
      <c r="L444" s="72">
        <f>AVERAGE($G$6:G444)</f>
        <v>5349.8473804100231</v>
      </c>
      <c r="M444" s="73">
        <f>AVERAGE($H$6:H444)</f>
        <v>25.62870159453303</v>
      </c>
      <c r="N444" s="86">
        <f>AVERAGE($I$6:I444)</f>
        <v>3805.0059060246735</v>
      </c>
      <c r="P444" s="47">
        <v>439</v>
      </c>
      <c r="Q444" s="71">
        <v>6</v>
      </c>
      <c r="R444" s="72">
        <v>9</v>
      </c>
      <c r="S444" s="73">
        <v>27</v>
      </c>
      <c r="T444" s="72">
        <v>5853</v>
      </c>
      <c r="U444" s="73">
        <v>24</v>
      </c>
      <c r="V444" s="86">
        <v>4288.8015891440446</v>
      </c>
      <c r="W444" s="47" t="s">
        <v>117</v>
      </c>
      <c r="Y444" s="72">
        <f>AVERAGE($T$6:T444)</f>
        <v>6351.874715261959</v>
      </c>
      <c r="Z444" s="73">
        <f>AVERAGE($U$6:U444)</f>
        <v>26.624145785876994</v>
      </c>
      <c r="AA444" s="86">
        <f>AVERAGE($V$6:V444)</f>
        <v>4810.2278422092631</v>
      </c>
      <c r="AC444" s="47">
        <v>439</v>
      </c>
      <c r="AD444" s="74">
        <v>16</v>
      </c>
      <c r="AE444" s="74">
        <v>4</v>
      </c>
      <c r="AF444" s="73">
        <v>6</v>
      </c>
      <c r="AG444" s="72">
        <v>6448</v>
      </c>
      <c r="AH444" s="73">
        <v>18</v>
      </c>
      <c r="AI444" s="86">
        <v>4954.7768938656645</v>
      </c>
      <c r="AJ444" s="47" t="s">
        <v>117</v>
      </c>
      <c r="AM444" s="72">
        <f>AVERAGE($AG$6:AG444)</f>
        <v>9610.2665148063788</v>
      </c>
      <c r="AN444" s="73">
        <f>AVERAGE($AH$6:AH444)</f>
        <v>26.829157175398635</v>
      </c>
      <c r="AO444" s="47">
        <f>AVERAGE($AI$6:AI444)</f>
        <v>8061.5654632467176</v>
      </c>
    </row>
    <row r="445" spans="3:41" x14ac:dyDescent="0.35">
      <c r="C445" s="49">
        <v>440</v>
      </c>
      <c r="D445" s="74">
        <v>14</v>
      </c>
      <c r="E445" s="74">
        <v>2</v>
      </c>
      <c r="F445" s="73">
        <v>28</v>
      </c>
      <c r="G445" s="72">
        <v>8074</v>
      </c>
      <c r="H445" s="73">
        <v>40</v>
      </c>
      <c r="I445" s="86">
        <v>6557.2082128686843</v>
      </c>
      <c r="J445" s="47" t="s">
        <v>117</v>
      </c>
      <c r="L445" s="72">
        <f>AVERAGE($G$6:G445)</f>
        <v>5356.0386363636362</v>
      </c>
      <c r="M445" s="73">
        <f>AVERAGE($H$6:H445)</f>
        <v>25.661363636363635</v>
      </c>
      <c r="N445" s="86">
        <f>AVERAGE($I$6:I445)</f>
        <v>3811.2609112675009</v>
      </c>
      <c r="P445" s="47">
        <v>440</v>
      </c>
      <c r="Q445" s="71">
        <v>13</v>
      </c>
      <c r="R445" s="72">
        <v>1</v>
      </c>
      <c r="S445" s="73">
        <v>3</v>
      </c>
      <c r="T445" s="72">
        <v>3487</v>
      </c>
      <c r="U445" s="73">
        <v>15</v>
      </c>
      <c r="V445" s="86">
        <v>1948.1179684862138</v>
      </c>
      <c r="W445" s="47" t="s">
        <v>117</v>
      </c>
      <c r="Y445" s="72">
        <f>AVERAGE($T$6:T445)</f>
        <v>6345.363636363636</v>
      </c>
      <c r="Z445" s="73">
        <f>AVERAGE($U$6:U445)</f>
        <v>26.597727272727273</v>
      </c>
      <c r="AA445" s="86">
        <f>AVERAGE($V$6:V445)</f>
        <v>4803.7230470417107</v>
      </c>
      <c r="AC445" s="47">
        <v>440</v>
      </c>
      <c r="AD445" s="74">
        <v>17</v>
      </c>
      <c r="AE445" s="74">
        <v>7</v>
      </c>
      <c r="AF445" s="73">
        <v>24</v>
      </c>
      <c r="AG445" s="72">
        <v>12159</v>
      </c>
      <c r="AH445" s="73">
        <v>34</v>
      </c>
      <c r="AI445" s="86">
        <v>10633.427447909955</v>
      </c>
      <c r="AJ445" s="47" t="s">
        <v>117</v>
      </c>
      <c r="AM445" s="72">
        <f>AVERAGE($AG$6:AG445)</f>
        <v>9616.0590909090915</v>
      </c>
      <c r="AN445" s="73">
        <f>AVERAGE($AH$6:AH445)</f>
        <v>26.845454545454544</v>
      </c>
      <c r="AO445" s="47">
        <f>AVERAGE($AI$6:AI445)</f>
        <v>8067.4106041209516</v>
      </c>
    </row>
    <row r="446" spans="3:41" x14ac:dyDescent="0.35">
      <c r="C446" s="49">
        <v>441</v>
      </c>
      <c r="D446" s="74">
        <v>12</v>
      </c>
      <c r="E446" s="74">
        <v>6</v>
      </c>
      <c r="F446" s="73">
        <v>8</v>
      </c>
      <c r="G446" s="72">
        <v>3022</v>
      </c>
      <c r="H446" s="73">
        <v>14</v>
      </c>
      <c r="I446" s="86">
        <v>1514.5006798407069</v>
      </c>
      <c r="J446" s="47" t="s">
        <v>117</v>
      </c>
      <c r="L446" s="72">
        <f>AVERAGE($G$6:G446)</f>
        <v>5350.7460317460318</v>
      </c>
      <c r="M446" s="73">
        <f>AVERAGE($H$6:H446)</f>
        <v>25.634920634920636</v>
      </c>
      <c r="N446" s="86">
        <f>AVERAGE($I$6:I446)</f>
        <v>3806.0528381803656</v>
      </c>
      <c r="P446" s="47">
        <v>441</v>
      </c>
      <c r="Q446" s="71">
        <v>21</v>
      </c>
      <c r="R446" s="72">
        <v>4</v>
      </c>
      <c r="S446" s="73">
        <v>1</v>
      </c>
      <c r="T446" s="72">
        <v>4288</v>
      </c>
      <c r="U446" s="73">
        <v>18</v>
      </c>
      <c r="V446" s="86">
        <v>2755.2623513062545</v>
      </c>
      <c r="W446" s="47" t="s">
        <v>117</v>
      </c>
      <c r="Y446" s="72">
        <f>AVERAGE($T$6:T446)</f>
        <v>6340.6984126984125</v>
      </c>
      <c r="Z446" s="73">
        <f>AVERAGE($U$6:U446)</f>
        <v>26.578231292517007</v>
      </c>
      <c r="AA446" s="86">
        <f>AVERAGE($V$6:V446)</f>
        <v>4799.0780114504742</v>
      </c>
      <c r="AC446" s="47">
        <v>441</v>
      </c>
      <c r="AD446" s="74">
        <v>19</v>
      </c>
      <c r="AE446" s="74">
        <v>8</v>
      </c>
      <c r="AF446" s="73">
        <v>1</v>
      </c>
      <c r="AG446" s="72">
        <v>4496</v>
      </c>
      <c r="AH446" s="73">
        <v>12</v>
      </c>
      <c r="AI446" s="86">
        <v>2939.0517482741739</v>
      </c>
      <c r="AJ446" s="47" t="s">
        <v>117</v>
      </c>
      <c r="AM446" s="72">
        <f>AVERAGE($AG$6:AG446)</f>
        <v>9604.4489795918362</v>
      </c>
      <c r="AN446" s="73">
        <f>AVERAGE($AH$6:AH446)</f>
        <v>26.811791383219955</v>
      </c>
      <c r="AO446" s="47">
        <f>AVERAGE($AI$6:AI446)</f>
        <v>8055.781672475041</v>
      </c>
    </row>
    <row r="447" spans="3:41" x14ac:dyDescent="0.35">
      <c r="C447" s="49">
        <v>442</v>
      </c>
      <c r="D447" s="74">
        <v>19</v>
      </c>
      <c r="E447" s="74">
        <v>4</v>
      </c>
      <c r="F447" s="73">
        <v>12</v>
      </c>
      <c r="G447" s="72">
        <v>5548</v>
      </c>
      <c r="H447" s="73">
        <v>27</v>
      </c>
      <c r="I447" s="86">
        <v>3951.0362256054827</v>
      </c>
      <c r="J447" s="47" t="s">
        <v>117</v>
      </c>
      <c r="L447" s="72">
        <f>AVERAGE($G$6:G447)</f>
        <v>5351.1923076923076</v>
      </c>
      <c r="M447" s="73">
        <f>AVERAGE($H$6:H447)</f>
        <v>25.638009049773757</v>
      </c>
      <c r="N447" s="86">
        <f>AVERAGE($I$6:I447)</f>
        <v>3806.3808548939974</v>
      </c>
      <c r="P447" s="47">
        <v>442</v>
      </c>
      <c r="Q447" s="71">
        <v>14</v>
      </c>
      <c r="R447" s="72">
        <v>5</v>
      </c>
      <c r="S447" s="73">
        <v>6</v>
      </c>
      <c r="T447" s="72">
        <v>3635</v>
      </c>
      <c r="U447" s="73">
        <v>15</v>
      </c>
      <c r="V447" s="86">
        <v>2137.7301445041949</v>
      </c>
      <c r="W447" s="47" t="s">
        <v>117</v>
      </c>
      <c r="Y447" s="72">
        <f>AVERAGE($T$6:T447)</f>
        <v>6334.5769230769229</v>
      </c>
      <c r="Z447" s="73">
        <f>AVERAGE($U$6:U447)</f>
        <v>26.552036199095024</v>
      </c>
      <c r="AA447" s="86">
        <f>AVERAGE($V$6:V447)</f>
        <v>4793.0568624302332</v>
      </c>
      <c r="AC447" s="47">
        <v>442</v>
      </c>
      <c r="AD447" s="74">
        <v>13</v>
      </c>
      <c r="AE447" s="74">
        <v>8</v>
      </c>
      <c r="AF447" s="73">
        <v>11</v>
      </c>
      <c r="AG447" s="72">
        <v>5896</v>
      </c>
      <c r="AH447" s="73">
        <v>16</v>
      </c>
      <c r="AI447" s="86">
        <v>4354.3590374169426</v>
      </c>
      <c r="AJ447" s="47" t="s">
        <v>117</v>
      </c>
      <c r="AM447" s="72">
        <f>AVERAGE($AG$6:AG447)</f>
        <v>9596.0588235294126</v>
      </c>
      <c r="AN447" s="73">
        <f>AVERAGE($AH$6:AH447)</f>
        <v>26.787330316742082</v>
      </c>
      <c r="AO447" s="47">
        <f>AVERAGE($AI$6:AI447)</f>
        <v>8047.4074131197058</v>
      </c>
    </row>
    <row r="448" spans="3:41" x14ac:dyDescent="0.35">
      <c r="C448" s="49">
        <v>443</v>
      </c>
      <c r="D448" s="74">
        <v>14</v>
      </c>
      <c r="E448" s="74">
        <v>11</v>
      </c>
      <c r="F448" s="73">
        <v>28</v>
      </c>
      <c r="G448" s="72">
        <v>6607</v>
      </c>
      <c r="H448" s="73">
        <v>31</v>
      </c>
      <c r="I448" s="86">
        <v>5103.1658299804367</v>
      </c>
      <c r="J448" s="47" t="s">
        <v>117</v>
      </c>
      <c r="L448" s="72">
        <f>AVERAGE($G$6:G448)</f>
        <v>5354.0270880361177</v>
      </c>
      <c r="M448" s="73">
        <f>AVERAGE($H$6:H448)</f>
        <v>25.650112866817157</v>
      </c>
      <c r="N448" s="86">
        <f>AVERAGE($I$6:I448)</f>
        <v>3809.3081347474658</v>
      </c>
      <c r="P448" s="47">
        <v>443</v>
      </c>
      <c r="Q448" s="71">
        <v>10</v>
      </c>
      <c r="R448" s="72">
        <v>6</v>
      </c>
      <c r="S448" s="73">
        <v>22</v>
      </c>
      <c r="T448" s="72">
        <v>6202</v>
      </c>
      <c r="U448" s="73">
        <v>26</v>
      </c>
      <c r="V448" s="86">
        <v>4618.1015494173826</v>
      </c>
      <c r="W448" s="47" t="s">
        <v>117</v>
      </c>
      <c r="Y448" s="72">
        <f>AVERAGE($T$6:T448)</f>
        <v>6334.2776523702032</v>
      </c>
      <c r="Z448" s="73">
        <f>AVERAGE($U$6:U448)</f>
        <v>26.55079006772009</v>
      </c>
      <c r="AA448" s="86">
        <f>AVERAGE($V$6:V448)</f>
        <v>4792.6619294437478</v>
      </c>
      <c r="AC448" s="47">
        <v>443</v>
      </c>
      <c r="AD448" s="74">
        <v>9</v>
      </c>
      <c r="AE448" s="74">
        <v>13</v>
      </c>
      <c r="AF448" s="73">
        <v>26</v>
      </c>
      <c r="AG448" s="72">
        <v>8181</v>
      </c>
      <c r="AH448" s="73">
        <v>22</v>
      </c>
      <c r="AI448" s="86">
        <v>6654.5813411898043</v>
      </c>
      <c r="AJ448" s="47" t="s">
        <v>117</v>
      </c>
      <c r="AM448" s="72">
        <f>AVERAGE($AG$6:AG448)</f>
        <v>9592.8645598194125</v>
      </c>
      <c r="AN448" s="73">
        <f>AVERAGE($AH$6:AH448)</f>
        <v>26.776523702031604</v>
      </c>
      <c r="AO448" s="47">
        <f>AVERAGE($AI$6:AI448)</f>
        <v>8044.2633362079005</v>
      </c>
    </row>
    <row r="449" spans="3:41" x14ac:dyDescent="0.35">
      <c r="C449" s="49">
        <v>444</v>
      </c>
      <c r="D449" s="74">
        <v>15</v>
      </c>
      <c r="E449" s="74">
        <v>6</v>
      </c>
      <c r="F449" s="73">
        <v>18</v>
      </c>
      <c r="G449" s="72">
        <v>5622</v>
      </c>
      <c r="H449" s="73">
        <v>27</v>
      </c>
      <c r="I449" s="86">
        <v>4105.5555990456705</v>
      </c>
      <c r="J449" s="47" t="s">
        <v>117</v>
      </c>
      <c r="L449" s="72">
        <f>AVERAGE($G$6:G449)</f>
        <v>5354.6306306306305</v>
      </c>
      <c r="M449" s="73">
        <f>AVERAGE($H$6:H449)</f>
        <v>25.653153153153152</v>
      </c>
      <c r="N449" s="86">
        <f>AVERAGE($I$6:I449)</f>
        <v>3809.9753587661553</v>
      </c>
      <c r="P449" s="47">
        <v>444</v>
      </c>
      <c r="Q449" s="71">
        <v>14</v>
      </c>
      <c r="R449" s="72">
        <v>7</v>
      </c>
      <c r="S449" s="73">
        <v>8</v>
      </c>
      <c r="T449" s="72">
        <v>3709</v>
      </c>
      <c r="U449" s="73">
        <v>15</v>
      </c>
      <c r="V449" s="86">
        <v>2153.9402987446156</v>
      </c>
      <c r="W449" s="47" t="s">
        <v>117</v>
      </c>
      <c r="Y449" s="72">
        <f>AVERAGE($T$6:T449)</f>
        <v>6328.364864864865</v>
      </c>
      <c r="Z449" s="73">
        <f>AVERAGE($U$6:U449)</f>
        <v>26.524774774774773</v>
      </c>
      <c r="AA449" s="86">
        <f>AVERAGE($V$6:V449)</f>
        <v>4786.7188627079386</v>
      </c>
      <c r="AC449" s="47">
        <v>444</v>
      </c>
      <c r="AD449" s="74">
        <v>13</v>
      </c>
      <c r="AE449" s="74">
        <v>5</v>
      </c>
      <c r="AF449" s="73">
        <v>6</v>
      </c>
      <c r="AG449" s="72">
        <v>5085</v>
      </c>
      <c r="AH449" s="73">
        <v>14</v>
      </c>
      <c r="AI449" s="86">
        <v>3524.969180929651</v>
      </c>
      <c r="AJ449" s="47" t="s">
        <v>117</v>
      </c>
      <c r="AM449" s="72">
        <f>AVERAGE($AG$6:AG449)</f>
        <v>9582.7117117117123</v>
      </c>
      <c r="AN449" s="73">
        <f>AVERAGE($AH$6:AH449)</f>
        <v>26.747747747747749</v>
      </c>
      <c r="AO449" s="47">
        <f>AVERAGE($AI$6:AI449)</f>
        <v>8034.0847457680838</v>
      </c>
    </row>
    <row r="450" spans="3:41" x14ac:dyDescent="0.35">
      <c r="C450" s="49">
        <v>445</v>
      </c>
      <c r="D450" s="74">
        <v>13</v>
      </c>
      <c r="E450" s="74">
        <v>6</v>
      </c>
      <c r="F450" s="73">
        <v>25</v>
      </c>
      <c r="G450" s="72">
        <v>6622</v>
      </c>
      <c r="H450" s="73">
        <v>32</v>
      </c>
      <c r="I450" s="86">
        <v>5071.1042868973755</v>
      </c>
      <c r="J450" s="47" t="s">
        <v>117</v>
      </c>
      <c r="L450" s="72">
        <f>AVERAGE($G$6:G450)</f>
        <v>5357.4786516853928</v>
      </c>
      <c r="M450" s="73">
        <f>AVERAGE($H$6:H450)</f>
        <v>25.66741573033708</v>
      </c>
      <c r="N450" s="86">
        <f>AVERAGE($I$6:I450)</f>
        <v>3812.8093563574616</v>
      </c>
      <c r="P450" s="47">
        <v>445</v>
      </c>
      <c r="Q450" s="71">
        <v>15</v>
      </c>
      <c r="R450" s="72">
        <v>8</v>
      </c>
      <c r="S450" s="73">
        <v>27</v>
      </c>
      <c r="T450" s="72">
        <v>8116</v>
      </c>
      <c r="U450" s="73">
        <v>34</v>
      </c>
      <c r="V450" s="86">
        <v>6591.0087828219876</v>
      </c>
      <c r="W450" s="47" t="s">
        <v>117</v>
      </c>
      <c r="Y450" s="72">
        <f>AVERAGE($T$6:T450)</f>
        <v>6332.3820224719102</v>
      </c>
      <c r="Z450" s="73">
        <f>AVERAGE($U$6:U450)</f>
        <v>26.541573033707866</v>
      </c>
      <c r="AA450" s="86">
        <f>AVERAGE($V$6:V450)</f>
        <v>4790.7734467980827</v>
      </c>
      <c r="AC450" s="47">
        <v>445</v>
      </c>
      <c r="AD450" s="74">
        <v>18</v>
      </c>
      <c r="AE450" s="74">
        <v>5</v>
      </c>
      <c r="AF450" s="73">
        <v>17</v>
      </c>
      <c r="AG450" s="72">
        <v>10685</v>
      </c>
      <c r="AH450" s="73">
        <v>30</v>
      </c>
      <c r="AI450" s="86">
        <v>9153.397375867673</v>
      </c>
      <c r="AJ450" s="47" t="s">
        <v>117</v>
      </c>
      <c r="AM450" s="72">
        <f>AVERAGE($AG$6:AG450)</f>
        <v>9585.188764044944</v>
      </c>
      <c r="AN450" s="73">
        <f>AVERAGE($AH$6:AH450)</f>
        <v>26.755056179775281</v>
      </c>
      <c r="AO450" s="47">
        <f>AVERAGE($AI$6:AI450)</f>
        <v>8036.6000550492072</v>
      </c>
    </row>
    <row r="451" spans="3:41" x14ac:dyDescent="0.35">
      <c r="C451" s="49">
        <v>446</v>
      </c>
      <c r="D451" s="74">
        <v>14</v>
      </c>
      <c r="E451" s="74">
        <v>7</v>
      </c>
      <c r="F451" s="73">
        <v>27</v>
      </c>
      <c r="G451" s="72">
        <v>7059</v>
      </c>
      <c r="H451" s="73">
        <v>34</v>
      </c>
      <c r="I451" s="86">
        <v>5490.4195216874086</v>
      </c>
      <c r="J451" s="47" t="s">
        <v>117</v>
      </c>
      <c r="L451" s="72">
        <f>AVERAGE($G$6:G451)</f>
        <v>5361.2937219730939</v>
      </c>
      <c r="M451" s="73">
        <f>AVERAGE($H$6:H451)</f>
        <v>25.68609865470852</v>
      </c>
      <c r="N451" s="86">
        <f>AVERAGE($I$6:I451)</f>
        <v>3816.5708141272598</v>
      </c>
      <c r="P451" s="47">
        <v>446</v>
      </c>
      <c r="Q451" s="71">
        <v>16</v>
      </c>
      <c r="R451" s="72">
        <v>3</v>
      </c>
      <c r="S451" s="73">
        <v>13</v>
      </c>
      <c r="T451" s="72">
        <v>6091</v>
      </c>
      <c r="U451" s="73">
        <v>26</v>
      </c>
      <c r="V451" s="86">
        <v>4577.8792178707208</v>
      </c>
      <c r="W451" s="47" t="s">
        <v>117</v>
      </c>
      <c r="Y451" s="72">
        <f>AVERAGE($T$6:T451)</f>
        <v>6331.8408071748881</v>
      </c>
      <c r="Z451" s="73">
        <f>AVERAGE($U$6:U451)</f>
        <v>26.54035874439462</v>
      </c>
      <c r="AA451" s="86">
        <f>AVERAGE($V$6:V451)</f>
        <v>4790.2961054776179</v>
      </c>
      <c r="AC451" s="47">
        <v>446</v>
      </c>
      <c r="AD451" s="74">
        <v>16</v>
      </c>
      <c r="AE451" s="74">
        <v>9</v>
      </c>
      <c r="AF451" s="73">
        <v>10</v>
      </c>
      <c r="AG451" s="72">
        <v>6283</v>
      </c>
      <c r="AH451" s="73">
        <v>17</v>
      </c>
      <c r="AI451" s="86">
        <v>4754.1789334699497</v>
      </c>
      <c r="AJ451" s="47" t="s">
        <v>117</v>
      </c>
      <c r="AM451" s="72">
        <f>AVERAGE($AG$6:AG451)</f>
        <v>9577.7847533632284</v>
      </c>
      <c r="AN451" s="73">
        <f>AVERAGE($AH$6:AH451)</f>
        <v>26.733183856502244</v>
      </c>
      <c r="AO451" s="47">
        <f>AVERAGE($AI$6:AI451)</f>
        <v>8029.2403664358008</v>
      </c>
    </row>
    <row r="452" spans="3:41" x14ac:dyDescent="0.35">
      <c r="C452" s="49">
        <v>447</v>
      </c>
      <c r="D452" s="74">
        <v>11</v>
      </c>
      <c r="E452" s="74">
        <v>4</v>
      </c>
      <c r="F452" s="73">
        <v>3</v>
      </c>
      <c r="G452" s="72">
        <v>2148</v>
      </c>
      <c r="H452" s="73">
        <v>10</v>
      </c>
      <c r="I452" s="86">
        <v>635.41714026473346</v>
      </c>
      <c r="J452" s="47" t="s">
        <v>117</v>
      </c>
      <c r="L452" s="72">
        <f>AVERAGE($G$6:G452)</f>
        <v>5354.1051454138706</v>
      </c>
      <c r="M452" s="73">
        <f>AVERAGE($H$6:H452)</f>
        <v>25.651006711409394</v>
      </c>
      <c r="N452" s="86">
        <f>AVERAGE($I$6:I452)</f>
        <v>3809.4541392416613</v>
      </c>
      <c r="P452" s="47">
        <v>447</v>
      </c>
      <c r="Q452" s="71">
        <v>17</v>
      </c>
      <c r="R452" s="72">
        <v>6</v>
      </c>
      <c r="S452" s="73">
        <v>0</v>
      </c>
      <c r="T452" s="72">
        <v>2752</v>
      </c>
      <c r="U452" s="73">
        <v>11</v>
      </c>
      <c r="V452" s="86">
        <v>1169.8412710296461</v>
      </c>
      <c r="W452" s="47" t="s">
        <v>117</v>
      </c>
      <c r="Y452" s="72">
        <f>AVERAGE($T$6:T452)</f>
        <v>6323.8322147651006</v>
      </c>
      <c r="Z452" s="73">
        <f>AVERAGE($U$6:U452)</f>
        <v>26.50559284116331</v>
      </c>
      <c r="AA452" s="86">
        <f>AVERAGE($V$6:V452)</f>
        <v>4782.1966539464147</v>
      </c>
      <c r="AC452" s="47">
        <v>447</v>
      </c>
      <c r="AD452" s="74">
        <v>23</v>
      </c>
      <c r="AE452" s="74">
        <v>3</v>
      </c>
      <c r="AF452" s="73">
        <v>3</v>
      </c>
      <c r="AG452" s="72">
        <v>8161</v>
      </c>
      <c r="AH452" s="73">
        <v>23</v>
      </c>
      <c r="AI452" s="86">
        <v>6621.5134020064816</v>
      </c>
      <c r="AJ452" s="47" t="s">
        <v>117</v>
      </c>
      <c r="AM452" s="72">
        <f>AVERAGE($AG$6:AG452)</f>
        <v>9574.6152125279641</v>
      </c>
      <c r="AN452" s="73">
        <f>AVERAGE($AH$6:AH452)</f>
        <v>26.724832214765101</v>
      </c>
      <c r="AO452" s="47">
        <f>AVERAGE($AI$6:AI452)</f>
        <v>8026.0910891104559</v>
      </c>
    </row>
    <row r="453" spans="3:41" x14ac:dyDescent="0.35">
      <c r="C453" s="49">
        <v>448</v>
      </c>
      <c r="D453" s="74">
        <v>13</v>
      </c>
      <c r="E453" s="74">
        <v>3</v>
      </c>
      <c r="F453" s="73">
        <v>22</v>
      </c>
      <c r="G453" s="72">
        <v>6511</v>
      </c>
      <c r="H453" s="73">
        <v>32</v>
      </c>
      <c r="I453" s="86">
        <v>4944.7793982602907</v>
      </c>
      <c r="J453" s="47" t="s">
        <v>117</v>
      </c>
      <c r="L453" s="72">
        <f>AVERAGE($G$6:G453)</f>
        <v>5356.6875</v>
      </c>
      <c r="M453" s="73">
        <f>AVERAGE($H$6:H453)</f>
        <v>25.665178571428573</v>
      </c>
      <c r="N453" s="86">
        <f>AVERAGE($I$6:I453)</f>
        <v>3811.9883474091139</v>
      </c>
      <c r="P453" s="47">
        <v>448</v>
      </c>
      <c r="Q453" s="71">
        <v>12</v>
      </c>
      <c r="R453" s="72">
        <v>7</v>
      </c>
      <c r="S453" s="73">
        <v>27</v>
      </c>
      <c r="T453" s="72">
        <v>7619</v>
      </c>
      <c r="U453" s="73">
        <v>32</v>
      </c>
      <c r="V453" s="86">
        <v>6077.5536559865932</v>
      </c>
      <c r="W453" s="47" t="s">
        <v>117</v>
      </c>
      <c r="Y453" s="72">
        <f>AVERAGE($T$6:T453)</f>
        <v>6326.7232142857147</v>
      </c>
      <c r="Z453" s="73">
        <f>AVERAGE($U$6:U453)</f>
        <v>26.517857142857142</v>
      </c>
      <c r="AA453" s="86">
        <f>AVERAGE($V$6:V453)</f>
        <v>4785.0880758259682</v>
      </c>
      <c r="AC453" s="47">
        <v>448</v>
      </c>
      <c r="AD453" s="74">
        <v>10</v>
      </c>
      <c r="AE453" s="74">
        <v>5</v>
      </c>
      <c r="AF453" s="73">
        <v>5</v>
      </c>
      <c r="AG453" s="72">
        <v>3685</v>
      </c>
      <c r="AH453" s="73">
        <v>10</v>
      </c>
      <c r="AI453" s="86">
        <v>2175.0921261379949</v>
      </c>
      <c r="AJ453" s="47" t="s">
        <v>117</v>
      </c>
      <c r="AM453" s="72">
        <f>AVERAGE($AG$6:AG453)</f>
        <v>9561.46875</v>
      </c>
      <c r="AN453" s="73">
        <f>AVERAGE($AH$6:AH453)</f>
        <v>26.6875</v>
      </c>
      <c r="AO453" s="47">
        <f>AVERAGE($AI$6:AI453)</f>
        <v>8013.0308235681068</v>
      </c>
    </row>
    <row r="454" spans="3:41" x14ac:dyDescent="0.35">
      <c r="C454" s="49">
        <v>449</v>
      </c>
      <c r="D454" s="74">
        <v>15</v>
      </c>
      <c r="E454" s="74">
        <v>8</v>
      </c>
      <c r="F454" s="73">
        <v>25</v>
      </c>
      <c r="G454" s="72">
        <v>6696</v>
      </c>
      <c r="H454" s="73">
        <v>32</v>
      </c>
      <c r="I454" s="86">
        <v>5195.3666135861376</v>
      </c>
      <c r="J454" s="47" t="s">
        <v>117</v>
      </c>
      <c r="L454" s="72">
        <f>AVERAGE($G$6:G454)</f>
        <v>5359.6703786191538</v>
      </c>
      <c r="M454" s="73">
        <f>AVERAGE($H$6:H454)</f>
        <v>25.679287305122493</v>
      </c>
      <c r="N454" s="86">
        <f>AVERAGE($I$6:I454)</f>
        <v>3815.0693680464792</v>
      </c>
      <c r="P454" s="47">
        <v>449</v>
      </c>
      <c r="Q454" s="71">
        <v>14</v>
      </c>
      <c r="R454" s="72">
        <v>4</v>
      </c>
      <c r="S454" s="73">
        <v>9</v>
      </c>
      <c r="T454" s="72">
        <v>4518</v>
      </c>
      <c r="U454" s="73">
        <v>19</v>
      </c>
      <c r="V454" s="86">
        <v>2951.6483844082545</v>
      </c>
      <c r="W454" s="47" t="s">
        <v>117</v>
      </c>
      <c r="Y454" s="72">
        <f>AVERAGE($T$6:T454)</f>
        <v>6322.694877505568</v>
      </c>
      <c r="Z454" s="73">
        <f>AVERAGE($U$6:U454)</f>
        <v>26.501113585746104</v>
      </c>
      <c r="AA454" s="86">
        <f>AVERAGE($V$6:V454)</f>
        <v>4781.0046912125654</v>
      </c>
      <c r="AC454" s="47">
        <v>449</v>
      </c>
      <c r="AD454" s="74">
        <v>14</v>
      </c>
      <c r="AE454" s="74">
        <v>7</v>
      </c>
      <c r="AF454" s="73">
        <v>0</v>
      </c>
      <c r="AG454" s="72">
        <v>2709</v>
      </c>
      <c r="AH454" s="73">
        <v>7</v>
      </c>
      <c r="AI454" s="86">
        <v>1104.3233476335138</v>
      </c>
      <c r="AJ454" s="47" t="s">
        <v>117</v>
      </c>
      <c r="AM454" s="72">
        <f>AVERAGE($AG$6:AG454)</f>
        <v>9546.2071269487751</v>
      </c>
      <c r="AN454" s="73">
        <f>AVERAGE($AH$6:AH454)</f>
        <v>26.643652561247215</v>
      </c>
      <c r="AO454" s="47">
        <f>AVERAGE($AI$6:AI454)</f>
        <v>7997.6439472297225</v>
      </c>
    </row>
    <row r="455" spans="3:41" x14ac:dyDescent="0.35">
      <c r="C455" s="49">
        <v>450</v>
      </c>
      <c r="D455" s="74">
        <v>9</v>
      </c>
      <c r="E455" s="74">
        <v>3</v>
      </c>
      <c r="F455" s="73">
        <v>35</v>
      </c>
      <c r="G455" s="72">
        <v>8311</v>
      </c>
      <c r="H455" s="73">
        <v>41</v>
      </c>
      <c r="I455" s="86">
        <v>6757.9566489363206</v>
      </c>
      <c r="J455" s="47" t="s">
        <v>117</v>
      </c>
      <c r="L455" s="72">
        <f>AVERAGE($G$6:G455)</f>
        <v>5366.2288888888888</v>
      </c>
      <c r="M455" s="73">
        <f>AVERAGE($H$6:H455)</f>
        <v>25.713333333333335</v>
      </c>
      <c r="N455" s="86">
        <f>AVERAGE($I$6:I455)</f>
        <v>3821.6091175595675</v>
      </c>
      <c r="P455" s="47">
        <v>450</v>
      </c>
      <c r="Q455" s="71">
        <v>22</v>
      </c>
      <c r="R455" s="72">
        <v>5</v>
      </c>
      <c r="S455" s="73">
        <v>13</v>
      </c>
      <c r="T455" s="72">
        <v>7085</v>
      </c>
      <c r="U455" s="73">
        <v>30</v>
      </c>
      <c r="V455" s="86">
        <v>5628.7253008444077</v>
      </c>
      <c r="W455" s="47" t="s">
        <v>117</v>
      </c>
      <c r="Y455" s="72">
        <f>AVERAGE($T$6:T455)</f>
        <v>6324.3888888888887</v>
      </c>
      <c r="Z455" s="73">
        <f>AVERAGE($U$6:U455)</f>
        <v>26.50888888888889</v>
      </c>
      <c r="AA455" s="86">
        <f>AVERAGE($V$6:V455)</f>
        <v>4782.8885147895253</v>
      </c>
      <c r="AC455" s="47">
        <v>450</v>
      </c>
      <c r="AD455" s="74">
        <v>9</v>
      </c>
      <c r="AE455" s="74">
        <v>9</v>
      </c>
      <c r="AF455" s="73">
        <v>12</v>
      </c>
      <c r="AG455" s="72">
        <v>4533</v>
      </c>
      <c r="AH455" s="73">
        <v>12</v>
      </c>
      <c r="AI455" s="86">
        <v>2980.6342015082319</v>
      </c>
      <c r="AJ455" s="47" t="s">
        <v>117</v>
      </c>
      <c r="AM455" s="72">
        <f>AVERAGE($AG$6:AG455)</f>
        <v>9535.0666666666675</v>
      </c>
      <c r="AN455" s="73">
        <f>AVERAGE($AH$6:AH455)</f>
        <v>26.611111111111111</v>
      </c>
      <c r="AO455" s="47">
        <f>AVERAGE($AI$6:AI455)</f>
        <v>7986.4950366836747</v>
      </c>
    </row>
    <row r="456" spans="3:41" x14ac:dyDescent="0.35">
      <c r="C456" s="49">
        <v>451</v>
      </c>
      <c r="D456" s="74">
        <v>15</v>
      </c>
      <c r="E456" s="74">
        <v>5</v>
      </c>
      <c r="F456" s="73">
        <v>7</v>
      </c>
      <c r="G456" s="72">
        <v>3585</v>
      </c>
      <c r="H456" s="73">
        <v>17</v>
      </c>
      <c r="I456" s="86">
        <v>2041.2998962551364</v>
      </c>
      <c r="J456" s="47" t="s">
        <v>117</v>
      </c>
      <c r="L456" s="72">
        <f>AVERAGE($G$6:G456)</f>
        <v>5362.2793791574277</v>
      </c>
      <c r="M456" s="73">
        <f>AVERAGE($H$6:H456)</f>
        <v>25.694013303769403</v>
      </c>
      <c r="N456" s="86">
        <f>AVERAGE($I$6:I456)</f>
        <v>3817.6616470023514</v>
      </c>
      <c r="P456" s="47">
        <v>451</v>
      </c>
      <c r="Q456" s="71">
        <v>11</v>
      </c>
      <c r="R456" s="72">
        <v>7</v>
      </c>
      <c r="S456" s="73">
        <v>9</v>
      </c>
      <c r="T456" s="72">
        <v>3249</v>
      </c>
      <c r="U456" s="73">
        <v>13</v>
      </c>
      <c r="V456" s="86">
        <v>1678.2497782554301</v>
      </c>
      <c r="W456" s="47" t="s">
        <v>117</v>
      </c>
      <c r="Y456" s="72">
        <f>AVERAGE($T$6:T456)</f>
        <v>6317.5698447893574</v>
      </c>
      <c r="Z456" s="73">
        <f>AVERAGE($U$6:U456)</f>
        <v>26.478935698447895</v>
      </c>
      <c r="AA456" s="86">
        <f>AVERAGE($V$6:V456)</f>
        <v>4776.0046151519773</v>
      </c>
      <c r="AC456" s="47">
        <v>451</v>
      </c>
      <c r="AD456" s="74">
        <v>22</v>
      </c>
      <c r="AE456" s="74">
        <v>2</v>
      </c>
      <c r="AF456" s="73">
        <v>27</v>
      </c>
      <c r="AG456" s="72">
        <v>16524</v>
      </c>
      <c r="AH456" s="73">
        <v>47</v>
      </c>
      <c r="AI456" s="86">
        <v>15051.253888352709</v>
      </c>
      <c r="AJ456" s="47" t="s">
        <v>117</v>
      </c>
      <c r="AM456" s="72">
        <f>AVERAGE($AG$6:AG456)</f>
        <v>9550.5631929046558</v>
      </c>
      <c r="AN456" s="73">
        <f>AVERAGE($AH$6:AH456)</f>
        <v>26.656319290465632</v>
      </c>
      <c r="AO456" s="47">
        <f>AVERAGE($AI$6:AI456)</f>
        <v>8002.1596904567768</v>
      </c>
    </row>
    <row r="457" spans="3:41" x14ac:dyDescent="0.35">
      <c r="C457" s="49">
        <v>452</v>
      </c>
      <c r="D457" s="74">
        <v>15</v>
      </c>
      <c r="E457" s="74">
        <v>6</v>
      </c>
      <c r="F457" s="73">
        <v>33</v>
      </c>
      <c r="G457" s="72">
        <v>8622</v>
      </c>
      <c r="H457" s="73">
        <v>42</v>
      </c>
      <c r="I457" s="86">
        <v>7057.305743381402</v>
      </c>
      <c r="J457" s="47" t="s">
        <v>117</v>
      </c>
      <c r="L457" s="72">
        <f>AVERAGE($G$6:G457)</f>
        <v>5369.4911504424781</v>
      </c>
      <c r="M457" s="73">
        <f>AVERAGE($H$6:H457)</f>
        <v>25.73008849557522</v>
      </c>
      <c r="N457" s="86">
        <f>AVERAGE($I$6:I457)</f>
        <v>3824.8290011978802</v>
      </c>
      <c r="P457" s="47">
        <v>452</v>
      </c>
      <c r="Q457" s="71">
        <v>14</v>
      </c>
      <c r="R457" s="72">
        <v>8</v>
      </c>
      <c r="S457" s="73">
        <v>16</v>
      </c>
      <c r="T457" s="72">
        <v>5356</v>
      </c>
      <c r="U457" s="73">
        <v>22</v>
      </c>
      <c r="V457" s="86">
        <v>3820.3999770251357</v>
      </c>
      <c r="W457" s="47" t="s">
        <v>117</v>
      </c>
      <c r="Y457" s="72">
        <f>AVERAGE($T$6:T457)</f>
        <v>6315.4424778761058</v>
      </c>
      <c r="Z457" s="73">
        <f>AVERAGE($U$6:U457)</f>
        <v>26.469026548672566</v>
      </c>
      <c r="AA457" s="86">
        <f>AVERAGE($V$6:V457)</f>
        <v>4773.8904455985985</v>
      </c>
      <c r="AC457" s="47">
        <v>452</v>
      </c>
      <c r="AD457" s="74">
        <v>12</v>
      </c>
      <c r="AE457" s="74">
        <v>6</v>
      </c>
      <c r="AF457" s="73">
        <v>14</v>
      </c>
      <c r="AG457" s="72">
        <v>7222</v>
      </c>
      <c r="AH457" s="73">
        <v>20</v>
      </c>
      <c r="AI457" s="86">
        <v>5694.1423100870143</v>
      </c>
      <c r="AJ457" s="47" t="s">
        <v>117</v>
      </c>
      <c r="AM457" s="72">
        <f>AVERAGE($AG$6:AG457)</f>
        <v>9545.4115044247792</v>
      </c>
      <c r="AN457" s="73">
        <f>AVERAGE($AH$6:AH457)</f>
        <v>26.641592920353983</v>
      </c>
      <c r="AO457" s="47">
        <f>AVERAGE($AI$6:AI457)</f>
        <v>7997.0534573143659</v>
      </c>
    </row>
    <row r="458" spans="3:41" x14ac:dyDescent="0.35">
      <c r="C458" s="49">
        <v>453</v>
      </c>
      <c r="D458" s="74">
        <v>18</v>
      </c>
      <c r="E458" s="74">
        <v>6</v>
      </c>
      <c r="F458" s="73">
        <v>31</v>
      </c>
      <c r="G458" s="72">
        <v>8822</v>
      </c>
      <c r="H458" s="73">
        <v>43</v>
      </c>
      <c r="I458" s="86">
        <v>7217.7174473144032</v>
      </c>
      <c r="J458" s="47" t="s">
        <v>117</v>
      </c>
      <c r="L458" s="72">
        <f>AVERAGE($G$6:G458)</f>
        <v>5377.1125827814567</v>
      </c>
      <c r="M458" s="73">
        <f>AVERAGE($H$6:H458)</f>
        <v>25.768211920529801</v>
      </c>
      <c r="N458" s="86">
        <f>AVERAGE($I$6:I458)</f>
        <v>3832.3188211672327</v>
      </c>
      <c r="P458" s="47">
        <v>453</v>
      </c>
      <c r="Q458" s="71">
        <v>12</v>
      </c>
      <c r="R458" s="72">
        <v>2</v>
      </c>
      <c r="S458" s="73">
        <v>23</v>
      </c>
      <c r="T458" s="72">
        <v>7664</v>
      </c>
      <c r="U458" s="73">
        <v>33</v>
      </c>
      <c r="V458" s="86">
        <v>6100.6110525389049</v>
      </c>
      <c r="W458" s="47" t="s">
        <v>117</v>
      </c>
      <c r="Y458" s="72">
        <f>AVERAGE($T$6:T458)</f>
        <v>6318.4194260485647</v>
      </c>
      <c r="Z458" s="73">
        <f>AVERAGE($U$6:U458)</f>
        <v>26.483443708609272</v>
      </c>
      <c r="AA458" s="86">
        <f>AVERAGE($V$6:V458)</f>
        <v>4776.8191886602772</v>
      </c>
      <c r="AC458" s="47">
        <v>453</v>
      </c>
      <c r="AD458" s="74">
        <v>17</v>
      </c>
      <c r="AE458" s="74">
        <v>7</v>
      </c>
      <c r="AF458" s="73">
        <v>10</v>
      </c>
      <c r="AG458" s="72">
        <v>7259</v>
      </c>
      <c r="AH458" s="73">
        <v>20</v>
      </c>
      <c r="AI458" s="86">
        <v>5716.3859991381178</v>
      </c>
      <c r="AJ458" s="47" t="s">
        <v>117</v>
      </c>
      <c r="AM458" s="72">
        <f>AVERAGE($AG$6:AG458)</f>
        <v>9540.3642384105951</v>
      </c>
      <c r="AN458" s="73">
        <f>AVERAGE($AH$6:AH458)</f>
        <v>26.626931567328917</v>
      </c>
      <c r="AO458" s="47">
        <f>AVERAGE($AI$6:AI458)</f>
        <v>7992.0188713139769</v>
      </c>
    </row>
    <row r="459" spans="3:41" x14ac:dyDescent="0.35">
      <c r="C459" s="49">
        <v>454</v>
      </c>
      <c r="D459" s="74">
        <v>17</v>
      </c>
      <c r="E459" s="74">
        <v>6</v>
      </c>
      <c r="F459" s="73">
        <v>13</v>
      </c>
      <c r="G459" s="72">
        <v>5022</v>
      </c>
      <c r="H459" s="73">
        <v>24</v>
      </c>
      <c r="I459" s="86">
        <v>3481.921995532432</v>
      </c>
      <c r="J459" s="47" t="s">
        <v>117</v>
      </c>
      <c r="L459" s="72">
        <f>AVERAGE($G$6:G459)</f>
        <v>5376.3303964757706</v>
      </c>
      <c r="M459" s="73">
        <f>AVERAGE($H$6:H459)</f>
        <v>25.764317180616739</v>
      </c>
      <c r="N459" s="86">
        <f>AVERAGE($I$6:I459)</f>
        <v>3831.5470219918257</v>
      </c>
      <c r="P459" s="47">
        <v>454</v>
      </c>
      <c r="Q459" s="71">
        <v>16</v>
      </c>
      <c r="R459" s="72">
        <v>6</v>
      </c>
      <c r="S459" s="73">
        <v>25</v>
      </c>
      <c r="T459" s="72">
        <v>8272</v>
      </c>
      <c r="U459" s="73">
        <v>35</v>
      </c>
      <c r="V459" s="86">
        <v>6756.8288924818035</v>
      </c>
      <c r="W459" s="47" t="s">
        <v>117</v>
      </c>
      <c r="Y459" s="72">
        <f>AVERAGE($T$6:T459)</f>
        <v>6322.722466960352</v>
      </c>
      <c r="Z459" s="73">
        <f>AVERAGE($U$6:U459)</f>
        <v>26.502202643171806</v>
      </c>
      <c r="AA459" s="86">
        <f>AVERAGE($V$6:V459)</f>
        <v>4781.1804435145095</v>
      </c>
      <c r="AC459" s="47">
        <v>454</v>
      </c>
      <c r="AD459" s="74">
        <v>17</v>
      </c>
      <c r="AE459" s="74">
        <v>13</v>
      </c>
      <c r="AF459" s="73">
        <v>13</v>
      </c>
      <c r="AG459" s="72">
        <v>6431</v>
      </c>
      <c r="AH459" s="73">
        <v>17</v>
      </c>
      <c r="AI459" s="86">
        <v>4887.9963216263532</v>
      </c>
      <c r="AJ459" s="47" t="s">
        <v>117</v>
      </c>
      <c r="AM459" s="72">
        <f>AVERAGE($AG$6:AG459)</f>
        <v>9533.515418502202</v>
      </c>
      <c r="AN459" s="73">
        <f>AVERAGE($AH$6:AH459)</f>
        <v>26.605726872246695</v>
      </c>
      <c r="AO459" s="47">
        <f>AVERAGE($AI$6:AI459)</f>
        <v>7985.1818172397752</v>
      </c>
    </row>
    <row r="460" spans="3:41" x14ac:dyDescent="0.35">
      <c r="C460" s="49">
        <v>455</v>
      </c>
      <c r="D460" s="74">
        <v>15</v>
      </c>
      <c r="E460" s="74">
        <v>7</v>
      </c>
      <c r="F460" s="73">
        <v>14</v>
      </c>
      <c r="G460" s="72">
        <v>4659</v>
      </c>
      <c r="H460" s="73">
        <v>22</v>
      </c>
      <c r="I460" s="86">
        <v>3121.0908111665649</v>
      </c>
      <c r="J460" s="47" t="s">
        <v>117</v>
      </c>
      <c r="L460" s="72">
        <f>AVERAGE($G$6:G460)</f>
        <v>5374.7538461538461</v>
      </c>
      <c r="M460" s="73">
        <f>AVERAGE($H$6:H460)</f>
        <v>25.756043956043957</v>
      </c>
      <c r="N460" s="86">
        <f>AVERAGE($I$6:I460)</f>
        <v>3829.9855797702317</v>
      </c>
      <c r="P460" s="47">
        <v>455</v>
      </c>
      <c r="Q460" s="71">
        <v>20</v>
      </c>
      <c r="R460" s="72">
        <v>5</v>
      </c>
      <c r="S460" s="73">
        <v>31</v>
      </c>
      <c r="T460" s="72">
        <v>10765</v>
      </c>
      <c r="U460" s="73">
        <v>46</v>
      </c>
      <c r="V460" s="86">
        <v>9239.0379272340742</v>
      </c>
      <c r="W460" s="47" t="s">
        <v>117</v>
      </c>
      <c r="Y460" s="72">
        <f>AVERAGE($T$6:T460)</f>
        <v>6332.4857142857145</v>
      </c>
      <c r="Z460" s="73">
        <f>AVERAGE($U$6:U460)</f>
        <v>26.545054945054947</v>
      </c>
      <c r="AA460" s="86">
        <f>AVERAGE($V$6:V460)</f>
        <v>4790.9779324897172</v>
      </c>
      <c r="AC460" s="47">
        <v>455</v>
      </c>
      <c r="AD460" s="74">
        <v>11</v>
      </c>
      <c r="AE460" s="74">
        <v>5</v>
      </c>
      <c r="AF460" s="73">
        <v>9</v>
      </c>
      <c r="AG460" s="72">
        <v>5435</v>
      </c>
      <c r="AH460" s="73">
        <v>15</v>
      </c>
      <c r="AI460" s="86">
        <v>3870.1467658166084</v>
      </c>
      <c r="AJ460" s="47" t="s">
        <v>117</v>
      </c>
      <c r="AM460" s="72">
        <f>AVERAGE($AG$6:AG460)</f>
        <v>9524.5076923076922</v>
      </c>
      <c r="AN460" s="73">
        <f>AVERAGE($AH$6:AH460)</f>
        <v>26.580219780219782</v>
      </c>
      <c r="AO460" s="47">
        <f>AVERAGE($AI$6:AI460)</f>
        <v>7976.1377841597241</v>
      </c>
    </row>
    <row r="461" spans="3:41" x14ac:dyDescent="0.35">
      <c r="C461" s="49">
        <v>456</v>
      </c>
      <c r="D461" s="74">
        <v>21</v>
      </c>
      <c r="E461" s="74">
        <v>13</v>
      </c>
      <c r="F461" s="73">
        <v>15</v>
      </c>
      <c r="G461" s="72">
        <v>5081</v>
      </c>
      <c r="H461" s="73">
        <v>23</v>
      </c>
      <c r="I461" s="86">
        <v>3537.2857964019877</v>
      </c>
      <c r="J461" s="47" t="s">
        <v>117</v>
      </c>
      <c r="L461" s="72">
        <f>AVERAGE($G$6:G461)</f>
        <v>5374.1096491228072</v>
      </c>
      <c r="M461" s="73">
        <f>AVERAGE($H$6:H461)</f>
        <v>25.75</v>
      </c>
      <c r="N461" s="86">
        <f>AVERAGE($I$6:I461)</f>
        <v>3829.3436942803892</v>
      </c>
      <c r="P461" s="47">
        <v>456</v>
      </c>
      <c r="Q461" s="71">
        <v>10</v>
      </c>
      <c r="R461" s="72">
        <v>5</v>
      </c>
      <c r="S461" s="73">
        <v>33</v>
      </c>
      <c r="T461" s="72">
        <v>8925</v>
      </c>
      <c r="U461" s="73">
        <v>38</v>
      </c>
      <c r="V461" s="86">
        <v>7438.1161730582226</v>
      </c>
      <c r="W461" s="47" t="s">
        <v>117</v>
      </c>
      <c r="Y461" s="72">
        <f>AVERAGE($T$6:T461)</f>
        <v>6338.1710526315792</v>
      </c>
      <c r="Z461" s="73">
        <f>AVERAGE($U$6:U461)</f>
        <v>26.57017543859649</v>
      </c>
      <c r="AA461" s="86">
        <f>AVERAGE($V$6:V461)</f>
        <v>4796.7830602102631</v>
      </c>
      <c r="AC461" s="47">
        <v>456</v>
      </c>
      <c r="AD461" s="74">
        <v>14</v>
      </c>
      <c r="AE461" s="74">
        <v>5</v>
      </c>
      <c r="AF461" s="73">
        <v>13</v>
      </c>
      <c r="AG461" s="72">
        <v>7885</v>
      </c>
      <c r="AH461" s="73">
        <v>22</v>
      </c>
      <c r="AI461" s="86">
        <v>6350.7920493877118</v>
      </c>
      <c r="AJ461" s="47" t="s">
        <v>117</v>
      </c>
      <c r="AM461" s="72">
        <f>AVERAGE($AG$6:AG461)</f>
        <v>9520.9122807017538</v>
      </c>
      <c r="AN461" s="73">
        <f>AVERAGE($AH$6:AH461)</f>
        <v>26.57017543859649</v>
      </c>
      <c r="AO461" s="47">
        <f>AVERAGE($AI$6:AI461)</f>
        <v>7972.5734294782069</v>
      </c>
    </row>
    <row r="462" spans="3:41" x14ac:dyDescent="0.35">
      <c r="C462" s="49">
        <v>457</v>
      </c>
      <c r="D462" s="74">
        <v>21</v>
      </c>
      <c r="E462" s="74">
        <v>7</v>
      </c>
      <c r="F462" s="73">
        <v>23</v>
      </c>
      <c r="G462" s="72">
        <v>7659</v>
      </c>
      <c r="H462" s="73">
        <v>37</v>
      </c>
      <c r="I462" s="86">
        <v>6117.1791384693543</v>
      </c>
      <c r="J462" s="47" t="s">
        <v>117</v>
      </c>
      <c r="L462" s="72">
        <f>AVERAGE($G$6:G462)</f>
        <v>5379.1094091903724</v>
      </c>
      <c r="M462" s="73">
        <f>AVERAGE($H$6:H462)</f>
        <v>25.774617067833699</v>
      </c>
      <c r="N462" s="86">
        <f>AVERAGE($I$6:I462)</f>
        <v>3834.3498987534504</v>
      </c>
      <c r="P462" s="47">
        <v>457</v>
      </c>
      <c r="Q462" s="71">
        <v>17</v>
      </c>
      <c r="R462" s="72">
        <v>7</v>
      </c>
      <c r="S462" s="73">
        <v>18</v>
      </c>
      <c r="T462" s="72">
        <v>6699</v>
      </c>
      <c r="U462" s="73">
        <v>28</v>
      </c>
      <c r="V462" s="86">
        <v>5186.7356367104449</v>
      </c>
      <c r="W462" s="47" t="s">
        <v>117</v>
      </c>
      <c r="Y462" s="72">
        <f>AVERAGE($T$6:T462)</f>
        <v>6338.9606126914659</v>
      </c>
      <c r="Z462" s="73">
        <f>AVERAGE($U$6:U462)</f>
        <v>26.573304157549234</v>
      </c>
      <c r="AA462" s="86">
        <f>AVERAGE($V$6:V462)</f>
        <v>4797.6363481238304</v>
      </c>
      <c r="AC462" s="47">
        <v>457</v>
      </c>
      <c r="AD462" s="74">
        <v>16</v>
      </c>
      <c r="AE462" s="74">
        <v>8</v>
      </c>
      <c r="AF462" s="73">
        <v>4</v>
      </c>
      <c r="AG462" s="72">
        <v>4496</v>
      </c>
      <c r="AH462" s="73">
        <v>12</v>
      </c>
      <c r="AI462" s="86">
        <v>2961.643483563932</v>
      </c>
      <c r="AJ462" s="47" t="s">
        <v>117</v>
      </c>
      <c r="AM462" s="72">
        <f>AVERAGE($AG$6:AG462)</f>
        <v>9509.916849015317</v>
      </c>
      <c r="AN462" s="73">
        <f>AVERAGE($AH$6:AH462)</f>
        <v>26.538293216630198</v>
      </c>
      <c r="AO462" s="47">
        <f>AVERAGE($AI$6:AI462)</f>
        <v>7961.6085937103417</v>
      </c>
    </row>
    <row r="463" spans="3:41" x14ac:dyDescent="0.35">
      <c r="C463" s="49">
        <v>458</v>
      </c>
      <c r="D463" s="74">
        <v>20</v>
      </c>
      <c r="E463" s="74">
        <v>8</v>
      </c>
      <c r="F463" s="73">
        <v>22</v>
      </c>
      <c r="G463" s="72">
        <v>7096</v>
      </c>
      <c r="H463" s="73">
        <v>34</v>
      </c>
      <c r="I463" s="86">
        <v>5569.3446720809889</v>
      </c>
      <c r="J463" s="47" t="s">
        <v>117</v>
      </c>
      <c r="L463" s="72">
        <f>AVERAGE($G$6:G463)</f>
        <v>5382.8580786026205</v>
      </c>
      <c r="M463" s="73">
        <f>AVERAGE($H$6:H463)</f>
        <v>25.792576419213972</v>
      </c>
      <c r="N463" s="86">
        <f>AVERAGE($I$6:I463)</f>
        <v>3838.138096948489</v>
      </c>
      <c r="P463" s="47">
        <v>458</v>
      </c>
      <c r="Q463" s="71">
        <v>16</v>
      </c>
      <c r="R463" s="72">
        <v>8</v>
      </c>
      <c r="S463" s="73">
        <v>35</v>
      </c>
      <c r="T463" s="72">
        <v>10186</v>
      </c>
      <c r="U463" s="73">
        <v>43</v>
      </c>
      <c r="V463" s="86">
        <v>8559.5483570154393</v>
      </c>
      <c r="W463" s="47" t="s">
        <v>117</v>
      </c>
      <c r="Y463" s="72">
        <f>AVERAGE($T$6:T463)</f>
        <v>6347.360262008734</v>
      </c>
      <c r="Z463" s="73">
        <f>AVERAGE($U$6:U463)</f>
        <v>26.609170305676855</v>
      </c>
      <c r="AA463" s="86">
        <f>AVERAGE($V$6:V463)</f>
        <v>4805.8501298026331</v>
      </c>
      <c r="AC463" s="47">
        <v>458</v>
      </c>
      <c r="AD463" s="74">
        <v>12</v>
      </c>
      <c r="AE463" s="74">
        <v>4</v>
      </c>
      <c r="AF463" s="73">
        <v>23</v>
      </c>
      <c r="AG463" s="72">
        <v>10998</v>
      </c>
      <c r="AH463" s="73">
        <v>31</v>
      </c>
      <c r="AI463" s="86">
        <v>9456.8415744390059</v>
      </c>
      <c r="AJ463" s="47" t="s">
        <v>117</v>
      </c>
      <c r="AM463" s="72">
        <f>AVERAGE($AG$6:AG463)</f>
        <v>9513.1659388646294</v>
      </c>
      <c r="AN463" s="73">
        <f>AVERAGE($AH$6:AH463)</f>
        <v>26.548034934497817</v>
      </c>
      <c r="AO463" s="47">
        <f>AVERAGE($AI$6:AI463)</f>
        <v>7964.8732945416268</v>
      </c>
    </row>
    <row r="464" spans="3:41" x14ac:dyDescent="0.35">
      <c r="C464" s="49">
        <v>459</v>
      </c>
      <c r="D464" s="74">
        <v>17</v>
      </c>
      <c r="E464" s="74">
        <v>12</v>
      </c>
      <c r="F464" s="73">
        <v>22</v>
      </c>
      <c r="G464" s="72">
        <v>5844</v>
      </c>
      <c r="H464" s="73">
        <v>27</v>
      </c>
      <c r="I464" s="86">
        <v>4316.5639664938899</v>
      </c>
      <c r="J464" s="47" t="s">
        <v>117</v>
      </c>
      <c r="L464" s="72">
        <f>AVERAGE($G$6:G464)</f>
        <v>5383.8627450980393</v>
      </c>
      <c r="M464" s="73">
        <f>AVERAGE($H$6:H464)</f>
        <v>25.795206971677558</v>
      </c>
      <c r="N464" s="86">
        <f>AVERAGE($I$6:I464)</f>
        <v>3839.1804191043611</v>
      </c>
      <c r="P464" s="47">
        <v>459</v>
      </c>
      <c r="Q464" s="71">
        <v>12</v>
      </c>
      <c r="R464" s="72">
        <v>6</v>
      </c>
      <c r="S464" s="73">
        <v>15</v>
      </c>
      <c r="T464" s="72">
        <v>5052</v>
      </c>
      <c r="U464" s="73">
        <v>21</v>
      </c>
      <c r="V464" s="86">
        <v>3525.554078666255</v>
      </c>
      <c r="W464" s="47" t="s">
        <v>117</v>
      </c>
      <c r="Y464" s="72">
        <f>AVERAGE($T$6:T464)</f>
        <v>6344.5381263616555</v>
      </c>
      <c r="Z464" s="73">
        <f>AVERAGE($U$6:U464)</f>
        <v>26.596949891067538</v>
      </c>
      <c r="AA464" s="86">
        <f>AVERAGE($V$6:V464)</f>
        <v>4803.060813787085</v>
      </c>
      <c r="AC464" s="47">
        <v>459</v>
      </c>
      <c r="AD464" s="74">
        <v>11</v>
      </c>
      <c r="AE464" s="74">
        <v>5</v>
      </c>
      <c r="AF464" s="73">
        <v>34</v>
      </c>
      <c r="AG464" s="72">
        <v>14185</v>
      </c>
      <c r="AH464" s="73">
        <v>40</v>
      </c>
      <c r="AI464" s="86">
        <v>12603.336238606375</v>
      </c>
      <c r="AJ464" s="47" t="s">
        <v>117</v>
      </c>
      <c r="AM464" s="72">
        <f>AVERAGE($AG$6:AG464)</f>
        <v>9523.3442265795202</v>
      </c>
      <c r="AN464" s="73">
        <f>AVERAGE($AH$6:AH464)</f>
        <v>26.577342047930284</v>
      </c>
      <c r="AO464" s="47">
        <f>AVERAGE($AI$6:AI464)</f>
        <v>7974.9788782977585</v>
      </c>
    </row>
    <row r="465" spans="3:41" x14ac:dyDescent="0.35">
      <c r="C465" s="49">
        <v>460</v>
      </c>
      <c r="D465" s="74">
        <v>22</v>
      </c>
      <c r="E465" s="74">
        <v>7</v>
      </c>
      <c r="F465" s="73">
        <v>24</v>
      </c>
      <c r="G465" s="72">
        <v>8059</v>
      </c>
      <c r="H465" s="73">
        <v>39</v>
      </c>
      <c r="I465" s="86">
        <v>6516.0689313307512</v>
      </c>
      <c r="J465" s="47" t="s">
        <v>117</v>
      </c>
      <c r="L465" s="72">
        <f>AVERAGE($G$6:G465)</f>
        <v>5389.6782608695648</v>
      </c>
      <c r="M465" s="73">
        <f>AVERAGE($H$6:H465)</f>
        <v>25.82391304347826</v>
      </c>
      <c r="N465" s="86">
        <f>AVERAGE($I$6:I465)</f>
        <v>3844.9997419570268</v>
      </c>
      <c r="P465" s="47">
        <v>460</v>
      </c>
      <c r="Q465" s="71">
        <v>15</v>
      </c>
      <c r="R465" s="72">
        <v>7</v>
      </c>
      <c r="S465" s="73">
        <v>2</v>
      </c>
      <c r="T465" s="72">
        <v>2559</v>
      </c>
      <c r="U465" s="73">
        <v>10</v>
      </c>
      <c r="V465" s="86">
        <v>987.68630995865578</v>
      </c>
      <c r="W465" s="47" t="s">
        <v>117</v>
      </c>
      <c r="Y465" s="72">
        <f>AVERAGE($T$6:T465)</f>
        <v>6336.3086956521738</v>
      </c>
      <c r="Z465" s="73">
        <f>AVERAGE($U$6:U465)</f>
        <v>26.560869565217391</v>
      </c>
      <c r="AA465" s="86">
        <f>AVERAGE($V$6:V465)</f>
        <v>4794.7665213874579</v>
      </c>
      <c r="AC465" s="47">
        <v>460</v>
      </c>
      <c r="AD465" s="74">
        <v>14</v>
      </c>
      <c r="AE465" s="74">
        <v>7</v>
      </c>
      <c r="AF465" s="73">
        <v>14</v>
      </c>
      <c r="AG465" s="72">
        <v>7609</v>
      </c>
      <c r="AH465" s="73">
        <v>21</v>
      </c>
      <c r="AI465" s="86">
        <v>6055.345588027184</v>
      </c>
      <c r="AJ465" s="47" t="s">
        <v>117</v>
      </c>
      <c r="AM465" s="72">
        <f>AVERAGE($AG$6:AG465)</f>
        <v>9519.1826086956517</v>
      </c>
      <c r="AN465" s="73">
        <f>AVERAGE($AH$6:AH465)</f>
        <v>26.565217391304348</v>
      </c>
      <c r="AO465" s="47">
        <f>AVERAGE($AI$6:AI465)</f>
        <v>7970.805762449344</v>
      </c>
    </row>
    <row r="466" spans="3:41" x14ac:dyDescent="0.35">
      <c r="C466" s="49">
        <v>461</v>
      </c>
      <c r="D466" s="74">
        <v>14</v>
      </c>
      <c r="E466" s="74">
        <v>8</v>
      </c>
      <c r="F466" s="73">
        <v>2</v>
      </c>
      <c r="G466" s="72">
        <v>1896</v>
      </c>
      <c r="H466" s="73">
        <v>8</v>
      </c>
      <c r="I466" s="86">
        <v>366.15031355021847</v>
      </c>
      <c r="J466" s="47" t="s">
        <v>117</v>
      </c>
      <c r="L466" s="72">
        <f>AVERAGE($G$6:G466)</f>
        <v>5382.0997830802607</v>
      </c>
      <c r="M466" s="73">
        <f>AVERAGE($H$6:H466)</f>
        <v>25.785249457700651</v>
      </c>
      <c r="N466" s="86">
        <f>AVERAGE($I$6:I466)</f>
        <v>3837.4534308325001</v>
      </c>
      <c r="P466" s="47">
        <v>461</v>
      </c>
      <c r="Q466" s="71">
        <v>11</v>
      </c>
      <c r="R466" s="72">
        <v>8</v>
      </c>
      <c r="S466" s="73">
        <v>33</v>
      </c>
      <c r="T466" s="72">
        <v>8576</v>
      </c>
      <c r="U466" s="73">
        <v>36</v>
      </c>
      <c r="V466" s="86">
        <v>7059.2460019873961</v>
      </c>
      <c r="W466" s="47" t="s">
        <v>117</v>
      </c>
      <c r="Y466" s="72">
        <f>AVERAGE($T$6:T466)</f>
        <v>6341.1670281995657</v>
      </c>
      <c r="Z466" s="73">
        <f>AVERAGE($U$6:U466)</f>
        <v>26.581344902386117</v>
      </c>
      <c r="AA466" s="86">
        <f>AVERAGE($V$6:V466)</f>
        <v>4799.6786243822517</v>
      </c>
      <c r="AC466" s="47">
        <v>461</v>
      </c>
      <c r="AD466" s="74">
        <v>12</v>
      </c>
      <c r="AE466" s="74">
        <v>6</v>
      </c>
      <c r="AF466" s="73">
        <v>5</v>
      </c>
      <c r="AG466" s="72">
        <v>4072</v>
      </c>
      <c r="AH466" s="73">
        <v>11</v>
      </c>
      <c r="AI466" s="86">
        <v>2630.1145560814857</v>
      </c>
      <c r="AJ466" s="47" t="s">
        <v>117</v>
      </c>
      <c r="AM466" s="72">
        <f>AVERAGE($AG$6:AG466)</f>
        <v>9507.3665943600863</v>
      </c>
      <c r="AN466" s="73">
        <f>AVERAGE($AH$6:AH466)</f>
        <v>26.531453362255967</v>
      </c>
      <c r="AO466" s="47">
        <f>AVERAGE($AI$6:AI466)</f>
        <v>7959.2207489865077</v>
      </c>
    </row>
    <row r="467" spans="3:41" x14ac:dyDescent="0.35">
      <c r="C467" s="49">
        <v>462</v>
      </c>
      <c r="D467" s="74">
        <v>7</v>
      </c>
      <c r="E467" s="74">
        <v>8</v>
      </c>
      <c r="F467" s="73">
        <v>27</v>
      </c>
      <c r="G467" s="72">
        <v>5496</v>
      </c>
      <c r="H467" s="73">
        <v>26</v>
      </c>
      <c r="I467" s="86">
        <v>3917.1517399456329</v>
      </c>
      <c r="J467" s="47" t="s">
        <v>117</v>
      </c>
      <c r="L467" s="72">
        <f>AVERAGE($G$6:G467)</f>
        <v>5382.3463203463207</v>
      </c>
      <c r="M467" s="73">
        <f>AVERAGE($H$6:H467)</f>
        <v>25.785714285714285</v>
      </c>
      <c r="N467" s="86">
        <f>AVERAGE($I$6:I467)</f>
        <v>3837.6259379950825</v>
      </c>
      <c r="P467" s="47">
        <v>462</v>
      </c>
      <c r="Q467" s="71">
        <v>17</v>
      </c>
      <c r="R467" s="72">
        <v>4</v>
      </c>
      <c r="S467" s="73">
        <v>6</v>
      </c>
      <c r="T467" s="72">
        <v>4518</v>
      </c>
      <c r="U467" s="73">
        <v>19</v>
      </c>
      <c r="V467" s="86">
        <v>3039.1296846705527</v>
      </c>
      <c r="W467" s="47" t="s">
        <v>117</v>
      </c>
      <c r="Y467" s="72">
        <f>AVERAGE($T$6:T467)</f>
        <v>6337.2207792207791</v>
      </c>
      <c r="Z467" s="73">
        <f>AVERAGE($U$6:U467)</f>
        <v>26.564935064935064</v>
      </c>
      <c r="AA467" s="86">
        <f>AVERAGE($V$6:V467)</f>
        <v>4795.8679123915335</v>
      </c>
      <c r="AC467" s="47">
        <v>462</v>
      </c>
      <c r="AD467" s="74">
        <v>17</v>
      </c>
      <c r="AE467" s="74">
        <v>8</v>
      </c>
      <c r="AF467" s="73">
        <v>32</v>
      </c>
      <c r="AG467" s="72">
        <v>14646</v>
      </c>
      <c r="AH467" s="73">
        <v>41</v>
      </c>
      <c r="AI467" s="86">
        <v>13085.989057030032</v>
      </c>
      <c r="AJ467" s="47" t="s">
        <v>117</v>
      </c>
      <c r="AM467" s="72">
        <f>AVERAGE($AG$6:AG467)</f>
        <v>9518.4891774891767</v>
      </c>
      <c r="AN467" s="73">
        <f>AVERAGE($AH$6:AH467)</f>
        <v>26.562770562770563</v>
      </c>
      <c r="AO467" s="47">
        <f>AVERAGE($AI$6:AI467)</f>
        <v>7970.3176500861691</v>
      </c>
    </row>
    <row r="468" spans="3:41" x14ac:dyDescent="0.35">
      <c r="C468" s="49">
        <v>463</v>
      </c>
      <c r="D468" s="74">
        <v>14</v>
      </c>
      <c r="E468" s="74">
        <v>10</v>
      </c>
      <c r="F468" s="73">
        <v>25</v>
      </c>
      <c r="G468" s="72">
        <v>6170</v>
      </c>
      <c r="H468" s="73">
        <v>29</v>
      </c>
      <c r="I468" s="86">
        <v>4668.1928123134248</v>
      </c>
      <c r="J468" s="47" t="s">
        <v>117</v>
      </c>
      <c r="L468" s="72">
        <f>AVERAGE($G$6:G468)</f>
        <v>5384.0475161987042</v>
      </c>
      <c r="M468" s="73">
        <f>AVERAGE($H$6:H468)</f>
        <v>25.792656587473001</v>
      </c>
      <c r="N468" s="86">
        <f>AVERAGE($I$6:I468)</f>
        <v>3839.419818933135</v>
      </c>
      <c r="P468" s="47">
        <v>463</v>
      </c>
      <c r="Q468" s="71">
        <v>17</v>
      </c>
      <c r="R468" s="72">
        <v>4</v>
      </c>
      <c r="S468" s="73">
        <v>12</v>
      </c>
      <c r="T468" s="72">
        <v>5898</v>
      </c>
      <c r="U468" s="73">
        <v>25</v>
      </c>
      <c r="V468" s="86">
        <v>4387.195394716251</v>
      </c>
      <c r="W468" s="47" t="s">
        <v>117</v>
      </c>
      <c r="Y468" s="72">
        <f>AVERAGE($T$6:T468)</f>
        <v>6336.2721382289419</v>
      </c>
      <c r="Z468" s="73">
        <f>AVERAGE($U$6:U468)</f>
        <v>26.561555075593951</v>
      </c>
      <c r="AA468" s="86">
        <f>AVERAGE($V$6:V468)</f>
        <v>4794.9852503663169</v>
      </c>
      <c r="AC468" s="47">
        <v>463</v>
      </c>
      <c r="AD468" s="74">
        <v>17</v>
      </c>
      <c r="AE468" s="74">
        <v>4</v>
      </c>
      <c r="AF468" s="73">
        <v>17</v>
      </c>
      <c r="AG468" s="72">
        <v>10648</v>
      </c>
      <c r="AH468" s="73">
        <v>30</v>
      </c>
      <c r="AI468" s="86">
        <v>9087.0139258391537</v>
      </c>
      <c r="AJ468" s="47" t="s">
        <v>117</v>
      </c>
      <c r="AM468" s="72">
        <f>AVERAGE($AG$6:AG468)</f>
        <v>9520.9287257019441</v>
      </c>
      <c r="AN468" s="73">
        <f>AVERAGE($AH$6:AH468)</f>
        <v>26.570194384449245</v>
      </c>
      <c r="AO468" s="47">
        <f>AVERAGE($AI$6:AI468)</f>
        <v>7972.7295210921147</v>
      </c>
    </row>
    <row r="469" spans="3:41" x14ac:dyDescent="0.35">
      <c r="C469" s="49">
        <v>464</v>
      </c>
      <c r="D469" s="74">
        <v>21</v>
      </c>
      <c r="E469" s="74">
        <v>1</v>
      </c>
      <c r="F469" s="73">
        <v>29</v>
      </c>
      <c r="G469" s="72">
        <v>9837</v>
      </c>
      <c r="H469" s="73">
        <v>49</v>
      </c>
      <c r="I469" s="86">
        <v>8355.1340513213127</v>
      </c>
      <c r="J469" s="47" t="s">
        <v>117</v>
      </c>
      <c r="L469" s="72">
        <f>AVERAGE($G$6:G469)</f>
        <v>5393.6443965517237</v>
      </c>
      <c r="M469" s="73">
        <f>AVERAGE($H$6:H469)</f>
        <v>25.842672413793103</v>
      </c>
      <c r="N469" s="86">
        <f>AVERAGE($I$6:I469)</f>
        <v>3849.1519616753508</v>
      </c>
      <c r="P469" s="47">
        <v>464</v>
      </c>
      <c r="Q469" s="71">
        <v>16</v>
      </c>
      <c r="R469" s="72">
        <v>9</v>
      </c>
      <c r="S469" s="73">
        <v>5</v>
      </c>
      <c r="T469" s="72">
        <v>3093</v>
      </c>
      <c r="U469" s="73">
        <v>12</v>
      </c>
      <c r="V469" s="86">
        <v>1573.6758191926162</v>
      </c>
      <c r="W469" s="47" t="s">
        <v>117</v>
      </c>
      <c r="Y469" s="72">
        <f>AVERAGE($T$6:T469)</f>
        <v>6329.2823275862065</v>
      </c>
      <c r="Z469" s="73">
        <f>AVERAGE($U$6:U469)</f>
        <v>26.530172413793103</v>
      </c>
      <c r="AA469" s="86">
        <f>AVERAGE($V$6:V469)</f>
        <v>4788.0427731439595</v>
      </c>
      <c r="AC469" s="47">
        <v>464</v>
      </c>
      <c r="AD469" s="74">
        <v>16</v>
      </c>
      <c r="AE469" s="74">
        <v>6</v>
      </c>
      <c r="AF469" s="73">
        <v>18</v>
      </c>
      <c r="AG469" s="72">
        <v>10022</v>
      </c>
      <c r="AH469" s="73">
        <v>28</v>
      </c>
      <c r="AI469" s="86">
        <v>8470.7730602292922</v>
      </c>
      <c r="AJ469" s="47" t="s">
        <v>117</v>
      </c>
      <c r="AM469" s="72">
        <f>AVERAGE($AG$6:AG469)</f>
        <v>9522.0086206896558</v>
      </c>
      <c r="AN469" s="73">
        <f>AVERAGE($AH$6:AH469)</f>
        <v>26.573275862068964</v>
      </c>
      <c r="AO469" s="47">
        <f>AVERAGE($AI$6:AI469)</f>
        <v>7973.8028907885309</v>
      </c>
    </row>
    <row r="470" spans="3:41" x14ac:dyDescent="0.35">
      <c r="C470" s="49">
        <v>465</v>
      </c>
      <c r="D470" s="74">
        <v>9</v>
      </c>
      <c r="E470" s="74">
        <v>2</v>
      </c>
      <c r="F470" s="73">
        <v>23</v>
      </c>
      <c r="G470" s="72">
        <v>6074</v>
      </c>
      <c r="H470" s="73">
        <v>30</v>
      </c>
      <c r="I470" s="86">
        <v>4563.7286424146305</v>
      </c>
      <c r="J470" s="47" t="s">
        <v>117</v>
      </c>
      <c r="L470" s="72">
        <f>AVERAGE($G$6:G470)</f>
        <v>5395.1075268817203</v>
      </c>
      <c r="M470" s="73">
        <f>AVERAGE($H$6:H470)</f>
        <v>25.851612903225806</v>
      </c>
      <c r="N470" s="86">
        <f>AVERAGE($I$6:I470)</f>
        <v>3850.6886857199511</v>
      </c>
      <c r="P470" s="47">
        <v>465</v>
      </c>
      <c r="Q470" s="71">
        <v>12</v>
      </c>
      <c r="R470" s="72">
        <v>3</v>
      </c>
      <c r="S470" s="73">
        <v>1</v>
      </c>
      <c r="T470" s="72">
        <v>2411</v>
      </c>
      <c r="U470" s="73">
        <v>10</v>
      </c>
      <c r="V470" s="86">
        <v>859.39710423761403</v>
      </c>
      <c r="W470" s="47" t="s">
        <v>117</v>
      </c>
      <c r="Y470" s="72">
        <f>AVERAGE($T$6:T470)</f>
        <v>6320.8559139784948</v>
      </c>
      <c r="Z470" s="73">
        <f>AVERAGE($U$6:U470)</f>
        <v>26.49462365591398</v>
      </c>
      <c r="AA470" s="86">
        <f>AVERAGE($V$6:V470)</f>
        <v>4779.5940727807201</v>
      </c>
      <c r="AC470" s="47">
        <v>465</v>
      </c>
      <c r="AD470" s="74">
        <v>12</v>
      </c>
      <c r="AE470" s="74">
        <v>12</v>
      </c>
      <c r="AF470" s="73">
        <v>28</v>
      </c>
      <c r="AG470" s="72">
        <v>10244</v>
      </c>
      <c r="AH470" s="73">
        <v>28</v>
      </c>
      <c r="AI470" s="86">
        <v>8700.2990345010803</v>
      </c>
      <c r="AJ470" s="47" t="s">
        <v>117</v>
      </c>
      <c r="AM470" s="72">
        <f>AVERAGE($AG$6:AG470)</f>
        <v>9523.561290322581</v>
      </c>
      <c r="AN470" s="73">
        <f>AVERAGE($AH$6:AH470)</f>
        <v>26.576344086021507</v>
      </c>
      <c r="AO470" s="47">
        <f>AVERAGE($AI$6:AI470)</f>
        <v>7975.3652480868368</v>
      </c>
    </row>
    <row r="471" spans="3:41" x14ac:dyDescent="0.35">
      <c r="C471" s="49">
        <v>466</v>
      </c>
      <c r="D471" s="74">
        <v>23</v>
      </c>
      <c r="E471" s="74">
        <v>3</v>
      </c>
      <c r="F471" s="73">
        <v>19</v>
      </c>
      <c r="G471" s="72">
        <v>7911</v>
      </c>
      <c r="H471" s="73">
        <v>39</v>
      </c>
      <c r="I471" s="86">
        <v>6365.6325550842648</v>
      </c>
      <c r="J471" s="47" t="s">
        <v>117</v>
      </c>
      <c r="L471" s="72">
        <f>AVERAGE($G$6:G471)</f>
        <v>5400.5064377682402</v>
      </c>
      <c r="M471" s="73">
        <f>AVERAGE($H$6:H471)</f>
        <v>25.879828326180256</v>
      </c>
      <c r="N471" s="86">
        <f>AVERAGE($I$6:I471)</f>
        <v>3856.0855609760979</v>
      </c>
      <c r="P471" s="47">
        <v>466</v>
      </c>
      <c r="Q471" s="71">
        <v>15</v>
      </c>
      <c r="R471" s="72">
        <v>4</v>
      </c>
      <c r="S471" s="73">
        <v>11</v>
      </c>
      <c r="T471" s="72">
        <v>5208</v>
      </c>
      <c r="U471" s="73">
        <v>22</v>
      </c>
      <c r="V471" s="86">
        <v>3712.1989843508863</v>
      </c>
      <c r="W471" s="47" t="s">
        <v>117</v>
      </c>
      <c r="Y471" s="72">
        <f>AVERAGE($T$6:T471)</f>
        <v>6318.4678111587982</v>
      </c>
      <c r="Z471" s="73">
        <f>AVERAGE($U$6:U471)</f>
        <v>26.484978540772531</v>
      </c>
      <c r="AA471" s="86">
        <f>AVERAGE($V$6:V471)</f>
        <v>4777.3035253806565</v>
      </c>
      <c r="AC471" s="47">
        <v>466</v>
      </c>
      <c r="AD471" s="74">
        <v>13</v>
      </c>
      <c r="AE471" s="74">
        <v>6</v>
      </c>
      <c r="AF471" s="73">
        <v>14</v>
      </c>
      <c r="AG471" s="72">
        <v>7572</v>
      </c>
      <c r="AH471" s="73">
        <v>21</v>
      </c>
      <c r="AI471" s="86">
        <v>6002.8658801674846</v>
      </c>
      <c r="AJ471" s="47" t="s">
        <v>117</v>
      </c>
      <c r="AM471" s="72">
        <f>AVERAGE($AG$6:AG471)</f>
        <v>9519.3733905579393</v>
      </c>
      <c r="AN471" s="73">
        <f>AVERAGE($AH$6:AH471)</f>
        <v>26.564377682403432</v>
      </c>
      <c r="AO471" s="47">
        <f>AVERAGE($AI$6:AI471)</f>
        <v>7971.1324168252077</v>
      </c>
    </row>
    <row r="472" spans="3:41" x14ac:dyDescent="0.35">
      <c r="C472" s="49">
        <v>467</v>
      </c>
      <c r="D472" s="74">
        <v>26</v>
      </c>
      <c r="E472" s="74">
        <v>6</v>
      </c>
      <c r="F472" s="73">
        <v>2</v>
      </c>
      <c r="G472" s="72">
        <v>4622</v>
      </c>
      <c r="H472" s="73">
        <v>22</v>
      </c>
      <c r="I472" s="86">
        <v>3101.5368821108473</v>
      </c>
      <c r="J472" s="47" t="s">
        <v>117</v>
      </c>
      <c r="L472" s="72">
        <f>AVERAGE($G$6:G472)</f>
        <v>5398.8394004282654</v>
      </c>
      <c r="M472" s="73">
        <f>AVERAGE($H$6:H472)</f>
        <v>25.871520342612421</v>
      </c>
      <c r="N472" s="86">
        <f>AVERAGE($I$6:I472)</f>
        <v>3854.4698250470506</v>
      </c>
      <c r="P472" s="47">
        <v>467</v>
      </c>
      <c r="Q472" s="71">
        <v>19</v>
      </c>
      <c r="R472" s="72">
        <v>5</v>
      </c>
      <c r="S472" s="73">
        <v>24</v>
      </c>
      <c r="T472" s="72">
        <v>8925</v>
      </c>
      <c r="U472" s="73">
        <v>38</v>
      </c>
      <c r="V472" s="86">
        <v>7404.2049077728734</v>
      </c>
      <c r="W472" s="47" t="s">
        <v>117</v>
      </c>
      <c r="Y472" s="72">
        <f>AVERAGE($T$6:T472)</f>
        <v>6324.0492505353322</v>
      </c>
      <c r="Z472" s="73">
        <f>AVERAGE($U$6:U472)</f>
        <v>26.509635974304068</v>
      </c>
      <c r="AA472" s="86">
        <f>AVERAGE($V$6:V472)</f>
        <v>4782.9285818740018</v>
      </c>
      <c r="AC472" s="47">
        <v>467</v>
      </c>
      <c r="AD472" s="74">
        <v>11</v>
      </c>
      <c r="AE472" s="74">
        <v>7</v>
      </c>
      <c r="AF472" s="73">
        <v>12</v>
      </c>
      <c r="AG472" s="72">
        <v>5859</v>
      </c>
      <c r="AH472" s="73">
        <v>16</v>
      </c>
      <c r="AI472" s="86">
        <v>4300.0357413459978</v>
      </c>
      <c r="AJ472" s="47" t="s">
        <v>117</v>
      </c>
      <c r="AM472" s="72">
        <f>AVERAGE($AG$6:AG472)</f>
        <v>9511.5353319057813</v>
      </c>
      <c r="AN472" s="73">
        <f>AVERAGE($AH$6:AH472)</f>
        <v>26.541755888650965</v>
      </c>
      <c r="AO472" s="47">
        <f>AVERAGE($AI$6:AI472)</f>
        <v>7963.2713961068366</v>
      </c>
    </row>
    <row r="473" spans="3:41" x14ac:dyDescent="0.35">
      <c r="C473" s="49">
        <v>468</v>
      </c>
      <c r="D473" s="74">
        <v>14</v>
      </c>
      <c r="E473" s="74">
        <v>7</v>
      </c>
      <c r="F473" s="73">
        <v>35</v>
      </c>
      <c r="G473" s="72">
        <v>8659</v>
      </c>
      <c r="H473" s="73">
        <v>42</v>
      </c>
      <c r="I473" s="86">
        <v>7123.3118611074569</v>
      </c>
      <c r="J473" s="47" t="s">
        <v>117</v>
      </c>
      <c r="L473" s="72">
        <f>AVERAGE($G$6:G473)</f>
        <v>5405.8055555555557</v>
      </c>
      <c r="M473" s="73">
        <f>AVERAGE($H$6:H473)</f>
        <v>25.905982905982906</v>
      </c>
      <c r="N473" s="86">
        <f>AVERAGE($I$6:I473)</f>
        <v>3861.4545302523074</v>
      </c>
      <c r="P473" s="47">
        <v>468</v>
      </c>
      <c r="Q473" s="71">
        <v>10</v>
      </c>
      <c r="R473" s="72">
        <v>4</v>
      </c>
      <c r="S473" s="73">
        <v>34</v>
      </c>
      <c r="T473" s="72">
        <v>9348</v>
      </c>
      <c r="U473" s="73">
        <v>40</v>
      </c>
      <c r="V473" s="86">
        <v>7880.9568125801216</v>
      </c>
      <c r="W473" s="47" t="s">
        <v>117</v>
      </c>
      <c r="Y473" s="72">
        <f>AVERAGE($T$6:T473)</f>
        <v>6330.5106837606836</v>
      </c>
      <c r="Z473" s="73">
        <f>AVERAGE($U$6:U473)</f>
        <v>26.53846153846154</v>
      </c>
      <c r="AA473" s="86">
        <f>AVERAGE($V$6:V473)</f>
        <v>4789.5483003156814</v>
      </c>
      <c r="AC473" s="47">
        <v>468</v>
      </c>
      <c r="AD473" s="74">
        <v>12</v>
      </c>
      <c r="AE473" s="74">
        <v>5</v>
      </c>
      <c r="AF473" s="73">
        <v>32</v>
      </c>
      <c r="AG473" s="72">
        <v>13835</v>
      </c>
      <c r="AH473" s="73">
        <v>39</v>
      </c>
      <c r="AI473" s="86">
        <v>12249.002411795143</v>
      </c>
      <c r="AJ473" s="47" t="s">
        <v>117</v>
      </c>
      <c r="AM473" s="72">
        <f>AVERAGE($AG$6:AG473)</f>
        <v>9520.7735042735039</v>
      </c>
      <c r="AN473" s="73">
        <f>AVERAGE($AH$6:AH473)</f>
        <v>26.568376068376068</v>
      </c>
      <c r="AO473" s="47">
        <f>AVERAGE($AI$6:AI473)</f>
        <v>7972.4289410121546</v>
      </c>
    </row>
    <row r="474" spans="3:41" x14ac:dyDescent="0.35">
      <c r="C474" s="49">
        <v>469</v>
      </c>
      <c r="D474" s="74">
        <v>8</v>
      </c>
      <c r="E474" s="74">
        <v>6</v>
      </c>
      <c r="F474" s="73">
        <v>31</v>
      </c>
      <c r="G474" s="72">
        <v>6822</v>
      </c>
      <c r="H474" s="73">
        <v>33</v>
      </c>
      <c r="I474" s="86">
        <v>5318.1824852155969</v>
      </c>
      <c r="J474" s="47" t="s">
        <v>117</v>
      </c>
      <c r="L474" s="72">
        <f>AVERAGE($G$6:G474)</f>
        <v>5408.8251599147125</v>
      </c>
      <c r="M474" s="73">
        <f>AVERAGE($H$6:H474)</f>
        <v>25.921108742004265</v>
      </c>
      <c r="N474" s="86">
        <f>AVERAGE($I$6:I474)</f>
        <v>3864.5605600070267</v>
      </c>
      <c r="P474" s="47">
        <v>469</v>
      </c>
      <c r="Q474" s="71">
        <v>14</v>
      </c>
      <c r="R474" s="72">
        <v>3</v>
      </c>
      <c r="S474" s="73">
        <v>33</v>
      </c>
      <c r="T474" s="72">
        <v>10231</v>
      </c>
      <c r="U474" s="73">
        <v>44</v>
      </c>
      <c r="V474" s="86">
        <v>8637.5044610081277</v>
      </c>
      <c r="W474" s="47" t="s">
        <v>117</v>
      </c>
      <c r="Y474" s="72">
        <f>AVERAGE($T$6:T474)</f>
        <v>6338.8272921108746</v>
      </c>
      <c r="Z474" s="73">
        <f>AVERAGE($U$6:U474)</f>
        <v>26.575692963752665</v>
      </c>
      <c r="AA474" s="86">
        <f>AVERAGE($V$6:V474)</f>
        <v>4797.7528976732347</v>
      </c>
      <c r="AC474" s="47">
        <v>469</v>
      </c>
      <c r="AD474" s="74">
        <v>10</v>
      </c>
      <c r="AE474" s="74">
        <v>2</v>
      </c>
      <c r="AF474" s="73">
        <v>30</v>
      </c>
      <c r="AG474" s="72">
        <v>13374</v>
      </c>
      <c r="AH474" s="73">
        <v>38</v>
      </c>
      <c r="AI474" s="86">
        <v>11823.306790336152</v>
      </c>
      <c r="AJ474" s="47" t="s">
        <v>117</v>
      </c>
      <c r="AM474" s="72">
        <f>AVERAGE($AG$6:AG474)</f>
        <v>9528.9893390191901</v>
      </c>
      <c r="AN474" s="73">
        <f>AVERAGE($AH$6:AH474)</f>
        <v>26.592750533049042</v>
      </c>
      <c r="AO474" s="47">
        <f>AVERAGE($AI$6:AI474)</f>
        <v>7980.6397679829943</v>
      </c>
    </row>
    <row r="475" spans="3:41" x14ac:dyDescent="0.35">
      <c r="C475" s="49">
        <v>470</v>
      </c>
      <c r="D475" s="74">
        <v>16</v>
      </c>
      <c r="E475" s="74">
        <v>4</v>
      </c>
      <c r="F475" s="73">
        <v>28</v>
      </c>
      <c r="G475" s="72">
        <v>8148</v>
      </c>
      <c r="H475" s="73">
        <v>40</v>
      </c>
      <c r="I475" s="86">
        <v>6626.038995044215</v>
      </c>
      <c r="J475" s="47" t="s">
        <v>117</v>
      </c>
      <c r="L475" s="72">
        <f>AVERAGE($G$6:G475)</f>
        <v>5414.6531914893621</v>
      </c>
      <c r="M475" s="73">
        <f>AVERAGE($H$6:H475)</f>
        <v>25.951063829787234</v>
      </c>
      <c r="N475" s="86">
        <f>AVERAGE($I$6:I475)</f>
        <v>3870.4360460390208</v>
      </c>
      <c r="P475" s="47">
        <v>470</v>
      </c>
      <c r="Q475" s="71">
        <v>15</v>
      </c>
      <c r="R475" s="72">
        <v>10</v>
      </c>
      <c r="S475" s="73">
        <v>30</v>
      </c>
      <c r="T475" s="72">
        <v>8420</v>
      </c>
      <c r="U475" s="73">
        <v>35</v>
      </c>
      <c r="V475" s="86">
        <v>6892.3158432994051</v>
      </c>
      <c r="W475" s="47" t="s">
        <v>117</v>
      </c>
      <c r="Y475" s="72">
        <f>AVERAGE($T$6:T475)</f>
        <v>6343.255319148936</v>
      </c>
      <c r="Z475" s="73">
        <f>AVERAGE($U$6:U475)</f>
        <v>26.593617021276597</v>
      </c>
      <c r="AA475" s="86">
        <f>AVERAGE($V$6:V475)</f>
        <v>4802.2094145788224</v>
      </c>
      <c r="AC475" s="47">
        <v>470</v>
      </c>
      <c r="AD475" s="74">
        <v>20</v>
      </c>
      <c r="AE475" s="74">
        <v>10</v>
      </c>
      <c r="AF475" s="73">
        <v>33</v>
      </c>
      <c r="AG475" s="72">
        <v>15420</v>
      </c>
      <c r="AH475" s="73">
        <v>43</v>
      </c>
      <c r="AI475" s="86">
        <v>13915.871126838141</v>
      </c>
      <c r="AJ475" s="47" t="s">
        <v>117</v>
      </c>
      <c r="AM475" s="72">
        <f>AVERAGE($AG$6:AG475)</f>
        <v>9541.5234042553184</v>
      </c>
      <c r="AN475" s="73">
        <f>AVERAGE($AH$6:AH475)</f>
        <v>26.627659574468087</v>
      </c>
      <c r="AO475" s="47">
        <f>AVERAGE($AI$6:AI475)</f>
        <v>7993.2679198103451</v>
      </c>
    </row>
    <row r="476" spans="3:41" x14ac:dyDescent="0.35">
      <c r="C476" s="49">
        <v>471</v>
      </c>
      <c r="D476" s="74">
        <v>21</v>
      </c>
      <c r="E476" s="74">
        <v>6</v>
      </c>
      <c r="F476" s="73">
        <v>5</v>
      </c>
      <c r="G476" s="72">
        <v>4222</v>
      </c>
      <c r="H476" s="73">
        <v>20</v>
      </c>
      <c r="I476" s="86">
        <v>2726.4837975687278</v>
      </c>
      <c r="J476" s="47" t="s">
        <v>117</v>
      </c>
      <c r="L476" s="72">
        <f>AVERAGE($G$6:G476)</f>
        <v>5412.1210191082801</v>
      </c>
      <c r="M476" s="73">
        <f>AVERAGE($H$6:H476)</f>
        <v>25.938428874734608</v>
      </c>
      <c r="N476" s="86">
        <f>AVERAGE($I$6:I476)</f>
        <v>3868.0072726877042</v>
      </c>
      <c r="P476" s="47">
        <v>471</v>
      </c>
      <c r="Q476" s="71">
        <v>17</v>
      </c>
      <c r="R476" s="72">
        <v>6</v>
      </c>
      <c r="S476" s="73">
        <v>33</v>
      </c>
      <c r="T476" s="72">
        <v>10342</v>
      </c>
      <c r="U476" s="73">
        <v>44</v>
      </c>
      <c r="V476" s="86">
        <v>8780.48611113693</v>
      </c>
      <c r="W476" s="47" t="s">
        <v>117</v>
      </c>
      <c r="Y476" s="72">
        <f>AVERAGE($T$6:T476)</f>
        <v>6351.7452229299361</v>
      </c>
      <c r="Z476" s="73">
        <f>AVERAGE($U$6:U476)</f>
        <v>26.630573248407643</v>
      </c>
      <c r="AA476" s="86">
        <f>AVERAGE($V$6:V476)</f>
        <v>4810.6558619175876</v>
      </c>
      <c r="AC476" s="47">
        <v>471</v>
      </c>
      <c r="AD476" s="74">
        <v>13</v>
      </c>
      <c r="AE476" s="74">
        <v>8</v>
      </c>
      <c r="AF476" s="73">
        <v>25</v>
      </c>
      <c r="AG476" s="72">
        <v>10796</v>
      </c>
      <c r="AH476" s="73">
        <v>30</v>
      </c>
      <c r="AI476" s="86">
        <v>9250.6753103141491</v>
      </c>
      <c r="AJ476" s="47" t="s">
        <v>117</v>
      </c>
      <c r="AM476" s="72">
        <f>AVERAGE($AG$6:AG476)</f>
        <v>9544.1868365180471</v>
      </c>
      <c r="AN476" s="73">
        <f>AVERAGE($AH$6:AH476)</f>
        <v>26.634819532908704</v>
      </c>
      <c r="AO476" s="47">
        <f>AVERAGE($AI$6:AI476)</f>
        <v>7995.9375745672533</v>
      </c>
    </row>
    <row r="477" spans="3:41" x14ac:dyDescent="0.35">
      <c r="C477" s="49">
        <v>472</v>
      </c>
      <c r="D477" s="74">
        <v>6</v>
      </c>
      <c r="E477" s="74">
        <v>9</v>
      </c>
      <c r="F477" s="73">
        <v>20</v>
      </c>
      <c r="G477" s="72">
        <v>3733</v>
      </c>
      <c r="H477" s="73">
        <v>17</v>
      </c>
      <c r="I477" s="86">
        <v>2219.2687181459341</v>
      </c>
      <c r="J477" s="47" t="s">
        <v>117</v>
      </c>
      <c r="L477" s="72">
        <f>AVERAGE($G$6:G477)</f>
        <v>5408.5635593220341</v>
      </c>
      <c r="M477" s="73">
        <f>AVERAGE($H$6:H477)</f>
        <v>25.91949152542373</v>
      </c>
      <c r="N477" s="86">
        <f>AVERAGE($I$6:I477)</f>
        <v>3864.5141825297769</v>
      </c>
      <c r="P477" s="47">
        <v>472</v>
      </c>
      <c r="Q477" s="71">
        <v>14</v>
      </c>
      <c r="R477" s="72">
        <v>5</v>
      </c>
      <c r="S477" s="73">
        <v>29</v>
      </c>
      <c r="T477" s="72">
        <v>8925</v>
      </c>
      <c r="U477" s="73">
        <v>38</v>
      </c>
      <c r="V477" s="86">
        <v>7389.735128307193</v>
      </c>
      <c r="W477" s="47" t="s">
        <v>117</v>
      </c>
      <c r="Y477" s="72">
        <f>AVERAGE($T$6:T477)</f>
        <v>6357.1970338983047</v>
      </c>
      <c r="Z477" s="73">
        <f>AVERAGE($U$6:U477)</f>
        <v>26.654661016949152</v>
      </c>
      <c r="AA477" s="86">
        <f>AVERAGE($V$6:V477)</f>
        <v>4816.1200129057015</v>
      </c>
      <c r="AC477" s="47">
        <v>472</v>
      </c>
      <c r="AD477" s="74">
        <v>20</v>
      </c>
      <c r="AE477" s="74">
        <v>6</v>
      </c>
      <c r="AF477" s="73">
        <v>23</v>
      </c>
      <c r="AG477" s="72">
        <v>13172</v>
      </c>
      <c r="AH477" s="73">
        <v>37</v>
      </c>
      <c r="AI477" s="86">
        <v>11635.132760149134</v>
      </c>
      <c r="AJ477" s="47" t="s">
        <v>117</v>
      </c>
      <c r="AM477" s="72">
        <f>AVERAGE($AG$6:AG477)</f>
        <v>9551.8728813559319</v>
      </c>
      <c r="AN477" s="73">
        <f>AVERAGE($AH$6:AH477)</f>
        <v>26.656779661016948</v>
      </c>
      <c r="AO477" s="47">
        <f>AVERAGE($AI$6:AI477)</f>
        <v>8003.6477338587401</v>
      </c>
    </row>
    <row r="478" spans="3:41" x14ac:dyDescent="0.35">
      <c r="C478" s="49">
        <v>473</v>
      </c>
      <c r="D478" s="74">
        <v>9</v>
      </c>
      <c r="E478" s="74">
        <v>6</v>
      </c>
      <c r="F478" s="73">
        <v>19</v>
      </c>
      <c r="G478" s="72">
        <v>4622</v>
      </c>
      <c r="H478" s="73">
        <v>22</v>
      </c>
      <c r="I478" s="86">
        <v>3063.0194561373801</v>
      </c>
      <c r="J478" s="47" t="s">
        <v>117</v>
      </c>
      <c r="L478" s="72">
        <f>AVERAGE($G$6:G478)</f>
        <v>5406.9006342494713</v>
      </c>
      <c r="M478" s="73">
        <f>AVERAGE($H$6:H478)</f>
        <v>25.91120507399577</v>
      </c>
      <c r="N478" s="86">
        <f>AVERAGE($I$6:I478)</f>
        <v>3862.8196905078057</v>
      </c>
      <c r="P478" s="47">
        <v>473</v>
      </c>
      <c r="Q478" s="71">
        <v>10</v>
      </c>
      <c r="R478" s="72">
        <v>6</v>
      </c>
      <c r="S478" s="73">
        <v>17</v>
      </c>
      <c r="T478" s="72">
        <v>5052</v>
      </c>
      <c r="U478" s="73">
        <v>21</v>
      </c>
      <c r="V478" s="86">
        <v>3518.2109453432759</v>
      </c>
      <c r="W478" s="47" t="s">
        <v>117</v>
      </c>
      <c r="Y478" s="72">
        <f>AVERAGE($T$6:T478)</f>
        <v>6354.4376321353066</v>
      </c>
      <c r="Z478" s="73">
        <f>AVERAGE($U$6:U478)</f>
        <v>26.642706131078224</v>
      </c>
      <c r="AA478" s="86">
        <f>AVERAGE($V$6:V478)</f>
        <v>4813.376019105358</v>
      </c>
      <c r="AC478" s="47">
        <v>473</v>
      </c>
      <c r="AD478" s="74">
        <v>12</v>
      </c>
      <c r="AE478" s="74">
        <v>6</v>
      </c>
      <c r="AF478" s="73">
        <v>28</v>
      </c>
      <c r="AG478" s="72">
        <v>12122</v>
      </c>
      <c r="AH478" s="73">
        <v>34</v>
      </c>
      <c r="AI478" s="86">
        <v>10562.567084390304</v>
      </c>
      <c r="AJ478" s="47" t="s">
        <v>117</v>
      </c>
      <c r="AM478" s="72">
        <f>AVERAGE($AG$6:AG478)</f>
        <v>9557.3065539112049</v>
      </c>
      <c r="AN478" s="73">
        <f>AVERAGE($AH$6:AH478)</f>
        <v>26.672304439746298</v>
      </c>
      <c r="AO478" s="47">
        <f>AVERAGE($AI$6:AI478)</f>
        <v>8009.0577113440077</v>
      </c>
    </row>
    <row r="479" spans="3:41" x14ac:dyDescent="0.35">
      <c r="C479" s="49">
        <v>474</v>
      </c>
      <c r="D479" s="74">
        <v>14</v>
      </c>
      <c r="E479" s="74">
        <v>4</v>
      </c>
      <c r="F479" s="73">
        <v>11</v>
      </c>
      <c r="G479" s="72">
        <v>4348</v>
      </c>
      <c r="H479" s="73">
        <v>21</v>
      </c>
      <c r="I479" s="86">
        <v>2865.7042757370646</v>
      </c>
      <c r="J479" s="47" t="s">
        <v>117</v>
      </c>
      <c r="L479" s="72">
        <f>AVERAGE($G$6:G479)</f>
        <v>5404.666666666667</v>
      </c>
      <c r="M479" s="73">
        <f>AVERAGE($H$6:H479)</f>
        <v>25.900843881856542</v>
      </c>
      <c r="N479" s="86">
        <f>AVERAGE($I$6:I479)</f>
        <v>3860.7160714893021</v>
      </c>
      <c r="P479" s="47">
        <v>474</v>
      </c>
      <c r="Q479" s="71">
        <v>12</v>
      </c>
      <c r="R479" s="72">
        <v>4</v>
      </c>
      <c r="S479" s="73">
        <v>26</v>
      </c>
      <c r="T479" s="72">
        <v>7968</v>
      </c>
      <c r="U479" s="73">
        <v>34</v>
      </c>
      <c r="V479" s="86">
        <v>6411.1734784317623</v>
      </c>
      <c r="W479" s="47" t="s">
        <v>117</v>
      </c>
      <c r="Y479" s="72">
        <f>AVERAGE($T$6:T479)</f>
        <v>6357.841772151899</v>
      </c>
      <c r="Z479" s="73">
        <f>AVERAGE($U$6:U479)</f>
        <v>26.658227848101266</v>
      </c>
      <c r="AA479" s="86">
        <f>AVERAGE($V$6:V479)</f>
        <v>4816.7468998212353</v>
      </c>
      <c r="AC479" s="47">
        <v>474</v>
      </c>
      <c r="AD479" s="74">
        <v>11</v>
      </c>
      <c r="AE479" s="74">
        <v>9</v>
      </c>
      <c r="AF479" s="73">
        <v>11</v>
      </c>
      <c r="AG479" s="72">
        <v>4883</v>
      </c>
      <c r="AH479" s="73">
        <v>13</v>
      </c>
      <c r="AI479" s="86">
        <v>3361.9348189705024</v>
      </c>
      <c r="AJ479" s="47" t="s">
        <v>117</v>
      </c>
      <c r="AM479" s="72">
        <f>AVERAGE($AG$6:AG479)</f>
        <v>9547.4451476793256</v>
      </c>
      <c r="AN479" s="73">
        <f>AVERAGE($AH$6:AH479)</f>
        <v>26.643459915611814</v>
      </c>
      <c r="AO479" s="47">
        <f>AVERAGE($AI$6:AI479)</f>
        <v>7999.2536546090423</v>
      </c>
    </row>
    <row r="480" spans="3:41" x14ac:dyDescent="0.35">
      <c r="C480" s="49">
        <v>475</v>
      </c>
      <c r="D480" s="74">
        <v>23</v>
      </c>
      <c r="E480" s="74">
        <v>5</v>
      </c>
      <c r="F480" s="73">
        <v>17</v>
      </c>
      <c r="G480" s="72">
        <v>7185</v>
      </c>
      <c r="H480" s="73">
        <v>35</v>
      </c>
      <c r="I480" s="86">
        <v>5672.261530468706</v>
      </c>
      <c r="J480" s="47" t="s">
        <v>117</v>
      </c>
      <c r="L480" s="72">
        <f>AVERAGE($G$6:G480)</f>
        <v>5408.4147368421054</v>
      </c>
      <c r="M480" s="73">
        <f>AVERAGE($H$6:H480)</f>
        <v>25.92</v>
      </c>
      <c r="N480" s="86">
        <f>AVERAGE($I$6:I480)</f>
        <v>3864.5298514029428</v>
      </c>
      <c r="P480" s="47">
        <v>475</v>
      </c>
      <c r="Q480" s="71">
        <v>11</v>
      </c>
      <c r="R480" s="72">
        <v>7</v>
      </c>
      <c r="S480" s="73">
        <v>28</v>
      </c>
      <c r="T480" s="72">
        <v>7619</v>
      </c>
      <c r="U480" s="73">
        <v>32</v>
      </c>
      <c r="V480" s="86">
        <v>6108.6450767724609</v>
      </c>
      <c r="W480" s="47" t="s">
        <v>117</v>
      </c>
      <c r="Y480" s="72">
        <f>AVERAGE($T$6:T480)</f>
        <v>6360.4968421052636</v>
      </c>
      <c r="Z480" s="73">
        <f>AVERAGE($U$6:U480)</f>
        <v>26.669473684210526</v>
      </c>
      <c r="AA480" s="86">
        <f>AVERAGE($V$6:V480)</f>
        <v>4819.4666854569232</v>
      </c>
      <c r="AC480" s="47">
        <v>475</v>
      </c>
      <c r="AD480" s="74">
        <v>16</v>
      </c>
      <c r="AE480" s="74">
        <v>7</v>
      </c>
      <c r="AF480" s="73">
        <v>17</v>
      </c>
      <c r="AG480" s="72">
        <v>9359</v>
      </c>
      <c r="AH480" s="73">
        <v>26</v>
      </c>
      <c r="AI480" s="86">
        <v>7793.5410700028151</v>
      </c>
      <c r="AJ480" s="47" t="s">
        <v>117</v>
      </c>
      <c r="AM480" s="72">
        <f>AVERAGE($AG$6:AG480)</f>
        <v>9547.048421052632</v>
      </c>
      <c r="AN480" s="73">
        <f>AVERAGE($AH$6:AH480)</f>
        <v>26.642105263157895</v>
      </c>
      <c r="AO480" s="47">
        <f>AVERAGE($AI$6:AI480)</f>
        <v>7998.8205754835553</v>
      </c>
    </row>
    <row r="481" spans="3:41" x14ac:dyDescent="0.35">
      <c r="C481" s="49">
        <v>476</v>
      </c>
      <c r="D481" s="74">
        <v>14</v>
      </c>
      <c r="E481" s="74">
        <v>11</v>
      </c>
      <c r="F481" s="73">
        <v>20</v>
      </c>
      <c r="G481" s="72">
        <v>5007</v>
      </c>
      <c r="H481" s="73">
        <v>23</v>
      </c>
      <c r="I481" s="86">
        <v>3435.3433451779724</v>
      </c>
      <c r="J481" s="47" t="s">
        <v>117</v>
      </c>
      <c r="L481" s="72">
        <f>AVERAGE($G$6:G481)</f>
        <v>5407.5714285714284</v>
      </c>
      <c r="M481" s="73">
        <f>AVERAGE($H$6:H481)</f>
        <v>25.913865546218489</v>
      </c>
      <c r="N481" s="86">
        <f>AVERAGE($I$6:I481)</f>
        <v>3863.6281990789407</v>
      </c>
      <c r="P481" s="47">
        <v>476</v>
      </c>
      <c r="Q481" s="71">
        <v>12</v>
      </c>
      <c r="R481" s="72">
        <v>7</v>
      </c>
      <c r="S481" s="73">
        <v>32</v>
      </c>
      <c r="T481" s="72">
        <v>8769</v>
      </c>
      <c r="U481" s="73">
        <v>37</v>
      </c>
      <c r="V481" s="86">
        <v>7202.4266301721364</v>
      </c>
      <c r="W481" s="47" t="s">
        <v>117</v>
      </c>
      <c r="Y481" s="72">
        <f>AVERAGE($T$6:T481)</f>
        <v>6365.5567226890753</v>
      </c>
      <c r="Z481" s="73">
        <f>AVERAGE($U$6:U481)</f>
        <v>26.691176470588236</v>
      </c>
      <c r="AA481" s="86">
        <f>AVERAGE($V$6:V481)</f>
        <v>4824.472903828173</v>
      </c>
      <c r="AC481" s="47">
        <v>476</v>
      </c>
      <c r="AD481" s="74">
        <v>14</v>
      </c>
      <c r="AE481" s="74">
        <v>10</v>
      </c>
      <c r="AF481" s="73">
        <v>35</v>
      </c>
      <c r="AG481" s="72">
        <v>14020</v>
      </c>
      <c r="AH481" s="73">
        <v>39</v>
      </c>
      <c r="AI481" s="86">
        <v>12480.711658920258</v>
      </c>
      <c r="AJ481" s="47" t="s">
        <v>117</v>
      </c>
      <c r="AM481" s="72">
        <f>AVERAGE($AG$6:AG481)</f>
        <v>9556.4453781512602</v>
      </c>
      <c r="AN481" s="73">
        <f>AVERAGE($AH$6:AH481)</f>
        <v>26.668067226890756</v>
      </c>
      <c r="AO481" s="47">
        <f>AVERAGE($AI$6:AI481)</f>
        <v>8008.2363130537997</v>
      </c>
    </row>
    <row r="482" spans="3:41" x14ac:dyDescent="0.35">
      <c r="C482" s="49">
        <v>477</v>
      </c>
      <c r="D482" s="74">
        <v>8</v>
      </c>
      <c r="E482" s="74">
        <v>6</v>
      </c>
      <c r="F482" s="73">
        <v>30</v>
      </c>
      <c r="G482" s="72">
        <v>6622</v>
      </c>
      <c r="H482" s="73">
        <v>32</v>
      </c>
      <c r="I482" s="86">
        <v>5103.0080957082464</v>
      </c>
      <c r="J482" s="47" t="s">
        <v>117</v>
      </c>
      <c r="L482" s="72">
        <f>AVERAGE($G$6:G482)</f>
        <v>5410.1174004192872</v>
      </c>
      <c r="M482" s="73">
        <f>AVERAGE($H$6:H482)</f>
        <v>25.926624737945492</v>
      </c>
      <c r="N482" s="86">
        <f>AVERAGE($I$6:I482)</f>
        <v>3866.2264797846628</v>
      </c>
      <c r="P482" s="47">
        <v>477</v>
      </c>
      <c r="Q482" s="71">
        <v>12</v>
      </c>
      <c r="R482" s="72">
        <v>7</v>
      </c>
      <c r="S482" s="73">
        <v>22</v>
      </c>
      <c r="T482" s="72">
        <v>6469</v>
      </c>
      <c r="U482" s="73">
        <v>27</v>
      </c>
      <c r="V482" s="86">
        <v>4945.4856118073967</v>
      </c>
      <c r="W482" s="47" t="s">
        <v>117</v>
      </c>
      <c r="Y482" s="72">
        <f>AVERAGE($T$6:T482)</f>
        <v>6365.7735849056608</v>
      </c>
      <c r="Z482" s="73">
        <f>AVERAGE($U$6:U482)</f>
        <v>26.691823899371069</v>
      </c>
      <c r="AA482" s="86">
        <f>AVERAGE($V$6:V482)</f>
        <v>4824.726599232742</v>
      </c>
      <c r="AC482" s="47">
        <v>477</v>
      </c>
      <c r="AD482" s="74">
        <v>10</v>
      </c>
      <c r="AE482" s="74">
        <v>3</v>
      </c>
      <c r="AF482" s="73">
        <v>4</v>
      </c>
      <c r="AG482" s="72">
        <v>3961</v>
      </c>
      <c r="AH482" s="73">
        <v>11</v>
      </c>
      <c r="AI482" s="86">
        <v>2421.5851583416916</v>
      </c>
      <c r="AJ482" s="47" t="s">
        <v>117</v>
      </c>
      <c r="AM482" s="72">
        <f>AVERAGE($AG$6:AG482)</f>
        <v>9544.7148846960172</v>
      </c>
      <c r="AN482" s="73">
        <f>AVERAGE($AH$6:AH482)</f>
        <v>26.635220125786162</v>
      </c>
      <c r="AO482" s="47">
        <f>AVERAGE($AI$6:AI482)</f>
        <v>7996.5242561256819</v>
      </c>
    </row>
    <row r="483" spans="3:41" x14ac:dyDescent="0.35">
      <c r="C483" s="49">
        <v>478</v>
      </c>
      <c r="D483" s="74">
        <v>14</v>
      </c>
      <c r="E483" s="74">
        <v>4</v>
      </c>
      <c r="F483" s="73">
        <v>35</v>
      </c>
      <c r="G483" s="72">
        <v>9148</v>
      </c>
      <c r="H483" s="73">
        <v>45</v>
      </c>
      <c r="I483" s="86">
        <v>7604.0413947945026</v>
      </c>
      <c r="J483" s="47" t="s">
        <v>117</v>
      </c>
      <c r="L483" s="72">
        <f>AVERAGE($G$6:G483)</f>
        <v>5417.9372384937242</v>
      </c>
      <c r="M483" s="73">
        <f>AVERAGE($H$6:H483)</f>
        <v>25.96652719665272</v>
      </c>
      <c r="N483" s="86">
        <f>AVERAGE($I$6:I483)</f>
        <v>3874.0461762595787</v>
      </c>
      <c r="P483" s="47">
        <v>478</v>
      </c>
      <c r="Q483" s="71">
        <v>20</v>
      </c>
      <c r="R483" s="72">
        <v>6</v>
      </c>
      <c r="S483" s="73">
        <v>9</v>
      </c>
      <c r="T483" s="72">
        <v>5512</v>
      </c>
      <c r="U483" s="73">
        <v>23</v>
      </c>
      <c r="V483" s="86">
        <v>3945.772739692201</v>
      </c>
      <c r="W483" s="47" t="s">
        <v>117</v>
      </c>
      <c r="Y483" s="72">
        <f>AVERAGE($T$6:T483)</f>
        <v>6363.9874476987452</v>
      </c>
      <c r="Z483" s="73">
        <f>AVERAGE($U$6:U483)</f>
        <v>26.684100418410043</v>
      </c>
      <c r="AA483" s="86">
        <f>AVERAGE($V$6:V483)</f>
        <v>4822.8877836270085</v>
      </c>
      <c r="AC483" s="47">
        <v>478</v>
      </c>
      <c r="AD483" s="74">
        <v>23</v>
      </c>
      <c r="AE483" s="74">
        <v>10</v>
      </c>
      <c r="AF483" s="73">
        <v>9</v>
      </c>
      <c r="AG483" s="72">
        <v>8070</v>
      </c>
      <c r="AH483" s="73">
        <v>22</v>
      </c>
      <c r="AI483" s="86">
        <v>6549.6454930887403</v>
      </c>
      <c r="AJ483" s="47" t="s">
        <v>117</v>
      </c>
      <c r="AM483" s="72">
        <f>AVERAGE($AG$6:AG483)</f>
        <v>9541.6297071129702</v>
      </c>
      <c r="AN483" s="73">
        <f>AVERAGE($AH$6:AH483)</f>
        <v>26.6255230125523</v>
      </c>
      <c r="AO483" s="47">
        <f>AVERAGE($AI$6:AI483)</f>
        <v>7993.4973131067763</v>
      </c>
    </row>
    <row r="484" spans="3:41" x14ac:dyDescent="0.35">
      <c r="C484" s="49">
        <v>479</v>
      </c>
      <c r="D484" s="74">
        <v>14</v>
      </c>
      <c r="E484" s="74">
        <v>7</v>
      </c>
      <c r="F484" s="73">
        <v>20</v>
      </c>
      <c r="G484" s="72">
        <v>5659</v>
      </c>
      <c r="H484" s="73">
        <v>27</v>
      </c>
      <c r="I484" s="86">
        <v>4126.6301117155299</v>
      </c>
      <c r="J484" s="47" t="s">
        <v>117</v>
      </c>
      <c r="L484" s="72">
        <f>AVERAGE($G$6:G484)</f>
        <v>5418.4405010438413</v>
      </c>
      <c r="M484" s="73">
        <f>AVERAGE($H$6:H484)</f>
        <v>25.968684759916492</v>
      </c>
      <c r="N484" s="86">
        <f>AVERAGE($I$6:I484)</f>
        <v>3874.5734913649148</v>
      </c>
      <c r="P484" s="47">
        <v>479</v>
      </c>
      <c r="Q484" s="71">
        <v>12</v>
      </c>
      <c r="R484" s="72">
        <v>3</v>
      </c>
      <c r="S484" s="73">
        <v>19</v>
      </c>
      <c r="T484" s="72">
        <v>6551</v>
      </c>
      <c r="U484" s="73">
        <v>28</v>
      </c>
      <c r="V484" s="86">
        <v>4977.6431535093561</v>
      </c>
      <c r="W484" s="47" t="s">
        <v>117</v>
      </c>
      <c r="Y484" s="72">
        <f>AVERAGE($T$6:T484)</f>
        <v>6364.3778705636742</v>
      </c>
      <c r="Z484" s="73">
        <f>AVERAGE($U$6:U484)</f>
        <v>26.686847599164928</v>
      </c>
      <c r="AA484" s="86">
        <f>AVERAGE($V$6:V484)</f>
        <v>4823.2108637311467</v>
      </c>
      <c r="AC484" s="47">
        <v>479</v>
      </c>
      <c r="AD484" s="74">
        <v>8</v>
      </c>
      <c r="AE484" s="74">
        <v>5</v>
      </c>
      <c r="AF484" s="73">
        <v>12</v>
      </c>
      <c r="AG484" s="72">
        <v>5435</v>
      </c>
      <c r="AH484" s="73">
        <v>15</v>
      </c>
      <c r="AI484" s="86">
        <v>3896.2292550026405</v>
      </c>
      <c r="AJ484" s="47" t="s">
        <v>117</v>
      </c>
      <c r="AM484" s="72">
        <f>AVERAGE($AG$6:AG484)</f>
        <v>9533.0563674321511</v>
      </c>
      <c r="AN484" s="73">
        <f>AVERAGE($AH$6:AH484)</f>
        <v>26.601252609603339</v>
      </c>
      <c r="AO484" s="47">
        <f>AVERAGE($AI$6:AI484)</f>
        <v>7984.9435175783747</v>
      </c>
    </row>
    <row r="485" spans="3:41" x14ac:dyDescent="0.35">
      <c r="C485" s="49">
        <v>480</v>
      </c>
      <c r="D485" s="74">
        <v>22</v>
      </c>
      <c r="E485" s="74">
        <v>6</v>
      </c>
      <c r="F485" s="73">
        <v>3</v>
      </c>
      <c r="G485" s="72">
        <v>4022</v>
      </c>
      <c r="H485" s="73">
        <v>19</v>
      </c>
      <c r="I485" s="86">
        <v>2473.5585963205749</v>
      </c>
      <c r="J485" s="47" t="s">
        <v>117</v>
      </c>
      <c r="L485" s="72">
        <f>AVERAGE($G$6:G485)</f>
        <v>5415.53125</v>
      </c>
      <c r="M485" s="73">
        <f>AVERAGE($H$6:H485)</f>
        <v>25.954166666666666</v>
      </c>
      <c r="N485" s="86">
        <f>AVERAGE($I$6:I485)</f>
        <v>3871.6547103335729</v>
      </c>
      <c r="P485" s="47">
        <v>480</v>
      </c>
      <c r="Q485" s="71">
        <v>17</v>
      </c>
      <c r="R485" s="72">
        <v>3</v>
      </c>
      <c r="S485" s="73">
        <v>15</v>
      </c>
      <c r="T485" s="72">
        <v>6781</v>
      </c>
      <c r="U485" s="73">
        <v>29</v>
      </c>
      <c r="V485" s="86">
        <v>5204.9680815741813</v>
      </c>
      <c r="W485" s="47" t="s">
        <v>117</v>
      </c>
      <c r="Y485" s="72">
        <f>AVERAGE($T$6:T485)</f>
        <v>6365.2458333333334</v>
      </c>
      <c r="Z485" s="73">
        <f>AVERAGE($U$6:U485)</f>
        <v>26.691666666666666</v>
      </c>
      <c r="AA485" s="86">
        <f>AVERAGE($V$6:V485)</f>
        <v>4824.0061912683186</v>
      </c>
      <c r="AC485" s="47">
        <v>480</v>
      </c>
      <c r="AD485" s="74">
        <v>21</v>
      </c>
      <c r="AE485" s="74">
        <v>9</v>
      </c>
      <c r="AF485" s="73">
        <v>4</v>
      </c>
      <c r="AG485" s="72">
        <v>5933</v>
      </c>
      <c r="AH485" s="73">
        <v>16</v>
      </c>
      <c r="AI485" s="86">
        <v>4407.4862506616864</v>
      </c>
      <c r="AJ485" s="47" t="s">
        <v>117</v>
      </c>
      <c r="AM485" s="72">
        <f>AVERAGE($AG$6:AG485)</f>
        <v>9525.5562499999996</v>
      </c>
      <c r="AN485" s="73">
        <f>AVERAGE($AH$6:AH485)</f>
        <v>26.579166666666666</v>
      </c>
      <c r="AO485" s="47">
        <f>AVERAGE($AI$6:AI485)</f>
        <v>7977.4904816056323</v>
      </c>
    </row>
    <row r="486" spans="3:41" x14ac:dyDescent="0.35">
      <c r="C486" s="49">
        <v>481</v>
      </c>
      <c r="D486" s="74">
        <v>8</v>
      </c>
      <c r="E486" s="74">
        <v>4</v>
      </c>
      <c r="F486" s="73">
        <v>17</v>
      </c>
      <c r="G486" s="72">
        <v>4348</v>
      </c>
      <c r="H486" s="73">
        <v>21</v>
      </c>
      <c r="I486" s="86">
        <v>2843.5828834925937</v>
      </c>
      <c r="J486" s="47" t="s">
        <v>117</v>
      </c>
      <c r="L486" s="72">
        <f>AVERAGE($G$6:G486)</f>
        <v>5413.3118503118503</v>
      </c>
      <c r="M486" s="73">
        <f>AVERAGE($H$6:H486)</f>
        <v>25.943866943866944</v>
      </c>
      <c r="N486" s="86">
        <f>AVERAGE($I$6:I486)</f>
        <v>3869.5173468682069</v>
      </c>
      <c r="P486" s="47">
        <v>481</v>
      </c>
      <c r="Q486" s="71">
        <v>19</v>
      </c>
      <c r="R486" s="72">
        <v>5</v>
      </c>
      <c r="S486" s="73">
        <v>8</v>
      </c>
      <c r="T486" s="72">
        <v>5245</v>
      </c>
      <c r="U486" s="73">
        <v>22</v>
      </c>
      <c r="V486" s="86">
        <v>3713.5344296951312</v>
      </c>
      <c r="W486" s="47" t="s">
        <v>117</v>
      </c>
      <c r="Y486" s="72">
        <f>AVERAGE($T$6:T486)</f>
        <v>6362.9168399168402</v>
      </c>
      <c r="Z486" s="73">
        <f>AVERAGE($U$6:U486)</f>
        <v>26.681912681912682</v>
      </c>
      <c r="AA486" s="86">
        <f>AVERAGE($V$6:V486)</f>
        <v>4821.6975181673351</v>
      </c>
      <c r="AC486" s="47">
        <v>481</v>
      </c>
      <c r="AD486" s="74">
        <v>17</v>
      </c>
      <c r="AE486" s="74">
        <v>6</v>
      </c>
      <c r="AF486" s="73">
        <v>23</v>
      </c>
      <c r="AG486" s="72">
        <v>12122</v>
      </c>
      <c r="AH486" s="73">
        <v>34</v>
      </c>
      <c r="AI486" s="86">
        <v>10590.252737605892</v>
      </c>
      <c r="AJ486" s="47" t="s">
        <v>117</v>
      </c>
      <c r="AM486" s="72">
        <f>AVERAGE($AG$6:AG486)</f>
        <v>9530.9542619542626</v>
      </c>
      <c r="AN486" s="73">
        <f>AVERAGE($AH$6:AH486)</f>
        <v>26.594594594594593</v>
      </c>
      <c r="AO486" s="47">
        <f>AVERAGE($AI$6:AI486)</f>
        <v>7982.922419767795</v>
      </c>
    </row>
    <row r="487" spans="3:41" x14ac:dyDescent="0.35">
      <c r="C487" s="49">
        <v>482</v>
      </c>
      <c r="D487" s="74">
        <v>6</v>
      </c>
      <c r="E487" s="74">
        <v>3</v>
      </c>
      <c r="F487" s="73">
        <v>24</v>
      </c>
      <c r="G487" s="72">
        <v>5511</v>
      </c>
      <c r="H487" s="73">
        <v>27</v>
      </c>
      <c r="I487" s="86">
        <v>3958.0892714674164</v>
      </c>
      <c r="J487" s="47" t="s">
        <v>117</v>
      </c>
      <c r="L487" s="72">
        <f>AVERAGE($G$6:G487)</f>
        <v>5413.514522821577</v>
      </c>
      <c r="M487" s="73">
        <f>AVERAGE($H$6:H487)</f>
        <v>25.946058091286307</v>
      </c>
      <c r="N487" s="86">
        <f>AVERAGE($I$6:I487)</f>
        <v>3869.7011060478731</v>
      </c>
      <c r="P487" s="47">
        <v>482</v>
      </c>
      <c r="Q487" s="71">
        <v>19</v>
      </c>
      <c r="R487" s="72">
        <v>6</v>
      </c>
      <c r="S487" s="73">
        <v>1</v>
      </c>
      <c r="T487" s="72">
        <v>3442</v>
      </c>
      <c r="U487" s="73">
        <v>14</v>
      </c>
      <c r="V487" s="86">
        <v>1951.964056245281</v>
      </c>
      <c r="W487" s="47" t="s">
        <v>117</v>
      </c>
      <c r="Y487" s="72">
        <f>AVERAGE($T$6:T487)</f>
        <v>6356.8568464730288</v>
      </c>
      <c r="Z487" s="73">
        <f>AVERAGE($U$6:U487)</f>
        <v>26.655601659751039</v>
      </c>
      <c r="AA487" s="86">
        <f>AVERAGE($V$6:V487)</f>
        <v>4815.7437143044253</v>
      </c>
      <c r="AC487" s="47">
        <v>482</v>
      </c>
      <c r="AD487" s="74">
        <v>13</v>
      </c>
      <c r="AE487" s="74">
        <v>10</v>
      </c>
      <c r="AF487" s="73">
        <v>34</v>
      </c>
      <c r="AG487" s="72">
        <v>13320</v>
      </c>
      <c r="AH487" s="73">
        <v>37</v>
      </c>
      <c r="AI487" s="86">
        <v>11781.22096421145</v>
      </c>
      <c r="AJ487" s="47" t="s">
        <v>117</v>
      </c>
      <c r="AM487" s="72">
        <f>AVERAGE($AG$6:AG487)</f>
        <v>9538.8153526970946</v>
      </c>
      <c r="AN487" s="73">
        <f>AVERAGE($AH$6:AH487)</f>
        <v>26.616182572614107</v>
      </c>
      <c r="AO487" s="47">
        <f>AVERAGE($AI$6:AI487)</f>
        <v>7990.8027072043997</v>
      </c>
    </row>
    <row r="488" spans="3:41" x14ac:dyDescent="0.35">
      <c r="C488" s="49">
        <v>483</v>
      </c>
      <c r="D488" s="74">
        <v>13</v>
      </c>
      <c r="E488" s="74">
        <v>7</v>
      </c>
      <c r="F488" s="73">
        <v>34</v>
      </c>
      <c r="G488" s="72">
        <v>8259</v>
      </c>
      <c r="H488" s="73">
        <v>40</v>
      </c>
      <c r="I488" s="86">
        <v>6651.3476373448475</v>
      </c>
      <c r="J488" s="47" t="s">
        <v>117</v>
      </c>
      <c r="L488" s="72">
        <f>AVERAGE($G$6:G488)</f>
        <v>5419.405797101449</v>
      </c>
      <c r="M488" s="73">
        <f>AVERAGE($H$6:H488)</f>
        <v>25.975155279503106</v>
      </c>
      <c r="N488" s="86">
        <f>AVERAGE($I$6:I488)</f>
        <v>3875.4602085971424</v>
      </c>
      <c r="P488" s="47">
        <v>483</v>
      </c>
      <c r="Q488" s="71">
        <v>21</v>
      </c>
      <c r="R488" s="72">
        <v>4</v>
      </c>
      <c r="S488" s="73">
        <v>27</v>
      </c>
      <c r="T488" s="72">
        <v>10268</v>
      </c>
      <c r="U488" s="73">
        <v>44</v>
      </c>
      <c r="V488" s="86">
        <v>8708.1639553508794</v>
      </c>
      <c r="W488" s="47" t="s">
        <v>117</v>
      </c>
      <c r="Y488" s="72">
        <f>AVERAGE($T$6:T488)</f>
        <v>6364.9544513457558</v>
      </c>
      <c r="Z488" s="73">
        <f>AVERAGE($U$6:U488)</f>
        <v>26.691511387163562</v>
      </c>
      <c r="AA488" s="86">
        <f>AVERAGE($V$6:V488)</f>
        <v>4823.8025553831967</v>
      </c>
      <c r="AC488" s="47">
        <v>483</v>
      </c>
      <c r="AD488" s="74">
        <v>14</v>
      </c>
      <c r="AE488" s="74">
        <v>4</v>
      </c>
      <c r="AF488" s="73">
        <v>5</v>
      </c>
      <c r="AG488" s="72">
        <v>5398</v>
      </c>
      <c r="AH488" s="73">
        <v>15</v>
      </c>
      <c r="AI488" s="86">
        <v>3873.123101985374</v>
      </c>
      <c r="AJ488" s="47" t="s">
        <v>117</v>
      </c>
      <c r="AM488" s="72">
        <f>AVERAGE($AG$6:AG488)</f>
        <v>9530.2422360248456</v>
      </c>
      <c r="AN488" s="73">
        <f>AVERAGE($AH$6:AH488)</f>
        <v>26.592132505175982</v>
      </c>
      <c r="AO488" s="47">
        <f>AVERAGE($AI$6:AI488)</f>
        <v>7982.2774906304476</v>
      </c>
    </row>
    <row r="489" spans="3:41" x14ac:dyDescent="0.35">
      <c r="C489" s="49">
        <v>484</v>
      </c>
      <c r="D489" s="74">
        <v>14</v>
      </c>
      <c r="E489" s="74">
        <v>8</v>
      </c>
      <c r="F489" s="73">
        <v>30</v>
      </c>
      <c r="G489" s="72">
        <v>7496</v>
      </c>
      <c r="H489" s="73">
        <v>36</v>
      </c>
      <c r="I489" s="86">
        <v>5944.6650315720071</v>
      </c>
      <c r="J489" s="47" t="s">
        <v>117</v>
      </c>
      <c r="L489" s="72">
        <f>AVERAGE($G$6:G489)</f>
        <v>5423.6962809917359</v>
      </c>
      <c r="M489" s="73">
        <f>AVERAGE($H$6:H489)</f>
        <v>25.995867768595041</v>
      </c>
      <c r="N489" s="86">
        <f>AVERAGE($I$6:I489)</f>
        <v>3879.7354251735369</v>
      </c>
      <c r="P489" s="47">
        <v>484</v>
      </c>
      <c r="Q489" s="71">
        <v>15</v>
      </c>
      <c r="R489" s="72">
        <v>7</v>
      </c>
      <c r="S489" s="73">
        <v>11</v>
      </c>
      <c r="T489" s="72">
        <v>4629</v>
      </c>
      <c r="U489" s="73">
        <v>19</v>
      </c>
      <c r="V489" s="86">
        <v>3044.1177499166874</v>
      </c>
      <c r="W489" s="47" t="s">
        <v>117</v>
      </c>
      <c r="Y489" s="72">
        <f>AVERAGE($T$6:T489)</f>
        <v>6361.3677685950415</v>
      </c>
      <c r="Z489" s="73">
        <f>AVERAGE($U$6:U489)</f>
        <v>26.675619834710744</v>
      </c>
      <c r="AA489" s="86">
        <f>AVERAGE($V$6:V489)</f>
        <v>4820.1255206611586</v>
      </c>
      <c r="AC489" s="47">
        <v>484</v>
      </c>
      <c r="AD489" s="74">
        <v>8</v>
      </c>
      <c r="AE489" s="74">
        <v>6</v>
      </c>
      <c r="AF489" s="73">
        <v>32</v>
      </c>
      <c r="AG489" s="72">
        <v>12122</v>
      </c>
      <c r="AH489" s="73">
        <v>34</v>
      </c>
      <c r="AI489" s="86">
        <v>10546.355693321631</v>
      </c>
      <c r="AJ489" s="47" t="s">
        <v>117</v>
      </c>
      <c r="AM489" s="72">
        <f>AVERAGE($AG$6:AG489)</f>
        <v>9535.5971074380159</v>
      </c>
      <c r="AN489" s="73">
        <f>AVERAGE($AH$6:AH489)</f>
        <v>26.607438016528924</v>
      </c>
      <c r="AO489" s="47">
        <f>AVERAGE($AI$6:AI489)</f>
        <v>7987.5751728674131</v>
      </c>
    </row>
    <row r="490" spans="3:41" x14ac:dyDescent="0.35">
      <c r="C490" s="49">
        <v>485</v>
      </c>
      <c r="D490" s="74">
        <v>15</v>
      </c>
      <c r="E490" s="74">
        <v>5</v>
      </c>
      <c r="F490" s="73">
        <v>33</v>
      </c>
      <c r="G490" s="72">
        <v>8785</v>
      </c>
      <c r="H490" s="73">
        <v>43</v>
      </c>
      <c r="I490" s="86">
        <v>7254.8178456028782</v>
      </c>
      <c r="J490" s="47" t="s">
        <v>117</v>
      </c>
      <c r="L490" s="72">
        <f>AVERAGE($G$6:G490)</f>
        <v>5430.6268041237117</v>
      </c>
      <c r="M490" s="73">
        <f>AVERAGE($H$6:H490)</f>
        <v>26.030927835051546</v>
      </c>
      <c r="N490" s="86">
        <f>AVERAGE($I$6:I490)</f>
        <v>3886.6943579991644</v>
      </c>
      <c r="P490" s="47">
        <v>485</v>
      </c>
      <c r="Q490" s="71">
        <v>21</v>
      </c>
      <c r="R490" s="72">
        <v>8</v>
      </c>
      <c r="S490" s="73">
        <v>8</v>
      </c>
      <c r="T490" s="72">
        <v>5126</v>
      </c>
      <c r="U490" s="73">
        <v>21</v>
      </c>
      <c r="V490" s="86">
        <v>3555.0104347137012</v>
      </c>
      <c r="W490" s="47" t="s">
        <v>117</v>
      </c>
      <c r="Y490" s="72">
        <f>AVERAGE($T$6:T490)</f>
        <v>6358.8206185567014</v>
      </c>
      <c r="Z490" s="73">
        <f>AVERAGE($U$6:U490)</f>
        <v>26.663917525773197</v>
      </c>
      <c r="AA490" s="86">
        <f>AVERAGE($V$6:V490)</f>
        <v>4817.5170359478652</v>
      </c>
      <c r="AC490" s="47">
        <v>485</v>
      </c>
      <c r="AD490" s="74">
        <v>19</v>
      </c>
      <c r="AE490" s="74">
        <v>7</v>
      </c>
      <c r="AF490" s="73">
        <v>16</v>
      </c>
      <c r="AG490" s="72">
        <v>10059</v>
      </c>
      <c r="AH490" s="73">
        <v>28</v>
      </c>
      <c r="AI490" s="86">
        <v>8476.6986704115898</v>
      </c>
      <c r="AJ490" s="47" t="s">
        <v>117</v>
      </c>
      <c r="AM490" s="72">
        <f>AVERAGE($AG$6:AG490)</f>
        <v>9536.6762886597935</v>
      </c>
      <c r="AN490" s="73">
        <f>AVERAGE($AH$6:AH490)</f>
        <v>26.610309278350517</v>
      </c>
      <c r="AO490" s="47">
        <f>AVERAGE($AI$6:AI490)</f>
        <v>7988.5836749242053</v>
      </c>
    </row>
    <row r="491" spans="3:41" x14ac:dyDescent="0.35">
      <c r="C491" s="49">
        <v>486</v>
      </c>
      <c r="D491" s="74">
        <v>10</v>
      </c>
      <c r="E491" s="74">
        <v>3</v>
      </c>
      <c r="F491" s="73">
        <v>19</v>
      </c>
      <c r="G491" s="72">
        <v>5311</v>
      </c>
      <c r="H491" s="73">
        <v>26</v>
      </c>
      <c r="I491" s="86">
        <v>3750.6781547044998</v>
      </c>
      <c r="J491" s="47" t="s">
        <v>117</v>
      </c>
      <c r="L491" s="72">
        <f>AVERAGE($G$6:G491)</f>
        <v>5430.3806584362137</v>
      </c>
      <c r="M491" s="73">
        <f>AVERAGE($H$6:H491)</f>
        <v>26.030864197530864</v>
      </c>
      <c r="N491" s="86">
        <f>AVERAGE($I$6:I491)</f>
        <v>3886.4144892681052</v>
      </c>
      <c r="P491" s="47">
        <v>486</v>
      </c>
      <c r="Q491" s="71">
        <v>20</v>
      </c>
      <c r="R491" s="72">
        <v>8</v>
      </c>
      <c r="S491" s="73">
        <v>20</v>
      </c>
      <c r="T491" s="72">
        <v>7656</v>
      </c>
      <c r="U491" s="73">
        <v>32</v>
      </c>
      <c r="V491" s="86">
        <v>6067.7681715948102</v>
      </c>
      <c r="W491" s="47" t="s">
        <v>117</v>
      </c>
      <c r="Y491" s="72">
        <f>AVERAGE($T$6:T491)</f>
        <v>6361.4897119341567</v>
      </c>
      <c r="Z491" s="73">
        <f>AVERAGE($U$6:U491)</f>
        <v>26.674897119341562</v>
      </c>
      <c r="AA491" s="86">
        <f>AVERAGE($V$6:V491)</f>
        <v>4820.0895691487849</v>
      </c>
      <c r="AC491" s="47">
        <v>486</v>
      </c>
      <c r="AD491" s="74">
        <v>19</v>
      </c>
      <c r="AE491" s="74">
        <v>10</v>
      </c>
      <c r="AF491" s="73">
        <v>24</v>
      </c>
      <c r="AG491" s="72">
        <v>11920</v>
      </c>
      <c r="AH491" s="73">
        <v>33</v>
      </c>
      <c r="AI491" s="86">
        <v>10333.881394537488</v>
      </c>
      <c r="AJ491" s="47" t="s">
        <v>117</v>
      </c>
      <c r="AM491" s="72">
        <f>AVERAGE($AG$6:AG491)</f>
        <v>9541.5802469135797</v>
      </c>
      <c r="AN491" s="73">
        <f>AVERAGE($AH$6:AH491)</f>
        <v>26.623456790123456</v>
      </c>
      <c r="AO491" s="47">
        <f>AVERAGE($AI$6:AI491)</f>
        <v>7993.4093903966605</v>
      </c>
    </row>
    <row r="492" spans="3:41" x14ac:dyDescent="0.35">
      <c r="C492" s="49">
        <v>487</v>
      </c>
      <c r="D492" s="74">
        <v>18</v>
      </c>
      <c r="E492" s="74">
        <v>3</v>
      </c>
      <c r="F492" s="73">
        <v>23</v>
      </c>
      <c r="G492" s="72">
        <v>7711</v>
      </c>
      <c r="H492" s="73">
        <v>38</v>
      </c>
      <c r="I492" s="86">
        <v>6118.2566598955927</v>
      </c>
      <c r="J492" s="47" t="s">
        <v>117</v>
      </c>
      <c r="L492" s="72">
        <f>AVERAGE($G$6:G492)</f>
        <v>5435.0636550308009</v>
      </c>
      <c r="M492" s="73">
        <f>AVERAGE($H$6:H492)</f>
        <v>26.055441478439427</v>
      </c>
      <c r="N492" s="86">
        <f>AVERAGE($I$6:I492)</f>
        <v>3890.9973274008107</v>
      </c>
      <c r="P492" s="47">
        <v>487</v>
      </c>
      <c r="Q492" s="71">
        <v>6</v>
      </c>
      <c r="R492" s="72">
        <v>7</v>
      </c>
      <c r="S492" s="73">
        <v>21</v>
      </c>
      <c r="T492" s="72">
        <v>4859</v>
      </c>
      <c r="U492" s="73">
        <v>20</v>
      </c>
      <c r="V492" s="86">
        <v>3341.1386940496704</v>
      </c>
      <c r="W492" s="47" t="s">
        <v>117</v>
      </c>
      <c r="Y492" s="72">
        <f>AVERAGE($T$6:T492)</f>
        <v>6358.4045174537987</v>
      </c>
      <c r="Z492" s="73">
        <f>AVERAGE($U$6:U492)</f>
        <v>26.661190965092402</v>
      </c>
      <c r="AA492" s="86">
        <f>AVERAGE($V$6:V492)</f>
        <v>4817.0527090356454</v>
      </c>
      <c r="AC492" s="47">
        <v>487</v>
      </c>
      <c r="AD492" s="74">
        <v>22</v>
      </c>
      <c r="AE492" s="74">
        <v>8</v>
      </c>
      <c r="AF492" s="73">
        <v>22</v>
      </c>
      <c r="AG492" s="72">
        <v>12896</v>
      </c>
      <c r="AH492" s="73">
        <v>36</v>
      </c>
      <c r="AI492" s="86">
        <v>11306.320494531978</v>
      </c>
      <c r="AJ492" s="47" t="s">
        <v>117</v>
      </c>
      <c r="AM492" s="72">
        <f>AVERAGE($AG$6:AG492)</f>
        <v>9548.4681724845996</v>
      </c>
      <c r="AN492" s="73">
        <f>AVERAGE($AH$6:AH492)</f>
        <v>26.642710472279262</v>
      </c>
      <c r="AO492" s="47">
        <f>AVERAGE($AI$6:AI492)</f>
        <v>8000.2120826022774</v>
      </c>
    </row>
    <row r="493" spans="3:41" x14ac:dyDescent="0.35">
      <c r="C493" s="49">
        <v>488</v>
      </c>
      <c r="D493" s="74">
        <v>22</v>
      </c>
      <c r="E493" s="74">
        <v>7</v>
      </c>
      <c r="F493" s="73">
        <v>24</v>
      </c>
      <c r="G493" s="72">
        <v>8059</v>
      </c>
      <c r="H493" s="73">
        <v>39</v>
      </c>
      <c r="I493" s="86">
        <v>6487.7035788204921</v>
      </c>
      <c r="J493" s="47" t="s">
        <v>117</v>
      </c>
      <c r="L493" s="72">
        <f>AVERAGE($G$6:G493)</f>
        <v>5440.4405737704919</v>
      </c>
      <c r="M493" s="73">
        <f>AVERAGE($H$6:H493)</f>
        <v>26.081967213114755</v>
      </c>
      <c r="N493" s="86">
        <f>AVERAGE($I$6:I493)</f>
        <v>3896.3184467684741</v>
      </c>
      <c r="P493" s="47">
        <v>488</v>
      </c>
      <c r="Q493" s="71">
        <v>13</v>
      </c>
      <c r="R493" s="72">
        <v>4</v>
      </c>
      <c r="S493" s="73">
        <v>34</v>
      </c>
      <c r="T493" s="72">
        <v>10038</v>
      </c>
      <c r="U493" s="73">
        <v>43</v>
      </c>
      <c r="V493" s="86">
        <v>8466.1542922130084</v>
      </c>
      <c r="W493" s="47" t="s">
        <v>117</v>
      </c>
      <c r="Y493" s="72">
        <f>AVERAGE($T$6:T493)</f>
        <v>6365.9446721311479</v>
      </c>
      <c r="Z493" s="73">
        <f>AVERAGE($U$6:U493)</f>
        <v>26.694672131147541</v>
      </c>
      <c r="AA493" s="86">
        <f>AVERAGE($V$6:V493)</f>
        <v>4824.5303762142867</v>
      </c>
      <c r="AC493" s="47">
        <v>488</v>
      </c>
      <c r="AD493" s="74">
        <v>14</v>
      </c>
      <c r="AE493" s="74">
        <v>6</v>
      </c>
      <c r="AF493" s="73">
        <v>30</v>
      </c>
      <c r="AG493" s="72">
        <v>13522</v>
      </c>
      <c r="AH493" s="73">
        <v>38</v>
      </c>
      <c r="AI493" s="86">
        <v>11968.082386360205</v>
      </c>
      <c r="AJ493" s="47" t="s">
        <v>117</v>
      </c>
      <c r="AM493" s="72">
        <f>AVERAGE($AG$6:AG493)</f>
        <v>9556.6106557377043</v>
      </c>
      <c r="AN493" s="73">
        <f>AVERAGE($AH$6:AH493)</f>
        <v>26.665983606557376</v>
      </c>
      <c r="AO493" s="47">
        <f>AVERAGE($AI$6:AI493)</f>
        <v>8008.3429643722729</v>
      </c>
    </row>
    <row r="494" spans="3:41" x14ac:dyDescent="0.35">
      <c r="C494" s="49">
        <v>489</v>
      </c>
      <c r="D494" s="74">
        <v>12</v>
      </c>
      <c r="E494" s="74">
        <v>5</v>
      </c>
      <c r="F494" s="73">
        <v>20</v>
      </c>
      <c r="G494" s="72">
        <v>5585</v>
      </c>
      <c r="H494" s="73">
        <v>27</v>
      </c>
      <c r="I494" s="86">
        <v>4144.5958218442975</v>
      </c>
      <c r="J494" s="47" t="s">
        <v>117</v>
      </c>
      <c r="L494" s="72">
        <f>AVERAGE($G$6:G494)</f>
        <v>5440.7361963190187</v>
      </c>
      <c r="M494" s="73">
        <f>AVERAGE($H$6:H494)</f>
        <v>26.083844580777097</v>
      </c>
      <c r="N494" s="86">
        <f>AVERAGE($I$6:I494)</f>
        <v>3896.8261714618802</v>
      </c>
      <c r="P494" s="47">
        <v>489</v>
      </c>
      <c r="Q494" s="71">
        <v>18</v>
      </c>
      <c r="R494" s="72">
        <v>3</v>
      </c>
      <c r="S494" s="73">
        <v>31</v>
      </c>
      <c r="T494" s="72">
        <v>10691</v>
      </c>
      <c r="U494" s="73">
        <v>46</v>
      </c>
      <c r="V494" s="86">
        <v>9160.7445689252909</v>
      </c>
      <c r="W494" s="47" t="s">
        <v>117</v>
      </c>
      <c r="Y494" s="72">
        <f>AVERAGE($T$6:T494)</f>
        <v>6374.7893660531699</v>
      </c>
      <c r="Z494" s="73">
        <f>AVERAGE($U$6:U494)</f>
        <v>26.734151329243353</v>
      </c>
      <c r="AA494" s="86">
        <f>AVERAGE($V$6:V494)</f>
        <v>4833.3978899008125</v>
      </c>
      <c r="AC494" s="47">
        <v>489</v>
      </c>
      <c r="AD494" s="74">
        <v>14</v>
      </c>
      <c r="AE494" s="74">
        <v>6</v>
      </c>
      <c r="AF494" s="73">
        <v>4</v>
      </c>
      <c r="AG494" s="72">
        <v>4422</v>
      </c>
      <c r="AH494" s="73">
        <v>12</v>
      </c>
      <c r="AI494" s="86">
        <v>2866.4596836839946</v>
      </c>
      <c r="AJ494" s="47" t="s">
        <v>117</v>
      </c>
      <c r="AM494" s="72">
        <f>AVERAGE($AG$6:AG494)</f>
        <v>9546.1104294478519</v>
      </c>
      <c r="AN494" s="73">
        <f>AVERAGE($AH$6:AH494)</f>
        <v>26.6359918200409</v>
      </c>
      <c r="AO494" s="47">
        <f>AVERAGE($AI$6:AI494)</f>
        <v>7997.8278656387592</v>
      </c>
    </row>
    <row r="495" spans="3:41" x14ac:dyDescent="0.35">
      <c r="C495" s="49">
        <v>490</v>
      </c>
      <c r="D495" s="74">
        <v>16</v>
      </c>
      <c r="E495" s="74">
        <v>6</v>
      </c>
      <c r="F495" s="73">
        <v>26</v>
      </c>
      <c r="G495" s="72">
        <v>7422</v>
      </c>
      <c r="H495" s="73">
        <v>36</v>
      </c>
      <c r="I495" s="86">
        <v>5846.5045951602806</v>
      </c>
      <c r="J495" s="47" t="s">
        <v>117</v>
      </c>
      <c r="L495" s="72">
        <f>AVERAGE($G$6:G495)</f>
        <v>5444.7795918367347</v>
      </c>
      <c r="M495" s="73">
        <f>AVERAGE($H$6:H495)</f>
        <v>26.10408163265306</v>
      </c>
      <c r="N495" s="86">
        <f>AVERAGE($I$6:I495)</f>
        <v>3900.8051070204483</v>
      </c>
      <c r="P495" s="47">
        <v>490</v>
      </c>
      <c r="Q495" s="71">
        <v>15</v>
      </c>
      <c r="R495" s="72">
        <v>6</v>
      </c>
      <c r="S495" s="73">
        <v>7</v>
      </c>
      <c r="T495" s="72">
        <v>3902</v>
      </c>
      <c r="U495" s="73">
        <v>16</v>
      </c>
      <c r="V495" s="86">
        <v>2380.6138023330323</v>
      </c>
      <c r="W495" s="47" t="s">
        <v>117</v>
      </c>
      <c r="Y495" s="72">
        <f>AVERAGE($T$6:T495)</f>
        <v>6369.7428571428572</v>
      </c>
      <c r="Z495" s="73">
        <f>AVERAGE($U$6:U495)</f>
        <v>26.712244897959184</v>
      </c>
      <c r="AA495" s="86">
        <f>AVERAGE($V$6:V495)</f>
        <v>4828.3922080894499</v>
      </c>
      <c r="AC495" s="47">
        <v>490</v>
      </c>
      <c r="AD495" s="74">
        <v>11</v>
      </c>
      <c r="AE495" s="74">
        <v>8</v>
      </c>
      <c r="AF495" s="73">
        <v>10</v>
      </c>
      <c r="AG495" s="72">
        <v>4846</v>
      </c>
      <c r="AH495" s="73">
        <v>13</v>
      </c>
      <c r="AI495" s="86">
        <v>3303.4897120246078</v>
      </c>
      <c r="AJ495" s="47" t="s">
        <v>117</v>
      </c>
      <c r="AM495" s="72">
        <f>AVERAGE($AG$6:AG495)</f>
        <v>9536.5183673469382</v>
      </c>
      <c r="AN495" s="73">
        <f>AVERAGE($AH$6:AH495)</f>
        <v>26.608163265306121</v>
      </c>
      <c r="AO495" s="47">
        <f>AVERAGE($AI$6:AI495)</f>
        <v>7988.2475836926087</v>
      </c>
    </row>
    <row r="496" spans="3:41" x14ac:dyDescent="0.35">
      <c r="C496" s="49">
        <v>491</v>
      </c>
      <c r="D496" s="74">
        <v>12</v>
      </c>
      <c r="E496" s="74">
        <v>5</v>
      </c>
      <c r="F496" s="73">
        <v>13</v>
      </c>
      <c r="G496" s="72">
        <v>4185</v>
      </c>
      <c r="H496" s="73">
        <v>20</v>
      </c>
      <c r="I496" s="86">
        <v>2665.8163594581038</v>
      </c>
      <c r="J496" s="47" t="s">
        <v>117</v>
      </c>
      <c r="L496" s="72">
        <f>AVERAGE($G$6:G496)</f>
        <v>5442.2138492871691</v>
      </c>
      <c r="M496" s="73">
        <f>AVERAGE($H$6:H496)</f>
        <v>26.091649694501019</v>
      </c>
      <c r="N496" s="86">
        <f>AVERAGE($I$6:I496)</f>
        <v>3898.2898549887532</v>
      </c>
      <c r="P496" s="47">
        <v>491</v>
      </c>
      <c r="Q496" s="71">
        <v>19</v>
      </c>
      <c r="R496" s="72">
        <v>8</v>
      </c>
      <c r="S496" s="73">
        <v>13</v>
      </c>
      <c r="T496" s="72">
        <v>5816</v>
      </c>
      <c r="U496" s="73">
        <v>24</v>
      </c>
      <c r="V496" s="86">
        <v>4296.3049098055881</v>
      </c>
      <c r="W496" s="47" t="s">
        <v>117</v>
      </c>
      <c r="Y496" s="72">
        <f>AVERAGE($T$6:T496)</f>
        <v>6368.6150712830959</v>
      </c>
      <c r="Z496" s="73">
        <f>AVERAGE($U$6:U496)</f>
        <v>26.706720977596742</v>
      </c>
      <c r="AA496" s="86">
        <f>AVERAGE($V$6:V496)</f>
        <v>4827.3085272375483</v>
      </c>
      <c r="AC496" s="47">
        <v>491</v>
      </c>
      <c r="AD496" s="74">
        <v>12</v>
      </c>
      <c r="AE496" s="74">
        <v>5</v>
      </c>
      <c r="AF496" s="73">
        <v>19</v>
      </c>
      <c r="AG496" s="72">
        <v>9285</v>
      </c>
      <c r="AH496" s="73">
        <v>26</v>
      </c>
      <c r="AI496" s="86">
        <v>7715.3472532402229</v>
      </c>
      <c r="AJ496" s="47" t="s">
        <v>117</v>
      </c>
      <c r="AM496" s="72">
        <f>AVERAGE($AG$6:AG496)</f>
        <v>9536.006109979633</v>
      </c>
      <c r="AN496" s="73">
        <f>AVERAGE($AH$6:AH496)</f>
        <v>26.60692464358452</v>
      </c>
      <c r="AO496" s="47">
        <f>AVERAGE($AI$6:AI496)</f>
        <v>7987.6917785389378</v>
      </c>
    </row>
    <row r="497" spans="3:41" x14ac:dyDescent="0.35">
      <c r="C497" s="49">
        <v>492</v>
      </c>
      <c r="D497" s="74">
        <v>15</v>
      </c>
      <c r="E497" s="74">
        <v>3</v>
      </c>
      <c r="F497" s="73">
        <v>14</v>
      </c>
      <c r="G497" s="72">
        <v>5311</v>
      </c>
      <c r="H497" s="73">
        <v>26</v>
      </c>
      <c r="I497" s="86">
        <v>3803.3270962987008</v>
      </c>
      <c r="J497" s="47" t="s">
        <v>117</v>
      </c>
      <c r="L497" s="72">
        <f>AVERAGE($G$6:G497)</f>
        <v>5441.9471544715443</v>
      </c>
      <c r="M497" s="73">
        <f>AVERAGE($H$6:H497)</f>
        <v>26.091463414634145</v>
      </c>
      <c r="N497" s="86">
        <f>AVERAGE($I$6:I497)</f>
        <v>3898.0968412515786</v>
      </c>
      <c r="P497" s="47">
        <v>492</v>
      </c>
      <c r="Q497" s="71">
        <v>15</v>
      </c>
      <c r="R497" s="72">
        <v>4</v>
      </c>
      <c r="S497" s="73">
        <v>33</v>
      </c>
      <c r="T497" s="72">
        <v>10268</v>
      </c>
      <c r="U497" s="73">
        <v>44</v>
      </c>
      <c r="V497" s="86">
        <v>8726.2952111705345</v>
      </c>
      <c r="W497" s="47" t="s">
        <v>117</v>
      </c>
      <c r="Y497" s="72">
        <f>AVERAGE($T$6:T497)</f>
        <v>6376.540650406504</v>
      </c>
      <c r="Z497" s="73">
        <f>AVERAGE($U$6:U497)</f>
        <v>26.741869918699187</v>
      </c>
      <c r="AA497" s="86">
        <f>AVERAGE($V$6:V497)</f>
        <v>4835.233296920338</v>
      </c>
      <c r="AC497" s="47">
        <v>492</v>
      </c>
      <c r="AD497" s="74">
        <v>9</v>
      </c>
      <c r="AE497" s="74">
        <v>6</v>
      </c>
      <c r="AF497" s="73">
        <v>20</v>
      </c>
      <c r="AG497" s="72">
        <v>8272</v>
      </c>
      <c r="AH497" s="73">
        <v>23</v>
      </c>
      <c r="AI497" s="86">
        <v>6774.4243181080328</v>
      </c>
      <c r="AJ497" s="47" t="s">
        <v>117</v>
      </c>
      <c r="AM497" s="72">
        <f>AVERAGE($AG$6:AG497)</f>
        <v>9533.4369918699194</v>
      </c>
      <c r="AN497" s="73">
        <f>AVERAGE($AH$6:AH497)</f>
        <v>26.599593495934958</v>
      </c>
      <c r="AO497" s="47">
        <f>AVERAGE($AI$6:AI497)</f>
        <v>7985.2257877657039</v>
      </c>
    </row>
    <row r="498" spans="3:41" x14ac:dyDescent="0.35">
      <c r="C498" s="49">
        <v>493</v>
      </c>
      <c r="D498" s="74">
        <v>12</v>
      </c>
      <c r="E498" s="74">
        <v>9</v>
      </c>
      <c r="F498" s="73">
        <v>34</v>
      </c>
      <c r="G498" s="72">
        <v>7733</v>
      </c>
      <c r="H498" s="73">
        <v>37</v>
      </c>
      <c r="I498" s="86">
        <v>6159.6177473708103</v>
      </c>
      <c r="J498" s="47" t="s">
        <v>117</v>
      </c>
      <c r="L498" s="72">
        <f>AVERAGE($G$6:G498)</f>
        <v>5446.5943204868154</v>
      </c>
      <c r="M498" s="73">
        <f>AVERAGE($H$6:H498)</f>
        <v>26.113590263691684</v>
      </c>
      <c r="N498" s="86">
        <f>AVERAGE($I$6:I498)</f>
        <v>3902.6841047528346</v>
      </c>
      <c r="P498" s="47">
        <v>493</v>
      </c>
      <c r="Q498" s="71">
        <v>7</v>
      </c>
      <c r="R498" s="72">
        <v>6</v>
      </c>
      <c r="S498" s="73">
        <v>3</v>
      </c>
      <c r="T498" s="72">
        <v>1142</v>
      </c>
      <c r="U498" s="73">
        <v>4</v>
      </c>
      <c r="V498" s="86">
        <v>-360.17832138923586</v>
      </c>
      <c r="W498" s="47" t="s">
        <v>117</v>
      </c>
      <c r="Y498" s="72">
        <f>AVERAGE($T$6:T498)</f>
        <v>6365.9229208924953</v>
      </c>
      <c r="Z498" s="73">
        <f>AVERAGE($U$6:U498)</f>
        <v>26.695740365111561</v>
      </c>
      <c r="AA498" s="86">
        <f>AVERAGE($V$6:V498)</f>
        <v>4824.6949366397921</v>
      </c>
      <c r="AC498" s="47">
        <v>493</v>
      </c>
      <c r="AD498" s="74">
        <v>9</v>
      </c>
      <c r="AE498" s="74">
        <v>6</v>
      </c>
      <c r="AF498" s="73">
        <v>6</v>
      </c>
      <c r="AG498" s="72">
        <v>3372</v>
      </c>
      <c r="AH498" s="73">
        <v>9</v>
      </c>
      <c r="AI498" s="86">
        <v>1809.2337044129829</v>
      </c>
      <c r="AJ498" s="47" t="s">
        <v>117</v>
      </c>
      <c r="AM498" s="72">
        <f>AVERAGE($AG$6:AG498)</f>
        <v>9520.9391480730228</v>
      </c>
      <c r="AN498" s="73">
        <f>AVERAGE($AH$6:AH498)</f>
        <v>26.563894523326571</v>
      </c>
      <c r="AO498" s="47">
        <f>AVERAGE($AI$6:AI498)</f>
        <v>7972.6984204566725</v>
      </c>
    </row>
    <row r="499" spans="3:41" x14ac:dyDescent="0.35">
      <c r="C499" s="49">
        <v>494</v>
      </c>
      <c r="D499" s="74">
        <v>13</v>
      </c>
      <c r="E499" s="74">
        <v>7</v>
      </c>
      <c r="F499" s="73">
        <v>3</v>
      </c>
      <c r="G499" s="72">
        <v>2059</v>
      </c>
      <c r="H499" s="73">
        <v>9</v>
      </c>
      <c r="I499" s="86">
        <v>529.91032276074111</v>
      </c>
      <c r="J499" s="47" t="s">
        <v>117</v>
      </c>
      <c r="L499" s="72">
        <f>AVERAGE($G$6:G499)</f>
        <v>5439.7368421052633</v>
      </c>
      <c r="M499" s="73">
        <f>AVERAGE($H$6:H499)</f>
        <v>26.078947368421051</v>
      </c>
      <c r="N499" s="86">
        <f>AVERAGE($I$6:I499)</f>
        <v>3895.8566274613527</v>
      </c>
      <c r="P499" s="47">
        <v>494</v>
      </c>
      <c r="Q499" s="71">
        <v>8</v>
      </c>
      <c r="R499" s="72">
        <v>6</v>
      </c>
      <c r="S499" s="73">
        <v>31</v>
      </c>
      <c r="T499" s="72">
        <v>7812</v>
      </c>
      <c r="U499" s="73">
        <v>33</v>
      </c>
      <c r="V499" s="86">
        <v>6244.1187606247167</v>
      </c>
      <c r="W499" s="47" t="s">
        <v>117</v>
      </c>
      <c r="Y499" s="72">
        <f>AVERAGE($T$6:T499)</f>
        <v>6368.8502024291502</v>
      </c>
      <c r="Z499" s="73">
        <f>AVERAGE($U$6:U499)</f>
        <v>26.708502024291498</v>
      </c>
      <c r="AA499" s="86">
        <f>AVERAGE($V$6:V499)</f>
        <v>4827.5682642187094</v>
      </c>
      <c r="AC499" s="47">
        <v>494</v>
      </c>
      <c r="AD499" s="74">
        <v>10</v>
      </c>
      <c r="AE499" s="74">
        <v>3</v>
      </c>
      <c r="AF499" s="73">
        <v>23</v>
      </c>
      <c r="AG499" s="72">
        <v>10611</v>
      </c>
      <c r="AH499" s="73">
        <v>30</v>
      </c>
      <c r="AI499" s="86">
        <v>9125.9217547588123</v>
      </c>
      <c r="AJ499" s="47" t="s">
        <v>117</v>
      </c>
      <c r="AM499" s="72">
        <f>AVERAGE($AG$6:AG499)</f>
        <v>9523.1457489878539</v>
      </c>
      <c r="AN499" s="73">
        <f>AVERAGE($AH$6:AH499)</f>
        <v>26.570850202429149</v>
      </c>
      <c r="AO499" s="47">
        <f>AVERAGE($AI$6:AI499)</f>
        <v>7975.0328806475673</v>
      </c>
    </row>
    <row r="500" spans="3:41" x14ac:dyDescent="0.35">
      <c r="C500" s="49">
        <v>495</v>
      </c>
      <c r="D500" s="74">
        <v>14</v>
      </c>
      <c r="E500" s="74">
        <v>7</v>
      </c>
      <c r="F500" s="73">
        <v>19</v>
      </c>
      <c r="G500" s="72">
        <v>5459</v>
      </c>
      <c r="H500" s="73">
        <v>26</v>
      </c>
      <c r="I500" s="86">
        <v>3884.2660927351008</v>
      </c>
      <c r="J500" s="47" t="s">
        <v>117</v>
      </c>
      <c r="L500" s="72">
        <f>AVERAGE($G$6:G500)</f>
        <v>5439.7757575757578</v>
      </c>
      <c r="M500" s="73">
        <f>AVERAGE($H$6:H500)</f>
        <v>26.078787878787878</v>
      </c>
      <c r="N500" s="86">
        <f>AVERAGE($I$6:I500)</f>
        <v>3895.8332122396832</v>
      </c>
      <c r="P500" s="47">
        <v>495</v>
      </c>
      <c r="Q500" s="71">
        <v>15</v>
      </c>
      <c r="R500" s="72">
        <v>7</v>
      </c>
      <c r="S500" s="73">
        <v>8</v>
      </c>
      <c r="T500" s="72">
        <v>3939</v>
      </c>
      <c r="U500" s="73">
        <v>16</v>
      </c>
      <c r="V500" s="86">
        <v>2395.0572332226848</v>
      </c>
      <c r="W500" s="47" t="s">
        <v>117</v>
      </c>
      <c r="Y500" s="72">
        <f>AVERAGE($T$6:T500)</f>
        <v>6363.9414141414145</v>
      </c>
      <c r="Z500" s="73">
        <f>AVERAGE($U$6:U500)</f>
        <v>26.686868686868689</v>
      </c>
      <c r="AA500" s="86">
        <f>AVERAGE($V$6:V500)</f>
        <v>4822.6541005197269</v>
      </c>
      <c r="AC500" s="47">
        <v>495</v>
      </c>
      <c r="AD500" s="74">
        <v>20</v>
      </c>
      <c r="AE500" s="74">
        <v>4</v>
      </c>
      <c r="AF500" s="73">
        <v>4</v>
      </c>
      <c r="AG500" s="72">
        <v>7148</v>
      </c>
      <c r="AH500" s="73">
        <v>20</v>
      </c>
      <c r="AI500" s="86">
        <v>5540.3142614176613</v>
      </c>
      <c r="AJ500" s="47" t="s">
        <v>117</v>
      </c>
      <c r="AM500" s="72">
        <f>AVERAGE($AG$6:AG500)</f>
        <v>9518.3474747474756</v>
      </c>
      <c r="AN500" s="73">
        <f>AVERAGE($AH$6:AH500)</f>
        <v>26.557575757575759</v>
      </c>
      <c r="AO500" s="47">
        <f>AVERAGE($AI$6:AI500)</f>
        <v>7970.1142571743758</v>
      </c>
    </row>
    <row r="501" spans="3:41" x14ac:dyDescent="0.35">
      <c r="C501" s="49">
        <v>496</v>
      </c>
      <c r="D501" s="74">
        <v>12</v>
      </c>
      <c r="E501" s="74">
        <v>11</v>
      </c>
      <c r="F501" s="73">
        <v>21</v>
      </c>
      <c r="G501" s="72">
        <v>4807</v>
      </c>
      <c r="H501" s="73">
        <v>22</v>
      </c>
      <c r="I501" s="86">
        <v>3237.1871247126737</v>
      </c>
      <c r="J501" s="47" t="s">
        <v>117</v>
      </c>
      <c r="L501" s="72">
        <f>AVERAGE($G$6:G501)</f>
        <v>5438.5</v>
      </c>
      <c r="M501" s="73">
        <f>AVERAGE($H$6:H501)</f>
        <v>26.070564516129032</v>
      </c>
      <c r="N501" s="86">
        <f>AVERAGE($I$6:I501)</f>
        <v>3894.5052967406368</v>
      </c>
      <c r="P501" s="47">
        <v>496</v>
      </c>
      <c r="Q501" s="71">
        <v>9</v>
      </c>
      <c r="R501" s="72">
        <v>9</v>
      </c>
      <c r="S501" s="73">
        <v>3</v>
      </c>
      <c r="T501" s="72">
        <v>1023</v>
      </c>
      <c r="U501" s="73">
        <v>3</v>
      </c>
      <c r="V501" s="86">
        <v>-535.14128823831425</v>
      </c>
      <c r="W501" s="47" t="s">
        <v>117</v>
      </c>
      <c r="Y501" s="72">
        <f>AVERAGE($T$6:T501)</f>
        <v>6353.1733870967746</v>
      </c>
      <c r="Z501" s="73">
        <f>AVERAGE($U$6:U501)</f>
        <v>26.639112903225808</v>
      </c>
      <c r="AA501" s="86">
        <f>AVERAGE($V$6:V501)</f>
        <v>4811.8520936875539</v>
      </c>
      <c r="AC501" s="47">
        <v>496</v>
      </c>
      <c r="AD501" s="74">
        <v>17</v>
      </c>
      <c r="AE501" s="74">
        <v>5</v>
      </c>
      <c r="AF501" s="73">
        <v>16</v>
      </c>
      <c r="AG501" s="72">
        <v>9985</v>
      </c>
      <c r="AH501" s="73">
        <v>28</v>
      </c>
      <c r="AI501" s="86">
        <v>8428.4638696399579</v>
      </c>
      <c r="AJ501" s="47" t="s">
        <v>117</v>
      </c>
      <c r="AM501" s="72">
        <f>AVERAGE($AG$6:AG501)</f>
        <v>9519.2883064516136</v>
      </c>
      <c r="AN501" s="73">
        <f>AVERAGE($AH$6:AH501)</f>
        <v>26.56048387096774</v>
      </c>
      <c r="AO501" s="47">
        <f>AVERAGE($AI$6:AI501)</f>
        <v>7971.0383491349921</v>
      </c>
    </row>
    <row r="502" spans="3:41" x14ac:dyDescent="0.35">
      <c r="C502" s="49">
        <v>497</v>
      </c>
      <c r="D502" s="74">
        <v>17</v>
      </c>
      <c r="E502" s="74">
        <v>6</v>
      </c>
      <c r="F502" s="73">
        <v>9</v>
      </c>
      <c r="G502" s="72">
        <v>4222</v>
      </c>
      <c r="H502" s="73">
        <v>20</v>
      </c>
      <c r="I502" s="86">
        <v>2718.1909895144463</v>
      </c>
      <c r="J502" s="47" t="s">
        <v>117</v>
      </c>
      <c r="L502" s="72">
        <f>AVERAGE($G$6:G502)</f>
        <v>5436.0523138832996</v>
      </c>
      <c r="M502" s="73">
        <f>AVERAGE($H$6:H502)</f>
        <v>26.058350100603622</v>
      </c>
      <c r="N502" s="86">
        <f>AVERAGE($I$6:I502)</f>
        <v>3892.1384671486321</v>
      </c>
      <c r="P502" s="47">
        <v>497</v>
      </c>
      <c r="Q502" s="71">
        <v>11</v>
      </c>
      <c r="R502" s="72">
        <v>5</v>
      </c>
      <c r="S502" s="73">
        <v>18</v>
      </c>
      <c r="T502" s="72">
        <v>5705</v>
      </c>
      <c r="U502" s="73">
        <v>24</v>
      </c>
      <c r="V502" s="86">
        <v>4124.3077091586611</v>
      </c>
      <c r="W502" s="47" t="s">
        <v>117</v>
      </c>
      <c r="Y502" s="72">
        <f>AVERAGE($T$6:T502)</f>
        <v>6351.8692152917502</v>
      </c>
      <c r="Z502" s="73">
        <f>AVERAGE($U$6:U502)</f>
        <v>26.633802816901408</v>
      </c>
      <c r="AA502" s="86">
        <f>AVERAGE($V$6:V502)</f>
        <v>4810.4687045838746</v>
      </c>
      <c r="AC502" s="47">
        <v>497</v>
      </c>
      <c r="AD502" s="74">
        <v>11</v>
      </c>
      <c r="AE502" s="74">
        <v>8</v>
      </c>
      <c r="AF502" s="73">
        <v>6</v>
      </c>
      <c r="AG502" s="72">
        <v>3446</v>
      </c>
      <c r="AH502" s="73">
        <v>9</v>
      </c>
      <c r="AI502" s="86">
        <v>1853.830101322171</v>
      </c>
      <c r="AJ502" s="47" t="s">
        <v>117</v>
      </c>
      <c r="AM502" s="72">
        <f>AVERAGE($AG$6:AG502)</f>
        <v>9507.0684104627762</v>
      </c>
      <c r="AN502" s="73">
        <f>AVERAGE($AH$6:AH502)</f>
        <v>26.525150905432596</v>
      </c>
      <c r="AO502" s="47">
        <f>AVERAGE($AI$6:AI502)</f>
        <v>7958.7300830428139</v>
      </c>
    </row>
    <row r="503" spans="3:41" x14ac:dyDescent="0.35">
      <c r="C503" s="49">
        <v>498</v>
      </c>
      <c r="D503" s="74">
        <v>12</v>
      </c>
      <c r="E503" s="74">
        <v>8</v>
      </c>
      <c r="F503" s="73">
        <v>20</v>
      </c>
      <c r="G503" s="72">
        <v>5096</v>
      </c>
      <c r="H503" s="73">
        <v>24</v>
      </c>
      <c r="I503" s="86">
        <v>3603.4413727333845</v>
      </c>
      <c r="J503" s="47" t="s">
        <v>117</v>
      </c>
      <c r="L503" s="72">
        <f>AVERAGE($G$6:G503)</f>
        <v>5435.3694779116468</v>
      </c>
      <c r="M503" s="73">
        <f>AVERAGE($H$6:H503)</f>
        <v>26.054216867469879</v>
      </c>
      <c r="N503" s="86">
        <f>AVERAGE($I$6:I503)</f>
        <v>3891.5587541076375</v>
      </c>
      <c r="P503" s="47">
        <v>498</v>
      </c>
      <c r="Q503" s="71">
        <v>17</v>
      </c>
      <c r="R503" s="72">
        <v>2</v>
      </c>
      <c r="S503" s="73">
        <v>14</v>
      </c>
      <c r="T503" s="72">
        <v>6744</v>
      </c>
      <c r="U503" s="73">
        <v>29</v>
      </c>
      <c r="V503" s="86">
        <v>5199.2074482389762</v>
      </c>
      <c r="W503" s="47" t="s">
        <v>117</v>
      </c>
      <c r="Y503" s="72">
        <f>AVERAGE($T$6:T503)</f>
        <v>6352.6566265060237</v>
      </c>
      <c r="Z503" s="73">
        <f>AVERAGE($U$6:U503)</f>
        <v>26.638554216867469</v>
      </c>
      <c r="AA503" s="86">
        <f>AVERAGE($V$6:V503)</f>
        <v>4811.2493044707326</v>
      </c>
      <c r="AC503" s="47">
        <v>498</v>
      </c>
      <c r="AD503" s="74">
        <v>18</v>
      </c>
      <c r="AE503" s="74">
        <v>9</v>
      </c>
      <c r="AF503" s="73">
        <v>16</v>
      </c>
      <c r="AG503" s="72">
        <v>9083</v>
      </c>
      <c r="AH503" s="73">
        <v>25</v>
      </c>
      <c r="AI503" s="86">
        <v>7526.506613557629</v>
      </c>
      <c r="AJ503" s="47" t="s">
        <v>117</v>
      </c>
      <c r="AM503" s="72">
        <f>AVERAGE($AG$6:AG503)</f>
        <v>9506.2168674698787</v>
      </c>
      <c r="AN503" s="73">
        <f>AVERAGE($AH$6:AH503)</f>
        <v>26.522088353413654</v>
      </c>
      <c r="AO503" s="47">
        <f>AVERAGE($AI$6:AI503)</f>
        <v>7957.8621644293898</v>
      </c>
    </row>
    <row r="504" spans="3:41" x14ac:dyDescent="0.35">
      <c r="C504" s="49">
        <v>499</v>
      </c>
      <c r="D504" s="74">
        <v>13</v>
      </c>
      <c r="E504" s="74">
        <v>6</v>
      </c>
      <c r="F504" s="73">
        <v>8</v>
      </c>
      <c r="G504" s="72">
        <v>3222</v>
      </c>
      <c r="H504" s="73">
        <v>15</v>
      </c>
      <c r="I504" s="86">
        <v>1659.0837524119813</v>
      </c>
      <c r="J504" s="47" t="s">
        <v>117</v>
      </c>
      <c r="L504" s="72">
        <f>AVERAGE($G$6:G504)</f>
        <v>5430.9338677354708</v>
      </c>
      <c r="M504" s="73">
        <f>AVERAGE($H$6:H504)</f>
        <v>26.032064128256511</v>
      </c>
      <c r="N504" s="86">
        <f>AVERAGE($I$6:I504)</f>
        <v>3887.0848563086483</v>
      </c>
      <c r="P504" s="47">
        <v>499</v>
      </c>
      <c r="Q504" s="71">
        <v>17</v>
      </c>
      <c r="R504" s="72">
        <v>12</v>
      </c>
      <c r="S504" s="73">
        <v>34</v>
      </c>
      <c r="T504" s="72">
        <v>9414</v>
      </c>
      <c r="U504" s="73">
        <v>39</v>
      </c>
      <c r="V504" s="86">
        <v>7858.5737235958695</v>
      </c>
      <c r="W504" s="47" t="s">
        <v>117</v>
      </c>
      <c r="Y504" s="72">
        <f>AVERAGE($T$6:T504)</f>
        <v>6358.7915831663331</v>
      </c>
      <c r="Z504" s="73">
        <f>AVERAGE($U$6:U504)</f>
        <v>26.663326653306612</v>
      </c>
      <c r="AA504" s="86">
        <f>AVERAGE($V$6:V504)</f>
        <v>4817.3561670341096</v>
      </c>
      <c r="AC504" s="47">
        <v>499</v>
      </c>
      <c r="AD504" s="74">
        <v>13</v>
      </c>
      <c r="AE504" s="74">
        <v>6</v>
      </c>
      <c r="AF504" s="73">
        <v>4</v>
      </c>
      <c r="AG504" s="72">
        <v>4072</v>
      </c>
      <c r="AH504" s="73">
        <v>11</v>
      </c>
      <c r="AI504" s="86">
        <v>2558.0102397727615</v>
      </c>
      <c r="AJ504" s="47" t="s">
        <v>117</v>
      </c>
      <c r="AM504" s="72">
        <f>AVERAGE($AG$6:AG504)</f>
        <v>9495.3266533066126</v>
      </c>
      <c r="AN504" s="73">
        <f>AVERAGE($AH$6:AH504)</f>
        <v>26.490981963927855</v>
      </c>
      <c r="AO504" s="47">
        <f>AVERAGE($AI$6:AI504)</f>
        <v>7947.040817886992</v>
      </c>
    </row>
    <row r="505" spans="3:41" x14ac:dyDescent="0.35">
      <c r="C505" s="49">
        <v>500</v>
      </c>
      <c r="D505" s="74">
        <v>13</v>
      </c>
      <c r="E505" s="74">
        <v>10</v>
      </c>
      <c r="F505" s="73">
        <v>5</v>
      </c>
      <c r="G505" s="72">
        <v>1970</v>
      </c>
      <c r="H505" s="73">
        <v>8</v>
      </c>
      <c r="I505" s="86">
        <v>421.97733203791654</v>
      </c>
      <c r="J505" s="47" t="s">
        <v>117</v>
      </c>
      <c r="L505" s="72">
        <f>AVERAGE($G$6:G505)</f>
        <v>5424.0119999999997</v>
      </c>
      <c r="M505" s="73">
        <f>AVERAGE($H$6:H505)</f>
        <v>25.995999999999999</v>
      </c>
      <c r="N505" s="86">
        <f>AVERAGE($I$6:I505)</f>
        <v>3880.1546412601065</v>
      </c>
      <c r="P505" s="47">
        <v>500</v>
      </c>
      <c r="Q505" s="71">
        <v>14</v>
      </c>
      <c r="R505" s="72">
        <v>9</v>
      </c>
      <c r="S505" s="73">
        <v>33</v>
      </c>
      <c r="T505" s="72">
        <v>9073</v>
      </c>
      <c r="U505" s="73">
        <v>38</v>
      </c>
      <c r="V505" s="86">
        <v>7548.2180301716398</v>
      </c>
      <c r="W505" s="47" t="s">
        <v>117</v>
      </c>
      <c r="Y505" s="72">
        <f>AVERAGE($T$6:T505)</f>
        <v>6364.22</v>
      </c>
      <c r="Z505" s="73">
        <f>AVERAGE($U$6:U505)</f>
        <v>26.686</v>
      </c>
      <c r="AA505" s="86">
        <f>AVERAGE($V$6:V505)</f>
        <v>4822.8178907603842</v>
      </c>
      <c r="AC505" s="47">
        <v>500</v>
      </c>
      <c r="AD505" s="74">
        <v>15</v>
      </c>
      <c r="AE505" s="74">
        <v>7</v>
      </c>
      <c r="AF505" s="73">
        <v>6</v>
      </c>
      <c r="AG505" s="72">
        <v>5159</v>
      </c>
      <c r="AH505" s="73">
        <v>14</v>
      </c>
      <c r="AI505" s="86">
        <v>3603.3651796117856</v>
      </c>
      <c r="AJ505" s="47" t="s">
        <v>117</v>
      </c>
      <c r="AM505" s="72">
        <f>AVERAGE($AG$6:AG505)</f>
        <v>9486.6540000000005</v>
      </c>
      <c r="AN505" s="73">
        <f>AVERAGE($AH$6:AH505)</f>
        <v>26.466000000000001</v>
      </c>
      <c r="AO505" s="47">
        <f>AVERAGE($AI$6:AI505)</f>
        <v>7938.3534666104415</v>
      </c>
    </row>
    <row r="506" spans="3:41" x14ac:dyDescent="0.35">
      <c r="C506" s="49">
        <v>501</v>
      </c>
      <c r="D506" s="74">
        <v>13</v>
      </c>
      <c r="E506" s="74">
        <v>6</v>
      </c>
      <c r="F506" s="73">
        <v>23</v>
      </c>
      <c r="G506" s="72">
        <v>6222</v>
      </c>
      <c r="H506" s="73">
        <v>30</v>
      </c>
      <c r="I506" s="86">
        <v>4700.5108776472316</v>
      </c>
      <c r="J506" s="47" t="s">
        <v>117</v>
      </c>
      <c r="L506" s="72">
        <f>AVERAGE($G$6:G506)</f>
        <v>5425.6047904191619</v>
      </c>
      <c r="M506" s="73">
        <f>AVERAGE($H$6:H506)</f>
        <v>26.003992015968063</v>
      </c>
      <c r="N506" s="86">
        <f>AVERAGE($I$6:I506)</f>
        <v>3881.7920788576857</v>
      </c>
      <c r="P506" s="47">
        <v>501</v>
      </c>
      <c r="Q506" s="71">
        <v>24</v>
      </c>
      <c r="R506" s="72">
        <v>8</v>
      </c>
      <c r="S506" s="73">
        <v>22</v>
      </c>
      <c r="T506" s="72">
        <v>9036</v>
      </c>
      <c r="U506" s="73">
        <v>38</v>
      </c>
      <c r="V506" s="86">
        <v>7486.1544686029847</v>
      </c>
      <c r="W506" s="47" t="s">
        <v>117</v>
      </c>
      <c r="Y506" s="72">
        <f>AVERAGE($T$6:T506)</f>
        <v>6369.552894211577</v>
      </c>
      <c r="Z506" s="73">
        <f>AVERAGE($U$6:U506)</f>
        <v>26.708582834331338</v>
      </c>
      <c r="AA506" s="86">
        <f>AVERAGE($V$6:V506)</f>
        <v>4828.1339318339224</v>
      </c>
      <c r="AC506" s="47">
        <v>501</v>
      </c>
      <c r="AD506" s="74">
        <v>14</v>
      </c>
      <c r="AE506" s="74">
        <v>2</v>
      </c>
      <c r="AF506" s="73">
        <v>34</v>
      </c>
      <c r="AG506" s="72">
        <v>16174</v>
      </c>
      <c r="AH506" s="73">
        <v>46</v>
      </c>
      <c r="AI506" s="86">
        <v>14613.253532980838</v>
      </c>
      <c r="AJ506" s="47" t="s">
        <v>117</v>
      </c>
      <c r="AM506" s="72">
        <f>AVERAGE($AG$6:AG506)</f>
        <v>9500.0019960079844</v>
      </c>
      <c r="AN506" s="73">
        <f>AVERAGE($AH$6:AH506)</f>
        <v>26.504990019960079</v>
      </c>
      <c r="AO506" s="47">
        <f>AVERAGE($AI$6:AI506)</f>
        <v>7951.6766204355326</v>
      </c>
    </row>
    <row r="507" spans="3:41" x14ac:dyDescent="0.35">
      <c r="C507" s="49">
        <v>502</v>
      </c>
      <c r="D507" s="74">
        <v>15</v>
      </c>
      <c r="E507" s="74">
        <v>1</v>
      </c>
      <c r="F507" s="73">
        <v>14</v>
      </c>
      <c r="G507" s="72">
        <v>5637</v>
      </c>
      <c r="H507" s="73">
        <v>28</v>
      </c>
      <c r="I507" s="86">
        <v>4057.1974585651687</v>
      </c>
      <c r="J507" s="47" t="s">
        <v>117</v>
      </c>
      <c r="L507" s="72">
        <f>AVERAGE($G$6:G507)</f>
        <v>5426.0258964143422</v>
      </c>
      <c r="M507" s="73">
        <f>AVERAGE($H$6:H507)</f>
        <v>26.007968127490042</v>
      </c>
      <c r="N507" s="86">
        <f>AVERAGE($I$6:I507)</f>
        <v>3882.1414919646727</v>
      </c>
      <c r="P507" s="47">
        <v>502</v>
      </c>
      <c r="Q507" s="71">
        <v>16</v>
      </c>
      <c r="R507" s="72">
        <v>4</v>
      </c>
      <c r="S507" s="73">
        <v>4</v>
      </c>
      <c r="T507" s="72">
        <v>3828</v>
      </c>
      <c r="U507" s="73">
        <v>16</v>
      </c>
      <c r="V507" s="86">
        <v>2289.8348538984014</v>
      </c>
      <c r="W507" s="47" t="s">
        <v>117</v>
      </c>
      <c r="Y507" s="72">
        <f>AVERAGE($T$6:T507)</f>
        <v>6364.4900398406371</v>
      </c>
      <c r="Z507" s="73">
        <f>AVERAGE($U$6:U507)</f>
        <v>26.687250996015937</v>
      </c>
      <c r="AA507" s="86">
        <f>AVERAGE($V$6:V507)</f>
        <v>4823.0775591687125</v>
      </c>
      <c r="AC507" s="47">
        <v>502</v>
      </c>
      <c r="AD507" s="74">
        <v>19</v>
      </c>
      <c r="AE507" s="74">
        <v>3</v>
      </c>
      <c r="AF507" s="73">
        <v>22</v>
      </c>
      <c r="AG507" s="72">
        <v>13411</v>
      </c>
      <c r="AH507" s="73">
        <v>38</v>
      </c>
      <c r="AI507" s="86">
        <v>11876.638494589828</v>
      </c>
      <c r="AJ507" s="47" t="s">
        <v>117</v>
      </c>
      <c r="AM507" s="72">
        <f>AVERAGE($AG$6:AG507)</f>
        <v>9507.7928286852584</v>
      </c>
      <c r="AN507" s="73">
        <f>AVERAGE($AH$6:AH507)</f>
        <v>26.52788844621514</v>
      </c>
      <c r="AO507" s="47">
        <f>AVERAGE($AI$6:AI507)</f>
        <v>7959.4952695872344</v>
      </c>
    </row>
    <row r="508" spans="3:41" x14ac:dyDescent="0.35">
      <c r="C508" s="49">
        <v>503</v>
      </c>
      <c r="D508" s="74">
        <v>17</v>
      </c>
      <c r="E508" s="74">
        <v>7</v>
      </c>
      <c r="F508" s="73">
        <v>4</v>
      </c>
      <c r="G508" s="72">
        <v>3059</v>
      </c>
      <c r="H508" s="73">
        <v>14</v>
      </c>
      <c r="I508" s="86">
        <v>1513.8769325051285</v>
      </c>
      <c r="J508" s="47" t="s">
        <v>117</v>
      </c>
      <c r="L508" s="72">
        <f>AVERAGE($G$6:G508)</f>
        <v>5421.3200795228631</v>
      </c>
      <c r="M508" s="73">
        <f>AVERAGE($H$6:H508)</f>
        <v>25.984095427435388</v>
      </c>
      <c r="N508" s="86">
        <f>AVERAGE($I$6:I508)</f>
        <v>3877.4332125224073</v>
      </c>
      <c r="P508" s="47">
        <v>503</v>
      </c>
      <c r="Q508" s="71">
        <v>15</v>
      </c>
      <c r="R508" s="72">
        <v>6</v>
      </c>
      <c r="S508" s="73">
        <v>8</v>
      </c>
      <c r="T508" s="72">
        <v>4132</v>
      </c>
      <c r="U508" s="73">
        <v>17</v>
      </c>
      <c r="V508" s="86">
        <v>2632.7185076044279</v>
      </c>
      <c r="W508" s="47" t="s">
        <v>117</v>
      </c>
      <c r="Y508" s="72">
        <f>AVERAGE($T$6:T508)</f>
        <v>6360.0516898608348</v>
      </c>
      <c r="Z508" s="73">
        <f>AVERAGE($U$6:U508)</f>
        <v>26.667992047713717</v>
      </c>
      <c r="AA508" s="86">
        <f>AVERAGE($V$6:V508)</f>
        <v>4818.7229686089413</v>
      </c>
      <c r="AC508" s="47">
        <v>503</v>
      </c>
      <c r="AD508" s="74">
        <v>19</v>
      </c>
      <c r="AE508" s="74">
        <v>5</v>
      </c>
      <c r="AF508" s="73">
        <v>7</v>
      </c>
      <c r="AG508" s="72">
        <v>7535</v>
      </c>
      <c r="AH508" s="73">
        <v>21</v>
      </c>
      <c r="AI508" s="86">
        <v>6008.8458376994968</v>
      </c>
      <c r="AJ508" s="47" t="s">
        <v>117</v>
      </c>
      <c r="AM508" s="72">
        <f>AVERAGE($AG$6:AG508)</f>
        <v>9503.8707753479121</v>
      </c>
      <c r="AN508" s="73">
        <f>AVERAGE($AH$6:AH508)</f>
        <v>26.516898608349901</v>
      </c>
      <c r="AO508" s="47">
        <f>AVERAGE($AI$6:AI508)</f>
        <v>7955.6172389075382</v>
      </c>
    </row>
    <row r="509" spans="3:41" x14ac:dyDescent="0.35">
      <c r="C509" s="49">
        <v>504</v>
      </c>
      <c r="D509" s="74">
        <v>16</v>
      </c>
      <c r="E509" s="74">
        <v>6</v>
      </c>
      <c r="F509" s="73">
        <v>28</v>
      </c>
      <c r="G509" s="72">
        <v>7822</v>
      </c>
      <c r="H509" s="73">
        <v>38</v>
      </c>
      <c r="I509" s="86">
        <v>6317.8900088224063</v>
      </c>
      <c r="J509" s="47" t="s">
        <v>117</v>
      </c>
      <c r="L509" s="72">
        <f>AVERAGE($G$6:G509)</f>
        <v>5426.083333333333</v>
      </c>
      <c r="M509" s="73">
        <f>AVERAGE($H$6:H509)</f>
        <v>26.00793650793651</v>
      </c>
      <c r="N509" s="86">
        <f>AVERAGE($I$6:I509)</f>
        <v>3882.2753887055419</v>
      </c>
      <c r="P509" s="47">
        <v>504</v>
      </c>
      <c r="Q509" s="71">
        <v>13</v>
      </c>
      <c r="R509" s="72">
        <v>8</v>
      </c>
      <c r="S509" s="73">
        <v>13</v>
      </c>
      <c r="T509" s="72">
        <v>4436</v>
      </c>
      <c r="U509" s="73">
        <v>18</v>
      </c>
      <c r="V509" s="86">
        <v>2916.3629860488613</v>
      </c>
      <c r="W509" s="47" t="s">
        <v>117</v>
      </c>
      <c r="Y509" s="72">
        <f>AVERAGE($T$6:T509)</f>
        <v>6356.2341269841272</v>
      </c>
      <c r="Z509" s="73">
        <f>AVERAGE($U$6:U509)</f>
        <v>26.650793650793652</v>
      </c>
      <c r="AA509" s="86">
        <f>AVERAGE($V$6:V509)</f>
        <v>4814.9484448340208</v>
      </c>
      <c r="AC509" s="47">
        <v>504</v>
      </c>
      <c r="AD509" s="74">
        <v>18</v>
      </c>
      <c r="AE509" s="74">
        <v>9</v>
      </c>
      <c r="AF509" s="73">
        <v>10</v>
      </c>
      <c r="AG509" s="72">
        <v>6983</v>
      </c>
      <c r="AH509" s="73">
        <v>19</v>
      </c>
      <c r="AI509" s="86">
        <v>5465.3086609364691</v>
      </c>
      <c r="AJ509" s="47" t="s">
        <v>117</v>
      </c>
      <c r="AM509" s="72">
        <f>AVERAGE($AG$6:AG509)</f>
        <v>9498.8690476190477</v>
      </c>
      <c r="AN509" s="73">
        <f>AVERAGE($AH$6:AH509)</f>
        <v>26.501984126984127</v>
      </c>
      <c r="AO509" s="47">
        <f>AVERAGE($AI$6:AI509)</f>
        <v>7950.6761504591823</v>
      </c>
    </row>
    <row r="510" spans="3:41" x14ac:dyDescent="0.35">
      <c r="C510" s="49">
        <v>505</v>
      </c>
      <c r="D510" s="74">
        <v>10</v>
      </c>
      <c r="E510" s="74">
        <v>8</v>
      </c>
      <c r="F510" s="73">
        <v>21</v>
      </c>
      <c r="G510" s="72">
        <v>4896</v>
      </c>
      <c r="H510" s="73">
        <v>23</v>
      </c>
      <c r="I510" s="86">
        <v>3341.4101803849644</v>
      </c>
      <c r="J510" s="47" t="s">
        <v>117</v>
      </c>
      <c r="L510" s="72">
        <f>AVERAGE($G$6:G510)</f>
        <v>5425.0336633663364</v>
      </c>
      <c r="M510" s="73">
        <f>AVERAGE($H$6:H510)</f>
        <v>26.001980198019801</v>
      </c>
      <c r="N510" s="86">
        <f>AVERAGE($I$6:I510)</f>
        <v>3881.2043684910459</v>
      </c>
      <c r="P510" s="47">
        <v>505</v>
      </c>
      <c r="Q510" s="71">
        <v>16</v>
      </c>
      <c r="R510" s="72">
        <v>8</v>
      </c>
      <c r="S510" s="73">
        <v>11</v>
      </c>
      <c r="T510" s="72">
        <v>4666</v>
      </c>
      <c r="U510" s="73">
        <v>19</v>
      </c>
      <c r="V510" s="86">
        <v>3109.7991471288797</v>
      </c>
      <c r="W510" s="47" t="s">
        <v>117</v>
      </c>
      <c r="Y510" s="72">
        <f>AVERAGE($T$6:T510)</f>
        <v>6352.8871287128713</v>
      </c>
      <c r="Z510" s="73">
        <f>AVERAGE($U$6:U510)</f>
        <v>26.635643564356435</v>
      </c>
      <c r="AA510" s="86">
        <f>AVERAGE($V$6:V510)</f>
        <v>4811.5719115712382</v>
      </c>
      <c r="AC510" s="47">
        <v>505</v>
      </c>
      <c r="AD510" s="74">
        <v>17</v>
      </c>
      <c r="AE510" s="74">
        <v>6</v>
      </c>
      <c r="AF510" s="73">
        <v>23</v>
      </c>
      <c r="AG510" s="72">
        <v>12122</v>
      </c>
      <c r="AH510" s="73">
        <v>34</v>
      </c>
      <c r="AI510" s="86">
        <v>10590.097103902553</v>
      </c>
      <c r="AJ510" s="47" t="s">
        <v>117</v>
      </c>
      <c r="AM510" s="72">
        <f>AVERAGE($AG$6:AG510)</f>
        <v>9504.0633663366334</v>
      </c>
      <c r="AN510" s="73">
        <f>AVERAGE($AH$6:AH510)</f>
        <v>26.516831683168316</v>
      </c>
      <c r="AO510" s="47">
        <f>AVERAGE($AI$6:AI510)</f>
        <v>7955.9027266046151</v>
      </c>
    </row>
    <row r="511" spans="3:41" x14ac:dyDescent="0.35">
      <c r="C511" s="49">
        <v>506</v>
      </c>
      <c r="D511" s="74">
        <v>18</v>
      </c>
      <c r="E511" s="74">
        <v>7</v>
      </c>
      <c r="F511" s="73">
        <v>32</v>
      </c>
      <c r="G511" s="72">
        <v>8859</v>
      </c>
      <c r="H511" s="73">
        <v>43</v>
      </c>
      <c r="I511" s="86">
        <v>7308.8827673630331</v>
      </c>
      <c r="J511" s="47" t="s">
        <v>117</v>
      </c>
      <c r="L511" s="72">
        <f>AVERAGE($G$6:G511)</f>
        <v>5431.820158102767</v>
      </c>
      <c r="M511" s="73">
        <f>AVERAGE($H$6:H511)</f>
        <v>26.035573122529645</v>
      </c>
      <c r="N511" s="86">
        <f>AVERAGE($I$6:I511)</f>
        <v>3887.9784364730062</v>
      </c>
      <c r="P511" s="47">
        <v>506</v>
      </c>
      <c r="Q511" s="71">
        <v>7</v>
      </c>
      <c r="R511" s="72">
        <v>8</v>
      </c>
      <c r="S511" s="73">
        <v>20</v>
      </c>
      <c r="T511" s="72">
        <v>4666</v>
      </c>
      <c r="U511" s="73">
        <v>19</v>
      </c>
      <c r="V511" s="86">
        <v>3144.9855671313385</v>
      </c>
      <c r="W511" s="47" t="s">
        <v>117</v>
      </c>
      <c r="Y511" s="72">
        <f>AVERAGE($T$6:T511)</f>
        <v>6349.553359683794</v>
      </c>
      <c r="Z511" s="73">
        <f>AVERAGE($U$6:U511)</f>
        <v>26.620553359683793</v>
      </c>
      <c r="AA511" s="86">
        <f>AVERAGE($V$6:V511)</f>
        <v>4808.2782626691842</v>
      </c>
      <c r="AC511" s="47">
        <v>506</v>
      </c>
      <c r="AD511" s="74">
        <v>14</v>
      </c>
      <c r="AE511" s="74">
        <v>4</v>
      </c>
      <c r="AF511" s="73">
        <v>23</v>
      </c>
      <c r="AG511" s="72">
        <v>11698</v>
      </c>
      <c r="AH511" s="73">
        <v>33</v>
      </c>
      <c r="AI511" s="86">
        <v>10164.125110831579</v>
      </c>
      <c r="AJ511" s="47" t="s">
        <v>117</v>
      </c>
      <c r="AM511" s="72">
        <f>AVERAGE($AG$6:AG511)</f>
        <v>9508.399209486166</v>
      </c>
      <c r="AN511" s="73">
        <f>AVERAGE($AH$6:AH511)</f>
        <v>26.529644268774703</v>
      </c>
      <c r="AO511" s="47">
        <f>AVERAGE($AI$6:AI511)</f>
        <v>7960.266802462771</v>
      </c>
    </row>
    <row r="512" spans="3:41" x14ac:dyDescent="0.35">
      <c r="C512" s="49">
        <v>507</v>
      </c>
      <c r="D512" s="74">
        <v>14</v>
      </c>
      <c r="E512" s="74">
        <v>6</v>
      </c>
      <c r="F512" s="73">
        <v>28</v>
      </c>
      <c r="G512" s="72">
        <v>7422</v>
      </c>
      <c r="H512" s="73">
        <v>36</v>
      </c>
      <c r="I512" s="86">
        <v>5870.2720541586705</v>
      </c>
      <c r="J512" s="47" t="s">
        <v>117</v>
      </c>
      <c r="L512" s="72">
        <f>AVERAGE($G$6:G512)</f>
        <v>5435.7455621301779</v>
      </c>
      <c r="M512" s="73">
        <f>AVERAGE($H$6:H512)</f>
        <v>26.055226824457595</v>
      </c>
      <c r="N512" s="86">
        <f>AVERAGE($I$6:I512)</f>
        <v>3891.8882858175534</v>
      </c>
      <c r="P512" s="47">
        <v>507</v>
      </c>
      <c r="Q512" s="71">
        <v>24</v>
      </c>
      <c r="R512" s="72">
        <v>4</v>
      </c>
      <c r="S512" s="73">
        <v>11</v>
      </c>
      <c r="T512" s="72">
        <v>7278</v>
      </c>
      <c r="U512" s="73">
        <v>31</v>
      </c>
      <c r="V512" s="86">
        <v>5745.7983079866899</v>
      </c>
      <c r="W512" s="47" t="s">
        <v>117</v>
      </c>
      <c r="Y512" s="72">
        <f>AVERAGE($T$6:T512)</f>
        <v>6351.3846153846152</v>
      </c>
      <c r="Z512" s="73">
        <f>AVERAGE($U$6:U512)</f>
        <v>26.629191321499015</v>
      </c>
      <c r="AA512" s="86">
        <f>AVERAGE($V$6:V512)</f>
        <v>4810.127414632334</v>
      </c>
      <c r="AC512" s="47">
        <v>507</v>
      </c>
      <c r="AD512" s="74">
        <v>6</v>
      </c>
      <c r="AE512" s="74">
        <v>4</v>
      </c>
      <c r="AF512" s="73">
        <v>12</v>
      </c>
      <c r="AG512" s="72">
        <v>5048</v>
      </c>
      <c r="AH512" s="73">
        <v>14</v>
      </c>
      <c r="AI512" s="86">
        <v>3475.5324677066628</v>
      </c>
      <c r="AJ512" s="47" t="s">
        <v>117</v>
      </c>
      <c r="AM512" s="72">
        <f>AVERAGE($AG$6:AG512)</f>
        <v>9499.6015779092704</v>
      </c>
      <c r="AN512" s="73">
        <f>AVERAGE($AH$6:AH512)</f>
        <v>26.504930966469427</v>
      </c>
      <c r="AO512" s="47">
        <f>AVERAGE($AI$6:AI512)</f>
        <v>7951.4211726111807</v>
      </c>
    </row>
    <row r="513" spans="3:41" x14ac:dyDescent="0.35">
      <c r="C513" s="49">
        <v>508</v>
      </c>
      <c r="D513" s="74">
        <v>18</v>
      </c>
      <c r="E513" s="74">
        <v>4</v>
      </c>
      <c r="F513" s="73">
        <v>31</v>
      </c>
      <c r="G513" s="72">
        <v>9148</v>
      </c>
      <c r="H513" s="73">
        <v>45</v>
      </c>
      <c r="I513" s="86">
        <v>7622.2778881562772</v>
      </c>
      <c r="J513" s="47" t="s">
        <v>117</v>
      </c>
      <c r="L513" s="72">
        <f>AVERAGE($G$6:G513)</f>
        <v>5443.0531496062995</v>
      </c>
      <c r="M513" s="73">
        <f>AVERAGE($H$6:H513)</f>
        <v>26.09251968503937</v>
      </c>
      <c r="N513" s="86">
        <f>AVERAGE($I$6:I513)</f>
        <v>3899.2315724363307</v>
      </c>
      <c r="P513" s="47">
        <v>508</v>
      </c>
      <c r="Q513" s="71">
        <v>14</v>
      </c>
      <c r="R513" s="72">
        <v>11</v>
      </c>
      <c r="S513" s="73">
        <v>16</v>
      </c>
      <c r="T513" s="72">
        <v>4777</v>
      </c>
      <c r="U513" s="73">
        <v>19</v>
      </c>
      <c r="V513" s="86">
        <v>3277.0409781925073</v>
      </c>
      <c r="W513" s="47" t="s">
        <v>117</v>
      </c>
      <c r="Y513" s="72">
        <f>AVERAGE($T$6:T513)</f>
        <v>6348.285433070866</v>
      </c>
      <c r="Z513" s="73">
        <f>AVERAGE($U$6:U513)</f>
        <v>26.614173228346456</v>
      </c>
      <c r="AA513" s="86">
        <f>AVERAGE($V$6:V513)</f>
        <v>4807.1095279464289</v>
      </c>
      <c r="AC513" s="47">
        <v>508</v>
      </c>
      <c r="AD513" s="74">
        <v>13</v>
      </c>
      <c r="AE513" s="74">
        <v>6</v>
      </c>
      <c r="AF513" s="73">
        <v>27</v>
      </c>
      <c r="AG513" s="72">
        <v>12122</v>
      </c>
      <c r="AH513" s="73">
        <v>34</v>
      </c>
      <c r="AI513" s="86">
        <v>10606.566379751985</v>
      </c>
      <c r="AJ513" s="47" t="s">
        <v>117</v>
      </c>
      <c r="AM513" s="72">
        <f>AVERAGE($AG$6:AG513)</f>
        <v>9504.7637795275587</v>
      </c>
      <c r="AN513" s="73">
        <f>AVERAGE($AH$6:AH513)</f>
        <v>26.519685039370078</v>
      </c>
      <c r="AO513" s="47">
        <f>AVERAGE($AI$6:AI513)</f>
        <v>7956.6478364047653</v>
      </c>
    </row>
    <row r="514" spans="3:41" x14ac:dyDescent="0.35">
      <c r="C514" s="49">
        <v>509</v>
      </c>
      <c r="D514" s="74">
        <v>13</v>
      </c>
      <c r="E514" s="74">
        <v>4</v>
      </c>
      <c r="F514" s="73">
        <v>9</v>
      </c>
      <c r="G514" s="72">
        <v>3748</v>
      </c>
      <c r="H514" s="73">
        <v>18</v>
      </c>
      <c r="I514" s="86">
        <v>2212.6293716444452</v>
      </c>
      <c r="J514" s="47" t="s">
        <v>117</v>
      </c>
      <c r="L514" s="72">
        <f>AVERAGE($G$6:G514)</f>
        <v>5439.7229862475442</v>
      </c>
      <c r="M514" s="73">
        <f>AVERAGE($H$6:H514)</f>
        <v>26.076620825147348</v>
      </c>
      <c r="N514" s="86">
        <f>AVERAGE($I$6:I514)</f>
        <v>3895.9180121204331</v>
      </c>
      <c r="P514" s="47">
        <v>509</v>
      </c>
      <c r="Q514" s="71">
        <v>14</v>
      </c>
      <c r="R514" s="72">
        <v>6</v>
      </c>
      <c r="S514" s="73">
        <v>18</v>
      </c>
      <c r="T514" s="72">
        <v>6202</v>
      </c>
      <c r="U514" s="73">
        <v>26</v>
      </c>
      <c r="V514" s="86">
        <v>4656.9234250397749</v>
      </c>
      <c r="W514" s="47" t="s">
        <v>117</v>
      </c>
      <c r="Y514" s="72">
        <f>AVERAGE($T$6:T514)</f>
        <v>6347.9980353634573</v>
      </c>
      <c r="Z514" s="73">
        <f>AVERAGE($U$6:U514)</f>
        <v>26.612966601178783</v>
      </c>
      <c r="AA514" s="86">
        <f>AVERAGE($V$6:V514)</f>
        <v>4806.8144668405221</v>
      </c>
      <c r="AC514" s="47">
        <v>509</v>
      </c>
      <c r="AD514" s="74">
        <v>8</v>
      </c>
      <c r="AE514" s="74">
        <v>4</v>
      </c>
      <c r="AF514" s="73">
        <v>3</v>
      </c>
      <c r="AG514" s="72">
        <v>2598</v>
      </c>
      <c r="AH514" s="73">
        <v>7</v>
      </c>
      <c r="AI514" s="86">
        <v>1071.1613691788871</v>
      </c>
      <c r="AJ514" s="47" t="s">
        <v>117</v>
      </c>
      <c r="AM514" s="72">
        <f>AVERAGE($AG$6:AG514)</f>
        <v>9491.1944990176817</v>
      </c>
      <c r="AN514" s="73">
        <f>AVERAGE($AH$6:AH514)</f>
        <v>26.481335952848724</v>
      </c>
      <c r="AO514" s="47">
        <f>AVERAGE($AI$6:AI514)</f>
        <v>7943.1203580801566</v>
      </c>
    </row>
    <row r="515" spans="3:41" x14ac:dyDescent="0.35">
      <c r="C515" s="49">
        <v>510</v>
      </c>
      <c r="D515" s="74">
        <v>14</v>
      </c>
      <c r="E515" s="74">
        <v>8</v>
      </c>
      <c r="F515" s="73">
        <v>4</v>
      </c>
      <c r="G515" s="72">
        <v>2296</v>
      </c>
      <c r="H515" s="73">
        <v>10</v>
      </c>
      <c r="I515" s="86">
        <v>758.61000982282235</v>
      </c>
      <c r="J515" s="47" t="s">
        <v>117</v>
      </c>
      <c r="L515" s="72">
        <f>AVERAGE($G$6:G515)</f>
        <v>5433.5588235294117</v>
      </c>
      <c r="M515" s="73">
        <f>AVERAGE($H$6:H515)</f>
        <v>26.045098039215688</v>
      </c>
      <c r="N515" s="86">
        <f>AVERAGE($I$6:I515)</f>
        <v>3889.7664278022021</v>
      </c>
      <c r="P515" s="47">
        <v>510</v>
      </c>
      <c r="Q515" s="71">
        <v>12</v>
      </c>
      <c r="R515" s="72">
        <v>10</v>
      </c>
      <c r="S515" s="73">
        <v>32</v>
      </c>
      <c r="T515" s="72">
        <v>8190</v>
      </c>
      <c r="U515" s="73">
        <v>34</v>
      </c>
      <c r="V515" s="86">
        <v>6615.1146709620552</v>
      </c>
      <c r="W515" s="47" t="s">
        <v>117</v>
      </c>
      <c r="Y515" s="72">
        <f>AVERAGE($T$6:T515)</f>
        <v>6351.6098039215685</v>
      </c>
      <c r="Z515" s="73">
        <f>AVERAGE($U$6:U515)</f>
        <v>26.627450980392158</v>
      </c>
      <c r="AA515" s="86">
        <f>AVERAGE($V$6:V515)</f>
        <v>4810.3601535152702</v>
      </c>
      <c r="AC515" s="47">
        <v>510</v>
      </c>
      <c r="AD515" s="74">
        <v>12</v>
      </c>
      <c r="AE515" s="74">
        <v>9</v>
      </c>
      <c r="AF515" s="73">
        <v>27</v>
      </c>
      <c r="AG515" s="72">
        <v>10833</v>
      </c>
      <c r="AH515" s="73">
        <v>30</v>
      </c>
      <c r="AI515" s="86">
        <v>9288.2654353721355</v>
      </c>
      <c r="AJ515" s="47" t="s">
        <v>117</v>
      </c>
      <c r="AM515" s="72">
        <f>AVERAGE($AG$6:AG515)</f>
        <v>9493.825490196079</v>
      </c>
      <c r="AN515" s="73">
        <f>AVERAGE($AH$6:AH515)</f>
        <v>26.488235294117647</v>
      </c>
      <c r="AO515" s="47">
        <f>AVERAGE($AI$6:AI515)</f>
        <v>7945.7578974473954</v>
      </c>
    </row>
    <row r="516" spans="3:41" x14ac:dyDescent="0.35">
      <c r="C516" s="49">
        <v>511</v>
      </c>
      <c r="D516" s="74">
        <v>15</v>
      </c>
      <c r="E516" s="74">
        <v>6</v>
      </c>
      <c r="F516" s="73">
        <v>27</v>
      </c>
      <c r="G516" s="72">
        <v>7422</v>
      </c>
      <c r="H516" s="73">
        <v>36</v>
      </c>
      <c r="I516" s="86">
        <v>5886.4826341712605</v>
      </c>
      <c r="J516" s="47" t="s">
        <v>117</v>
      </c>
      <c r="L516" s="72">
        <f>AVERAGE($G$6:G516)</f>
        <v>5437.4500978473579</v>
      </c>
      <c r="M516" s="73">
        <f>AVERAGE($H$6:H516)</f>
        <v>26.06457925636008</v>
      </c>
      <c r="N516" s="86">
        <f>AVERAGE($I$6:I516)</f>
        <v>3893.6738959164272</v>
      </c>
      <c r="P516" s="47">
        <v>511</v>
      </c>
      <c r="Q516" s="71">
        <v>21</v>
      </c>
      <c r="R516" s="72">
        <v>6</v>
      </c>
      <c r="S516" s="73">
        <v>1</v>
      </c>
      <c r="T516" s="72">
        <v>3902</v>
      </c>
      <c r="U516" s="73">
        <v>16</v>
      </c>
      <c r="V516" s="86">
        <v>2394.1212047903496</v>
      </c>
      <c r="W516" s="47" t="s">
        <v>117</v>
      </c>
      <c r="Y516" s="72">
        <f>AVERAGE($T$6:T516)</f>
        <v>6346.8160469667318</v>
      </c>
      <c r="Z516" s="73">
        <f>AVERAGE($U$6:U516)</f>
        <v>26.606653620352251</v>
      </c>
      <c r="AA516" s="86">
        <f>AVERAGE($V$6:V516)</f>
        <v>4805.6317015608174</v>
      </c>
      <c r="AC516" s="47">
        <v>511</v>
      </c>
      <c r="AD516" s="74">
        <v>14</v>
      </c>
      <c r="AE516" s="74">
        <v>9</v>
      </c>
      <c r="AF516" s="73">
        <v>8</v>
      </c>
      <c r="AG516" s="72">
        <v>4883</v>
      </c>
      <c r="AH516" s="73">
        <v>13</v>
      </c>
      <c r="AI516" s="86">
        <v>3371.8464906708614</v>
      </c>
      <c r="AJ516" s="47" t="s">
        <v>117</v>
      </c>
      <c r="AM516" s="72">
        <f>AVERAGE($AG$6:AG516)</f>
        <v>9484.8023483365942</v>
      </c>
      <c r="AN516" s="73">
        <f>AVERAGE($AH$6:AH516)</f>
        <v>26.461839530332682</v>
      </c>
      <c r="AO516" s="47">
        <f>AVERAGE($AI$6:AI516)</f>
        <v>7936.8069944987137</v>
      </c>
    </row>
    <row r="517" spans="3:41" x14ac:dyDescent="0.35">
      <c r="C517" s="49">
        <v>512</v>
      </c>
      <c r="D517" s="74">
        <v>16</v>
      </c>
      <c r="E517" s="74">
        <v>6</v>
      </c>
      <c r="F517" s="73">
        <v>17</v>
      </c>
      <c r="G517" s="72">
        <v>5622</v>
      </c>
      <c r="H517" s="73">
        <v>27</v>
      </c>
      <c r="I517" s="86">
        <v>4088.6402400711872</v>
      </c>
      <c r="J517" s="47" t="s">
        <v>117</v>
      </c>
      <c r="L517" s="72">
        <f>AVERAGE($G$6:G517)</f>
        <v>5437.810546875</v>
      </c>
      <c r="M517" s="73">
        <f>AVERAGE($H$6:H517)</f>
        <v>26.06640625</v>
      </c>
      <c r="N517" s="86">
        <f>AVERAGE($I$6:I517)</f>
        <v>3894.0546895573543</v>
      </c>
      <c r="P517" s="47">
        <v>512</v>
      </c>
      <c r="Q517" s="71">
        <v>14</v>
      </c>
      <c r="R517" s="72">
        <v>5</v>
      </c>
      <c r="S517" s="73">
        <v>31</v>
      </c>
      <c r="T517" s="72">
        <v>9385</v>
      </c>
      <c r="U517" s="73">
        <v>40</v>
      </c>
      <c r="V517" s="86">
        <v>7874.8542782557761</v>
      </c>
      <c r="W517" s="47" t="s">
        <v>117</v>
      </c>
      <c r="Y517" s="72">
        <f>AVERAGE($T$6:T517)</f>
        <v>6352.75</v>
      </c>
      <c r="Z517" s="73">
        <f>AVERAGE($U$6:U517)</f>
        <v>26.6328125</v>
      </c>
      <c r="AA517" s="86">
        <f>AVERAGE($V$6:V517)</f>
        <v>4811.6262769059249</v>
      </c>
      <c r="AC517" s="47">
        <v>512</v>
      </c>
      <c r="AD517" s="74">
        <v>11</v>
      </c>
      <c r="AE517" s="74">
        <v>6</v>
      </c>
      <c r="AF517" s="73">
        <v>15</v>
      </c>
      <c r="AG517" s="72">
        <v>7222</v>
      </c>
      <c r="AH517" s="73">
        <v>20</v>
      </c>
      <c r="AI517" s="86">
        <v>5626.2171872828148</v>
      </c>
      <c r="AJ517" s="47" t="s">
        <v>117</v>
      </c>
      <c r="AM517" s="72">
        <f>AVERAGE($AG$6:AG517)</f>
        <v>9480.3828125</v>
      </c>
      <c r="AN517" s="73">
        <f>AVERAGE($AH$6:AH517)</f>
        <v>26.44921875</v>
      </c>
      <c r="AO517" s="47">
        <f>AVERAGE($AI$6:AI517)</f>
        <v>7932.2941237814948</v>
      </c>
    </row>
    <row r="518" spans="3:41" x14ac:dyDescent="0.35">
      <c r="C518" s="49">
        <v>513</v>
      </c>
      <c r="D518" s="74">
        <v>23</v>
      </c>
      <c r="E518" s="74">
        <v>8</v>
      </c>
      <c r="F518" s="73">
        <v>32</v>
      </c>
      <c r="G518" s="72">
        <v>9696</v>
      </c>
      <c r="H518" s="73">
        <v>47</v>
      </c>
      <c r="I518" s="86">
        <v>8152.3059287718597</v>
      </c>
      <c r="J518" s="47" t="s">
        <v>117</v>
      </c>
      <c r="L518" s="72">
        <f>AVERAGE($G$6:G518)</f>
        <v>5446.1111111111113</v>
      </c>
      <c r="M518" s="73">
        <f>AVERAGE($H$6:H518)</f>
        <v>26.107212475633528</v>
      </c>
      <c r="N518" s="86">
        <f>AVERAGE($I$6:I518)</f>
        <v>3902.3553742341855</v>
      </c>
      <c r="P518" s="47">
        <v>513</v>
      </c>
      <c r="Q518" s="71">
        <v>16</v>
      </c>
      <c r="R518" s="72">
        <v>4</v>
      </c>
      <c r="S518" s="73">
        <v>14</v>
      </c>
      <c r="T518" s="72">
        <v>6128</v>
      </c>
      <c r="U518" s="73">
        <v>26</v>
      </c>
      <c r="V518" s="86">
        <v>4594.3306777283651</v>
      </c>
      <c r="W518" s="47" t="s">
        <v>117</v>
      </c>
      <c r="Y518" s="72">
        <f>AVERAGE($T$6:T518)</f>
        <v>6352.3118908382066</v>
      </c>
      <c r="Z518" s="73">
        <f>AVERAGE($U$6:U518)</f>
        <v>26.631578947368421</v>
      </c>
      <c r="AA518" s="86">
        <f>AVERAGE($V$6:V518)</f>
        <v>4811.2026987398867</v>
      </c>
      <c r="AC518" s="47">
        <v>513</v>
      </c>
      <c r="AD518" s="74">
        <v>15</v>
      </c>
      <c r="AE518" s="74">
        <v>4</v>
      </c>
      <c r="AF518" s="73">
        <v>34</v>
      </c>
      <c r="AG518" s="72">
        <v>15898</v>
      </c>
      <c r="AH518" s="73">
        <v>45</v>
      </c>
      <c r="AI518" s="86">
        <v>14371.619763419145</v>
      </c>
      <c r="AJ518" s="47" t="s">
        <v>117</v>
      </c>
      <c r="AM518" s="72">
        <f>AVERAGE($AG$6:AG518)</f>
        <v>9492.8927875243662</v>
      </c>
      <c r="AN518" s="73">
        <f>AVERAGE($AH$6:AH518)</f>
        <v>26.485380116959064</v>
      </c>
      <c r="AO518" s="47">
        <f>AVERAGE($AI$6:AI518)</f>
        <v>7944.8464154766943</v>
      </c>
    </row>
    <row r="519" spans="3:41" x14ac:dyDescent="0.35">
      <c r="C519" s="49">
        <v>514</v>
      </c>
      <c r="D519" s="74">
        <v>13</v>
      </c>
      <c r="E519" s="74">
        <v>3</v>
      </c>
      <c r="F519" s="73">
        <v>13</v>
      </c>
      <c r="G519" s="72">
        <v>4711</v>
      </c>
      <c r="H519" s="73">
        <v>23</v>
      </c>
      <c r="I519" s="86">
        <v>3203.0965919994087</v>
      </c>
      <c r="J519" s="47" t="s">
        <v>117</v>
      </c>
      <c r="L519" s="72">
        <f>AVERAGE($G$6:G519)</f>
        <v>5444.6809338521398</v>
      </c>
      <c r="M519" s="73">
        <f>AVERAGE($H$6:H519)</f>
        <v>26.101167315175097</v>
      </c>
      <c r="N519" s="86">
        <f>AVERAGE($I$6:I519)</f>
        <v>3900.9949485878146</v>
      </c>
      <c r="P519" s="47">
        <v>514</v>
      </c>
      <c r="Q519" s="71">
        <v>14</v>
      </c>
      <c r="R519" s="72">
        <v>10</v>
      </c>
      <c r="S519" s="73">
        <v>0</v>
      </c>
      <c r="T519" s="72">
        <v>1290</v>
      </c>
      <c r="U519" s="73">
        <v>4</v>
      </c>
      <c r="V519" s="86">
        <v>-218.21237807050443</v>
      </c>
      <c r="W519" s="47" t="s">
        <v>117</v>
      </c>
      <c r="Y519" s="72">
        <f>AVERAGE($T$6:T519)</f>
        <v>6342.4630350194557</v>
      </c>
      <c r="Z519" s="73">
        <f>AVERAGE($U$6:U519)</f>
        <v>26.587548638132297</v>
      </c>
      <c r="AA519" s="86">
        <f>AVERAGE($V$6:V519)</f>
        <v>4801.4178445048465</v>
      </c>
      <c r="AC519" s="47">
        <v>514</v>
      </c>
      <c r="AD519" s="74">
        <v>14</v>
      </c>
      <c r="AE519" s="74">
        <v>4</v>
      </c>
      <c r="AF519" s="73">
        <v>8</v>
      </c>
      <c r="AG519" s="72">
        <v>6448</v>
      </c>
      <c r="AH519" s="73">
        <v>18</v>
      </c>
      <c r="AI519" s="86">
        <v>4910.2985157453604</v>
      </c>
      <c r="AJ519" s="47" t="s">
        <v>117</v>
      </c>
      <c r="AM519" s="72">
        <f>AVERAGE($AG$6:AG519)</f>
        <v>9486.9688715953307</v>
      </c>
      <c r="AN519" s="73">
        <f>AVERAGE($AH$6:AH519)</f>
        <v>26.468871595330739</v>
      </c>
      <c r="AO519" s="47">
        <f>AVERAGE($AI$6:AI519)</f>
        <v>7938.9426257885016</v>
      </c>
    </row>
    <row r="520" spans="3:41" x14ac:dyDescent="0.35">
      <c r="C520" s="49">
        <v>515</v>
      </c>
      <c r="D520" s="74">
        <v>17</v>
      </c>
      <c r="E520" s="74">
        <v>5</v>
      </c>
      <c r="F520" s="73">
        <v>10</v>
      </c>
      <c r="G520" s="72">
        <v>4585</v>
      </c>
      <c r="H520" s="73">
        <v>22</v>
      </c>
      <c r="I520" s="86">
        <v>3033.2421228801622</v>
      </c>
      <c r="J520" s="47" t="s">
        <v>117</v>
      </c>
      <c r="L520" s="72">
        <f>AVERAGE($G$6:G520)</f>
        <v>5443.0116504854368</v>
      </c>
      <c r="M520" s="73">
        <f>AVERAGE($H$6:H520)</f>
        <v>26.093203883495146</v>
      </c>
      <c r="N520" s="86">
        <f>AVERAGE($I$6:I520)</f>
        <v>3899.3099916446931</v>
      </c>
      <c r="P520" s="47">
        <v>515</v>
      </c>
      <c r="Q520" s="71">
        <v>14</v>
      </c>
      <c r="R520" s="72">
        <v>8</v>
      </c>
      <c r="S520" s="73">
        <v>4</v>
      </c>
      <c r="T520" s="72">
        <v>2596</v>
      </c>
      <c r="U520" s="73">
        <v>10</v>
      </c>
      <c r="V520" s="86">
        <v>1055.292912366237</v>
      </c>
      <c r="W520" s="47" t="s">
        <v>117</v>
      </c>
      <c r="Y520" s="72">
        <f>AVERAGE($T$6:T520)</f>
        <v>6335.188349514563</v>
      </c>
      <c r="Z520" s="73">
        <f>AVERAGE($U$6:U520)</f>
        <v>26.555339805825241</v>
      </c>
      <c r="AA520" s="86">
        <f>AVERAGE($V$6:V520)</f>
        <v>4794.1438155104024</v>
      </c>
      <c r="AC520" s="47">
        <v>515</v>
      </c>
      <c r="AD520" s="74">
        <v>18</v>
      </c>
      <c r="AE520" s="74">
        <v>8</v>
      </c>
      <c r="AF520" s="73">
        <v>0</v>
      </c>
      <c r="AG520" s="72">
        <v>3796</v>
      </c>
      <c r="AH520" s="73">
        <v>10</v>
      </c>
      <c r="AI520" s="86">
        <v>2253.3712537907022</v>
      </c>
      <c r="AJ520" s="47" t="s">
        <v>117</v>
      </c>
      <c r="AM520" s="72">
        <f>AVERAGE($AG$6:AG520)</f>
        <v>9475.9184466019415</v>
      </c>
      <c r="AN520" s="73">
        <f>AVERAGE($AH$6:AH520)</f>
        <v>26.436893203883496</v>
      </c>
      <c r="AO520" s="47">
        <f>AVERAGE($AI$6:AI520)</f>
        <v>7927.902681376856</v>
      </c>
    </row>
    <row r="521" spans="3:41" x14ac:dyDescent="0.35">
      <c r="C521" s="49">
        <v>516</v>
      </c>
      <c r="D521" s="74">
        <v>18</v>
      </c>
      <c r="E521" s="74">
        <v>6</v>
      </c>
      <c r="F521" s="73">
        <v>10</v>
      </c>
      <c r="G521" s="72">
        <v>4622</v>
      </c>
      <c r="H521" s="73">
        <v>22</v>
      </c>
      <c r="I521" s="86">
        <v>3106.431540817136</v>
      </c>
      <c r="J521" s="47" t="s">
        <v>117</v>
      </c>
      <c r="L521" s="72">
        <f>AVERAGE($G$6:G521)</f>
        <v>5441.4205426356593</v>
      </c>
      <c r="M521" s="73">
        <f>AVERAGE($H$6:H521)</f>
        <v>26.085271317829456</v>
      </c>
      <c r="N521" s="86">
        <f>AVERAGE($I$6:I521)</f>
        <v>3897.7734054996781</v>
      </c>
      <c r="P521" s="47">
        <v>516</v>
      </c>
      <c r="Q521" s="71">
        <v>9</v>
      </c>
      <c r="R521" s="72">
        <v>4</v>
      </c>
      <c r="S521" s="73">
        <v>13</v>
      </c>
      <c r="T521" s="72">
        <v>4288</v>
      </c>
      <c r="U521" s="73">
        <v>18</v>
      </c>
      <c r="V521" s="86">
        <v>2784.176665054465</v>
      </c>
      <c r="W521" s="47" t="s">
        <v>117</v>
      </c>
      <c r="Y521" s="72">
        <f>AVERAGE($T$6:T521)</f>
        <v>6331.2209302325582</v>
      </c>
      <c r="Z521" s="73">
        <f>AVERAGE($U$6:U521)</f>
        <v>26.538759689922479</v>
      </c>
      <c r="AA521" s="86">
        <f>AVERAGE($V$6:V521)</f>
        <v>4790.2485303351004</v>
      </c>
      <c r="AC521" s="47">
        <v>516</v>
      </c>
      <c r="AD521" s="74">
        <v>10</v>
      </c>
      <c r="AE521" s="74">
        <v>3</v>
      </c>
      <c r="AF521" s="73">
        <v>33</v>
      </c>
      <c r="AG521" s="72">
        <v>14111</v>
      </c>
      <c r="AH521" s="73">
        <v>40</v>
      </c>
      <c r="AI521" s="86">
        <v>12568.577802432728</v>
      </c>
      <c r="AJ521" s="47" t="s">
        <v>117</v>
      </c>
      <c r="AM521" s="72">
        <f>AVERAGE($AG$6:AG521)</f>
        <v>9484.9011627906984</v>
      </c>
      <c r="AN521" s="73">
        <f>AVERAGE($AH$6:AH521)</f>
        <v>26.463178294573645</v>
      </c>
      <c r="AO521" s="47">
        <f>AVERAGE($AI$6:AI521)</f>
        <v>7936.89623781301</v>
      </c>
    </row>
    <row r="522" spans="3:41" x14ac:dyDescent="0.35">
      <c r="C522" s="49">
        <v>517</v>
      </c>
      <c r="D522" s="74">
        <v>16</v>
      </c>
      <c r="E522" s="74">
        <v>4</v>
      </c>
      <c r="F522" s="73">
        <v>13</v>
      </c>
      <c r="G522" s="72">
        <v>5148</v>
      </c>
      <c r="H522" s="73">
        <v>25</v>
      </c>
      <c r="I522" s="86">
        <v>3548.0107837286441</v>
      </c>
      <c r="J522" s="47" t="s">
        <v>117</v>
      </c>
      <c r="L522" s="72">
        <f>AVERAGE($G$6:G522)</f>
        <v>5440.852998065764</v>
      </c>
      <c r="M522" s="73">
        <f>AVERAGE($H$6:H522)</f>
        <v>26.083172147001935</v>
      </c>
      <c r="N522" s="86">
        <f>AVERAGE($I$6:I522)</f>
        <v>3897.0968820533126</v>
      </c>
      <c r="P522" s="47">
        <v>517</v>
      </c>
      <c r="Q522" s="71">
        <v>15</v>
      </c>
      <c r="R522" s="72">
        <v>3</v>
      </c>
      <c r="S522" s="73">
        <v>29</v>
      </c>
      <c r="T522" s="72">
        <v>9541</v>
      </c>
      <c r="U522" s="73">
        <v>41</v>
      </c>
      <c r="V522" s="86">
        <v>7955.5332098595327</v>
      </c>
      <c r="W522" s="47" t="s">
        <v>117</v>
      </c>
      <c r="Y522" s="72">
        <f>AVERAGE($T$6:T522)</f>
        <v>6337.4294003868472</v>
      </c>
      <c r="Z522" s="73">
        <f>AVERAGE($U$6:U522)</f>
        <v>26.566731141199227</v>
      </c>
      <c r="AA522" s="86">
        <f>AVERAGE($V$6:V522)</f>
        <v>4796.3709378390158</v>
      </c>
      <c r="AC522" s="47">
        <v>517</v>
      </c>
      <c r="AD522" s="74">
        <v>16</v>
      </c>
      <c r="AE522" s="74">
        <v>9</v>
      </c>
      <c r="AF522" s="73">
        <v>12</v>
      </c>
      <c r="AG522" s="72">
        <v>6983</v>
      </c>
      <c r="AH522" s="73">
        <v>19</v>
      </c>
      <c r="AI522" s="86">
        <v>5414.8757384875043</v>
      </c>
      <c r="AJ522" s="47" t="s">
        <v>117</v>
      </c>
      <c r="AM522" s="72">
        <f>AVERAGE($AG$6:AG522)</f>
        <v>9480.0618955512564</v>
      </c>
      <c r="AN522" s="73">
        <f>AVERAGE($AH$6:AH522)</f>
        <v>26.448742746615086</v>
      </c>
      <c r="AO522" s="47">
        <f>AVERAGE($AI$6:AI522)</f>
        <v>7932.0180550290152</v>
      </c>
    </row>
    <row r="523" spans="3:41" x14ac:dyDescent="0.35">
      <c r="C523" s="49">
        <v>518</v>
      </c>
      <c r="D523" s="74">
        <v>18</v>
      </c>
      <c r="E523" s="74">
        <v>8</v>
      </c>
      <c r="F523" s="73">
        <v>11</v>
      </c>
      <c r="G523" s="72">
        <v>4496</v>
      </c>
      <c r="H523" s="73">
        <v>21</v>
      </c>
      <c r="I523" s="86">
        <v>2964.0731869744604</v>
      </c>
      <c r="J523" s="47" t="s">
        <v>117</v>
      </c>
      <c r="L523" s="72">
        <f>AVERAGE($G$6:G523)</f>
        <v>5439.0289575289571</v>
      </c>
      <c r="M523" s="73">
        <f>AVERAGE($H$6:H523)</f>
        <v>26.073359073359072</v>
      </c>
      <c r="N523" s="86">
        <f>AVERAGE($I$6:I523)</f>
        <v>3895.2956780087588</v>
      </c>
      <c r="P523" s="47">
        <v>518</v>
      </c>
      <c r="Q523" s="71">
        <v>17</v>
      </c>
      <c r="R523" s="72">
        <v>5</v>
      </c>
      <c r="S523" s="73">
        <v>12</v>
      </c>
      <c r="T523" s="72">
        <v>5705</v>
      </c>
      <c r="U523" s="73">
        <v>24</v>
      </c>
      <c r="V523" s="86">
        <v>4124.4556361532796</v>
      </c>
      <c r="W523" s="47" t="s">
        <v>117</v>
      </c>
      <c r="Y523" s="72">
        <f>AVERAGE($T$6:T523)</f>
        <v>6336.2084942084939</v>
      </c>
      <c r="Z523" s="73">
        <f>AVERAGE($U$6:U523)</f>
        <v>26.561776061776062</v>
      </c>
      <c r="AA523" s="86">
        <f>AVERAGE($V$6:V523)</f>
        <v>4795.0738040519782</v>
      </c>
      <c r="AC523" s="47">
        <v>518</v>
      </c>
      <c r="AD523" s="74">
        <v>18</v>
      </c>
      <c r="AE523" s="74">
        <v>9</v>
      </c>
      <c r="AF523" s="73">
        <v>4</v>
      </c>
      <c r="AG523" s="72">
        <v>4883</v>
      </c>
      <c r="AH523" s="73">
        <v>13</v>
      </c>
      <c r="AI523" s="86">
        <v>3349.4986914746946</v>
      </c>
      <c r="AJ523" s="47" t="s">
        <v>117</v>
      </c>
      <c r="AM523" s="72">
        <f>AVERAGE($AG$6:AG523)</f>
        <v>9471.1872586872578</v>
      </c>
      <c r="AN523" s="73">
        <f>AVERAGE($AH$6:AH523)</f>
        <v>26.422779922779924</v>
      </c>
      <c r="AO523" s="47">
        <f>AVERAGE($AI$6:AI523)</f>
        <v>7923.1714925511105</v>
      </c>
    </row>
    <row r="524" spans="3:41" x14ac:dyDescent="0.35">
      <c r="C524" s="49">
        <v>519</v>
      </c>
      <c r="D524" s="74">
        <v>17</v>
      </c>
      <c r="E524" s="74">
        <v>5</v>
      </c>
      <c r="F524" s="73">
        <v>32</v>
      </c>
      <c r="G524" s="72">
        <v>8985</v>
      </c>
      <c r="H524" s="73">
        <v>44</v>
      </c>
      <c r="I524" s="86">
        <v>7484.8681652641117</v>
      </c>
      <c r="J524" s="47" t="s">
        <v>117</v>
      </c>
      <c r="L524" s="72">
        <f>AVERAGE($G$6:G524)</f>
        <v>5445.8612716763009</v>
      </c>
      <c r="M524" s="73">
        <f>AVERAGE($H$6:H524)</f>
        <v>26.107899807321772</v>
      </c>
      <c r="N524" s="86">
        <f>AVERAGE($I$6:I524)</f>
        <v>3902.2120026470161</v>
      </c>
      <c r="P524" s="47">
        <v>519</v>
      </c>
      <c r="Q524" s="71">
        <v>19</v>
      </c>
      <c r="R524" s="72">
        <v>4</v>
      </c>
      <c r="S524" s="73">
        <v>2</v>
      </c>
      <c r="T524" s="72">
        <v>4058</v>
      </c>
      <c r="U524" s="73">
        <v>17</v>
      </c>
      <c r="V524" s="86">
        <v>2545.3609106048443</v>
      </c>
      <c r="W524" s="47" t="s">
        <v>117</v>
      </c>
      <c r="Y524" s="72">
        <f>AVERAGE($T$6:T524)</f>
        <v>6331.8188824662811</v>
      </c>
      <c r="Z524" s="73">
        <f>AVERAGE($U$6:U524)</f>
        <v>26.543352601156069</v>
      </c>
      <c r="AA524" s="86">
        <f>AVERAGE($V$6:V524)</f>
        <v>4790.7390971281884</v>
      </c>
      <c r="AC524" s="47">
        <v>519</v>
      </c>
      <c r="AD524" s="74">
        <v>18</v>
      </c>
      <c r="AE524" s="74">
        <v>4</v>
      </c>
      <c r="AF524" s="73">
        <v>28</v>
      </c>
      <c r="AG524" s="72">
        <v>14848</v>
      </c>
      <c r="AH524" s="73">
        <v>42</v>
      </c>
      <c r="AI524" s="86">
        <v>13295.093526538216</v>
      </c>
      <c r="AJ524" s="47" t="s">
        <v>117</v>
      </c>
      <c r="AM524" s="72">
        <f>AVERAGE($AG$6:AG524)</f>
        <v>9481.5472061657038</v>
      </c>
      <c r="AN524" s="73">
        <f>AVERAGE($AH$6:AH524)</f>
        <v>26.452793834296724</v>
      </c>
      <c r="AO524" s="47">
        <f>AVERAGE($AI$6:AI524)</f>
        <v>7933.5220167013749</v>
      </c>
    </row>
    <row r="525" spans="3:41" x14ac:dyDescent="0.35">
      <c r="C525" s="49">
        <v>520</v>
      </c>
      <c r="D525" s="74">
        <v>10</v>
      </c>
      <c r="E525" s="74">
        <v>9</v>
      </c>
      <c r="F525" s="73">
        <v>20</v>
      </c>
      <c r="G525" s="72">
        <v>4533</v>
      </c>
      <c r="H525" s="73">
        <v>21</v>
      </c>
      <c r="I525" s="86">
        <v>2985.433238673224</v>
      </c>
      <c r="J525" s="47" t="s">
        <v>117</v>
      </c>
      <c r="L525" s="72">
        <f>AVERAGE($G$6:G525)</f>
        <v>5444.1057692307695</v>
      </c>
      <c r="M525" s="73">
        <f>AVERAGE($H$6:H525)</f>
        <v>26.098076923076924</v>
      </c>
      <c r="N525" s="86">
        <f>AVERAGE($I$6:I525)</f>
        <v>3900.448966562451</v>
      </c>
      <c r="P525" s="47">
        <v>520</v>
      </c>
      <c r="Q525" s="71">
        <v>11</v>
      </c>
      <c r="R525" s="72">
        <v>6</v>
      </c>
      <c r="S525" s="73">
        <v>4</v>
      </c>
      <c r="T525" s="72">
        <v>2292</v>
      </c>
      <c r="U525" s="73">
        <v>9</v>
      </c>
      <c r="V525" s="86">
        <v>753.47717202600893</v>
      </c>
      <c r="W525" s="47" t="s">
        <v>117</v>
      </c>
      <c r="Y525" s="72">
        <f>AVERAGE($T$6:T525)</f>
        <v>6324.05</v>
      </c>
      <c r="Z525" s="73">
        <f>AVERAGE($U$6:U525)</f>
        <v>26.509615384615383</v>
      </c>
      <c r="AA525" s="86">
        <f>AVERAGE($V$6:V525)</f>
        <v>4782.9751318876069</v>
      </c>
      <c r="AC525" s="47">
        <v>520</v>
      </c>
      <c r="AD525" s="74">
        <v>13</v>
      </c>
      <c r="AE525" s="74">
        <v>6</v>
      </c>
      <c r="AF525" s="73">
        <v>9</v>
      </c>
      <c r="AG525" s="72">
        <v>5822</v>
      </c>
      <c r="AH525" s="73">
        <v>16</v>
      </c>
      <c r="AI525" s="86">
        <v>4290.7501360811048</v>
      </c>
      <c r="AJ525" s="47" t="s">
        <v>117</v>
      </c>
      <c r="AM525" s="72">
        <f>AVERAGE($AG$6:AG525)</f>
        <v>9474.5096153846152</v>
      </c>
      <c r="AN525" s="73">
        <f>AVERAGE($AH$6:AH525)</f>
        <v>26.432692307692307</v>
      </c>
      <c r="AO525" s="47">
        <f>AVERAGE($AI$6:AI525)</f>
        <v>7926.5166861617199</v>
      </c>
    </row>
    <row r="526" spans="3:41" x14ac:dyDescent="0.35">
      <c r="C526" s="49">
        <v>521</v>
      </c>
      <c r="D526" s="74">
        <v>16</v>
      </c>
      <c r="E526" s="74">
        <v>7</v>
      </c>
      <c r="F526" s="73">
        <v>4</v>
      </c>
      <c r="G526" s="72">
        <v>2859</v>
      </c>
      <c r="H526" s="73">
        <v>13</v>
      </c>
      <c r="I526" s="86">
        <v>1343.3710777951198</v>
      </c>
      <c r="J526" s="47" t="s">
        <v>117</v>
      </c>
      <c r="L526" s="72">
        <f>AVERAGE($G$6:G526)</f>
        <v>5439.1439539347411</v>
      </c>
      <c r="M526" s="73">
        <f>AVERAGE($H$6:H526)</f>
        <v>26.072936660268713</v>
      </c>
      <c r="N526" s="86">
        <f>AVERAGE($I$6:I526)</f>
        <v>3895.5409475820916</v>
      </c>
      <c r="P526" s="47">
        <v>521</v>
      </c>
      <c r="Q526" s="71">
        <v>18</v>
      </c>
      <c r="R526" s="72">
        <v>7</v>
      </c>
      <c r="S526" s="73">
        <v>1</v>
      </c>
      <c r="T526" s="72">
        <v>3019</v>
      </c>
      <c r="U526" s="73">
        <v>12</v>
      </c>
      <c r="V526" s="86">
        <v>1456.2042888103178</v>
      </c>
      <c r="W526" s="47" t="s">
        <v>117</v>
      </c>
      <c r="Y526" s="72">
        <f>AVERAGE($T$6:T526)</f>
        <v>6317.7063339731285</v>
      </c>
      <c r="Z526" s="73">
        <f>AVERAGE($U$6:U526)</f>
        <v>26.481765834932823</v>
      </c>
      <c r="AA526" s="86">
        <f>AVERAGE($V$6:V526)</f>
        <v>4776.5897751830444</v>
      </c>
      <c r="AC526" s="47">
        <v>521</v>
      </c>
      <c r="AD526" s="74">
        <v>18</v>
      </c>
      <c r="AE526" s="74">
        <v>7</v>
      </c>
      <c r="AF526" s="73">
        <v>33</v>
      </c>
      <c r="AG526" s="72">
        <v>15659</v>
      </c>
      <c r="AH526" s="73">
        <v>44</v>
      </c>
      <c r="AI526" s="86">
        <v>14099.536418005286</v>
      </c>
      <c r="AJ526" s="47" t="s">
        <v>117</v>
      </c>
      <c r="AM526" s="72">
        <f>AVERAGE($AG$6:AG526)</f>
        <v>9486.3800383877151</v>
      </c>
      <c r="AN526" s="73">
        <f>AVERAGE($AH$6:AH526)</f>
        <v>26.46641074856046</v>
      </c>
      <c r="AO526" s="47">
        <f>AVERAGE($AI$6:AI526)</f>
        <v>7938.3650925568136</v>
      </c>
    </row>
    <row r="527" spans="3:41" x14ac:dyDescent="0.35">
      <c r="C527" s="49">
        <v>522</v>
      </c>
      <c r="D527" s="74">
        <v>7</v>
      </c>
      <c r="E527" s="74">
        <v>5</v>
      </c>
      <c r="F527" s="73">
        <v>5</v>
      </c>
      <c r="G527" s="72">
        <v>1585</v>
      </c>
      <c r="H527" s="73">
        <v>7</v>
      </c>
      <c r="I527" s="86">
        <v>70.131267328003332</v>
      </c>
      <c r="J527" s="47" t="s">
        <v>117</v>
      </c>
      <c r="L527" s="72">
        <f>AVERAGE($G$6:G527)</f>
        <v>5431.7605363984676</v>
      </c>
      <c r="M527" s="73">
        <f>AVERAGE($H$6:H527)</f>
        <v>26.036398467432949</v>
      </c>
      <c r="N527" s="86">
        <f>AVERAGE($I$6:I527)</f>
        <v>3888.2125765471219</v>
      </c>
      <c r="P527" s="47">
        <v>522</v>
      </c>
      <c r="Q527" s="71">
        <v>15</v>
      </c>
      <c r="R527" s="72">
        <v>8</v>
      </c>
      <c r="S527" s="73">
        <v>31</v>
      </c>
      <c r="T527" s="72">
        <v>9036</v>
      </c>
      <c r="U527" s="73">
        <v>38</v>
      </c>
      <c r="V527" s="86">
        <v>7509.456535188323</v>
      </c>
      <c r="W527" s="47" t="s">
        <v>117</v>
      </c>
      <c r="Y527" s="72">
        <f>AVERAGE($T$6:T527)</f>
        <v>6322.9137931034484</v>
      </c>
      <c r="Z527" s="73">
        <f>AVERAGE($U$6:U527)</f>
        <v>26.503831417624522</v>
      </c>
      <c r="AA527" s="86">
        <f>AVERAGE($V$6:V527)</f>
        <v>4781.8251521179209</v>
      </c>
      <c r="AC527" s="47">
        <v>522</v>
      </c>
      <c r="AD527" s="74">
        <v>14</v>
      </c>
      <c r="AE527" s="74">
        <v>4</v>
      </c>
      <c r="AF527" s="73">
        <v>31</v>
      </c>
      <c r="AG527" s="72">
        <v>14498</v>
      </c>
      <c r="AH527" s="73">
        <v>41</v>
      </c>
      <c r="AI527" s="86">
        <v>13007.167745924888</v>
      </c>
      <c r="AJ527" s="47" t="s">
        <v>117</v>
      </c>
      <c r="AM527" s="72">
        <f>AVERAGE($AG$6:AG527)</f>
        <v>9495.9808429118766</v>
      </c>
      <c r="AN527" s="73">
        <f>AVERAGE($AH$6:AH527)</f>
        <v>26.494252873563219</v>
      </c>
      <c r="AO527" s="47">
        <f>AVERAGE($AI$6:AI527)</f>
        <v>7948.0754424674806</v>
      </c>
    </row>
    <row r="528" spans="3:41" x14ac:dyDescent="0.35">
      <c r="C528" s="49">
        <v>523</v>
      </c>
      <c r="D528" s="74">
        <v>22</v>
      </c>
      <c r="E528" s="74">
        <v>9</v>
      </c>
      <c r="F528" s="73">
        <v>23</v>
      </c>
      <c r="G528" s="72">
        <v>7533</v>
      </c>
      <c r="H528" s="73">
        <v>36</v>
      </c>
      <c r="I528" s="86">
        <v>5998.2456022198967</v>
      </c>
      <c r="J528" s="47" t="s">
        <v>117</v>
      </c>
      <c r="L528" s="72">
        <f>AVERAGE($G$6:G528)</f>
        <v>5435.7782026768646</v>
      </c>
      <c r="M528" s="73">
        <f>AVERAGE($H$6:H528)</f>
        <v>26.05544933078394</v>
      </c>
      <c r="N528" s="86">
        <f>AVERAGE($I$6:I528)</f>
        <v>3892.2470565197277</v>
      </c>
      <c r="P528" s="47">
        <v>523</v>
      </c>
      <c r="Q528" s="71">
        <v>13</v>
      </c>
      <c r="R528" s="72">
        <v>4</v>
      </c>
      <c r="S528" s="73">
        <v>20</v>
      </c>
      <c r="T528" s="72">
        <v>6818</v>
      </c>
      <c r="U528" s="73">
        <v>29</v>
      </c>
      <c r="V528" s="86">
        <v>5311.5486922003074</v>
      </c>
      <c r="W528" s="47" t="s">
        <v>117</v>
      </c>
      <c r="Y528" s="72">
        <f>AVERAGE($T$6:T528)</f>
        <v>6323.8604206500959</v>
      </c>
      <c r="Z528" s="73">
        <f>AVERAGE($U$6:U528)</f>
        <v>26.508604206500955</v>
      </c>
      <c r="AA528" s="86">
        <f>AVERAGE($V$6:V528)</f>
        <v>4782.8380078350956</v>
      </c>
      <c r="AC528" s="47">
        <v>523</v>
      </c>
      <c r="AD528" s="74">
        <v>18</v>
      </c>
      <c r="AE528" s="74">
        <v>5</v>
      </c>
      <c r="AF528" s="73">
        <v>23</v>
      </c>
      <c r="AG528" s="72">
        <v>12785</v>
      </c>
      <c r="AH528" s="73">
        <v>36</v>
      </c>
      <c r="AI528" s="86">
        <v>11220.611645483126</v>
      </c>
      <c r="AJ528" s="47" t="s">
        <v>117</v>
      </c>
      <c r="AM528" s="72">
        <f>AVERAGE($AG$6:AG528)</f>
        <v>9502.2695984703641</v>
      </c>
      <c r="AN528" s="73">
        <f>AVERAGE($AH$6:AH528)</f>
        <v>26.512428298279158</v>
      </c>
      <c r="AO528" s="47">
        <f>AVERAGE($AI$6:AI528)</f>
        <v>7954.3326818613914</v>
      </c>
    </row>
    <row r="529" spans="3:41" x14ac:dyDescent="0.35">
      <c r="C529" s="49">
        <v>524</v>
      </c>
      <c r="D529" s="74">
        <v>12</v>
      </c>
      <c r="E529" s="74">
        <v>6</v>
      </c>
      <c r="F529" s="73">
        <v>29</v>
      </c>
      <c r="G529" s="72">
        <v>7222</v>
      </c>
      <c r="H529" s="73">
        <v>35</v>
      </c>
      <c r="I529" s="86">
        <v>5695.681573019132</v>
      </c>
      <c r="J529" s="47" t="s">
        <v>117</v>
      </c>
      <c r="L529" s="72">
        <f>AVERAGE($G$6:G529)</f>
        <v>5439.1870229007636</v>
      </c>
      <c r="M529" s="73">
        <f>AVERAGE($H$6:H529)</f>
        <v>26.072519083969464</v>
      </c>
      <c r="N529" s="86">
        <f>AVERAGE($I$6:I529)</f>
        <v>3895.6887254443445</v>
      </c>
      <c r="P529" s="47">
        <v>524</v>
      </c>
      <c r="Q529" s="71">
        <v>12</v>
      </c>
      <c r="R529" s="72">
        <v>4</v>
      </c>
      <c r="S529" s="73">
        <v>32</v>
      </c>
      <c r="T529" s="72">
        <v>9348</v>
      </c>
      <c r="U529" s="73">
        <v>40</v>
      </c>
      <c r="V529" s="86">
        <v>7781.5329542515719</v>
      </c>
      <c r="W529" s="47" t="s">
        <v>117</v>
      </c>
      <c r="Y529" s="72">
        <f>AVERAGE($T$6:T529)</f>
        <v>6329.6316793893129</v>
      </c>
      <c r="Z529" s="73">
        <f>AVERAGE($U$6:U529)</f>
        <v>26.534351145038169</v>
      </c>
      <c r="AA529" s="86">
        <f>AVERAGE($V$6:V529)</f>
        <v>4788.5607081145154</v>
      </c>
      <c r="AC529" s="47">
        <v>524</v>
      </c>
      <c r="AD529" s="74">
        <v>18</v>
      </c>
      <c r="AE529" s="74">
        <v>10</v>
      </c>
      <c r="AF529" s="73">
        <v>29</v>
      </c>
      <c r="AG529" s="72">
        <v>13320</v>
      </c>
      <c r="AH529" s="73">
        <v>37</v>
      </c>
      <c r="AI529" s="86">
        <v>11798.632577493099</v>
      </c>
      <c r="AJ529" s="47" t="s">
        <v>117</v>
      </c>
      <c r="AM529" s="72">
        <f>AVERAGE($AG$6:AG529)</f>
        <v>9509.5553435114507</v>
      </c>
      <c r="AN529" s="73">
        <f>AVERAGE($AH$6:AH529)</f>
        <v>26.532442748091604</v>
      </c>
      <c r="AO529" s="47">
        <f>AVERAGE($AI$6:AI529)</f>
        <v>7961.6691320438958</v>
      </c>
    </row>
    <row r="530" spans="3:41" x14ac:dyDescent="0.35">
      <c r="C530" s="49">
        <v>525</v>
      </c>
      <c r="D530" s="74">
        <v>12</v>
      </c>
      <c r="E530" s="74">
        <v>8</v>
      </c>
      <c r="F530" s="73">
        <v>5</v>
      </c>
      <c r="G530" s="72">
        <v>2096</v>
      </c>
      <c r="H530" s="73">
        <v>9</v>
      </c>
      <c r="I530" s="86">
        <v>622.8525867427029</v>
      </c>
      <c r="J530" s="47" t="s">
        <v>117</v>
      </c>
      <c r="L530" s="72">
        <f>AVERAGE($G$6:G530)</f>
        <v>5432.8190476190475</v>
      </c>
      <c r="M530" s="73">
        <f>AVERAGE($H$6:H530)</f>
        <v>26.04</v>
      </c>
      <c r="N530" s="86">
        <f>AVERAGE($I$6:I530)</f>
        <v>3889.454751846818</v>
      </c>
      <c r="P530" s="47">
        <v>525</v>
      </c>
      <c r="Q530" s="71">
        <v>14</v>
      </c>
      <c r="R530" s="72">
        <v>4</v>
      </c>
      <c r="S530" s="73">
        <v>12</v>
      </c>
      <c r="T530" s="72">
        <v>5208</v>
      </c>
      <c r="U530" s="73">
        <v>22</v>
      </c>
      <c r="V530" s="86">
        <v>3705.5152689697406</v>
      </c>
      <c r="W530" s="47" t="s">
        <v>117</v>
      </c>
      <c r="Y530" s="72">
        <f>AVERAGE($T$6:T530)</f>
        <v>6327.4952380952382</v>
      </c>
      <c r="Z530" s="73">
        <f>AVERAGE($U$6:U530)</f>
        <v>26.525714285714287</v>
      </c>
      <c r="AA530" s="86">
        <f>AVERAGE($V$6:V530)</f>
        <v>4786.4977644209066</v>
      </c>
      <c r="AC530" s="47">
        <v>525</v>
      </c>
      <c r="AD530" s="74">
        <v>15</v>
      </c>
      <c r="AE530" s="74">
        <v>9</v>
      </c>
      <c r="AF530" s="73">
        <v>27</v>
      </c>
      <c r="AG530" s="72">
        <v>11883</v>
      </c>
      <c r="AH530" s="73">
        <v>33</v>
      </c>
      <c r="AI530" s="86">
        <v>10297.880361193749</v>
      </c>
      <c r="AJ530" s="47" t="s">
        <v>117</v>
      </c>
      <c r="AM530" s="72">
        <f>AVERAGE($AG$6:AG530)</f>
        <v>9514.0761904761912</v>
      </c>
      <c r="AN530" s="73">
        <f>AVERAGE($AH$6:AH530)</f>
        <v>26.544761904761906</v>
      </c>
      <c r="AO530" s="47">
        <f>AVERAGE($AI$6:AI530)</f>
        <v>7966.1190581946576</v>
      </c>
    </row>
    <row r="531" spans="3:41" x14ac:dyDescent="0.35">
      <c r="C531" s="49">
        <v>526</v>
      </c>
      <c r="D531" s="74">
        <v>13</v>
      </c>
      <c r="E531" s="74">
        <v>4</v>
      </c>
      <c r="F531" s="73">
        <v>30</v>
      </c>
      <c r="G531" s="72">
        <v>7948</v>
      </c>
      <c r="H531" s="73">
        <v>39</v>
      </c>
      <c r="I531" s="86">
        <v>6400.4263365755978</v>
      </c>
      <c r="J531" s="47" t="s">
        <v>117</v>
      </c>
      <c r="L531" s="72">
        <f>AVERAGE($G$6:G531)</f>
        <v>5437.6007604562737</v>
      </c>
      <c r="M531" s="73">
        <f>AVERAGE($H$6:H531)</f>
        <v>26.064638783269963</v>
      </c>
      <c r="N531" s="86">
        <f>AVERAGE($I$6:I531)</f>
        <v>3894.2284620839446</v>
      </c>
      <c r="P531" s="47">
        <v>526</v>
      </c>
      <c r="Q531" s="71">
        <v>11</v>
      </c>
      <c r="R531" s="72">
        <v>6</v>
      </c>
      <c r="S531" s="73">
        <v>15</v>
      </c>
      <c r="T531" s="72">
        <v>4822</v>
      </c>
      <c r="U531" s="73">
        <v>20</v>
      </c>
      <c r="V531" s="86">
        <v>3316.6057517564841</v>
      </c>
      <c r="W531" s="47" t="s">
        <v>117</v>
      </c>
      <c r="Y531" s="72">
        <f>AVERAGE($T$6:T531)</f>
        <v>6324.6330798479084</v>
      </c>
      <c r="Z531" s="73">
        <f>AVERAGE($U$6:U531)</f>
        <v>26.513307984790874</v>
      </c>
      <c r="AA531" s="86">
        <f>AVERAGE($V$6:V531)</f>
        <v>4783.7032929139405</v>
      </c>
      <c r="AC531" s="47">
        <v>526</v>
      </c>
      <c r="AD531" s="74">
        <v>7</v>
      </c>
      <c r="AE531" s="74">
        <v>5</v>
      </c>
      <c r="AF531" s="73">
        <v>21</v>
      </c>
      <c r="AG531" s="72">
        <v>8235</v>
      </c>
      <c r="AH531" s="73">
        <v>23</v>
      </c>
      <c r="AI531" s="86">
        <v>6741.5845144003288</v>
      </c>
      <c r="AJ531" s="47" t="s">
        <v>117</v>
      </c>
      <c r="AM531" s="72">
        <f>AVERAGE($AG$6:AG531)</f>
        <v>9511.6444866920156</v>
      </c>
      <c r="AN531" s="73">
        <f>AVERAGE($AH$6:AH531)</f>
        <v>26.538022813688212</v>
      </c>
      <c r="AO531" s="47">
        <f>AVERAGE($AI$6:AI531)</f>
        <v>7963.7910457539838</v>
      </c>
    </row>
    <row r="532" spans="3:41" x14ac:dyDescent="0.35">
      <c r="C532" s="49">
        <v>527</v>
      </c>
      <c r="D532" s="74">
        <v>18</v>
      </c>
      <c r="E532" s="74">
        <v>3</v>
      </c>
      <c r="F532" s="73">
        <v>22</v>
      </c>
      <c r="G532" s="72">
        <v>7511</v>
      </c>
      <c r="H532" s="73">
        <v>37</v>
      </c>
      <c r="I532" s="86">
        <v>5969.0259299914051</v>
      </c>
      <c r="J532" s="47" t="s">
        <v>117</v>
      </c>
      <c r="L532" s="72">
        <f>AVERAGE($G$6:G532)</f>
        <v>5441.5351043643268</v>
      </c>
      <c r="M532" s="73">
        <f>AVERAGE($H$6:H532)</f>
        <v>26.085388994307401</v>
      </c>
      <c r="N532" s="86">
        <f>AVERAGE($I$6:I532)</f>
        <v>3898.1654591767483</v>
      </c>
      <c r="P532" s="47">
        <v>527</v>
      </c>
      <c r="Q532" s="71">
        <v>15</v>
      </c>
      <c r="R532" s="72">
        <v>7</v>
      </c>
      <c r="S532" s="73">
        <v>33</v>
      </c>
      <c r="T532" s="72">
        <v>9689</v>
      </c>
      <c r="U532" s="73">
        <v>41</v>
      </c>
      <c r="V532" s="86">
        <v>8113.4138535505217</v>
      </c>
      <c r="W532" s="47" t="s">
        <v>117</v>
      </c>
      <c r="Y532" s="72">
        <f>AVERAGE($T$6:T532)</f>
        <v>6331.0170777988615</v>
      </c>
      <c r="Z532" s="73">
        <f>AVERAGE($U$6:U532)</f>
        <v>26.540796963946867</v>
      </c>
      <c r="AA532" s="86">
        <f>AVERAGE($V$6:V532)</f>
        <v>4790.021529271884</v>
      </c>
      <c r="AC532" s="47">
        <v>527</v>
      </c>
      <c r="AD532" s="74">
        <v>8</v>
      </c>
      <c r="AE532" s="74">
        <v>3</v>
      </c>
      <c r="AF532" s="73">
        <v>22</v>
      </c>
      <c r="AG532" s="72">
        <v>9561</v>
      </c>
      <c r="AH532" s="73">
        <v>27</v>
      </c>
      <c r="AI532" s="86">
        <v>7989.7593099130954</v>
      </c>
      <c r="AJ532" s="47" t="s">
        <v>117</v>
      </c>
      <c r="AM532" s="72">
        <f>AVERAGE($AG$6:AG532)</f>
        <v>9511.7381404174575</v>
      </c>
      <c r="AN532" s="73">
        <f>AVERAGE($AH$6:AH532)</f>
        <v>26.538899430740038</v>
      </c>
      <c r="AO532" s="47">
        <f>AVERAGE($AI$6:AI532)</f>
        <v>7963.8403213975498</v>
      </c>
    </row>
    <row r="533" spans="3:41" x14ac:dyDescent="0.35">
      <c r="C533" s="49">
        <v>528</v>
      </c>
      <c r="D533" s="74">
        <v>11</v>
      </c>
      <c r="E533" s="74">
        <v>8</v>
      </c>
      <c r="F533" s="73">
        <v>33</v>
      </c>
      <c r="G533" s="72">
        <v>7496</v>
      </c>
      <c r="H533" s="73">
        <v>36</v>
      </c>
      <c r="I533" s="86">
        <v>5914.7131740014465</v>
      </c>
      <c r="J533" s="47" t="s">
        <v>117</v>
      </c>
      <c r="L533" s="72">
        <f>AVERAGE($G$6:G533)</f>
        <v>5445.426136363636</v>
      </c>
      <c r="M533" s="73">
        <f>AVERAGE($H$6:H533)</f>
        <v>26.104166666666668</v>
      </c>
      <c r="N533" s="86">
        <f>AVERAGE($I$6:I533)</f>
        <v>3901.9846783336134</v>
      </c>
      <c r="P533" s="47">
        <v>528</v>
      </c>
      <c r="Q533" s="71">
        <v>16</v>
      </c>
      <c r="R533" s="72">
        <v>9</v>
      </c>
      <c r="S533" s="73">
        <v>20</v>
      </c>
      <c r="T533" s="72">
        <v>6543</v>
      </c>
      <c r="U533" s="73">
        <v>27</v>
      </c>
      <c r="V533" s="86">
        <v>5034.6420923349287</v>
      </c>
      <c r="W533" s="47" t="s">
        <v>117</v>
      </c>
      <c r="Y533" s="72">
        <f>AVERAGE($T$6:T533)</f>
        <v>6331.418560606061</v>
      </c>
      <c r="Z533" s="73">
        <f>AVERAGE($U$6:U533)</f>
        <v>26.541666666666668</v>
      </c>
      <c r="AA533" s="86">
        <f>AVERAGE($V$6:V533)</f>
        <v>4790.484825792837</v>
      </c>
      <c r="AC533" s="47">
        <v>528</v>
      </c>
      <c r="AD533" s="74">
        <v>17</v>
      </c>
      <c r="AE533" s="74">
        <v>2</v>
      </c>
      <c r="AF533" s="73">
        <v>20</v>
      </c>
      <c r="AG533" s="72">
        <v>12324</v>
      </c>
      <c r="AH533" s="73">
        <v>35</v>
      </c>
      <c r="AI533" s="86">
        <v>10815.375389584635</v>
      </c>
      <c r="AJ533" s="47" t="s">
        <v>117</v>
      </c>
      <c r="AM533" s="72">
        <f>AVERAGE($AG$6:AG533)</f>
        <v>9517.064393939394</v>
      </c>
      <c r="AN533" s="73">
        <f>AVERAGE($AH$6:AH533)</f>
        <v>26.554924242424242</v>
      </c>
      <c r="AO533" s="47">
        <f>AVERAGE($AI$6:AI533)</f>
        <v>7969.2409559963889</v>
      </c>
    </row>
    <row r="534" spans="3:41" x14ac:dyDescent="0.35">
      <c r="C534" s="49">
        <v>529</v>
      </c>
      <c r="D534" s="74">
        <v>14</v>
      </c>
      <c r="E534" s="74">
        <v>4</v>
      </c>
      <c r="F534" s="73">
        <v>29</v>
      </c>
      <c r="G534" s="72">
        <v>7948</v>
      </c>
      <c r="H534" s="73">
        <v>39</v>
      </c>
      <c r="I534" s="86">
        <v>6416.1184062687526</v>
      </c>
      <c r="J534" s="47" t="s">
        <v>117</v>
      </c>
      <c r="L534" s="72">
        <f>AVERAGE($G$6:G534)</f>
        <v>5450.1568998109642</v>
      </c>
      <c r="M534" s="73">
        <f>AVERAGE($H$6:H534)</f>
        <v>26.128544423440452</v>
      </c>
      <c r="N534" s="86">
        <f>AVERAGE($I$6:I534)</f>
        <v>3906.7372940764017</v>
      </c>
      <c r="P534" s="47">
        <v>529</v>
      </c>
      <c r="Q534" s="71">
        <v>17</v>
      </c>
      <c r="R534" s="72">
        <v>7</v>
      </c>
      <c r="S534" s="73">
        <v>34</v>
      </c>
      <c r="T534" s="72">
        <v>10379</v>
      </c>
      <c r="U534" s="73">
        <v>44</v>
      </c>
      <c r="V534" s="86">
        <v>8821.8054425874016</v>
      </c>
      <c r="W534" s="47" t="s">
        <v>117</v>
      </c>
      <c r="Y534" s="72">
        <f>AVERAGE($T$6:T534)</f>
        <v>6339.0699432892252</v>
      </c>
      <c r="Z534" s="73">
        <f>AVERAGE($U$6:U534)</f>
        <v>26.574669187145556</v>
      </c>
      <c r="AA534" s="86">
        <f>AVERAGE($V$6:V534)</f>
        <v>4798.1054696809178</v>
      </c>
      <c r="AC534" s="47">
        <v>529</v>
      </c>
      <c r="AD534" s="74">
        <v>17</v>
      </c>
      <c r="AE534" s="74">
        <v>6</v>
      </c>
      <c r="AF534" s="73">
        <v>11</v>
      </c>
      <c r="AG534" s="72">
        <v>7922</v>
      </c>
      <c r="AH534" s="73">
        <v>22</v>
      </c>
      <c r="AI534" s="86">
        <v>6407.1206752081507</v>
      </c>
      <c r="AJ534" s="47" t="s">
        <v>117</v>
      </c>
      <c r="AM534" s="72">
        <f>AVERAGE($AG$6:AG534)</f>
        <v>9514.0491493383743</v>
      </c>
      <c r="AN534" s="73">
        <f>AVERAGE($AH$6:AH534)</f>
        <v>26.546313799621927</v>
      </c>
      <c r="AO534" s="47">
        <f>AVERAGE($AI$6:AI534)</f>
        <v>7966.2879876017041</v>
      </c>
    </row>
    <row r="535" spans="3:41" x14ac:dyDescent="0.35">
      <c r="C535" s="49">
        <v>530</v>
      </c>
      <c r="D535" s="74">
        <v>18</v>
      </c>
      <c r="E535" s="74">
        <v>5</v>
      </c>
      <c r="F535" s="73">
        <v>3</v>
      </c>
      <c r="G535" s="72">
        <v>3385</v>
      </c>
      <c r="H535" s="73">
        <v>16</v>
      </c>
      <c r="I535" s="86">
        <v>1841.0065331695703</v>
      </c>
      <c r="J535" s="47" t="s">
        <v>117</v>
      </c>
      <c r="L535" s="72">
        <f>AVERAGE($G$6:G535)</f>
        <v>5446.2603773584906</v>
      </c>
      <c r="M535" s="73">
        <f>AVERAGE($H$6:H535)</f>
        <v>26.109433962264152</v>
      </c>
      <c r="N535" s="86">
        <f>AVERAGE($I$6:I535)</f>
        <v>3902.8396888671436</v>
      </c>
      <c r="P535" s="47">
        <v>530</v>
      </c>
      <c r="Q535" s="71">
        <v>17</v>
      </c>
      <c r="R535" s="72">
        <v>6</v>
      </c>
      <c r="S535" s="73">
        <v>30</v>
      </c>
      <c r="T535" s="72">
        <v>9652</v>
      </c>
      <c r="U535" s="73">
        <v>41</v>
      </c>
      <c r="V535" s="86">
        <v>8135.5984142279513</v>
      </c>
      <c r="W535" s="47" t="s">
        <v>117</v>
      </c>
      <c r="Y535" s="72">
        <f>AVERAGE($T$6:T535)</f>
        <v>6345.3207547169814</v>
      </c>
      <c r="Z535" s="73">
        <f>AVERAGE($U$6:U535)</f>
        <v>26.601886792452831</v>
      </c>
      <c r="AA535" s="86">
        <f>AVERAGE($V$6:V535)</f>
        <v>4804.4026261800627</v>
      </c>
      <c r="AC535" s="47">
        <v>530</v>
      </c>
      <c r="AD535" s="74">
        <v>21</v>
      </c>
      <c r="AE535" s="74">
        <v>8</v>
      </c>
      <c r="AF535" s="73">
        <v>14</v>
      </c>
      <c r="AG535" s="72">
        <v>9746</v>
      </c>
      <c r="AH535" s="73">
        <v>27</v>
      </c>
      <c r="AI535" s="86">
        <v>8222.1924286873509</v>
      </c>
      <c r="AJ535" s="47" t="s">
        <v>117</v>
      </c>
      <c r="AM535" s="72">
        <f>AVERAGE($AG$6:AG535)</f>
        <v>9514.4867924528298</v>
      </c>
      <c r="AN535" s="73">
        <f>AVERAGE($AH$6:AH535)</f>
        <v>26.547169811320753</v>
      </c>
      <c r="AO535" s="47">
        <f>AVERAGE($AI$6:AI535)</f>
        <v>7966.7708261697908</v>
      </c>
    </row>
    <row r="536" spans="3:41" x14ac:dyDescent="0.35">
      <c r="C536" s="49">
        <v>531</v>
      </c>
      <c r="D536" s="74">
        <v>8</v>
      </c>
      <c r="E536" s="74">
        <v>4</v>
      </c>
      <c r="F536" s="73">
        <v>19</v>
      </c>
      <c r="G536" s="72">
        <v>4748</v>
      </c>
      <c r="H536" s="73">
        <v>23</v>
      </c>
      <c r="I536" s="86">
        <v>3196.5652137503748</v>
      </c>
      <c r="J536" s="47" t="s">
        <v>117</v>
      </c>
      <c r="L536" s="72">
        <f>AVERAGE($G$6:G536)</f>
        <v>5444.9453860640306</v>
      </c>
      <c r="M536" s="73">
        <f>AVERAGE($H$6:H536)</f>
        <v>26.103578154425612</v>
      </c>
      <c r="N536" s="86">
        <f>AVERAGE($I$6:I536)</f>
        <v>3901.5096051098617</v>
      </c>
      <c r="P536" s="47">
        <v>531</v>
      </c>
      <c r="Q536" s="71">
        <v>11</v>
      </c>
      <c r="R536" s="72">
        <v>4</v>
      </c>
      <c r="S536" s="73">
        <v>15</v>
      </c>
      <c r="T536" s="72">
        <v>5208</v>
      </c>
      <c r="U536" s="73">
        <v>22</v>
      </c>
      <c r="V536" s="86">
        <v>3642.9297076836147</v>
      </c>
      <c r="W536" s="47" t="s">
        <v>117</v>
      </c>
      <c r="Y536" s="72">
        <f>AVERAGE($T$6:T536)</f>
        <v>6343.1789077212807</v>
      </c>
      <c r="Z536" s="73">
        <f>AVERAGE($U$6:U536)</f>
        <v>26.593220338983052</v>
      </c>
      <c r="AA536" s="86">
        <f>AVERAGE($V$6:V536)</f>
        <v>4802.2152948834591</v>
      </c>
      <c r="AC536" s="47">
        <v>531</v>
      </c>
      <c r="AD536" s="74">
        <v>12</v>
      </c>
      <c r="AE536" s="74">
        <v>5</v>
      </c>
      <c r="AF536" s="73">
        <v>18</v>
      </c>
      <c r="AG536" s="72">
        <v>8935</v>
      </c>
      <c r="AH536" s="73">
        <v>25</v>
      </c>
      <c r="AI536" s="86">
        <v>7484.62052499938</v>
      </c>
      <c r="AJ536" s="47" t="s">
        <v>117</v>
      </c>
      <c r="AM536" s="72">
        <f>AVERAGE($AG$6:AG536)</f>
        <v>9513.3954802259886</v>
      </c>
      <c r="AN536" s="73">
        <f>AVERAGE($AH$6:AH536)</f>
        <v>26.544256120527308</v>
      </c>
      <c r="AO536" s="47">
        <f>AVERAGE($AI$6:AI536)</f>
        <v>7965.8628218361364</v>
      </c>
    </row>
    <row r="537" spans="3:41" x14ac:dyDescent="0.35">
      <c r="C537" s="49">
        <v>532</v>
      </c>
      <c r="D537" s="74">
        <v>23</v>
      </c>
      <c r="E537" s="74">
        <v>3</v>
      </c>
      <c r="F537" s="73">
        <v>19</v>
      </c>
      <c r="G537" s="72">
        <v>7911</v>
      </c>
      <c r="H537" s="73">
        <v>39</v>
      </c>
      <c r="I537" s="86">
        <v>6360.3494420452189</v>
      </c>
      <c r="J537" s="47" t="s">
        <v>117</v>
      </c>
      <c r="L537" s="72">
        <f>AVERAGE($G$6:G537)</f>
        <v>5449.5808270676689</v>
      </c>
      <c r="M537" s="73">
        <f>AVERAGE($H$6:H537)</f>
        <v>26.127819548872182</v>
      </c>
      <c r="N537" s="86">
        <f>AVERAGE($I$6:I537)</f>
        <v>3906.1314845025972</v>
      </c>
      <c r="P537" s="47">
        <v>532</v>
      </c>
      <c r="Q537" s="71">
        <v>15</v>
      </c>
      <c r="R537" s="72">
        <v>3</v>
      </c>
      <c r="S537" s="73">
        <v>21</v>
      </c>
      <c r="T537" s="72">
        <v>7701</v>
      </c>
      <c r="U537" s="73">
        <v>33</v>
      </c>
      <c r="V537" s="86">
        <v>6164.205143759059</v>
      </c>
      <c r="W537" s="47" t="s">
        <v>117</v>
      </c>
      <c r="Y537" s="72">
        <f>AVERAGE($T$6:T537)</f>
        <v>6345.7312030075191</v>
      </c>
      <c r="Z537" s="73">
        <f>AVERAGE($U$6:U537)</f>
        <v>26.605263157894736</v>
      </c>
      <c r="AA537" s="86">
        <f>AVERAGE($V$6:V537)</f>
        <v>4804.7754261783384</v>
      </c>
      <c r="AC537" s="47">
        <v>532</v>
      </c>
      <c r="AD537" s="74">
        <v>10</v>
      </c>
      <c r="AE537" s="74">
        <v>4</v>
      </c>
      <c r="AF537" s="73">
        <v>33</v>
      </c>
      <c r="AG537" s="72">
        <v>13798</v>
      </c>
      <c r="AH537" s="73">
        <v>39</v>
      </c>
      <c r="AI537" s="86">
        <v>12247.851355601102</v>
      </c>
      <c r="AJ537" s="47" t="s">
        <v>117</v>
      </c>
      <c r="AM537" s="72">
        <f>AVERAGE($AG$6:AG537)</f>
        <v>9521.4492481203015</v>
      </c>
      <c r="AN537" s="73">
        <f>AVERAGE($AH$6:AH537)</f>
        <v>26.56766917293233</v>
      </c>
      <c r="AO537" s="47">
        <f>AVERAGE($AI$6:AI537)</f>
        <v>7973.9116724635142</v>
      </c>
    </row>
    <row r="538" spans="3:41" x14ac:dyDescent="0.35">
      <c r="C538" s="49">
        <v>533</v>
      </c>
      <c r="D538" s="74">
        <v>16</v>
      </c>
      <c r="E538" s="74">
        <v>7</v>
      </c>
      <c r="F538" s="73">
        <v>6</v>
      </c>
      <c r="G538" s="72">
        <v>3259</v>
      </c>
      <c r="H538" s="73">
        <v>15</v>
      </c>
      <c r="I538" s="86">
        <v>1769.9899601235709</v>
      </c>
      <c r="J538" s="47" t="s">
        <v>117</v>
      </c>
      <c r="L538" s="72">
        <f>AVERAGE($G$6:G538)</f>
        <v>5445.4709193245781</v>
      </c>
      <c r="M538" s="73">
        <f>AVERAGE($H$6:H538)</f>
        <v>26.106941838649156</v>
      </c>
      <c r="N538" s="86">
        <f>AVERAGE($I$6:I538)</f>
        <v>3902.1237142880027</v>
      </c>
      <c r="P538" s="47">
        <v>533</v>
      </c>
      <c r="Q538" s="71">
        <v>14</v>
      </c>
      <c r="R538" s="72">
        <v>4</v>
      </c>
      <c r="S538" s="73">
        <v>1</v>
      </c>
      <c r="T538" s="72">
        <v>2678</v>
      </c>
      <c r="U538" s="73">
        <v>11</v>
      </c>
      <c r="V538" s="86">
        <v>1183.5377555969912</v>
      </c>
      <c r="W538" s="47" t="s">
        <v>117</v>
      </c>
      <c r="Y538" s="72">
        <f>AVERAGE($T$6:T538)</f>
        <v>6338.8499061913699</v>
      </c>
      <c r="Z538" s="73">
        <f>AVERAGE($U$6:U538)</f>
        <v>26.575984990619137</v>
      </c>
      <c r="AA538" s="86">
        <f>AVERAGE($V$6:V538)</f>
        <v>4797.9813592541705</v>
      </c>
      <c r="AC538" s="47">
        <v>533</v>
      </c>
      <c r="AD538" s="74">
        <v>11</v>
      </c>
      <c r="AE538" s="74">
        <v>9</v>
      </c>
      <c r="AF538" s="73">
        <v>7</v>
      </c>
      <c r="AG538" s="72">
        <v>3483</v>
      </c>
      <c r="AH538" s="73">
        <v>9</v>
      </c>
      <c r="AI538" s="86">
        <v>1980.764418428</v>
      </c>
      <c r="AJ538" s="47" t="s">
        <v>117</v>
      </c>
      <c r="AM538" s="72">
        <f>AVERAGE($AG$6:AG538)</f>
        <v>9510.1200750469052</v>
      </c>
      <c r="AN538" s="73">
        <f>AVERAGE($AH$6:AH538)</f>
        <v>26.534709193245778</v>
      </c>
      <c r="AO538" s="47">
        <f>AVERAGE($AI$6:AI538)</f>
        <v>7962.6674937505022</v>
      </c>
    </row>
    <row r="539" spans="3:41" x14ac:dyDescent="0.35">
      <c r="C539" s="49">
        <v>534</v>
      </c>
      <c r="D539" s="74">
        <v>14</v>
      </c>
      <c r="E539" s="74">
        <v>7</v>
      </c>
      <c r="F539" s="73">
        <v>9</v>
      </c>
      <c r="G539" s="72">
        <v>3459</v>
      </c>
      <c r="H539" s="73">
        <v>16</v>
      </c>
      <c r="I539" s="86">
        <v>1942.1023844459548</v>
      </c>
      <c r="J539" s="47" t="s">
        <v>117</v>
      </c>
      <c r="L539" s="72">
        <f>AVERAGE($G$6:G539)</f>
        <v>5441.7509363295876</v>
      </c>
      <c r="M539" s="73">
        <f>AVERAGE($H$6:H539)</f>
        <v>26.088014981273407</v>
      </c>
      <c r="N539" s="86">
        <f>AVERAGE($I$6:I539)</f>
        <v>3898.4532623594596</v>
      </c>
      <c r="P539" s="47">
        <v>534</v>
      </c>
      <c r="Q539" s="71">
        <v>12</v>
      </c>
      <c r="R539" s="72">
        <v>7</v>
      </c>
      <c r="S539" s="73">
        <v>3</v>
      </c>
      <c r="T539" s="72">
        <v>2099</v>
      </c>
      <c r="U539" s="73">
        <v>8</v>
      </c>
      <c r="V539" s="86">
        <v>543.92902372212552</v>
      </c>
      <c r="W539" s="47" t="s">
        <v>117</v>
      </c>
      <c r="Y539" s="72">
        <f>AVERAGE($T$6:T539)</f>
        <v>6330.9101123595501</v>
      </c>
      <c r="Z539" s="73">
        <f>AVERAGE($U$6:U539)</f>
        <v>26.54119850187266</v>
      </c>
      <c r="AA539" s="86">
        <f>AVERAGE($V$6:V539)</f>
        <v>4790.0149691127244</v>
      </c>
      <c r="AC539" s="47">
        <v>534</v>
      </c>
      <c r="AD539" s="74">
        <v>18</v>
      </c>
      <c r="AE539" s="74">
        <v>4</v>
      </c>
      <c r="AF539" s="73">
        <v>22</v>
      </c>
      <c r="AG539" s="72">
        <v>12748</v>
      </c>
      <c r="AH539" s="73">
        <v>36</v>
      </c>
      <c r="AI539" s="86">
        <v>11219.570212797373</v>
      </c>
      <c r="AJ539" s="47" t="s">
        <v>117</v>
      </c>
      <c r="AM539" s="72">
        <f>AVERAGE($AG$6:AG539)</f>
        <v>9516.1835205992502</v>
      </c>
      <c r="AN539" s="73">
        <f>AVERAGE($AH$6:AH539)</f>
        <v>26.55243445692884</v>
      </c>
      <c r="AO539" s="47">
        <f>AVERAGE($AI$6:AI539)</f>
        <v>7968.766562512762</v>
      </c>
    </row>
    <row r="540" spans="3:41" x14ac:dyDescent="0.35">
      <c r="C540" s="49">
        <v>535</v>
      </c>
      <c r="D540" s="74">
        <v>12</v>
      </c>
      <c r="E540" s="74">
        <v>7</v>
      </c>
      <c r="F540" s="73">
        <v>1</v>
      </c>
      <c r="G540" s="72">
        <v>1459</v>
      </c>
      <c r="H540" s="73">
        <v>6</v>
      </c>
      <c r="I540" s="86">
        <v>-109.429998075188</v>
      </c>
      <c r="J540" s="47" t="s">
        <v>117</v>
      </c>
      <c r="L540" s="72">
        <f>AVERAGE($G$6:G540)</f>
        <v>5434.3065420560752</v>
      </c>
      <c r="M540" s="73">
        <f>AVERAGE($H$6:H540)</f>
        <v>26.050467289719627</v>
      </c>
      <c r="N540" s="86">
        <f>AVERAGE($I$6:I540)</f>
        <v>3890.9618917792077</v>
      </c>
      <c r="P540" s="47">
        <v>535</v>
      </c>
      <c r="Q540" s="71">
        <v>11</v>
      </c>
      <c r="R540" s="72">
        <v>4</v>
      </c>
      <c r="S540" s="73">
        <v>1</v>
      </c>
      <c r="T540" s="72">
        <v>1988</v>
      </c>
      <c r="U540" s="73">
        <v>8</v>
      </c>
      <c r="V540" s="86">
        <v>489.98338297556825</v>
      </c>
      <c r="W540" s="47" t="s">
        <v>117</v>
      </c>
      <c r="Y540" s="72">
        <f>AVERAGE($T$6:T540)</f>
        <v>6322.7925233644855</v>
      </c>
      <c r="Z540" s="73">
        <f>AVERAGE($U$6:U540)</f>
        <v>26.506542056074768</v>
      </c>
      <c r="AA540" s="86">
        <f>AVERAGE($V$6:V540)</f>
        <v>4781.9775268956464</v>
      </c>
      <c r="AC540" s="47">
        <v>535</v>
      </c>
      <c r="AD540" s="74">
        <v>11</v>
      </c>
      <c r="AE540" s="74">
        <v>5</v>
      </c>
      <c r="AF540" s="73">
        <v>8</v>
      </c>
      <c r="AG540" s="72">
        <v>5085</v>
      </c>
      <c r="AH540" s="73">
        <v>14</v>
      </c>
      <c r="AI540" s="86">
        <v>3545.113178854459</v>
      </c>
      <c r="AJ540" s="47" t="s">
        <v>117</v>
      </c>
      <c r="AM540" s="72">
        <f>AVERAGE($AG$6:AG540)</f>
        <v>9507.9009345794384</v>
      </c>
      <c r="AN540" s="73">
        <f>AVERAGE($AH$6:AH540)</f>
        <v>26.528971962616822</v>
      </c>
      <c r="AO540" s="47">
        <f>AVERAGE($AI$6:AI540)</f>
        <v>7960.4980515152702</v>
      </c>
    </row>
    <row r="541" spans="3:41" x14ac:dyDescent="0.35">
      <c r="C541" s="49">
        <v>536</v>
      </c>
      <c r="D541" s="74">
        <v>13</v>
      </c>
      <c r="E541" s="74">
        <v>6</v>
      </c>
      <c r="F541" s="73">
        <v>7</v>
      </c>
      <c r="G541" s="72">
        <v>3022</v>
      </c>
      <c r="H541" s="73">
        <v>14</v>
      </c>
      <c r="I541" s="86">
        <v>1504.8063569053552</v>
      </c>
      <c r="J541" s="47" t="s">
        <v>117</v>
      </c>
      <c r="L541" s="72">
        <f>AVERAGE($G$6:G541)</f>
        <v>5429.8059701492539</v>
      </c>
      <c r="M541" s="73">
        <f>AVERAGE($H$6:H541)</f>
        <v>26.027985074626866</v>
      </c>
      <c r="N541" s="86">
        <f>AVERAGE($I$6:I541)</f>
        <v>3886.5101090648909</v>
      </c>
      <c r="P541" s="47">
        <v>536</v>
      </c>
      <c r="Q541" s="71">
        <v>12</v>
      </c>
      <c r="R541" s="72">
        <v>5</v>
      </c>
      <c r="S541" s="73">
        <v>13</v>
      </c>
      <c r="T541" s="72">
        <v>4785</v>
      </c>
      <c r="U541" s="73">
        <v>20</v>
      </c>
      <c r="V541" s="86">
        <v>3262.5773713743456</v>
      </c>
      <c r="W541" s="47" t="s">
        <v>117</v>
      </c>
      <c r="Y541" s="72">
        <f>AVERAGE($T$6:T541)</f>
        <v>6319.9235074626868</v>
      </c>
      <c r="Z541" s="73">
        <f>AVERAGE($U$6:U541)</f>
        <v>26.494402985074625</v>
      </c>
      <c r="AA541" s="86">
        <f>AVERAGE($V$6:V541)</f>
        <v>4779.1428251129573</v>
      </c>
      <c r="AC541" s="47">
        <v>536</v>
      </c>
      <c r="AD541" s="74">
        <v>12</v>
      </c>
      <c r="AE541" s="74">
        <v>7</v>
      </c>
      <c r="AF541" s="73">
        <v>34</v>
      </c>
      <c r="AG541" s="72">
        <v>13909</v>
      </c>
      <c r="AH541" s="73">
        <v>39</v>
      </c>
      <c r="AI541" s="86">
        <v>12376.556781088004</v>
      </c>
      <c r="AJ541" s="47" t="s">
        <v>117</v>
      </c>
      <c r="AM541" s="72">
        <f>AVERAGE($AG$6:AG541)</f>
        <v>9516.1119402985078</v>
      </c>
      <c r="AN541" s="73">
        <f>AVERAGE($AH$6:AH541)</f>
        <v>26.552238805970148</v>
      </c>
      <c r="AO541" s="47">
        <f>AVERAGE($AI$6:AI541)</f>
        <v>7968.7369670555181</v>
      </c>
    </row>
    <row r="542" spans="3:41" x14ac:dyDescent="0.35">
      <c r="C542" s="49">
        <v>537</v>
      </c>
      <c r="D542" s="74">
        <v>16</v>
      </c>
      <c r="E542" s="74">
        <v>2</v>
      </c>
      <c r="F542" s="73">
        <v>23</v>
      </c>
      <c r="G542" s="72">
        <v>7474</v>
      </c>
      <c r="H542" s="73">
        <v>37</v>
      </c>
      <c r="I542" s="86">
        <v>5922.0424807466143</v>
      </c>
      <c r="J542" s="47" t="s">
        <v>117</v>
      </c>
      <c r="L542" s="72">
        <f>AVERAGE($G$6:G542)</f>
        <v>5433.6126629422715</v>
      </c>
      <c r="M542" s="73">
        <f>AVERAGE($H$6:H542)</f>
        <v>26.048417132216017</v>
      </c>
      <c r="N542" s="86">
        <f>AVERAGE($I$6:I542)</f>
        <v>3890.3006721406477</v>
      </c>
      <c r="P542" s="47">
        <v>537</v>
      </c>
      <c r="Q542" s="71">
        <v>13</v>
      </c>
      <c r="R542" s="72">
        <v>7</v>
      </c>
      <c r="S542" s="73">
        <v>30</v>
      </c>
      <c r="T542" s="72">
        <v>8539</v>
      </c>
      <c r="U542" s="73">
        <v>36</v>
      </c>
      <c r="V542" s="86">
        <v>6993.865255828141</v>
      </c>
      <c r="W542" s="47" t="s">
        <v>117</v>
      </c>
      <c r="Y542" s="72">
        <f>AVERAGE($T$6:T542)</f>
        <v>6324.0558659217877</v>
      </c>
      <c r="Z542" s="73">
        <f>AVERAGE($U$6:U542)</f>
        <v>26.512104283054004</v>
      </c>
      <c r="AA542" s="86">
        <f>AVERAGE($V$6:V542)</f>
        <v>4783.2670754494839</v>
      </c>
      <c r="AC542" s="47">
        <v>537</v>
      </c>
      <c r="AD542" s="74">
        <v>12</v>
      </c>
      <c r="AE542" s="74">
        <v>5</v>
      </c>
      <c r="AF542" s="73">
        <v>20</v>
      </c>
      <c r="AG542" s="72">
        <v>9635</v>
      </c>
      <c r="AH542" s="73">
        <v>27</v>
      </c>
      <c r="AI542" s="86">
        <v>8106.8848633777225</v>
      </c>
      <c r="AJ542" s="47" t="s">
        <v>117</v>
      </c>
      <c r="AM542" s="72">
        <f>AVERAGE($AG$6:AG542)</f>
        <v>9516.3333333333339</v>
      </c>
      <c r="AN542" s="73">
        <f>AVERAGE($AH$6:AH542)</f>
        <v>26.553072625698324</v>
      </c>
      <c r="AO542" s="47">
        <f>AVERAGE($AI$6:AI542)</f>
        <v>7968.9942257078865</v>
      </c>
    </row>
    <row r="543" spans="3:41" x14ac:dyDescent="0.35">
      <c r="C543" s="49">
        <v>538</v>
      </c>
      <c r="D543" s="74">
        <v>13</v>
      </c>
      <c r="E543" s="74">
        <v>4</v>
      </c>
      <c r="F543" s="73">
        <v>5</v>
      </c>
      <c r="G543" s="72">
        <v>2948</v>
      </c>
      <c r="H543" s="73">
        <v>14</v>
      </c>
      <c r="I543" s="86">
        <v>1397.3405843567848</v>
      </c>
      <c r="J543" s="47" t="s">
        <v>117</v>
      </c>
      <c r="L543" s="72">
        <f>AVERAGE($G$6:G543)</f>
        <v>5428.9925650557625</v>
      </c>
      <c r="M543" s="73">
        <f>AVERAGE($H$6:H543)</f>
        <v>26.026022304832715</v>
      </c>
      <c r="N543" s="86">
        <f>AVERAGE($I$6:I543)</f>
        <v>3885.6669173306409</v>
      </c>
      <c r="P543" s="47">
        <v>538</v>
      </c>
      <c r="Q543" s="71">
        <v>21</v>
      </c>
      <c r="R543" s="72">
        <v>2</v>
      </c>
      <c r="S543" s="73">
        <v>15</v>
      </c>
      <c r="T543" s="72">
        <v>7894</v>
      </c>
      <c r="U543" s="73">
        <v>34</v>
      </c>
      <c r="V543" s="86">
        <v>6390.2915244382921</v>
      </c>
      <c r="W543" s="47" t="s">
        <v>117</v>
      </c>
      <c r="Y543" s="72">
        <f>AVERAGE($T$6:T543)</f>
        <v>6326.9739776951674</v>
      </c>
      <c r="Z543" s="73">
        <f>AVERAGE($U$6:U543)</f>
        <v>26.526022304832715</v>
      </c>
      <c r="AA543" s="86">
        <f>AVERAGE($V$6:V543)</f>
        <v>4786.254109741285</v>
      </c>
      <c r="AC543" s="47">
        <v>538</v>
      </c>
      <c r="AD543" s="74">
        <v>15</v>
      </c>
      <c r="AE543" s="74">
        <v>7</v>
      </c>
      <c r="AF543" s="73">
        <v>22</v>
      </c>
      <c r="AG543" s="72">
        <v>10759</v>
      </c>
      <c r="AH543" s="73">
        <v>30</v>
      </c>
      <c r="AI543" s="86">
        <v>9209.4622950243611</v>
      </c>
      <c r="AJ543" s="47" t="s">
        <v>117</v>
      </c>
      <c r="AM543" s="72">
        <f>AVERAGE($AG$6:AG543)</f>
        <v>9518.6431226765799</v>
      </c>
      <c r="AN543" s="73">
        <f>AVERAGE($AH$6:AH543)</f>
        <v>26.559479553903344</v>
      </c>
      <c r="AO543" s="47">
        <f>AVERAGE($AI$6:AI543)</f>
        <v>7971.2999284389589</v>
      </c>
    </row>
    <row r="544" spans="3:41" x14ac:dyDescent="0.35">
      <c r="C544" s="49">
        <v>539</v>
      </c>
      <c r="D544" s="74">
        <v>14</v>
      </c>
      <c r="E544" s="74">
        <v>13</v>
      </c>
      <c r="F544" s="73">
        <v>23</v>
      </c>
      <c r="G544" s="72">
        <v>5281</v>
      </c>
      <c r="H544" s="73">
        <v>24</v>
      </c>
      <c r="I544" s="86">
        <v>3764.4256557061508</v>
      </c>
      <c r="J544" s="47" t="s">
        <v>117</v>
      </c>
      <c r="L544" s="72">
        <f>AVERAGE($G$6:G544)</f>
        <v>5428.7179962894252</v>
      </c>
      <c r="M544" s="73">
        <f>AVERAGE($H$6:H544)</f>
        <v>26.022263450834881</v>
      </c>
      <c r="N544" s="86">
        <f>AVERAGE($I$6:I544)</f>
        <v>3885.4419799250295</v>
      </c>
      <c r="P544" s="47">
        <v>539</v>
      </c>
      <c r="Q544" s="71">
        <v>18</v>
      </c>
      <c r="R544" s="72">
        <v>4</v>
      </c>
      <c r="S544" s="73">
        <v>32</v>
      </c>
      <c r="T544" s="72">
        <v>10728</v>
      </c>
      <c r="U544" s="73">
        <v>46</v>
      </c>
      <c r="V544" s="86">
        <v>9166.9946734373716</v>
      </c>
      <c r="W544" s="47" t="s">
        <v>117</v>
      </c>
      <c r="Y544" s="72">
        <f>AVERAGE($T$6:T544)</f>
        <v>6335.1391465677179</v>
      </c>
      <c r="Z544" s="73">
        <f>AVERAGE($U$6:U544)</f>
        <v>26.562152133580707</v>
      </c>
      <c r="AA544" s="86">
        <f>AVERAGE($V$6:V544)</f>
        <v>4794.3816432546355</v>
      </c>
      <c r="AC544" s="47">
        <v>539</v>
      </c>
      <c r="AD544" s="74">
        <v>13</v>
      </c>
      <c r="AE544" s="74">
        <v>5</v>
      </c>
      <c r="AF544" s="73">
        <v>21</v>
      </c>
      <c r="AG544" s="72">
        <v>10335</v>
      </c>
      <c r="AH544" s="73">
        <v>29</v>
      </c>
      <c r="AI544" s="86">
        <v>8743.663036444741</v>
      </c>
      <c r="AJ544" s="47" t="s">
        <v>117</v>
      </c>
      <c r="AM544" s="72">
        <f>AVERAGE($AG$6:AG544)</f>
        <v>9520.1576994434145</v>
      </c>
      <c r="AN544" s="73">
        <f>AVERAGE($AH$6:AH544)</f>
        <v>26.564007421150279</v>
      </c>
      <c r="AO544" s="47">
        <f>AVERAGE($AI$6:AI544)</f>
        <v>7972.7328841124399</v>
      </c>
    </row>
    <row r="545" spans="3:41" x14ac:dyDescent="0.35">
      <c r="C545" s="49">
        <v>540</v>
      </c>
      <c r="D545" s="74">
        <v>12</v>
      </c>
      <c r="E545" s="74">
        <v>1</v>
      </c>
      <c r="F545" s="73">
        <v>32</v>
      </c>
      <c r="G545" s="72">
        <v>8637</v>
      </c>
      <c r="H545" s="73">
        <v>43</v>
      </c>
      <c r="I545" s="86">
        <v>7109.927952494545</v>
      </c>
      <c r="J545" s="47" t="s">
        <v>117</v>
      </c>
      <c r="L545" s="72">
        <f>AVERAGE($G$6:G545)</f>
        <v>5434.6592592592597</v>
      </c>
      <c r="M545" s="73">
        <f>AVERAGE($H$6:H545)</f>
        <v>26.053703703703704</v>
      </c>
      <c r="N545" s="86">
        <f>AVERAGE($I$6:I545)</f>
        <v>3891.4132502446028</v>
      </c>
      <c r="P545" s="47">
        <v>540</v>
      </c>
      <c r="Q545" s="71">
        <v>13</v>
      </c>
      <c r="R545" s="72">
        <v>4</v>
      </c>
      <c r="S545" s="73">
        <v>27</v>
      </c>
      <c r="T545" s="72">
        <v>8428</v>
      </c>
      <c r="U545" s="73">
        <v>36</v>
      </c>
      <c r="V545" s="86">
        <v>6916.300659114353</v>
      </c>
      <c r="W545" s="47" t="s">
        <v>117</v>
      </c>
      <c r="Y545" s="72">
        <f>AVERAGE($T$6:T545)</f>
        <v>6339.0148148148146</v>
      </c>
      <c r="Z545" s="73">
        <f>AVERAGE($U$6:U545)</f>
        <v>26.579629629629629</v>
      </c>
      <c r="AA545" s="86">
        <f>AVERAGE($V$6:V545)</f>
        <v>4798.3111229136357</v>
      </c>
      <c r="AC545" s="47">
        <v>540</v>
      </c>
      <c r="AD545" s="74">
        <v>11</v>
      </c>
      <c r="AE545" s="74">
        <v>6</v>
      </c>
      <c r="AF545" s="73">
        <v>3</v>
      </c>
      <c r="AG545" s="72">
        <v>3022</v>
      </c>
      <c r="AH545" s="73">
        <v>8</v>
      </c>
      <c r="AI545" s="86">
        <v>1484.4222977129546</v>
      </c>
      <c r="AJ545" s="47" t="s">
        <v>117</v>
      </c>
      <c r="AM545" s="72">
        <f>AVERAGE($AG$6:AG545)</f>
        <v>9508.1240740740741</v>
      </c>
      <c r="AN545" s="73">
        <f>AVERAGE($AH$6:AH545)</f>
        <v>26.529629629629628</v>
      </c>
      <c r="AO545" s="47">
        <f>AVERAGE($AI$6:AI545)</f>
        <v>7960.717494137627</v>
      </c>
    </row>
    <row r="546" spans="3:41" x14ac:dyDescent="0.35">
      <c r="C546" s="49">
        <v>541</v>
      </c>
      <c r="D546" s="74">
        <v>15</v>
      </c>
      <c r="E546" s="74">
        <v>7</v>
      </c>
      <c r="F546" s="73">
        <v>35</v>
      </c>
      <c r="G546" s="72">
        <v>8859</v>
      </c>
      <c r="H546" s="73">
        <v>43</v>
      </c>
      <c r="I546" s="86">
        <v>7335.945941366168</v>
      </c>
      <c r="J546" s="47" t="s">
        <v>117</v>
      </c>
      <c r="L546" s="72">
        <f>AVERAGE($G$6:G546)</f>
        <v>5440.9889094269874</v>
      </c>
      <c r="M546" s="73">
        <f>AVERAGE($H$6:H546)</f>
        <v>26.085027726432532</v>
      </c>
      <c r="N546" s="86">
        <f>AVERAGE($I$6:I546)</f>
        <v>3897.7802237956594</v>
      </c>
      <c r="P546" s="47">
        <v>541</v>
      </c>
      <c r="Q546" s="71">
        <v>20</v>
      </c>
      <c r="R546" s="72">
        <v>10</v>
      </c>
      <c r="S546" s="73">
        <v>8</v>
      </c>
      <c r="T546" s="72">
        <v>4510</v>
      </c>
      <c r="U546" s="73">
        <v>18</v>
      </c>
      <c r="V546" s="86">
        <v>2978.3571366108181</v>
      </c>
      <c r="W546" s="47" t="s">
        <v>117</v>
      </c>
      <c r="Y546" s="72">
        <f>AVERAGE($T$6:T546)</f>
        <v>6335.634011090573</v>
      </c>
      <c r="Z546" s="73">
        <f>AVERAGE($U$6:U546)</f>
        <v>26.5637707948244</v>
      </c>
      <c r="AA546" s="86">
        <f>AVERAGE($V$6:V546)</f>
        <v>4794.9470674860886</v>
      </c>
      <c r="AC546" s="47">
        <v>541</v>
      </c>
      <c r="AD546" s="74">
        <v>12</v>
      </c>
      <c r="AE546" s="74">
        <v>8</v>
      </c>
      <c r="AF546" s="73">
        <v>33</v>
      </c>
      <c r="AG546" s="72">
        <v>13246</v>
      </c>
      <c r="AH546" s="73">
        <v>37</v>
      </c>
      <c r="AI546" s="86">
        <v>11703.657408415304</v>
      </c>
      <c r="AJ546" s="47" t="s">
        <v>117</v>
      </c>
      <c r="AM546" s="72">
        <f>AVERAGE($AG$6:AG546)</f>
        <v>9515.0332717190395</v>
      </c>
      <c r="AN546" s="73">
        <f>AVERAGE($AH$6:AH546)</f>
        <v>26.548983364140479</v>
      </c>
      <c r="AO546" s="47">
        <f>AVERAGE($AI$6:AI546)</f>
        <v>7967.6360522046834</v>
      </c>
    </row>
    <row r="547" spans="3:41" x14ac:dyDescent="0.35">
      <c r="C547" s="49">
        <v>542</v>
      </c>
      <c r="D547" s="74">
        <v>17</v>
      </c>
      <c r="E547" s="74">
        <v>11</v>
      </c>
      <c r="F547" s="73">
        <v>17</v>
      </c>
      <c r="G547" s="72">
        <v>5007</v>
      </c>
      <c r="H547" s="73">
        <v>23</v>
      </c>
      <c r="I547" s="86">
        <v>3437.2313334092369</v>
      </c>
      <c r="J547" s="47" t="s">
        <v>117</v>
      </c>
      <c r="L547" s="72">
        <f>AVERAGE($G$6:G547)</f>
        <v>5440.188191881919</v>
      </c>
      <c r="M547" s="73">
        <f>AVERAGE($H$6:H547)</f>
        <v>26.079335793357934</v>
      </c>
      <c r="N547" s="86">
        <f>AVERAGE($I$6:I547)</f>
        <v>3896.9305025956851</v>
      </c>
      <c r="P547" s="47">
        <v>542</v>
      </c>
      <c r="Q547" s="71">
        <v>16</v>
      </c>
      <c r="R547" s="72">
        <v>9</v>
      </c>
      <c r="S547" s="73">
        <v>31</v>
      </c>
      <c r="T547" s="72">
        <v>9073</v>
      </c>
      <c r="U547" s="73">
        <v>38</v>
      </c>
      <c r="V547" s="86">
        <v>7548.0113893634571</v>
      </c>
      <c r="W547" s="47" t="s">
        <v>117</v>
      </c>
      <c r="Y547" s="72">
        <f>AVERAGE($T$6:T547)</f>
        <v>6340.6845018450185</v>
      </c>
      <c r="Z547" s="73">
        <f>AVERAGE($U$6:U547)</f>
        <v>26.584870848708487</v>
      </c>
      <c r="AA547" s="86">
        <f>AVERAGE($V$6:V547)</f>
        <v>4800.0265219544972</v>
      </c>
      <c r="AC547" s="47">
        <v>542</v>
      </c>
      <c r="AD547" s="74">
        <v>17</v>
      </c>
      <c r="AE547" s="74">
        <v>8</v>
      </c>
      <c r="AF547" s="73">
        <v>22</v>
      </c>
      <c r="AG547" s="72">
        <v>11146</v>
      </c>
      <c r="AH547" s="73">
        <v>31</v>
      </c>
      <c r="AI547" s="86">
        <v>9635.2609308944047</v>
      </c>
      <c r="AJ547" s="47" t="s">
        <v>117</v>
      </c>
      <c r="AM547" s="72">
        <f>AVERAGE($AG$6:AG547)</f>
        <v>9518.0424354243551</v>
      </c>
      <c r="AN547" s="73">
        <f>AVERAGE($AH$6:AH547)</f>
        <v>26.55719557195572</v>
      </c>
      <c r="AO547" s="47">
        <f>AVERAGE($AI$6:AI547)</f>
        <v>7970.7128508738515</v>
      </c>
    </row>
    <row r="548" spans="3:41" x14ac:dyDescent="0.35">
      <c r="C548" s="49">
        <v>543</v>
      </c>
      <c r="D548" s="74">
        <v>16</v>
      </c>
      <c r="E548" s="74">
        <v>7</v>
      </c>
      <c r="F548" s="73">
        <v>16</v>
      </c>
      <c r="G548" s="72">
        <v>5259</v>
      </c>
      <c r="H548" s="73">
        <v>25</v>
      </c>
      <c r="I548" s="86">
        <v>3710.8877903995249</v>
      </c>
      <c r="J548" s="47" t="s">
        <v>117</v>
      </c>
      <c r="L548" s="72">
        <f>AVERAGE($G$6:G548)</f>
        <v>5439.8545119705341</v>
      </c>
      <c r="M548" s="73">
        <f>AVERAGE($H$6:H548)</f>
        <v>26.077348066298342</v>
      </c>
      <c r="N548" s="86">
        <f>AVERAGE($I$6:I548)</f>
        <v>3896.5878824995598</v>
      </c>
      <c r="P548" s="47">
        <v>543</v>
      </c>
      <c r="Q548" s="71">
        <v>17</v>
      </c>
      <c r="R548" s="72">
        <v>5</v>
      </c>
      <c r="S548" s="73">
        <v>30</v>
      </c>
      <c r="T548" s="72">
        <v>9845</v>
      </c>
      <c r="U548" s="73">
        <v>42</v>
      </c>
      <c r="V548" s="86">
        <v>8313.7809168737622</v>
      </c>
      <c r="W548" s="47" t="s">
        <v>117</v>
      </c>
      <c r="Y548" s="72">
        <f>AVERAGE($T$6:T548)</f>
        <v>6347.138121546961</v>
      </c>
      <c r="Z548" s="73">
        <f>AVERAGE($U$6:U548)</f>
        <v>26.613259668508288</v>
      </c>
      <c r="AA548" s="86">
        <f>AVERAGE($V$6:V548)</f>
        <v>4806.4975245234091</v>
      </c>
      <c r="AC548" s="47">
        <v>543</v>
      </c>
      <c r="AD548" s="74">
        <v>13</v>
      </c>
      <c r="AE548" s="74">
        <v>3</v>
      </c>
      <c r="AF548" s="73">
        <v>22</v>
      </c>
      <c r="AG548" s="72">
        <v>11311</v>
      </c>
      <c r="AH548" s="73">
        <v>32</v>
      </c>
      <c r="AI548" s="86">
        <v>9733.1176262913814</v>
      </c>
      <c r="AJ548" s="47" t="s">
        <v>117</v>
      </c>
      <c r="AM548" s="72">
        <f>AVERAGE($AG$6:AG548)</f>
        <v>9521.3443830570905</v>
      </c>
      <c r="AN548" s="73">
        <f>AVERAGE($AH$6:AH548)</f>
        <v>26.567219152854513</v>
      </c>
      <c r="AO548" s="47">
        <f>AVERAGE($AI$6:AI548)</f>
        <v>7973.9585318598884</v>
      </c>
    </row>
    <row r="549" spans="3:41" x14ac:dyDescent="0.35">
      <c r="C549" s="49">
        <v>544</v>
      </c>
      <c r="D549" s="74">
        <v>23</v>
      </c>
      <c r="E549" s="74">
        <v>10</v>
      </c>
      <c r="F549" s="73">
        <v>4</v>
      </c>
      <c r="G549" s="72">
        <v>3770</v>
      </c>
      <c r="H549" s="73">
        <v>17</v>
      </c>
      <c r="I549" s="86">
        <v>2220.0539373459687</v>
      </c>
      <c r="J549" s="47" t="s">
        <v>117</v>
      </c>
      <c r="L549" s="72">
        <f>AVERAGE($G$6:G549)</f>
        <v>5436.7849264705883</v>
      </c>
      <c r="M549" s="73">
        <f>AVERAGE($H$6:H549)</f>
        <v>26.060661764705884</v>
      </c>
      <c r="N549" s="86">
        <f>AVERAGE($I$6:I549)</f>
        <v>3893.5060186297915</v>
      </c>
      <c r="P549" s="47">
        <v>544</v>
      </c>
      <c r="Q549" s="71">
        <v>17</v>
      </c>
      <c r="R549" s="72">
        <v>8</v>
      </c>
      <c r="S549" s="73">
        <v>30</v>
      </c>
      <c r="T549" s="72">
        <v>9266</v>
      </c>
      <c r="U549" s="73">
        <v>39</v>
      </c>
      <c r="V549" s="86">
        <v>7716.3394127780448</v>
      </c>
      <c r="W549" s="47" t="s">
        <v>117</v>
      </c>
      <c r="Y549" s="72">
        <f>AVERAGE($T$6:T549)</f>
        <v>6352.5036764705883</v>
      </c>
      <c r="Z549" s="73">
        <f>AVERAGE($U$6:U549)</f>
        <v>26.636029411764707</v>
      </c>
      <c r="AA549" s="86">
        <f>AVERAGE($V$6:V549)</f>
        <v>4811.8464985827013</v>
      </c>
      <c r="AC549" s="47">
        <v>544</v>
      </c>
      <c r="AD549" s="74">
        <v>12</v>
      </c>
      <c r="AE549" s="74">
        <v>8</v>
      </c>
      <c r="AF549" s="73">
        <v>13</v>
      </c>
      <c r="AG549" s="72">
        <v>6246</v>
      </c>
      <c r="AH549" s="73">
        <v>17</v>
      </c>
      <c r="AI549" s="86">
        <v>4666.7387805010021</v>
      </c>
      <c r="AJ549" s="47" t="s">
        <v>117</v>
      </c>
      <c r="AM549" s="72">
        <f>AVERAGE($AG$6:AG549)</f>
        <v>9515.323529411764</v>
      </c>
      <c r="AN549" s="73">
        <f>AVERAGE($AH$6:AH549)</f>
        <v>26.549632352941178</v>
      </c>
      <c r="AO549" s="47">
        <f>AVERAGE($AI$6:AI549)</f>
        <v>7967.8790837875376</v>
      </c>
    </row>
    <row r="550" spans="3:41" x14ac:dyDescent="0.35">
      <c r="C550" s="49">
        <v>545</v>
      </c>
      <c r="D550" s="74">
        <v>19</v>
      </c>
      <c r="E550" s="74">
        <v>8</v>
      </c>
      <c r="F550" s="73">
        <v>29</v>
      </c>
      <c r="G550" s="72">
        <v>8296</v>
      </c>
      <c r="H550" s="73">
        <v>40</v>
      </c>
      <c r="I550" s="86">
        <v>6793.2273384988557</v>
      </c>
      <c r="J550" s="47" t="s">
        <v>117</v>
      </c>
      <c r="L550" s="72">
        <f>AVERAGE($G$6:G550)</f>
        <v>5442.03119266055</v>
      </c>
      <c r="M550" s="73">
        <f>AVERAGE($H$6:H550)</f>
        <v>26.086238532110091</v>
      </c>
      <c r="N550" s="86">
        <f>AVERAGE($I$6:I550)</f>
        <v>3898.8266082075329</v>
      </c>
      <c r="P550" s="47">
        <v>545</v>
      </c>
      <c r="Q550" s="71">
        <v>13</v>
      </c>
      <c r="R550" s="72">
        <v>5</v>
      </c>
      <c r="S550" s="73">
        <v>35</v>
      </c>
      <c r="T550" s="72">
        <v>10075</v>
      </c>
      <c r="U550" s="73">
        <v>43</v>
      </c>
      <c r="V550" s="86">
        <v>8542.7675688806812</v>
      </c>
      <c r="W550" s="47" t="s">
        <v>117</v>
      </c>
      <c r="Y550" s="72">
        <f>AVERAGE($T$6:T550)</f>
        <v>6359.3339449541281</v>
      </c>
      <c r="Z550" s="73">
        <f>AVERAGE($U$6:U550)</f>
        <v>26.666055045871559</v>
      </c>
      <c r="AA550" s="86">
        <f>AVERAGE($V$6:V550)</f>
        <v>4818.6922253171933</v>
      </c>
      <c r="AC550" s="47">
        <v>545</v>
      </c>
      <c r="AD550" s="74">
        <v>20</v>
      </c>
      <c r="AE550" s="74">
        <v>9</v>
      </c>
      <c r="AF550" s="73">
        <v>19</v>
      </c>
      <c r="AG550" s="72">
        <v>10833</v>
      </c>
      <c r="AH550" s="73">
        <v>30</v>
      </c>
      <c r="AI550" s="86">
        <v>9294.461442116155</v>
      </c>
      <c r="AJ550" s="47" t="s">
        <v>117</v>
      </c>
      <c r="AM550" s="72">
        <f>AVERAGE($AG$6:AG550)</f>
        <v>9517.7412844036699</v>
      </c>
      <c r="AN550" s="73">
        <f>AVERAGE($AH$6:AH550)</f>
        <v>26.555963302752293</v>
      </c>
      <c r="AO550" s="47">
        <f>AVERAGE($AI$6:AI550)</f>
        <v>7970.3131798578652</v>
      </c>
    </row>
    <row r="551" spans="3:41" x14ac:dyDescent="0.35">
      <c r="C551" s="49">
        <v>546</v>
      </c>
      <c r="D551" s="74">
        <v>14</v>
      </c>
      <c r="E551" s="74">
        <v>6</v>
      </c>
      <c r="F551" s="73">
        <v>21</v>
      </c>
      <c r="G551" s="72">
        <v>6022</v>
      </c>
      <c r="H551" s="73">
        <v>29</v>
      </c>
      <c r="I551" s="86">
        <v>4442.8259683815604</v>
      </c>
      <c r="J551" s="47" t="s">
        <v>117</v>
      </c>
      <c r="L551" s="72">
        <f>AVERAGE($G$6:G551)</f>
        <v>5443.0934065934061</v>
      </c>
      <c r="M551" s="73">
        <f>AVERAGE($H$6:H551)</f>
        <v>26.091575091575091</v>
      </c>
      <c r="N551" s="86">
        <f>AVERAGE($I$6:I551)</f>
        <v>3899.8229440320274</v>
      </c>
      <c r="P551" s="47">
        <v>546</v>
      </c>
      <c r="Q551" s="71">
        <v>14</v>
      </c>
      <c r="R551" s="72">
        <v>3</v>
      </c>
      <c r="S551" s="73">
        <v>12</v>
      </c>
      <c r="T551" s="72">
        <v>5401</v>
      </c>
      <c r="U551" s="73">
        <v>23</v>
      </c>
      <c r="V551" s="86">
        <v>3828.7907420338647</v>
      </c>
      <c r="W551" s="47" t="s">
        <v>117</v>
      </c>
      <c r="Y551" s="72">
        <f>AVERAGE($T$6:T551)</f>
        <v>6357.5787545787543</v>
      </c>
      <c r="Z551" s="73">
        <f>AVERAGE($U$6:U551)</f>
        <v>26.659340659340661</v>
      </c>
      <c r="AA551" s="86">
        <f>AVERAGE($V$6:V551)</f>
        <v>4816.8792189375536</v>
      </c>
      <c r="AC551" s="47">
        <v>546</v>
      </c>
      <c r="AD551" s="74">
        <v>11</v>
      </c>
      <c r="AE551" s="74">
        <v>2</v>
      </c>
      <c r="AF551" s="73">
        <v>17</v>
      </c>
      <c r="AG551" s="72">
        <v>9174</v>
      </c>
      <c r="AH551" s="73">
        <v>26</v>
      </c>
      <c r="AI551" s="86">
        <v>7712.2682718623182</v>
      </c>
      <c r="AJ551" s="47" t="s">
        <v>117</v>
      </c>
      <c r="AM551" s="72">
        <f>AVERAGE($AG$6:AG551)</f>
        <v>9517.1117216117218</v>
      </c>
      <c r="AN551" s="73">
        <f>AVERAGE($AH$6:AH551)</f>
        <v>26.554945054945055</v>
      </c>
      <c r="AO551" s="47">
        <f>AVERAGE($AI$6:AI551)</f>
        <v>7969.8405701362617</v>
      </c>
    </row>
    <row r="552" spans="3:41" x14ac:dyDescent="0.35">
      <c r="C552" s="49">
        <v>547</v>
      </c>
      <c r="D552" s="74">
        <v>18</v>
      </c>
      <c r="E552" s="74">
        <v>7</v>
      </c>
      <c r="F552" s="73">
        <v>9</v>
      </c>
      <c r="G552" s="72">
        <v>4259</v>
      </c>
      <c r="H552" s="73">
        <v>20</v>
      </c>
      <c r="I552" s="86">
        <v>2716.5997693341837</v>
      </c>
      <c r="J552" s="47" t="s">
        <v>117</v>
      </c>
      <c r="L552" s="72">
        <f>AVERAGE($G$6:G552)</f>
        <v>5440.9287020109687</v>
      </c>
      <c r="M552" s="73">
        <f>AVERAGE($H$6:H552)</f>
        <v>26.080438756855575</v>
      </c>
      <c r="N552" s="86">
        <f>AVERAGE($I$6:I552)</f>
        <v>3897.6598303671321</v>
      </c>
      <c r="P552" s="47">
        <v>547</v>
      </c>
      <c r="Q552" s="71">
        <v>15</v>
      </c>
      <c r="R552" s="72">
        <v>6</v>
      </c>
      <c r="S552" s="73">
        <v>15</v>
      </c>
      <c r="T552" s="72">
        <v>5742</v>
      </c>
      <c r="U552" s="73">
        <v>24</v>
      </c>
      <c r="V552" s="86">
        <v>4193.0238963669044</v>
      </c>
      <c r="W552" s="47" t="s">
        <v>117</v>
      </c>
      <c r="Y552" s="72">
        <f>AVERAGE($T$6:T552)</f>
        <v>6356.4533820840952</v>
      </c>
      <c r="Z552" s="73">
        <f>AVERAGE($U$6:U552)</f>
        <v>26.654478976234003</v>
      </c>
      <c r="AA552" s="86">
        <f>AVERAGE($V$6:V552)</f>
        <v>4815.7387156056147</v>
      </c>
      <c r="AC552" s="47">
        <v>547</v>
      </c>
      <c r="AD552" s="74">
        <v>17</v>
      </c>
      <c r="AE552" s="74">
        <v>8</v>
      </c>
      <c r="AF552" s="73">
        <v>25</v>
      </c>
      <c r="AG552" s="72">
        <v>12196</v>
      </c>
      <c r="AH552" s="73">
        <v>34</v>
      </c>
      <c r="AI552" s="86">
        <v>10679.84270066522</v>
      </c>
      <c r="AJ552" s="47" t="s">
        <v>117</v>
      </c>
      <c r="AM552" s="72">
        <f>AVERAGE($AG$6:AG552)</f>
        <v>9522.0091407678246</v>
      </c>
      <c r="AN552" s="73">
        <f>AVERAGE($AH$6:AH552)</f>
        <v>26.568555758683729</v>
      </c>
      <c r="AO552" s="47">
        <f>AVERAGE($AI$6:AI552)</f>
        <v>7974.7948701920723</v>
      </c>
    </row>
    <row r="553" spans="3:41" x14ac:dyDescent="0.35">
      <c r="C553" s="49">
        <v>548</v>
      </c>
      <c r="D553" s="74">
        <v>13</v>
      </c>
      <c r="E553" s="74">
        <v>4</v>
      </c>
      <c r="F553" s="73">
        <v>22</v>
      </c>
      <c r="G553" s="72">
        <v>6348</v>
      </c>
      <c r="H553" s="73">
        <v>31</v>
      </c>
      <c r="I553" s="86">
        <v>4858.3993852824669</v>
      </c>
      <c r="J553" s="47" t="s">
        <v>117</v>
      </c>
      <c r="L553" s="72">
        <f>AVERAGE($G$6:G553)</f>
        <v>5442.5839416058398</v>
      </c>
      <c r="M553" s="73">
        <f>AVERAGE($H$6:H553)</f>
        <v>26.089416058394161</v>
      </c>
      <c r="N553" s="86">
        <f>AVERAGE($I$6:I553)</f>
        <v>3899.4130047374151</v>
      </c>
      <c r="P553" s="47">
        <v>548</v>
      </c>
      <c r="Q553" s="71">
        <v>15</v>
      </c>
      <c r="R553" s="72">
        <v>4</v>
      </c>
      <c r="S553" s="73">
        <v>23</v>
      </c>
      <c r="T553" s="72">
        <v>7968</v>
      </c>
      <c r="U553" s="73">
        <v>34</v>
      </c>
      <c r="V553" s="86">
        <v>6426.4486066127192</v>
      </c>
      <c r="W553" s="47" t="s">
        <v>117</v>
      </c>
      <c r="Y553" s="72">
        <f>AVERAGE($T$6:T553)</f>
        <v>6359.3941605839418</v>
      </c>
      <c r="Z553" s="73">
        <f>AVERAGE($U$6:U553)</f>
        <v>26.667883211678831</v>
      </c>
      <c r="AA553" s="86">
        <f>AVERAGE($V$6:V553)</f>
        <v>4818.6779672315397</v>
      </c>
      <c r="AC553" s="47">
        <v>548</v>
      </c>
      <c r="AD553" s="74">
        <v>18</v>
      </c>
      <c r="AE553" s="74">
        <v>7</v>
      </c>
      <c r="AF553" s="73">
        <v>3</v>
      </c>
      <c r="AG553" s="72">
        <v>5159</v>
      </c>
      <c r="AH553" s="73">
        <v>14</v>
      </c>
      <c r="AI553" s="86">
        <v>3566.3024700642604</v>
      </c>
      <c r="AJ553" s="47" t="s">
        <v>117</v>
      </c>
      <c r="AM553" s="72">
        <f>AVERAGE($AG$6:AG553)</f>
        <v>9514.0474452554736</v>
      </c>
      <c r="AN553" s="73">
        <f>AVERAGE($AH$6:AH553)</f>
        <v>26.545620437956206</v>
      </c>
      <c r="AO553" s="47">
        <f>AVERAGE($AI$6:AI553)</f>
        <v>7966.7501760312562</v>
      </c>
    </row>
    <row r="554" spans="3:41" x14ac:dyDescent="0.35">
      <c r="C554" s="49">
        <v>549</v>
      </c>
      <c r="D554" s="74">
        <v>11</v>
      </c>
      <c r="E554" s="74">
        <v>4</v>
      </c>
      <c r="F554" s="73">
        <v>17</v>
      </c>
      <c r="G554" s="72">
        <v>4948</v>
      </c>
      <c r="H554" s="73">
        <v>24</v>
      </c>
      <c r="I554" s="86">
        <v>3420.3085034858582</v>
      </c>
      <c r="J554" s="47" t="s">
        <v>117</v>
      </c>
      <c r="L554" s="72">
        <f>AVERAGE($G$6:G554)</f>
        <v>5441.6830601092897</v>
      </c>
      <c r="M554" s="73">
        <f>AVERAGE($H$6:H554)</f>
        <v>26.0856102003643</v>
      </c>
      <c r="N554" s="86">
        <f>AVERAGE($I$6:I554)</f>
        <v>3898.5403189427857</v>
      </c>
      <c r="P554" s="47">
        <v>549</v>
      </c>
      <c r="Q554" s="71">
        <v>17</v>
      </c>
      <c r="R554" s="72">
        <v>9</v>
      </c>
      <c r="S554" s="73">
        <v>21</v>
      </c>
      <c r="T554" s="72">
        <v>7003</v>
      </c>
      <c r="U554" s="73">
        <v>29</v>
      </c>
      <c r="V554" s="86">
        <v>5461.0296120468402</v>
      </c>
      <c r="W554" s="47" t="s">
        <v>117</v>
      </c>
      <c r="Y554" s="72">
        <f>AVERAGE($T$6:T554)</f>
        <v>6360.5664845173042</v>
      </c>
      <c r="Z554" s="73">
        <f>AVERAGE($U$6:U554)</f>
        <v>26.672131147540984</v>
      </c>
      <c r="AA554" s="86">
        <f>AVERAGE($V$6:V554)</f>
        <v>4819.8480066574321</v>
      </c>
      <c r="AC554" s="47">
        <v>549</v>
      </c>
      <c r="AD554" s="74">
        <v>17</v>
      </c>
      <c r="AE554" s="74">
        <v>9</v>
      </c>
      <c r="AF554" s="73">
        <v>31</v>
      </c>
      <c r="AG554" s="72">
        <v>13983</v>
      </c>
      <c r="AH554" s="73">
        <v>39</v>
      </c>
      <c r="AI554" s="86">
        <v>12457.267773545251</v>
      </c>
      <c r="AJ554" s="47" t="s">
        <v>117</v>
      </c>
      <c r="AM554" s="72">
        <f>AVERAGE($AG$6:AG554)</f>
        <v>9522.1876138433508</v>
      </c>
      <c r="AN554" s="73">
        <f>AVERAGE($AH$6:AH554)</f>
        <v>26.568306010928961</v>
      </c>
      <c r="AO554" s="47">
        <f>AVERAGE($AI$6:AI554)</f>
        <v>7974.9296252070562</v>
      </c>
    </row>
    <row r="555" spans="3:41" x14ac:dyDescent="0.35">
      <c r="C555" s="49">
        <v>550</v>
      </c>
      <c r="D555" s="74">
        <v>15</v>
      </c>
      <c r="E555" s="74">
        <v>3</v>
      </c>
      <c r="F555" s="73">
        <v>31</v>
      </c>
      <c r="G555" s="72">
        <v>8711</v>
      </c>
      <c r="H555" s="73">
        <v>43</v>
      </c>
      <c r="I555" s="86">
        <v>7200.8846516281246</v>
      </c>
      <c r="J555" s="47" t="s">
        <v>117</v>
      </c>
      <c r="L555" s="72">
        <f>AVERAGE($G$6:G555)</f>
        <v>5447.6272727272726</v>
      </c>
      <c r="M555" s="73">
        <f>AVERAGE($H$6:H555)</f>
        <v>26.116363636363637</v>
      </c>
      <c r="N555" s="86">
        <f>AVERAGE($I$6:I555)</f>
        <v>3904.5445813658503</v>
      </c>
      <c r="P555" s="47">
        <v>550</v>
      </c>
      <c r="Q555" s="71">
        <v>17</v>
      </c>
      <c r="R555" s="72">
        <v>6</v>
      </c>
      <c r="S555" s="73">
        <v>23</v>
      </c>
      <c r="T555" s="72">
        <v>8042</v>
      </c>
      <c r="U555" s="73">
        <v>34</v>
      </c>
      <c r="V555" s="86">
        <v>6501.6397578006217</v>
      </c>
      <c r="W555" s="47" t="s">
        <v>117</v>
      </c>
      <c r="Y555" s="72">
        <f>AVERAGE($T$6:T555)</f>
        <v>6363.6236363636363</v>
      </c>
      <c r="Z555" s="73">
        <f>AVERAGE($U$6:U555)</f>
        <v>26.685454545454544</v>
      </c>
      <c r="AA555" s="86">
        <f>AVERAGE($V$6:V555)</f>
        <v>4822.9058098413298</v>
      </c>
      <c r="AC555" s="47">
        <v>550</v>
      </c>
      <c r="AD555" s="74">
        <v>13</v>
      </c>
      <c r="AE555" s="74">
        <v>2</v>
      </c>
      <c r="AF555" s="73">
        <v>1</v>
      </c>
      <c r="AG555" s="72">
        <v>4274</v>
      </c>
      <c r="AH555" s="73">
        <v>12</v>
      </c>
      <c r="AI555" s="86">
        <v>2731.0179725692533</v>
      </c>
      <c r="AJ555" s="47" t="s">
        <v>117</v>
      </c>
      <c r="AM555" s="72">
        <f>AVERAGE($AG$6:AG555)</f>
        <v>9512.6454545454544</v>
      </c>
      <c r="AN555" s="73">
        <f>AVERAGE($AH$6:AH555)</f>
        <v>26.541818181818183</v>
      </c>
      <c r="AO555" s="47">
        <f>AVERAGE($AI$6:AI555)</f>
        <v>7965.3952403840776</v>
      </c>
    </row>
    <row r="556" spans="3:41" x14ac:dyDescent="0.35">
      <c r="C556" s="49">
        <v>551</v>
      </c>
      <c r="D556" s="74">
        <v>14</v>
      </c>
      <c r="E556" s="74">
        <v>12</v>
      </c>
      <c r="F556" s="73">
        <v>7</v>
      </c>
      <c r="G556" s="72">
        <v>2244</v>
      </c>
      <c r="H556" s="73">
        <v>9</v>
      </c>
      <c r="I556" s="86">
        <v>671.9407838866664</v>
      </c>
      <c r="J556" s="47" t="s">
        <v>117</v>
      </c>
      <c r="L556" s="72">
        <f>AVERAGE($G$6:G556)</f>
        <v>5441.8130671506351</v>
      </c>
      <c r="M556" s="73">
        <f>AVERAGE($H$6:H556)</f>
        <v>26.085299455535392</v>
      </c>
      <c r="N556" s="86">
        <f>AVERAGE($I$6:I556)</f>
        <v>3898.6777868150716</v>
      </c>
      <c r="P556" s="47">
        <v>551</v>
      </c>
      <c r="Q556" s="71">
        <v>15</v>
      </c>
      <c r="R556" s="72">
        <v>5</v>
      </c>
      <c r="S556" s="73">
        <v>26</v>
      </c>
      <c r="T556" s="72">
        <v>8465</v>
      </c>
      <c r="U556" s="73">
        <v>36</v>
      </c>
      <c r="V556" s="86">
        <v>6925.5435585841251</v>
      </c>
      <c r="W556" s="47" t="s">
        <v>117</v>
      </c>
      <c r="Y556" s="72">
        <f>AVERAGE($T$6:T556)</f>
        <v>6367.4373865698726</v>
      </c>
      <c r="Z556" s="73">
        <f>AVERAGE($U$6:U556)</f>
        <v>26.702359346642467</v>
      </c>
      <c r="AA556" s="86">
        <f>AVERAGE($V$6:V556)</f>
        <v>4826.721849312732</v>
      </c>
      <c r="AC556" s="47">
        <v>551</v>
      </c>
      <c r="AD556" s="74">
        <v>14</v>
      </c>
      <c r="AE556" s="74">
        <v>7</v>
      </c>
      <c r="AF556" s="73">
        <v>28</v>
      </c>
      <c r="AG556" s="72">
        <v>12509</v>
      </c>
      <c r="AH556" s="73">
        <v>35</v>
      </c>
      <c r="AI556" s="86">
        <v>10985.546441976965</v>
      </c>
      <c r="AJ556" s="47" t="s">
        <v>117</v>
      </c>
      <c r="AM556" s="72">
        <f>AVERAGE($AG$6:AG556)</f>
        <v>9518.0834845735026</v>
      </c>
      <c r="AN556" s="73">
        <f>AVERAGE($AH$6:AH556)</f>
        <v>26.557168784029038</v>
      </c>
      <c r="AO556" s="47">
        <f>AVERAGE($AI$6:AI556)</f>
        <v>7970.8764585357885</v>
      </c>
    </row>
    <row r="557" spans="3:41" x14ac:dyDescent="0.35">
      <c r="C557" s="49">
        <v>552</v>
      </c>
      <c r="D557" s="74">
        <v>12</v>
      </c>
      <c r="E557" s="74">
        <v>6</v>
      </c>
      <c r="F557" s="73">
        <v>4</v>
      </c>
      <c r="G557" s="72">
        <v>2222</v>
      </c>
      <c r="H557" s="73">
        <v>10</v>
      </c>
      <c r="I557" s="86">
        <v>631.98853157420126</v>
      </c>
      <c r="J557" s="47" t="s">
        <v>117</v>
      </c>
      <c r="L557" s="72">
        <f>AVERAGE($G$6:G557)</f>
        <v>5435.980072463768</v>
      </c>
      <c r="M557" s="73">
        <f>AVERAGE($H$6:H557)</f>
        <v>26.056159420289855</v>
      </c>
      <c r="N557" s="86">
        <f>AVERAGE($I$6:I557)</f>
        <v>3892.7598714976061</v>
      </c>
      <c r="P557" s="47">
        <v>552</v>
      </c>
      <c r="Q557" s="71">
        <v>8</v>
      </c>
      <c r="R557" s="72">
        <v>7</v>
      </c>
      <c r="S557" s="73">
        <v>5</v>
      </c>
      <c r="T557" s="72">
        <v>1639</v>
      </c>
      <c r="U557" s="73">
        <v>6</v>
      </c>
      <c r="V557" s="86">
        <v>20.538130321664084</v>
      </c>
      <c r="W557" s="47" t="s">
        <v>117</v>
      </c>
      <c r="Y557" s="72">
        <f>AVERAGE($T$6:T557)</f>
        <v>6358.871376811594</v>
      </c>
      <c r="Z557" s="73">
        <f>AVERAGE($U$6:U557)</f>
        <v>26.664855072463769</v>
      </c>
      <c r="AA557" s="86">
        <f>AVERAGE($V$6:V557)</f>
        <v>4818.0149947493419</v>
      </c>
      <c r="AC557" s="47">
        <v>552</v>
      </c>
      <c r="AD557" s="74">
        <v>12</v>
      </c>
      <c r="AE557" s="74">
        <v>6</v>
      </c>
      <c r="AF557" s="73">
        <v>22</v>
      </c>
      <c r="AG557" s="72">
        <v>10022</v>
      </c>
      <c r="AH557" s="73">
        <v>28</v>
      </c>
      <c r="AI557" s="86">
        <v>8443.5427738485469</v>
      </c>
      <c r="AJ557" s="47" t="s">
        <v>117</v>
      </c>
      <c r="AM557" s="72">
        <f>AVERAGE($AG$6:AG557)</f>
        <v>9518.996376811594</v>
      </c>
      <c r="AN557" s="73">
        <f>AVERAGE($AH$6:AH557)</f>
        <v>26.559782608695652</v>
      </c>
      <c r="AO557" s="47">
        <f>AVERAGE($AI$6:AI557)</f>
        <v>7971.7327380925144</v>
      </c>
    </row>
    <row r="558" spans="3:41" x14ac:dyDescent="0.35">
      <c r="C558" s="49">
        <v>553</v>
      </c>
      <c r="D558" s="74">
        <v>21</v>
      </c>
      <c r="E558" s="74">
        <v>5</v>
      </c>
      <c r="F558" s="73">
        <v>32</v>
      </c>
      <c r="G558" s="72">
        <v>9785</v>
      </c>
      <c r="H558" s="73">
        <v>48</v>
      </c>
      <c r="I558" s="86">
        <v>8264.535125675091</v>
      </c>
      <c r="J558" s="47" t="s">
        <v>117</v>
      </c>
      <c r="L558" s="72">
        <f>AVERAGE($G$6:G558)</f>
        <v>5443.844484629295</v>
      </c>
      <c r="M558" s="73">
        <f>AVERAGE($H$6:H558)</f>
        <v>26.095840867992766</v>
      </c>
      <c r="N558" s="86">
        <f>AVERAGE($I$6:I558)</f>
        <v>3900.6654325359018</v>
      </c>
      <c r="P558" s="47">
        <v>553</v>
      </c>
      <c r="Q558" s="71">
        <v>14</v>
      </c>
      <c r="R558" s="72">
        <v>8</v>
      </c>
      <c r="S558" s="73">
        <v>33</v>
      </c>
      <c r="T558" s="72">
        <v>9266</v>
      </c>
      <c r="U558" s="73">
        <v>39</v>
      </c>
      <c r="V558" s="86">
        <v>7728.4550841639339</v>
      </c>
      <c r="W558" s="47" t="s">
        <v>117</v>
      </c>
      <c r="Y558" s="72">
        <f>AVERAGE($T$6:T558)</f>
        <v>6364.1283905967448</v>
      </c>
      <c r="Z558" s="73">
        <f>AVERAGE($U$6:U558)</f>
        <v>26.687160940325498</v>
      </c>
      <c r="AA558" s="86">
        <f>AVERAGE($V$6:V558)</f>
        <v>4823.277996719351</v>
      </c>
      <c r="AC558" s="47">
        <v>553</v>
      </c>
      <c r="AD558" s="74">
        <v>11</v>
      </c>
      <c r="AE558" s="74">
        <v>7</v>
      </c>
      <c r="AF558" s="73">
        <v>28</v>
      </c>
      <c r="AG558" s="72">
        <v>11459</v>
      </c>
      <c r="AH558" s="73">
        <v>32</v>
      </c>
      <c r="AI558" s="86">
        <v>9958.6929751502557</v>
      </c>
      <c r="AJ558" s="47" t="s">
        <v>117</v>
      </c>
      <c r="AM558" s="72">
        <f>AVERAGE($AG$6:AG558)</f>
        <v>9522.5045207956609</v>
      </c>
      <c r="AN558" s="73">
        <f>AVERAGE($AH$6:AH558)</f>
        <v>26.569620253164558</v>
      </c>
      <c r="AO558" s="47">
        <f>AVERAGE($AI$6:AI558)</f>
        <v>7975.3257945790574</v>
      </c>
    </row>
    <row r="559" spans="3:41" x14ac:dyDescent="0.35">
      <c r="C559" s="49">
        <v>554</v>
      </c>
      <c r="D559" s="74">
        <v>12</v>
      </c>
      <c r="E559" s="74">
        <v>8</v>
      </c>
      <c r="F559" s="73">
        <v>34</v>
      </c>
      <c r="G559" s="72">
        <v>7896</v>
      </c>
      <c r="H559" s="73">
        <v>38</v>
      </c>
      <c r="I559" s="86">
        <v>6341.3459625167625</v>
      </c>
      <c r="J559" s="47" t="s">
        <v>117</v>
      </c>
      <c r="L559" s="72">
        <f>AVERAGE($G$6:G559)</f>
        <v>5448.2707581227432</v>
      </c>
      <c r="M559" s="73">
        <f>AVERAGE($H$6:H559)</f>
        <v>26.117328519855597</v>
      </c>
      <c r="N559" s="86">
        <f>AVERAGE($I$6:I559)</f>
        <v>3905.0709930593334</v>
      </c>
      <c r="P559" s="47">
        <v>554</v>
      </c>
      <c r="Q559" s="71">
        <v>9</v>
      </c>
      <c r="R559" s="72">
        <v>2</v>
      </c>
      <c r="S559" s="73">
        <v>6</v>
      </c>
      <c r="T559" s="72">
        <v>3064</v>
      </c>
      <c r="U559" s="73">
        <v>13</v>
      </c>
      <c r="V559" s="86">
        <v>1490.5617424065592</v>
      </c>
      <c r="W559" s="47" t="s">
        <v>117</v>
      </c>
      <c r="Y559" s="72">
        <f>AVERAGE($T$6:T559)</f>
        <v>6358.1714801444041</v>
      </c>
      <c r="Z559" s="73">
        <f>AVERAGE($U$6:U559)</f>
        <v>26.662454873646208</v>
      </c>
      <c r="AA559" s="86">
        <f>AVERAGE($V$6:V559)</f>
        <v>4817.2622634083164</v>
      </c>
      <c r="AC559" s="47">
        <v>554</v>
      </c>
      <c r="AD559" s="74">
        <v>6</v>
      </c>
      <c r="AE559" s="74">
        <v>7</v>
      </c>
      <c r="AF559" s="73">
        <v>28</v>
      </c>
      <c r="AG559" s="72">
        <v>9709</v>
      </c>
      <c r="AH559" s="73">
        <v>27</v>
      </c>
      <c r="AI559" s="86">
        <v>8166.9752195068468</v>
      </c>
      <c r="AJ559" s="47" t="s">
        <v>117</v>
      </c>
      <c r="AM559" s="72">
        <f>AVERAGE($AG$6:AG559)</f>
        <v>9522.841155234657</v>
      </c>
      <c r="AN559" s="73">
        <f>AVERAGE($AH$6:AH559)</f>
        <v>26.570397111913358</v>
      </c>
      <c r="AO559" s="47">
        <f>AVERAGE($AI$6:AI559)</f>
        <v>7975.6717321691794</v>
      </c>
    </row>
    <row r="560" spans="3:41" x14ac:dyDescent="0.35">
      <c r="C560" s="49">
        <v>555</v>
      </c>
      <c r="D560" s="74">
        <v>13</v>
      </c>
      <c r="E560" s="74">
        <v>2</v>
      </c>
      <c r="F560" s="73">
        <v>3</v>
      </c>
      <c r="G560" s="72">
        <v>2874</v>
      </c>
      <c r="H560" s="73">
        <v>14</v>
      </c>
      <c r="I560" s="86">
        <v>1323.2290225887541</v>
      </c>
      <c r="J560" s="47" t="s">
        <v>117</v>
      </c>
      <c r="L560" s="72">
        <f>AVERAGE($G$6:G560)</f>
        <v>5443.6324324324323</v>
      </c>
      <c r="M560" s="73">
        <f>AVERAGE($H$6:H560)</f>
        <v>26.095495495495495</v>
      </c>
      <c r="N560" s="86">
        <f>AVERAGE($I$6:I560)</f>
        <v>3900.4190255449716</v>
      </c>
      <c r="P560" s="47">
        <v>555</v>
      </c>
      <c r="Q560" s="71">
        <v>11</v>
      </c>
      <c r="R560" s="72">
        <v>7</v>
      </c>
      <c r="S560" s="73">
        <v>11</v>
      </c>
      <c r="T560" s="72">
        <v>3709</v>
      </c>
      <c r="U560" s="73">
        <v>15</v>
      </c>
      <c r="V560" s="86">
        <v>2199.8838633493124</v>
      </c>
      <c r="W560" s="47" t="s">
        <v>117</v>
      </c>
      <c r="Y560" s="72">
        <f>AVERAGE($T$6:T560)</f>
        <v>6353.3981981981979</v>
      </c>
      <c r="Z560" s="73">
        <f>AVERAGE($U$6:U560)</f>
        <v>26.64144144144144</v>
      </c>
      <c r="AA560" s="86">
        <f>AVERAGE($V$6:V560)</f>
        <v>4812.5462662910932</v>
      </c>
      <c r="AC560" s="47">
        <v>555</v>
      </c>
      <c r="AD560" s="74">
        <v>13</v>
      </c>
      <c r="AE560" s="74">
        <v>2</v>
      </c>
      <c r="AF560" s="73">
        <v>12</v>
      </c>
      <c r="AG560" s="72">
        <v>8124</v>
      </c>
      <c r="AH560" s="73">
        <v>23</v>
      </c>
      <c r="AI560" s="86">
        <v>6600.0814833411841</v>
      </c>
      <c r="AJ560" s="47" t="s">
        <v>117</v>
      </c>
      <c r="AM560" s="72">
        <f>AVERAGE($AG$6:AG560)</f>
        <v>9520.3207207207215</v>
      </c>
      <c r="AN560" s="73">
        <f>AVERAGE($AH$6:AH560)</f>
        <v>26.563963963963964</v>
      </c>
      <c r="AO560" s="47">
        <f>AVERAGE($AI$6:AI560)</f>
        <v>7973.1931911802994</v>
      </c>
    </row>
    <row r="561" spans="3:41" x14ac:dyDescent="0.35">
      <c r="C561" s="49">
        <v>556</v>
      </c>
      <c r="D561" s="74">
        <v>15</v>
      </c>
      <c r="E561" s="74">
        <v>3</v>
      </c>
      <c r="F561" s="73">
        <v>17</v>
      </c>
      <c r="G561" s="72">
        <v>5911</v>
      </c>
      <c r="H561" s="73">
        <v>29</v>
      </c>
      <c r="I561" s="86">
        <v>4381.1748932542259</v>
      </c>
      <c r="J561" s="47" t="s">
        <v>117</v>
      </c>
      <c r="L561" s="72">
        <f>AVERAGE($G$6:G561)</f>
        <v>5444.473021582734</v>
      </c>
      <c r="M561" s="73">
        <f>AVERAGE($H$6:H561)</f>
        <v>26.100719424460433</v>
      </c>
      <c r="N561" s="86">
        <f>AVERAGE($I$6:I561)</f>
        <v>3901.2836943717871</v>
      </c>
      <c r="P561" s="47">
        <v>556</v>
      </c>
      <c r="Q561" s="71">
        <v>15</v>
      </c>
      <c r="R561" s="72">
        <v>7</v>
      </c>
      <c r="S561" s="73">
        <v>21</v>
      </c>
      <c r="T561" s="72">
        <v>6929</v>
      </c>
      <c r="U561" s="73">
        <v>29</v>
      </c>
      <c r="V561" s="86">
        <v>5357.4759522974837</v>
      </c>
      <c r="W561" s="47" t="s">
        <v>117</v>
      </c>
      <c r="Y561" s="72">
        <f>AVERAGE($T$6:T561)</f>
        <v>6354.4334532374105</v>
      </c>
      <c r="Z561" s="73">
        <f>AVERAGE($U$6:U561)</f>
        <v>26.64568345323741</v>
      </c>
      <c r="AA561" s="86">
        <f>AVERAGE($V$6:V561)</f>
        <v>4813.5263556544141</v>
      </c>
      <c r="AC561" s="47">
        <v>556</v>
      </c>
      <c r="AD561" s="74">
        <v>20</v>
      </c>
      <c r="AE561" s="74">
        <v>3</v>
      </c>
      <c r="AF561" s="73">
        <v>25</v>
      </c>
      <c r="AG561" s="72">
        <v>14811</v>
      </c>
      <c r="AH561" s="73">
        <v>42</v>
      </c>
      <c r="AI561" s="86">
        <v>13251.877627032845</v>
      </c>
      <c r="AJ561" s="47" t="s">
        <v>117</v>
      </c>
      <c r="AM561" s="72">
        <f>AVERAGE($AG$6:AG561)</f>
        <v>9529.8363309352517</v>
      </c>
      <c r="AN561" s="73">
        <f>AVERAGE($AH$6:AH561)</f>
        <v>26.591726618705035</v>
      </c>
      <c r="AO561" s="47">
        <f>AVERAGE($AI$6:AI561)</f>
        <v>7982.6872279354293</v>
      </c>
    </row>
    <row r="562" spans="3:41" x14ac:dyDescent="0.35">
      <c r="C562" s="49">
        <v>557</v>
      </c>
      <c r="D562" s="74">
        <v>16</v>
      </c>
      <c r="E562" s="74">
        <v>3</v>
      </c>
      <c r="F562" s="73">
        <v>26</v>
      </c>
      <c r="G562" s="72">
        <v>7911</v>
      </c>
      <c r="H562" s="73">
        <v>39</v>
      </c>
      <c r="I562" s="86">
        <v>6428.6191822440742</v>
      </c>
      <c r="J562" s="47" t="s">
        <v>117</v>
      </c>
      <c r="L562" s="72">
        <f>AVERAGE($G$6:G562)</f>
        <v>5448.9012567324953</v>
      </c>
      <c r="M562" s="73">
        <f>AVERAGE($H$6:H562)</f>
        <v>26.12387791741472</v>
      </c>
      <c r="N562" s="86">
        <f>AVERAGE($I$6:I562)</f>
        <v>3905.8211009927427</v>
      </c>
      <c r="P562" s="47">
        <v>557</v>
      </c>
      <c r="Q562" s="71">
        <v>15</v>
      </c>
      <c r="R562" s="72">
        <v>4</v>
      </c>
      <c r="S562" s="73">
        <v>29</v>
      </c>
      <c r="T562" s="72">
        <v>9348</v>
      </c>
      <c r="U562" s="73">
        <v>40</v>
      </c>
      <c r="V562" s="86">
        <v>7874.8102025579219</v>
      </c>
      <c r="W562" s="47" t="s">
        <v>117</v>
      </c>
      <c r="Y562" s="72">
        <f>AVERAGE($T$6:T562)</f>
        <v>6359.8078994614007</v>
      </c>
      <c r="Z562" s="73">
        <f>AVERAGE($U$6:U562)</f>
        <v>26.669658886894076</v>
      </c>
      <c r="AA562" s="86">
        <f>AVERAGE($V$6:V562)</f>
        <v>4819.0223769235408</v>
      </c>
      <c r="AC562" s="47">
        <v>557</v>
      </c>
      <c r="AD562" s="74">
        <v>13</v>
      </c>
      <c r="AE562" s="74">
        <v>5</v>
      </c>
      <c r="AF562" s="73">
        <v>16</v>
      </c>
      <c r="AG562" s="72">
        <v>8585</v>
      </c>
      <c r="AH562" s="73">
        <v>24</v>
      </c>
      <c r="AI562" s="86">
        <v>7022.3150791226808</v>
      </c>
      <c r="AJ562" s="47" t="s">
        <v>117</v>
      </c>
      <c r="AM562" s="72">
        <f>AVERAGE($AG$6:AG562)</f>
        <v>9528.1400359066429</v>
      </c>
      <c r="AN562" s="73">
        <f>AVERAGE($AH$6:AH562)</f>
        <v>26.587073608617594</v>
      </c>
      <c r="AO562" s="47">
        <f>AVERAGE($AI$6:AI562)</f>
        <v>7980.9630409537194</v>
      </c>
    </row>
    <row r="563" spans="3:41" x14ac:dyDescent="0.35">
      <c r="C563" s="49">
        <v>558</v>
      </c>
      <c r="D563" s="74">
        <v>26</v>
      </c>
      <c r="E563" s="74">
        <v>7</v>
      </c>
      <c r="F563" s="73">
        <v>13</v>
      </c>
      <c r="G563" s="72">
        <v>6659</v>
      </c>
      <c r="H563" s="73">
        <v>32</v>
      </c>
      <c r="I563" s="86">
        <v>5090.2012058866949</v>
      </c>
      <c r="J563" s="47" t="s">
        <v>117</v>
      </c>
      <c r="L563" s="72">
        <f>AVERAGE($G$6:G563)</f>
        <v>5451.0698924731187</v>
      </c>
      <c r="M563" s="73">
        <f>AVERAGE($H$6:H563)</f>
        <v>26.134408602150536</v>
      </c>
      <c r="N563" s="86">
        <f>AVERAGE($I$6:I563)</f>
        <v>3907.9436459835924</v>
      </c>
      <c r="P563" s="47">
        <v>558</v>
      </c>
      <c r="Q563" s="71">
        <v>12</v>
      </c>
      <c r="R563" s="72">
        <v>9</v>
      </c>
      <c r="S563" s="73">
        <v>16</v>
      </c>
      <c r="T563" s="72">
        <v>4703</v>
      </c>
      <c r="U563" s="73">
        <v>19</v>
      </c>
      <c r="V563" s="86">
        <v>3136.4288593457691</v>
      </c>
      <c r="W563" s="47" t="s">
        <v>117</v>
      </c>
      <c r="Y563" s="72">
        <f>AVERAGE($T$6:T563)</f>
        <v>6356.8387096774195</v>
      </c>
      <c r="Z563" s="73">
        <f>AVERAGE($U$6:U563)</f>
        <v>26.655913978494624</v>
      </c>
      <c r="AA563" s="86">
        <f>AVERAGE($V$6:V563)</f>
        <v>4816.0069763544052</v>
      </c>
      <c r="AC563" s="47">
        <v>558</v>
      </c>
      <c r="AD563" s="74">
        <v>11</v>
      </c>
      <c r="AE563" s="74">
        <v>8</v>
      </c>
      <c r="AF563" s="73">
        <v>12</v>
      </c>
      <c r="AG563" s="72">
        <v>5546</v>
      </c>
      <c r="AH563" s="73">
        <v>15</v>
      </c>
      <c r="AI563" s="86">
        <v>4012.2187602648305</v>
      </c>
      <c r="AJ563" s="47" t="s">
        <v>117</v>
      </c>
      <c r="AM563" s="72">
        <f>AVERAGE($AG$6:AG563)</f>
        <v>9521.003584229391</v>
      </c>
      <c r="AN563" s="73">
        <f>AVERAGE($AH$6:AH563)</f>
        <v>26.566308243727597</v>
      </c>
      <c r="AO563" s="47">
        <f>AVERAGE($AI$6:AI563)</f>
        <v>7973.8505960062485</v>
      </c>
    </row>
    <row r="564" spans="3:41" x14ac:dyDescent="0.35">
      <c r="C564" s="49">
        <v>559</v>
      </c>
      <c r="D564" s="74">
        <v>14</v>
      </c>
      <c r="E564" s="74">
        <v>5</v>
      </c>
      <c r="F564" s="73">
        <v>14</v>
      </c>
      <c r="G564" s="72">
        <v>4785</v>
      </c>
      <c r="H564" s="73">
        <v>23</v>
      </c>
      <c r="I564" s="86">
        <v>3271.215327105795</v>
      </c>
      <c r="J564" s="47" t="s">
        <v>117</v>
      </c>
      <c r="L564" s="72">
        <f>AVERAGE($G$6:G564)</f>
        <v>5449.8783542039355</v>
      </c>
      <c r="M564" s="73">
        <f>AVERAGE($H$6:H564)</f>
        <v>26.128801431127012</v>
      </c>
      <c r="N564" s="86">
        <f>AVERAGE($I$6:I564)</f>
        <v>3906.8045971126126</v>
      </c>
      <c r="P564" s="47">
        <v>559</v>
      </c>
      <c r="Q564" s="71">
        <v>11</v>
      </c>
      <c r="R564" s="72">
        <v>5</v>
      </c>
      <c r="S564" s="73">
        <v>7</v>
      </c>
      <c r="T564" s="72">
        <v>3175</v>
      </c>
      <c r="U564" s="73">
        <v>13</v>
      </c>
      <c r="V564" s="86">
        <v>1664.7564554726525</v>
      </c>
      <c r="W564" s="47" t="s">
        <v>117</v>
      </c>
      <c r="Y564" s="72">
        <f>AVERAGE($T$6:T564)</f>
        <v>6351.1466905187835</v>
      </c>
      <c r="Z564" s="73">
        <f>AVERAGE($U$6:U564)</f>
        <v>26.63148479427549</v>
      </c>
      <c r="AA564" s="86">
        <f>AVERAGE($V$6:V564)</f>
        <v>4810.3696766748308</v>
      </c>
      <c r="AC564" s="47">
        <v>559</v>
      </c>
      <c r="AD564" s="74">
        <v>19</v>
      </c>
      <c r="AE564" s="74">
        <v>9</v>
      </c>
      <c r="AF564" s="73">
        <v>23</v>
      </c>
      <c r="AG564" s="72">
        <v>11883</v>
      </c>
      <c r="AH564" s="73">
        <v>33</v>
      </c>
      <c r="AI564" s="86">
        <v>10365.950465364855</v>
      </c>
      <c r="AJ564" s="47" t="s">
        <v>117</v>
      </c>
      <c r="AM564" s="72">
        <f>AVERAGE($AG$6:AG564)</f>
        <v>9525.2289803220028</v>
      </c>
      <c r="AN564" s="73">
        <f>AVERAGE($AH$6:AH564)</f>
        <v>26.577817531305904</v>
      </c>
      <c r="AO564" s="47">
        <f>AVERAGE($AI$6:AI564)</f>
        <v>7978.1298444308622</v>
      </c>
    </row>
    <row r="565" spans="3:41" x14ac:dyDescent="0.35">
      <c r="C565" s="49">
        <v>560</v>
      </c>
      <c r="D565" s="74">
        <v>16</v>
      </c>
      <c r="E565" s="74">
        <v>8</v>
      </c>
      <c r="F565" s="73">
        <v>6</v>
      </c>
      <c r="G565" s="72">
        <v>3096</v>
      </c>
      <c r="H565" s="73">
        <v>14</v>
      </c>
      <c r="I565" s="86">
        <v>1547.4341529866617</v>
      </c>
      <c r="J565" s="47" t="s">
        <v>117</v>
      </c>
      <c r="L565" s="72">
        <f>AVERAGE($G$6:G565)</f>
        <v>5445.6750000000002</v>
      </c>
      <c r="M565" s="73">
        <f>AVERAGE($H$6:H565)</f>
        <v>26.107142857142858</v>
      </c>
      <c r="N565" s="86">
        <f>AVERAGE($I$6:I565)</f>
        <v>3902.5914356052454</v>
      </c>
      <c r="P565" s="47">
        <v>560</v>
      </c>
      <c r="Q565" s="71">
        <v>10</v>
      </c>
      <c r="R565" s="72">
        <v>6</v>
      </c>
      <c r="S565" s="73">
        <v>17</v>
      </c>
      <c r="T565" s="72">
        <v>5052</v>
      </c>
      <c r="U565" s="73">
        <v>21</v>
      </c>
      <c r="V565" s="86">
        <v>3518.6581517719769</v>
      </c>
      <c r="W565" s="47" t="s">
        <v>117</v>
      </c>
      <c r="Y565" s="72">
        <f>AVERAGE($T$6:T565)</f>
        <v>6348.8267857142855</v>
      </c>
      <c r="Z565" s="73">
        <f>AVERAGE($U$6:U565)</f>
        <v>26.62142857142857</v>
      </c>
      <c r="AA565" s="86">
        <f>AVERAGE($V$6:V565)</f>
        <v>4808.0630489517898</v>
      </c>
      <c r="AC565" s="47">
        <v>560</v>
      </c>
      <c r="AD565" s="74">
        <v>13</v>
      </c>
      <c r="AE565" s="74">
        <v>5</v>
      </c>
      <c r="AF565" s="73">
        <v>17</v>
      </c>
      <c r="AG565" s="72">
        <v>8935</v>
      </c>
      <c r="AH565" s="73">
        <v>25</v>
      </c>
      <c r="AI565" s="86">
        <v>7401.9233080027461</v>
      </c>
      <c r="AJ565" s="47" t="s">
        <v>117</v>
      </c>
      <c r="AM565" s="72">
        <f>AVERAGE($AG$6:AG565)</f>
        <v>9524.1749999999993</v>
      </c>
      <c r="AN565" s="73">
        <f>AVERAGE($AH$6:AH565)</f>
        <v>26.574999999999999</v>
      </c>
      <c r="AO565" s="47">
        <f>AVERAGE($AI$6:AI565)</f>
        <v>7977.1009041872412</v>
      </c>
    </row>
    <row r="566" spans="3:41" x14ac:dyDescent="0.35">
      <c r="C566" s="49">
        <v>561</v>
      </c>
      <c r="D566" s="74">
        <v>9</v>
      </c>
      <c r="E566" s="74">
        <v>4</v>
      </c>
      <c r="F566" s="73">
        <v>8</v>
      </c>
      <c r="G566" s="72">
        <v>2748</v>
      </c>
      <c r="H566" s="73">
        <v>13</v>
      </c>
      <c r="I566" s="86">
        <v>1215.6700676667874</v>
      </c>
      <c r="J566" s="47" t="s">
        <v>117</v>
      </c>
      <c r="L566" s="72">
        <f>AVERAGE($G$6:G566)</f>
        <v>5440.8663101604279</v>
      </c>
      <c r="M566" s="73">
        <f>AVERAGE($H$6:H566)</f>
        <v>26.083778966131906</v>
      </c>
      <c r="N566" s="86">
        <f>AVERAGE($I$6:I566)</f>
        <v>3897.8019144502741</v>
      </c>
      <c r="P566" s="47">
        <v>561</v>
      </c>
      <c r="Q566" s="71">
        <v>17</v>
      </c>
      <c r="R566" s="72">
        <v>4</v>
      </c>
      <c r="S566" s="73">
        <v>1</v>
      </c>
      <c r="T566" s="72">
        <v>3368</v>
      </c>
      <c r="U566" s="73">
        <v>14</v>
      </c>
      <c r="V566" s="86">
        <v>1850.6067893259967</v>
      </c>
      <c r="W566" s="47" t="s">
        <v>117</v>
      </c>
      <c r="Y566" s="72">
        <f>AVERAGE($T$6:T566)</f>
        <v>6343.5133689839577</v>
      </c>
      <c r="Z566" s="73">
        <f>AVERAGE($U$6:U566)</f>
        <v>26.598930481283421</v>
      </c>
      <c r="AA566" s="86">
        <f>AVERAGE($V$6:V566)</f>
        <v>4802.791290913241</v>
      </c>
      <c r="AC566" s="47">
        <v>561</v>
      </c>
      <c r="AD566" s="74">
        <v>11</v>
      </c>
      <c r="AE566" s="74">
        <v>7</v>
      </c>
      <c r="AF566" s="73">
        <v>33</v>
      </c>
      <c r="AG566" s="72">
        <v>13209</v>
      </c>
      <c r="AH566" s="73">
        <v>37</v>
      </c>
      <c r="AI566" s="86">
        <v>11699.724708378762</v>
      </c>
      <c r="AJ566" s="47" t="s">
        <v>117</v>
      </c>
      <c r="AM566" s="72">
        <f>AVERAGE($AG$6:AG566)</f>
        <v>9530.7433155080216</v>
      </c>
      <c r="AN566" s="73">
        <f>AVERAGE($AH$6:AH566)</f>
        <v>26.593582887700535</v>
      </c>
      <c r="AO566" s="47">
        <f>AVERAGE($AI$6:AI566)</f>
        <v>7983.7365972428397</v>
      </c>
    </row>
    <row r="567" spans="3:41" x14ac:dyDescent="0.35">
      <c r="C567" s="49">
        <v>562</v>
      </c>
      <c r="D567" s="74">
        <v>13</v>
      </c>
      <c r="E567" s="74">
        <v>7</v>
      </c>
      <c r="F567" s="73">
        <v>31</v>
      </c>
      <c r="G567" s="72">
        <v>7659</v>
      </c>
      <c r="H567" s="73">
        <v>37</v>
      </c>
      <c r="I567" s="86">
        <v>6124.0917410606635</v>
      </c>
      <c r="J567" s="47" t="s">
        <v>117</v>
      </c>
      <c r="L567" s="72">
        <f>AVERAGE($G$6:G567)</f>
        <v>5444.8131672597865</v>
      </c>
      <c r="M567" s="73">
        <f>AVERAGE($H$6:H567)</f>
        <v>26.103202846975091</v>
      </c>
      <c r="N567" s="86">
        <f>AVERAGE($I$6:I567)</f>
        <v>3901.7632842485136</v>
      </c>
      <c r="P567" s="47">
        <v>562</v>
      </c>
      <c r="Q567" s="71">
        <v>12</v>
      </c>
      <c r="R567" s="72">
        <v>3</v>
      </c>
      <c r="S567" s="73">
        <v>13</v>
      </c>
      <c r="T567" s="72">
        <v>5171</v>
      </c>
      <c r="U567" s="73">
        <v>22</v>
      </c>
      <c r="V567" s="86">
        <v>3651.0512141303761</v>
      </c>
      <c r="W567" s="47" t="s">
        <v>117</v>
      </c>
      <c r="Y567" s="72">
        <f>AVERAGE($T$6:T567)</f>
        <v>6341.4270462633449</v>
      </c>
      <c r="Z567" s="73">
        <f>AVERAGE($U$6:U567)</f>
        <v>26.590747330960856</v>
      </c>
      <c r="AA567" s="86">
        <f>AVERAGE($V$6:V567)</f>
        <v>4800.7419313460123</v>
      </c>
      <c r="AC567" s="47">
        <v>562</v>
      </c>
      <c r="AD567" s="74">
        <v>15</v>
      </c>
      <c r="AE567" s="74">
        <v>3</v>
      </c>
      <c r="AF567" s="73">
        <v>35</v>
      </c>
      <c r="AG567" s="72">
        <v>16561</v>
      </c>
      <c r="AH567" s="73">
        <v>47</v>
      </c>
      <c r="AI567" s="86">
        <v>15067.562426844554</v>
      </c>
      <c r="AJ567" s="47" t="s">
        <v>117</v>
      </c>
      <c r="AM567" s="72">
        <f>AVERAGE($AG$6:AG567)</f>
        <v>9543.252669039146</v>
      </c>
      <c r="AN567" s="73">
        <f>AVERAGE($AH$6:AH567)</f>
        <v>26.629893238434164</v>
      </c>
      <c r="AO567" s="47">
        <f>AVERAGE($AI$6:AI567)</f>
        <v>7996.3412695375046</v>
      </c>
    </row>
    <row r="568" spans="3:41" x14ac:dyDescent="0.35">
      <c r="C568" s="49">
        <v>563</v>
      </c>
      <c r="D568" s="74">
        <v>14</v>
      </c>
      <c r="E568" s="74">
        <v>5</v>
      </c>
      <c r="F568" s="73">
        <v>32</v>
      </c>
      <c r="G568" s="72">
        <v>8385</v>
      </c>
      <c r="H568" s="73">
        <v>41</v>
      </c>
      <c r="I568" s="86">
        <v>6835.559327009476</v>
      </c>
      <c r="J568" s="47" t="s">
        <v>117</v>
      </c>
      <c r="L568" s="72">
        <f>AVERAGE($G$6:G568)</f>
        <v>5450.0355239786859</v>
      </c>
      <c r="M568" s="73">
        <f>AVERAGE($H$6:H568)</f>
        <v>26.129662522202487</v>
      </c>
      <c r="N568" s="86">
        <f>AVERAGE($I$6:I568)</f>
        <v>3906.9742896530624</v>
      </c>
      <c r="P568" s="47">
        <v>563</v>
      </c>
      <c r="Q568" s="71">
        <v>14</v>
      </c>
      <c r="R568" s="72">
        <v>6</v>
      </c>
      <c r="S568" s="73">
        <v>2</v>
      </c>
      <c r="T568" s="72">
        <v>2522</v>
      </c>
      <c r="U568" s="73">
        <v>10</v>
      </c>
      <c r="V568" s="86">
        <v>987.60742471561866</v>
      </c>
      <c r="W568" s="47" t="s">
        <v>117</v>
      </c>
      <c r="Y568" s="72">
        <f>AVERAGE($T$6:T568)</f>
        <v>6334.64298401421</v>
      </c>
      <c r="Z568" s="73">
        <f>AVERAGE($U$6:U568)</f>
        <v>26.561278863232683</v>
      </c>
      <c r="AA568" s="86">
        <f>AVERAGE($V$6:V568)</f>
        <v>4793.9690458990663</v>
      </c>
      <c r="AC568" s="47">
        <v>563</v>
      </c>
      <c r="AD568" s="74">
        <v>17</v>
      </c>
      <c r="AE568" s="74">
        <v>3</v>
      </c>
      <c r="AF568" s="73">
        <v>25</v>
      </c>
      <c r="AG568" s="72">
        <v>13761</v>
      </c>
      <c r="AH568" s="73">
        <v>39</v>
      </c>
      <c r="AI568" s="86">
        <v>12189.373497274644</v>
      </c>
      <c r="AJ568" s="47" t="s">
        <v>117</v>
      </c>
      <c r="AM568" s="72">
        <f>AVERAGE($AG$6:AG568)</f>
        <v>9550.7442273534634</v>
      </c>
      <c r="AN568" s="73">
        <f>AVERAGE($AH$6:AH568)</f>
        <v>26.651865008880996</v>
      </c>
      <c r="AO568" s="47">
        <f>AVERAGE($AI$6:AI568)</f>
        <v>8003.7889289118157</v>
      </c>
    </row>
    <row r="569" spans="3:41" x14ac:dyDescent="0.35">
      <c r="C569" s="49">
        <v>564</v>
      </c>
      <c r="D569" s="74">
        <v>16</v>
      </c>
      <c r="E569" s="74">
        <v>5</v>
      </c>
      <c r="F569" s="73">
        <v>3</v>
      </c>
      <c r="G569" s="72">
        <v>2985</v>
      </c>
      <c r="H569" s="73">
        <v>14</v>
      </c>
      <c r="I569" s="86">
        <v>1460.0933189966402</v>
      </c>
      <c r="J569" s="47" t="s">
        <v>117</v>
      </c>
      <c r="L569" s="72">
        <f>AVERAGE($G$6:G569)</f>
        <v>5445.6648936170213</v>
      </c>
      <c r="M569" s="73">
        <f>AVERAGE($H$6:H569)</f>
        <v>26.108156028368793</v>
      </c>
      <c r="N569" s="86">
        <f>AVERAGE($I$6:I569)</f>
        <v>3902.6358482157284</v>
      </c>
      <c r="P569" s="47">
        <v>564</v>
      </c>
      <c r="Q569" s="71">
        <v>14</v>
      </c>
      <c r="R569" s="72">
        <v>6</v>
      </c>
      <c r="S569" s="73">
        <v>5</v>
      </c>
      <c r="T569" s="72">
        <v>3212</v>
      </c>
      <c r="U569" s="73">
        <v>13</v>
      </c>
      <c r="V569" s="86">
        <v>1677.2342300430771</v>
      </c>
      <c r="W569" s="47" t="s">
        <v>117</v>
      </c>
      <c r="Y569" s="72">
        <f>AVERAGE($T$6:T569)</f>
        <v>6329.1063829787236</v>
      </c>
      <c r="Z569" s="73">
        <f>AVERAGE($U$6:U569)</f>
        <v>26.537234042553191</v>
      </c>
      <c r="AA569" s="86">
        <f>AVERAGE($V$6:V569)</f>
        <v>4788.4429203390382</v>
      </c>
      <c r="AC569" s="47">
        <v>564</v>
      </c>
      <c r="AD569" s="74">
        <v>11</v>
      </c>
      <c r="AE569" s="74">
        <v>8</v>
      </c>
      <c r="AF569" s="73">
        <v>12</v>
      </c>
      <c r="AG569" s="72">
        <v>5546</v>
      </c>
      <c r="AH569" s="73">
        <v>15</v>
      </c>
      <c r="AI569" s="86">
        <v>4025.4262702079518</v>
      </c>
      <c r="AJ569" s="47" t="s">
        <v>117</v>
      </c>
      <c r="AM569" s="72">
        <f>AVERAGE($AG$6:AG569)</f>
        <v>9543.6436170212764</v>
      </c>
      <c r="AN569" s="73">
        <f>AVERAGE($AH$6:AH569)</f>
        <v>26.631205673758867</v>
      </c>
      <c r="AO569" s="47">
        <f>AVERAGE($AI$6:AI569)</f>
        <v>7996.7350944105692</v>
      </c>
    </row>
    <row r="570" spans="3:41" x14ac:dyDescent="0.35">
      <c r="C570" s="49">
        <v>565</v>
      </c>
      <c r="D570" s="74">
        <v>15</v>
      </c>
      <c r="E570" s="74">
        <v>8</v>
      </c>
      <c r="F570" s="73">
        <v>22</v>
      </c>
      <c r="G570" s="72">
        <v>6096</v>
      </c>
      <c r="H570" s="73">
        <v>29</v>
      </c>
      <c r="I570" s="86">
        <v>4545.4535040553019</v>
      </c>
      <c r="J570" s="47" t="s">
        <v>117</v>
      </c>
      <c r="L570" s="72">
        <f>AVERAGE($G$6:G570)</f>
        <v>5446.8159292035398</v>
      </c>
      <c r="M570" s="73">
        <f>AVERAGE($H$6:H570)</f>
        <v>26.113274336283187</v>
      </c>
      <c r="N570" s="86">
        <f>AVERAGE($I$6:I570)</f>
        <v>3903.773578580046</v>
      </c>
      <c r="P570" s="47">
        <v>565</v>
      </c>
      <c r="Q570" s="71">
        <v>15</v>
      </c>
      <c r="R570" s="72">
        <v>4</v>
      </c>
      <c r="S570" s="73">
        <v>0</v>
      </c>
      <c r="T570" s="72">
        <v>2678</v>
      </c>
      <c r="U570" s="73">
        <v>11</v>
      </c>
      <c r="V570" s="86">
        <v>1149.7672881773401</v>
      </c>
      <c r="W570" s="47" t="s">
        <v>117</v>
      </c>
      <c r="Y570" s="72">
        <f>AVERAGE($T$6:T570)</f>
        <v>6322.6442477876108</v>
      </c>
      <c r="Z570" s="73">
        <f>AVERAGE($U$6:U570)</f>
        <v>26.509734513274335</v>
      </c>
      <c r="AA570" s="86">
        <f>AVERAGE($V$6:V570)</f>
        <v>4782.0027864768044</v>
      </c>
      <c r="AC570" s="47">
        <v>565</v>
      </c>
      <c r="AD570" s="74">
        <v>19</v>
      </c>
      <c r="AE570" s="74">
        <v>9</v>
      </c>
      <c r="AF570" s="73">
        <v>14</v>
      </c>
      <c r="AG570" s="72">
        <v>8733</v>
      </c>
      <c r="AH570" s="73">
        <v>24</v>
      </c>
      <c r="AI570" s="86">
        <v>7209.1964475648419</v>
      </c>
      <c r="AJ570" s="47" t="s">
        <v>117</v>
      </c>
      <c r="AM570" s="72">
        <f>AVERAGE($AG$6:AG570)</f>
        <v>9542.2088495575226</v>
      </c>
      <c r="AN570" s="73">
        <f>AVERAGE($AH$6:AH570)</f>
        <v>26.626548672566372</v>
      </c>
      <c r="AO570" s="47">
        <f>AVERAGE($AI$6:AI570)</f>
        <v>7995.341220699338</v>
      </c>
    </row>
    <row r="571" spans="3:41" x14ac:dyDescent="0.35">
      <c r="C571" s="49">
        <v>566</v>
      </c>
      <c r="D571" s="74">
        <v>12</v>
      </c>
      <c r="E571" s="74">
        <v>2</v>
      </c>
      <c r="F571" s="73">
        <v>13</v>
      </c>
      <c r="G571" s="72">
        <v>4674</v>
      </c>
      <c r="H571" s="73">
        <v>23</v>
      </c>
      <c r="I571" s="86">
        <v>3137.757510372172</v>
      </c>
      <c r="J571" s="47" t="s">
        <v>117</v>
      </c>
      <c r="L571" s="72">
        <f>AVERAGE($G$6:G571)</f>
        <v>5445.4505300353358</v>
      </c>
      <c r="M571" s="73">
        <f>AVERAGE($H$6:H571)</f>
        <v>26.107773851590107</v>
      </c>
      <c r="N571" s="86">
        <f>AVERAGE($I$6:I571)</f>
        <v>3902.4201933005265</v>
      </c>
      <c r="P571" s="47">
        <v>566</v>
      </c>
      <c r="Q571" s="71">
        <v>21</v>
      </c>
      <c r="R571" s="72">
        <v>8</v>
      </c>
      <c r="S571" s="73">
        <v>31</v>
      </c>
      <c r="T571" s="72">
        <v>10416</v>
      </c>
      <c r="U571" s="73">
        <v>44</v>
      </c>
      <c r="V571" s="86">
        <v>8921.8317999442315</v>
      </c>
      <c r="W571" s="47" t="s">
        <v>117</v>
      </c>
      <c r="Y571" s="72">
        <f>AVERAGE($T$6:T571)</f>
        <v>6329.8763250883394</v>
      </c>
      <c r="Z571" s="73">
        <f>AVERAGE($U$6:U571)</f>
        <v>26.540636042402827</v>
      </c>
      <c r="AA571" s="86">
        <f>AVERAGE($V$6:V571)</f>
        <v>4789.3169720129663</v>
      </c>
      <c r="AC571" s="47">
        <v>566</v>
      </c>
      <c r="AD571" s="74">
        <v>24</v>
      </c>
      <c r="AE571" s="74">
        <v>3</v>
      </c>
      <c r="AF571" s="73">
        <v>6</v>
      </c>
      <c r="AG571" s="72">
        <v>9561</v>
      </c>
      <c r="AH571" s="73">
        <v>27</v>
      </c>
      <c r="AI571" s="86">
        <v>8059.22330102673</v>
      </c>
      <c r="AJ571" s="47" t="s">
        <v>117</v>
      </c>
      <c r="AM571" s="72">
        <f>AVERAGE($AG$6:AG571)</f>
        <v>9542.2420494699654</v>
      </c>
      <c r="AN571" s="73">
        <f>AVERAGE($AH$6:AH571)</f>
        <v>26.627208480565372</v>
      </c>
      <c r="AO571" s="47">
        <f>AVERAGE($AI$6:AI571)</f>
        <v>7995.4540865656409</v>
      </c>
    </row>
    <row r="572" spans="3:41" x14ac:dyDescent="0.35">
      <c r="C572" s="49">
        <v>567</v>
      </c>
      <c r="D572" s="74">
        <v>8</v>
      </c>
      <c r="E572" s="74">
        <v>6</v>
      </c>
      <c r="F572" s="73">
        <v>1</v>
      </c>
      <c r="G572" s="72">
        <v>822</v>
      </c>
      <c r="H572" s="73">
        <v>3</v>
      </c>
      <c r="I572" s="86">
        <v>-680.47381836402565</v>
      </c>
      <c r="J572" s="47" t="s">
        <v>117</v>
      </c>
      <c r="L572" s="72">
        <f>AVERAGE($G$6:G572)</f>
        <v>5437.2962962962965</v>
      </c>
      <c r="M572" s="73">
        <f>AVERAGE($H$6:H572)</f>
        <v>26.067019400352734</v>
      </c>
      <c r="N572" s="86">
        <f>AVERAGE($I$6:I572)</f>
        <v>3894.3374878125819</v>
      </c>
      <c r="P572" s="47">
        <v>567</v>
      </c>
      <c r="Q572" s="71">
        <v>17</v>
      </c>
      <c r="R572" s="72">
        <v>4</v>
      </c>
      <c r="S572" s="73">
        <v>22</v>
      </c>
      <c r="T572" s="72">
        <v>8198</v>
      </c>
      <c r="U572" s="73">
        <v>35</v>
      </c>
      <c r="V572" s="86">
        <v>6665.2030544040726</v>
      </c>
      <c r="W572" s="47" t="s">
        <v>117</v>
      </c>
      <c r="Y572" s="72">
        <f>AVERAGE($T$6:T572)</f>
        <v>6333.1710758377421</v>
      </c>
      <c r="Z572" s="73">
        <f>AVERAGE($U$6:U572)</f>
        <v>26.555555555555557</v>
      </c>
      <c r="AA572" s="86">
        <f>AVERAGE($V$6:V572)</f>
        <v>4792.6254130753841</v>
      </c>
      <c r="AC572" s="47">
        <v>567</v>
      </c>
      <c r="AD572" s="74">
        <v>22</v>
      </c>
      <c r="AE572" s="74">
        <v>3</v>
      </c>
      <c r="AF572" s="73">
        <v>4</v>
      </c>
      <c r="AG572" s="72">
        <v>8161</v>
      </c>
      <c r="AH572" s="73">
        <v>23</v>
      </c>
      <c r="AI572" s="86">
        <v>6615.6954064563442</v>
      </c>
      <c r="AJ572" s="47" t="s">
        <v>117</v>
      </c>
      <c r="AM572" s="72">
        <f>AVERAGE($AG$6:AG572)</f>
        <v>9539.8059964726635</v>
      </c>
      <c r="AN572" s="73">
        <f>AVERAGE($AH$6:AH572)</f>
        <v>26.620811287477956</v>
      </c>
      <c r="AO572" s="47">
        <f>AVERAGE($AI$6:AI572)</f>
        <v>7993.0206497400522</v>
      </c>
    </row>
    <row r="573" spans="3:41" x14ac:dyDescent="0.35">
      <c r="C573" s="49">
        <v>568</v>
      </c>
      <c r="D573" s="74">
        <v>17</v>
      </c>
      <c r="E573" s="74">
        <v>9</v>
      </c>
      <c r="F573" s="73">
        <v>2</v>
      </c>
      <c r="G573" s="72">
        <v>2333</v>
      </c>
      <c r="H573" s="73">
        <v>10</v>
      </c>
      <c r="I573" s="86">
        <v>790.26531461981654</v>
      </c>
      <c r="J573" s="47" t="s">
        <v>117</v>
      </c>
      <c r="L573" s="72">
        <f>AVERAGE($G$6:G573)</f>
        <v>5431.8309859154933</v>
      </c>
      <c r="M573" s="73">
        <f>AVERAGE($H$6:H573)</f>
        <v>26.038732394366196</v>
      </c>
      <c r="N573" s="86">
        <f>AVERAGE($I$6:I573)</f>
        <v>3888.8725720147077</v>
      </c>
      <c r="P573" s="47">
        <v>568</v>
      </c>
      <c r="Q573" s="71">
        <v>15</v>
      </c>
      <c r="R573" s="72">
        <v>7</v>
      </c>
      <c r="S573" s="73">
        <v>32</v>
      </c>
      <c r="T573" s="72">
        <v>9459</v>
      </c>
      <c r="U573" s="73">
        <v>40</v>
      </c>
      <c r="V573" s="86">
        <v>7910.2558526689963</v>
      </c>
      <c r="W573" s="47" t="s">
        <v>117</v>
      </c>
      <c r="Y573" s="72">
        <f>AVERAGE($T$6:T573)</f>
        <v>6338.6742957746483</v>
      </c>
      <c r="Z573" s="73">
        <f>AVERAGE($U$6:U573)</f>
        <v>26.579225352112676</v>
      </c>
      <c r="AA573" s="86">
        <f>AVERAGE($V$6:V573)</f>
        <v>4798.1141990605847</v>
      </c>
      <c r="AC573" s="47">
        <v>568</v>
      </c>
      <c r="AD573" s="74">
        <v>9</v>
      </c>
      <c r="AE573" s="74">
        <v>6</v>
      </c>
      <c r="AF573" s="73">
        <v>13</v>
      </c>
      <c r="AG573" s="72">
        <v>5822</v>
      </c>
      <c r="AH573" s="73">
        <v>16</v>
      </c>
      <c r="AI573" s="86">
        <v>4278.4058563978642</v>
      </c>
      <c r="AJ573" s="47" t="s">
        <v>117</v>
      </c>
      <c r="AM573" s="72">
        <f>AVERAGE($AG$6:AG573)</f>
        <v>9533.2605633802814</v>
      </c>
      <c r="AN573" s="73">
        <f>AVERAGE($AH$6:AH573)</f>
        <v>26.60211267605634</v>
      </c>
      <c r="AO573" s="47">
        <f>AVERAGE($AI$6:AI573)</f>
        <v>7986.4808349630412</v>
      </c>
    </row>
    <row r="574" spans="3:41" x14ac:dyDescent="0.35">
      <c r="C574" s="49">
        <v>569</v>
      </c>
      <c r="D574" s="74">
        <v>16</v>
      </c>
      <c r="E574" s="74">
        <v>5</v>
      </c>
      <c r="F574" s="73">
        <v>14</v>
      </c>
      <c r="G574" s="72">
        <v>5185</v>
      </c>
      <c r="H574" s="73">
        <v>25</v>
      </c>
      <c r="I574" s="86">
        <v>3664.4600372947557</v>
      </c>
      <c r="J574" s="47" t="s">
        <v>117</v>
      </c>
      <c r="L574" s="72">
        <f>AVERAGE($G$6:G574)</f>
        <v>5431.397188049209</v>
      </c>
      <c r="M574" s="73">
        <f>AVERAGE($H$6:H574)</f>
        <v>26.036906854130052</v>
      </c>
      <c r="N574" s="86">
        <f>AVERAGE($I$6:I574)</f>
        <v>3888.4781738869046</v>
      </c>
      <c r="P574" s="47">
        <v>569</v>
      </c>
      <c r="Q574" s="71">
        <v>14</v>
      </c>
      <c r="R574" s="72">
        <v>1</v>
      </c>
      <c r="S574" s="73">
        <v>9</v>
      </c>
      <c r="T574" s="72">
        <v>5097</v>
      </c>
      <c r="U574" s="73">
        <v>22</v>
      </c>
      <c r="V574" s="86">
        <v>3548.2339662992999</v>
      </c>
      <c r="W574" s="47" t="s">
        <v>117</v>
      </c>
      <c r="Y574" s="72">
        <f>AVERAGE($T$6:T574)</f>
        <v>6336.4920913884007</v>
      </c>
      <c r="Z574" s="73">
        <f>AVERAGE($U$6:U574)</f>
        <v>26.571177504393674</v>
      </c>
      <c r="AA574" s="86">
        <f>AVERAGE($V$6:V574)</f>
        <v>4795.9175729924627</v>
      </c>
      <c r="AC574" s="47">
        <v>569</v>
      </c>
      <c r="AD574" s="74">
        <v>14</v>
      </c>
      <c r="AE574" s="74">
        <v>12</v>
      </c>
      <c r="AF574" s="73">
        <v>33</v>
      </c>
      <c r="AG574" s="72">
        <v>12694</v>
      </c>
      <c r="AH574" s="73">
        <v>35</v>
      </c>
      <c r="AI574" s="86">
        <v>11147.452568368866</v>
      </c>
      <c r="AJ574" s="47" t="s">
        <v>117</v>
      </c>
      <c r="AM574" s="72">
        <f>AVERAGE($AG$6:AG574)</f>
        <v>9538.8154657293489</v>
      </c>
      <c r="AN574" s="73">
        <f>AVERAGE($AH$6:AH574)</f>
        <v>26.616871704745169</v>
      </c>
      <c r="AO574" s="47">
        <f>AVERAGE($AI$6:AI574)</f>
        <v>7992.0361455665661</v>
      </c>
    </row>
    <row r="575" spans="3:41" x14ac:dyDescent="0.35">
      <c r="C575" s="49">
        <v>570</v>
      </c>
      <c r="D575" s="74">
        <v>16</v>
      </c>
      <c r="E575" s="74">
        <v>2</v>
      </c>
      <c r="F575" s="73">
        <v>12</v>
      </c>
      <c r="G575" s="72">
        <v>5274</v>
      </c>
      <c r="H575" s="73">
        <v>26</v>
      </c>
      <c r="I575" s="86">
        <v>3682.1404888679026</v>
      </c>
      <c r="J575" s="47" t="s">
        <v>117</v>
      </c>
      <c r="L575" s="72">
        <f>AVERAGE($G$6:G575)</f>
        <v>5431.121052631579</v>
      </c>
      <c r="M575" s="73">
        <f>AVERAGE($H$6:H575)</f>
        <v>26.036842105263158</v>
      </c>
      <c r="N575" s="86">
        <f>AVERAGE($I$6:I575)</f>
        <v>3888.116177948275</v>
      </c>
      <c r="P575" s="47">
        <v>570</v>
      </c>
      <c r="Q575" s="71">
        <v>20</v>
      </c>
      <c r="R575" s="72">
        <v>3</v>
      </c>
      <c r="S575" s="73">
        <v>10</v>
      </c>
      <c r="T575" s="72">
        <v>6321</v>
      </c>
      <c r="U575" s="73">
        <v>27</v>
      </c>
      <c r="V575" s="86">
        <v>4788.5808991086178</v>
      </c>
      <c r="W575" s="47" t="s">
        <v>117</v>
      </c>
      <c r="Y575" s="72">
        <f>AVERAGE($T$6:T575)</f>
        <v>6336.4649122807014</v>
      </c>
      <c r="Z575" s="73">
        <f>AVERAGE($U$6:U575)</f>
        <v>26.571929824561405</v>
      </c>
      <c r="AA575" s="86">
        <f>AVERAGE($V$6:V575)</f>
        <v>4795.9047016347722</v>
      </c>
      <c r="AC575" s="47">
        <v>570</v>
      </c>
      <c r="AD575" s="74">
        <v>13</v>
      </c>
      <c r="AE575" s="74">
        <v>8</v>
      </c>
      <c r="AF575" s="73">
        <v>4</v>
      </c>
      <c r="AG575" s="72">
        <v>3446</v>
      </c>
      <c r="AH575" s="73">
        <v>9</v>
      </c>
      <c r="AI575" s="86">
        <v>1942.0644683530363</v>
      </c>
      <c r="AJ575" s="47" t="s">
        <v>117</v>
      </c>
      <c r="AM575" s="72">
        <f>AVERAGE($AG$6:AG575)</f>
        <v>9528.1263157894737</v>
      </c>
      <c r="AN575" s="73">
        <f>AVERAGE($AH$6:AH575)</f>
        <v>26.585964912280701</v>
      </c>
      <c r="AO575" s="47">
        <f>AVERAGE($AI$6:AI575)</f>
        <v>7981.4221601679465</v>
      </c>
    </row>
    <row r="576" spans="3:41" x14ac:dyDescent="0.35">
      <c r="C576" s="49">
        <v>571</v>
      </c>
      <c r="D576" s="74">
        <v>17</v>
      </c>
      <c r="E576" s="74">
        <v>5</v>
      </c>
      <c r="F576" s="73">
        <v>4</v>
      </c>
      <c r="G576" s="72">
        <v>3385</v>
      </c>
      <c r="H576" s="73">
        <v>16</v>
      </c>
      <c r="I576" s="86">
        <v>1878.3793063570854</v>
      </c>
      <c r="J576" s="47" t="s">
        <v>117</v>
      </c>
      <c r="L576" s="72">
        <f>AVERAGE($G$6:G576)</f>
        <v>5427.5376532399296</v>
      </c>
      <c r="M576" s="73">
        <f>AVERAGE($H$6:H576)</f>
        <v>26.019264448336251</v>
      </c>
      <c r="N576" s="86">
        <f>AVERAGE($I$6:I576)</f>
        <v>3884.5964986635267</v>
      </c>
      <c r="P576" s="47">
        <v>571</v>
      </c>
      <c r="Q576" s="71">
        <v>10</v>
      </c>
      <c r="R576" s="72">
        <v>5</v>
      </c>
      <c r="S576" s="73">
        <v>16</v>
      </c>
      <c r="T576" s="72">
        <v>5015</v>
      </c>
      <c r="U576" s="73">
        <v>21</v>
      </c>
      <c r="V576" s="86">
        <v>3486.5795966747114</v>
      </c>
      <c r="W576" s="47" t="s">
        <v>117</v>
      </c>
      <c r="Y576" s="72">
        <f>AVERAGE($T$6:T576)</f>
        <v>6334.1506129597201</v>
      </c>
      <c r="Z576" s="73">
        <f>AVERAGE($U$6:U576)</f>
        <v>26.56217162872154</v>
      </c>
      <c r="AA576" s="86">
        <f>AVERAGE($V$6:V576)</f>
        <v>4793.6116629220569</v>
      </c>
      <c r="AC576" s="47">
        <v>571</v>
      </c>
      <c r="AD576" s="74">
        <v>8</v>
      </c>
      <c r="AE576" s="74">
        <v>5</v>
      </c>
      <c r="AF576" s="73">
        <v>31</v>
      </c>
      <c r="AG576" s="72">
        <v>12085</v>
      </c>
      <c r="AH576" s="73">
        <v>34</v>
      </c>
      <c r="AI576" s="86">
        <v>10559.873368503959</v>
      </c>
      <c r="AJ576" s="47" t="s">
        <v>117</v>
      </c>
      <c r="AM576" s="72">
        <f>AVERAGE($AG$6:AG576)</f>
        <v>9532.6042031523648</v>
      </c>
      <c r="AN576" s="73">
        <f>AVERAGE($AH$6:AH576)</f>
        <v>26.598949211908931</v>
      </c>
      <c r="AO576" s="47">
        <f>AVERAGE($AI$6:AI576)</f>
        <v>7985.9378365398125</v>
      </c>
    </row>
    <row r="577" spans="3:41" x14ac:dyDescent="0.35">
      <c r="C577" s="49">
        <v>572</v>
      </c>
      <c r="D577" s="74">
        <v>19</v>
      </c>
      <c r="E577" s="74">
        <v>8</v>
      </c>
      <c r="F577" s="73">
        <v>19</v>
      </c>
      <c r="G577" s="72">
        <v>6296</v>
      </c>
      <c r="H577" s="73">
        <v>30</v>
      </c>
      <c r="I577" s="86">
        <v>4755.3347415746957</v>
      </c>
      <c r="J577" s="47" t="s">
        <v>117</v>
      </c>
      <c r="L577" s="72">
        <f>AVERAGE($G$6:G577)</f>
        <v>5429.0559440559437</v>
      </c>
      <c r="M577" s="73">
        <f>AVERAGE($H$6:H577)</f>
        <v>26.026223776223777</v>
      </c>
      <c r="N577" s="86">
        <f>AVERAGE($I$6:I577)</f>
        <v>3886.1187683189655</v>
      </c>
      <c r="P577" s="47">
        <v>572</v>
      </c>
      <c r="Q577" s="71">
        <v>15</v>
      </c>
      <c r="R577" s="72">
        <v>2</v>
      </c>
      <c r="S577" s="73">
        <v>33</v>
      </c>
      <c r="T577" s="72">
        <v>10654</v>
      </c>
      <c r="U577" s="73">
        <v>46</v>
      </c>
      <c r="V577" s="86">
        <v>9121.0966652976513</v>
      </c>
      <c r="W577" s="47" t="s">
        <v>117</v>
      </c>
      <c r="Y577" s="72">
        <f>AVERAGE($T$6:T577)</f>
        <v>6341.7027972027972</v>
      </c>
      <c r="Z577" s="73">
        <f>AVERAGE($U$6:U577)</f>
        <v>26.596153846153847</v>
      </c>
      <c r="AA577" s="86">
        <f>AVERAGE($V$6:V577)</f>
        <v>4801.1771961429931</v>
      </c>
      <c r="AC577" s="47">
        <v>572</v>
      </c>
      <c r="AD577" s="74">
        <v>21</v>
      </c>
      <c r="AE577" s="74">
        <v>5</v>
      </c>
      <c r="AF577" s="73">
        <v>3</v>
      </c>
      <c r="AG577" s="72">
        <v>6835</v>
      </c>
      <c r="AH577" s="73">
        <v>19</v>
      </c>
      <c r="AI577" s="86">
        <v>5246.6851734936827</v>
      </c>
      <c r="AJ577" s="47" t="s">
        <v>117</v>
      </c>
      <c r="AM577" s="72">
        <f>AVERAGE($AG$6:AG577)</f>
        <v>9527.8881118881127</v>
      </c>
      <c r="AN577" s="73">
        <f>AVERAGE($AH$6:AH577)</f>
        <v>26.585664335664337</v>
      </c>
      <c r="AO577" s="47">
        <f>AVERAGE($AI$6:AI577)</f>
        <v>7981.1489332827387</v>
      </c>
    </row>
    <row r="578" spans="3:41" x14ac:dyDescent="0.35">
      <c r="C578" s="49">
        <v>573</v>
      </c>
      <c r="D578" s="74">
        <v>18</v>
      </c>
      <c r="E578" s="74">
        <v>8</v>
      </c>
      <c r="F578" s="73">
        <v>4</v>
      </c>
      <c r="G578" s="72">
        <v>3096</v>
      </c>
      <c r="H578" s="73">
        <v>14</v>
      </c>
      <c r="I578" s="86">
        <v>1582.7341249983961</v>
      </c>
      <c r="J578" s="47" t="s">
        <v>117</v>
      </c>
      <c r="L578" s="72">
        <f>AVERAGE($G$6:G578)</f>
        <v>5424.9842931937173</v>
      </c>
      <c r="M578" s="73">
        <f>AVERAGE($H$6:H578)</f>
        <v>26.005235602094242</v>
      </c>
      <c r="N578" s="86">
        <f>AVERAGE($I$6:I578)</f>
        <v>3882.0988998314956</v>
      </c>
      <c r="P578" s="47">
        <v>573</v>
      </c>
      <c r="Q578" s="71">
        <v>18</v>
      </c>
      <c r="R578" s="72">
        <v>5</v>
      </c>
      <c r="S578" s="73">
        <v>3</v>
      </c>
      <c r="T578" s="72">
        <v>3865</v>
      </c>
      <c r="U578" s="73">
        <v>16</v>
      </c>
      <c r="V578" s="86">
        <v>2335.2464465667344</v>
      </c>
      <c r="W578" s="47" t="s">
        <v>117</v>
      </c>
      <c r="Y578" s="72">
        <f>AVERAGE($T$6:T578)</f>
        <v>6337.3804537521819</v>
      </c>
      <c r="Z578" s="73">
        <f>AVERAGE($U$6:U578)</f>
        <v>26.577661431064573</v>
      </c>
      <c r="AA578" s="86">
        <f>AVERAGE($V$6:V578)</f>
        <v>4796.8736520774146</v>
      </c>
      <c r="AC578" s="47">
        <v>573</v>
      </c>
      <c r="AD578" s="74">
        <v>17</v>
      </c>
      <c r="AE578" s="74">
        <v>4</v>
      </c>
      <c r="AF578" s="73">
        <v>25</v>
      </c>
      <c r="AG578" s="72">
        <v>13448</v>
      </c>
      <c r="AH578" s="73">
        <v>38</v>
      </c>
      <c r="AI578" s="86">
        <v>11903.430379885554</v>
      </c>
      <c r="AJ578" s="47" t="s">
        <v>117</v>
      </c>
      <c r="AM578" s="72">
        <f>AVERAGE($AG$6:AG578)</f>
        <v>9534.7294938917967</v>
      </c>
      <c r="AN578" s="73">
        <f>AVERAGE($AH$6:AH578)</f>
        <v>26.605584642233858</v>
      </c>
      <c r="AO578" s="47">
        <f>AVERAGE($AI$6:AI578)</f>
        <v>7987.9941016014172</v>
      </c>
    </row>
    <row r="579" spans="3:41" x14ac:dyDescent="0.35">
      <c r="C579" s="49">
        <v>574</v>
      </c>
      <c r="D579" s="74">
        <v>13</v>
      </c>
      <c r="E579" s="74">
        <v>8</v>
      </c>
      <c r="F579" s="73">
        <v>21</v>
      </c>
      <c r="G579" s="72">
        <v>5496</v>
      </c>
      <c r="H579" s="73">
        <v>26</v>
      </c>
      <c r="I579" s="86">
        <v>3957.3245615637188</v>
      </c>
      <c r="J579" s="47" t="s">
        <v>117</v>
      </c>
      <c r="L579" s="72">
        <f>AVERAGE($G$6:G579)</f>
        <v>5425.1080139372825</v>
      </c>
      <c r="M579" s="73">
        <f>AVERAGE($H$6:H579)</f>
        <v>26.005226480836235</v>
      </c>
      <c r="N579" s="86">
        <f>AVERAGE($I$6:I579)</f>
        <v>3882.2299549913077</v>
      </c>
      <c r="P579" s="47">
        <v>574</v>
      </c>
      <c r="Q579" s="71">
        <v>18</v>
      </c>
      <c r="R579" s="72">
        <v>13</v>
      </c>
      <c r="S579" s="73">
        <v>35</v>
      </c>
      <c r="T579" s="72">
        <v>9681</v>
      </c>
      <c r="U579" s="73">
        <v>40</v>
      </c>
      <c r="V579" s="86">
        <v>8117.6823993477801</v>
      </c>
      <c r="W579" s="47" t="s">
        <v>117</v>
      </c>
      <c r="Y579" s="72">
        <f>AVERAGE($T$6:T579)</f>
        <v>6343.2055749128922</v>
      </c>
      <c r="Z579" s="73">
        <f>AVERAGE($U$6:U579)</f>
        <v>26.601045296167246</v>
      </c>
      <c r="AA579" s="86">
        <f>AVERAGE($V$6:V579)</f>
        <v>4802.6590331702209</v>
      </c>
      <c r="AC579" s="47">
        <v>574</v>
      </c>
      <c r="AD579" s="74">
        <v>20</v>
      </c>
      <c r="AE579" s="74">
        <v>6</v>
      </c>
      <c r="AF579" s="73">
        <v>2</v>
      </c>
      <c r="AG579" s="72">
        <v>5822</v>
      </c>
      <c r="AH579" s="73">
        <v>16</v>
      </c>
      <c r="AI579" s="86">
        <v>4290.4565288860849</v>
      </c>
      <c r="AJ579" s="47" t="s">
        <v>117</v>
      </c>
      <c r="AM579" s="72">
        <f>AVERAGE($AG$6:AG579)</f>
        <v>9528.2613240418123</v>
      </c>
      <c r="AN579" s="73">
        <f>AVERAGE($AH$6:AH579)</f>
        <v>26.587108013937282</v>
      </c>
      <c r="AO579" s="47">
        <f>AVERAGE($AI$6:AI579)</f>
        <v>7981.5523985130631</v>
      </c>
    </row>
    <row r="580" spans="3:41" x14ac:dyDescent="0.35">
      <c r="C580" s="49">
        <v>575</v>
      </c>
      <c r="D580" s="74">
        <v>13</v>
      </c>
      <c r="E580" s="74">
        <v>11</v>
      </c>
      <c r="F580" s="73">
        <v>19</v>
      </c>
      <c r="G580" s="72">
        <v>4607</v>
      </c>
      <c r="H580" s="73">
        <v>21</v>
      </c>
      <c r="I580" s="86">
        <v>3060.9727612865586</v>
      </c>
      <c r="J580" s="47" t="s">
        <v>117</v>
      </c>
      <c r="L580" s="72">
        <f>AVERAGE($G$6:G580)</f>
        <v>5423.6852173913039</v>
      </c>
      <c r="M580" s="73">
        <f>AVERAGE($H$6:H580)</f>
        <v>25.996521739130436</v>
      </c>
      <c r="N580" s="86">
        <f>AVERAGE($I$6:I580)</f>
        <v>3880.8016816109516</v>
      </c>
      <c r="P580" s="47">
        <v>575</v>
      </c>
      <c r="Q580" s="71">
        <v>10</v>
      </c>
      <c r="R580" s="72">
        <v>12</v>
      </c>
      <c r="S580" s="73">
        <v>18</v>
      </c>
      <c r="T580" s="72">
        <v>4124</v>
      </c>
      <c r="U580" s="73">
        <v>16</v>
      </c>
      <c r="V580" s="86">
        <v>2614.598411386286</v>
      </c>
      <c r="W580" s="47" t="s">
        <v>117</v>
      </c>
      <c r="Y580" s="72">
        <f>AVERAGE($T$6:T580)</f>
        <v>6339.3460869565215</v>
      </c>
      <c r="Z580" s="73">
        <f>AVERAGE($U$6:U580)</f>
        <v>26.582608695652173</v>
      </c>
      <c r="AA580" s="86">
        <f>AVERAGE($V$6:V580)</f>
        <v>4798.8537103497265</v>
      </c>
      <c r="AC580" s="47">
        <v>575</v>
      </c>
      <c r="AD580" s="74">
        <v>16</v>
      </c>
      <c r="AE580" s="74">
        <v>11</v>
      </c>
      <c r="AF580" s="73">
        <v>5</v>
      </c>
      <c r="AG580" s="72">
        <v>3907</v>
      </c>
      <c r="AH580" s="73">
        <v>10</v>
      </c>
      <c r="AI580" s="86">
        <v>2407.0589914229508</v>
      </c>
      <c r="AJ580" s="47" t="s">
        <v>117</v>
      </c>
      <c r="AM580" s="72">
        <f>AVERAGE($AG$6:AG580)</f>
        <v>9518.4852173913041</v>
      </c>
      <c r="AN580" s="73">
        <f>AVERAGE($AH$6:AH580)</f>
        <v>26.558260869565217</v>
      </c>
      <c r="AO580" s="47">
        <f>AVERAGE($AI$6:AI580)</f>
        <v>7971.8576273702975</v>
      </c>
    </row>
    <row r="581" spans="3:41" x14ac:dyDescent="0.35">
      <c r="C581" s="49">
        <v>576</v>
      </c>
      <c r="D581" s="74">
        <v>15</v>
      </c>
      <c r="E581" s="74">
        <v>5</v>
      </c>
      <c r="F581" s="73">
        <v>27</v>
      </c>
      <c r="G581" s="72">
        <v>7585</v>
      </c>
      <c r="H581" s="73">
        <v>37</v>
      </c>
      <c r="I581" s="86">
        <v>6084.980903101613</v>
      </c>
      <c r="J581" s="47" t="s">
        <v>117</v>
      </c>
      <c r="L581" s="72">
        <f>AVERAGE($G$6:G581)</f>
        <v>5427.4375</v>
      </c>
      <c r="M581" s="73">
        <f>AVERAGE($H$6:H581)</f>
        <v>26.015625</v>
      </c>
      <c r="N581" s="86">
        <f>AVERAGE($I$6:I581)</f>
        <v>3884.6283816482619</v>
      </c>
      <c r="P581" s="47">
        <v>576</v>
      </c>
      <c r="Q581" s="71">
        <v>16</v>
      </c>
      <c r="R581" s="72">
        <v>10</v>
      </c>
      <c r="S581" s="73">
        <v>24</v>
      </c>
      <c r="T581" s="72">
        <v>7270</v>
      </c>
      <c r="U581" s="73">
        <v>30</v>
      </c>
      <c r="V581" s="86">
        <v>5732.5190400668453</v>
      </c>
      <c r="W581" s="47" t="s">
        <v>117</v>
      </c>
      <c r="Y581" s="72">
        <f>AVERAGE($T$6:T581)</f>
        <v>6340.9618055555557</v>
      </c>
      <c r="Z581" s="73">
        <f>AVERAGE($U$6:U581)</f>
        <v>26.588541666666668</v>
      </c>
      <c r="AA581" s="86">
        <f>AVERAGE($V$6:V581)</f>
        <v>4800.4746571027081</v>
      </c>
      <c r="AC581" s="47">
        <v>576</v>
      </c>
      <c r="AD581" s="74">
        <v>16</v>
      </c>
      <c r="AE581" s="74">
        <v>3</v>
      </c>
      <c r="AF581" s="73">
        <v>11</v>
      </c>
      <c r="AG581" s="72">
        <v>8511</v>
      </c>
      <c r="AH581" s="73">
        <v>24</v>
      </c>
      <c r="AI581" s="86">
        <v>6933.1821455084928</v>
      </c>
      <c r="AJ581" s="47" t="s">
        <v>117</v>
      </c>
      <c r="AM581" s="72">
        <f>AVERAGE($AG$6:AG581)</f>
        <v>9516.7361111111113</v>
      </c>
      <c r="AN581" s="73">
        <f>AVERAGE($AH$6:AH581)</f>
        <v>26.553819444444443</v>
      </c>
      <c r="AO581" s="47">
        <f>AVERAGE($AI$6:AI581)</f>
        <v>7970.0543713253992</v>
      </c>
    </row>
    <row r="582" spans="3:41" x14ac:dyDescent="0.35">
      <c r="C582" s="49">
        <v>577</v>
      </c>
      <c r="D582" s="74">
        <v>11</v>
      </c>
      <c r="E582" s="74">
        <v>8</v>
      </c>
      <c r="F582" s="73">
        <v>24</v>
      </c>
      <c r="G582" s="72">
        <v>5696</v>
      </c>
      <c r="H582" s="73">
        <v>27</v>
      </c>
      <c r="I582" s="86">
        <v>4191.4069130507833</v>
      </c>
      <c r="J582" s="47" t="s">
        <v>117</v>
      </c>
      <c r="L582" s="72">
        <f>AVERAGE($G$6:G582)</f>
        <v>5427.9029462738299</v>
      </c>
      <c r="M582" s="73">
        <f>AVERAGE($H$6:H582)</f>
        <v>26.017331022530328</v>
      </c>
      <c r="N582" s="86">
        <f>AVERAGE($I$6:I582)</f>
        <v>3885.160060212218</v>
      </c>
      <c r="P582" s="47">
        <v>577</v>
      </c>
      <c r="Q582" s="71">
        <v>16</v>
      </c>
      <c r="R582" s="72">
        <v>4</v>
      </c>
      <c r="S582" s="73">
        <v>21</v>
      </c>
      <c r="T582" s="72">
        <v>7738</v>
      </c>
      <c r="U582" s="73">
        <v>33</v>
      </c>
      <c r="V582" s="86">
        <v>6223.604811471494</v>
      </c>
      <c r="W582" s="47" t="s">
        <v>117</v>
      </c>
      <c r="Y582" s="72">
        <f>AVERAGE($T$6:T582)</f>
        <v>6343.3830155979203</v>
      </c>
      <c r="Z582" s="73">
        <f>AVERAGE($U$6:U582)</f>
        <v>26.599653379549395</v>
      </c>
      <c r="AA582" s="86">
        <f>AVERAGE($V$6:V582)</f>
        <v>4802.9410871796035</v>
      </c>
      <c r="AC582" s="47">
        <v>577</v>
      </c>
      <c r="AD582" s="74">
        <v>14</v>
      </c>
      <c r="AE582" s="74">
        <v>2</v>
      </c>
      <c r="AF582" s="73">
        <v>16</v>
      </c>
      <c r="AG582" s="72">
        <v>9874</v>
      </c>
      <c r="AH582" s="73">
        <v>28</v>
      </c>
      <c r="AI582" s="86">
        <v>8341.2639752625528</v>
      </c>
      <c r="AJ582" s="47" t="s">
        <v>117</v>
      </c>
      <c r="AM582" s="72">
        <f>AVERAGE($AG$6:AG582)</f>
        <v>9517.3552859618721</v>
      </c>
      <c r="AN582" s="73">
        <f>AVERAGE($AH$6:AH582)</f>
        <v>26.55632582322357</v>
      </c>
      <c r="AO582" s="47">
        <f>AVERAGE($AI$6:AI582)</f>
        <v>7970.6977155263303</v>
      </c>
    </row>
    <row r="583" spans="3:41" x14ac:dyDescent="0.35">
      <c r="C583" s="49">
        <v>578</v>
      </c>
      <c r="D583" s="74">
        <v>11</v>
      </c>
      <c r="E583" s="74">
        <v>6</v>
      </c>
      <c r="F583" s="73">
        <v>34</v>
      </c>
      <c r="G583" s="72">
        <v>8022</v>
      </c>
      <c r="H583" s="73">
        <v>39</v>
      </c>
      <c r="I583" s="86">
        <v>6488.2088672339105</v>
      </c>
      <c r="J583" s="47" t="s">
        <v>117</v>
      </c>
      <c r="L583" s="72">
        <f>AVERAGE($G$6:G583)</f>
        <v>5432.3910034602077</v>
      </c>
      <c r="M583" s="73">
        <f>AVERAGE($H$6:H583)</f>
        <v>26.039792387543251</v>
      </c>
      <c r="N583" s="86">
        <f>AVERAGE($I$6:I583)</f>
        <v>3889.663604861044</v>
      </c>
      <c r="P583" s="47">
        <v>578</v>
      </c>
      <c r="Q583" s="71">
        <v>13</v>
      </c>
      <c r="R583" s="72">
        <v>10</v>
      </c>
      <c r="S583" s="73">
        <v>34</v>
      </c>
      <c r="T583" s="72">
        <v>8880</v>
      </c>
      <c r="U583" s="73">
        <v>37</v>
      </c>
      <c r="V583" s="86">
        <v>7330.4467711205325</v>
      </c>
      <c r="W583" s="47" t="s">
        <v>117</v>
      </c>
      <c r="Y583" s="72">
        <f>AVERAGE($T$6:T583)</f>
        <v>6347.7716262975782</v>
      </c>
      <c r="Z583" s="73">
        <f>AVERAGE($U$6:U583)</f>
        <v>26.617647058823529</v>
      </c>
      <c r="AA583" s="86">
        <f>AVERAGE($V$6:V583)</f>
        <v>4807.3139343836538</v>
      </c>
      <c r="AC583" s="47">
        <v>578</v>
      </c>
      <c r="AD583" s="74">
        <v>18</v>
      </c>
      <c r="AE583" s="74">
        <v>7</v>
      </c>
      <c r="AF583" s="73">
        <v>16</v>
      </c>
      <c r="AG583" s="72">
        <v>9709</v>
      </c>
      <c r="AH583" s="73">
        <v>27</v>
      </c>
      <c r="AI583" s="86">
        <v>8095.2703843016352</v>
      </c>
      <c r="AJ583" s="47" t="s">
        <v>117</v>
      </c>
      <c r="AM583" s="72">
        <f>AVERAGE($AG$6:AG583)</f>
        <v>9517.6868512110723</v>
      </c>
      <c r="AN583" s="73">
        <f>AVERAGE($AH$6:AH583)</f>
        <v>26.557093425605537</v>
      </c>
      <c r="AO583" s="47">
        <f>AVERAGE($AI$6:AI583)</f>
        <v>7970.9132391747307</v>
      </c>
    </row>
    <row r="584" spans="3:41" x14ac:dyDescent="0.35">
      <c r="C584" s="49">
        <v>579</v>
      </c>
      <c r="D584" s="74">
        <v>8</v>
      </c>
      <c r="E584" s="74">
        <v>6</v>
      </c>
      <c r="F584" s="73">
        <v>23</v>
      </c>
      <c r="G584" s="72">
        <v>5222</v>
      </c>
      <c r="H584" s="73">
        <v>25</v>
      </c>
      <c r="I584" s="86">
        <v>3671.9069802572903</v>
      </c>
      <c r="J584" s="47" t="s">
        <v>117</v>
      </c>
      <c r="L584" s="72">
        <f>AVERAGE($G$6:G584)</f>
        <v>5432.0276338514677</v>
      </c>
      <c r="M584" s="73">
        <f>AVERAGE($H$6:H584)</f>
        <v>26.037996545768568</v>
      </c>
      <c r="N584" s="86">
        <f>AVERAGE($I$6:I584)</f>
        <v>3889.2875139722642</v>
      </c>
      <c r="P584" s="47">
        <v>579</v>
      </c>
      <c r="Q584" s="71">
        <v>12</v>
      </c>
      <c r="R584" s="72">
        <v>6</v>
      </c>
      <c r="S584" s="73">
        <v>2</v>
      </c>
      <c r="T584" s="72">
        <v>2062</v>
      </c>
      <c r="U584" s="73">
        <v>8</v>
      </c>
      <c r="V584" s="86">
        <v>467.26495443209865</v>
      </c>
      <c r="W584" s="47" t="s">
        <v>117</v>
      </c>
      <c r="Y584" s="72">
        <f>AVERAGE($T$6:T584)</f>
        <v>6340.369602763385</v>
      </c>
      <c r="Z584" s="73">
        <f>AVERAGE($U$6:U584)</f>
        <v>26.585492227979273</v>
      </c>
      <c r="AA584" s="86">
        <f>AVERAGE($V$6:V584)</f>
        <v>4799.818167578901</v>
      </c>
      <c r="AC584" s="47">
        <v>579</v>
      </c>
      <c r="AD584" s="74">
        <v>22</v>
      </c>
      <c r="AE584" s="74">
        <v>5</v>
      </c>
      <c r="AF584" s="73">
        <v>28</v>
      </c>
      <c r="AG584" s="72">
        <v>15935</v>
      </c>
      <c r="AH584" s="73">
        <v>45</v>
      </c>
      <c r="AI584" s="86">
        <v>14358.615132532783</v>
      </c>
      <c r="AJ584" s="47" t="s">
        <v>117</v>
      </c>
      <c r="AM584" s="72">
        <f>AVERAGE($AG$6:AG584)</f>
        <v>9528.7702936096721</v>
      </c>
      <c r="AN584" s="73">
        <f>AVERAGE($AH$6:AH584)</f>
        <v>26.588946459412782</v>
      </c>
      <c r="AO584" s="47">
        <f>AVERAGE($AI$6:AI584)</f>
        <v>7981.9455395086825</v>
      </c>
    </row>
    <row r="585" spans="3:41" x14ac:dyDescent="0.35">
      <c r="C585" s="49">
        <v>580</v>
      </c>
      <c r="D585" s="74">
        <v>12</v>
      </c>
      <c r="E585" s="74">
        <v>5</v>
      </c>
      <c r="F585" s="73">
        <v>16</v>
      </c>
      <c r="G585" s="72">
        <v>4785</v>
      </c>
      <c r="H585" s="73">
        <v>23</v>
      </c>
      <c r="I585" s="86">
        <v>3216.930676723945</v>
      </c>
      <c r="J585" s="47" t="s">
        <v>117</v>
      </c>
      <c r="L585" s="72">
        <f>AVERAGE($G$6:G585)</f>
        <v>5430.9120689655174</v>
      </c>
      <c r="M585" s="73">
        <f>AVERAGE($H$6:H585)</f>
        <v>26.032758620689656</v>
      </c>
      <c r="N585" s="86">
        <f>AVERAGE($I$6:I585)</f>
        <v>3888.1282780459737</v>
      </c>
      <c r="P585" s="47">
        <v>580</v>
      </c>
      <c r="Q585" s="71">
        <v>12</v>
      </c>
      <c r="R585" s="72">
        <v>6</v>
      </c>
      <c r="S585" s="73">
        <v>30</v>
      </c>
      <c r="T585" s="72">
        <v>8502</v>
      </c>
      <c r="U585" s="73">
        <v>36</v>
      </c>
      <c r="V585" s="86">
        <v>6996.2419302736835</v>
      </c>
      <c r="W585" s="47" t="s">
        <v>117</v>
      </c>
      <c r="Y585" s="72">
        <f>AVERAGE($T$6:T585)</f>
        <v>6344.0965517241375</v>
      </c>
      <c r="Z585" s="73">
        <f>AVERAGE($U$6:U585)</f>
        <v>26.601724137931033</v>
      </c>
      <c r="AA585" s="86">
        <f>AVERAGE($V$6:V585)</f>
        <v>4803.6051051007889</v>
      </c>
      <c r="AC585" s="47">
        <v>580</v>
      </c>
      <c r="AD585" s="74">
        <v>15</v>
      </c>
      <c r="AE585" s="74">
        <v>9</v>
      </c>
      <c r="AF585" s="73">
        <v>29</v>
      </c>
      <c r="AG585" s="72">
        <v>12583</v>
      </c>
      <c r="AH585" s="73">
        <v>35</v>
      </c>
      <c r="AI585" s="86">
        <v>11025.289044932808</v>
      </c>
      <c r="AJ585" s="47" t="s">
        <v>117</v>
      </c>
      <c r="AM585" s="72">
        <f>AVERAGE($AG$6:AG585)</f>
        <v>9534.0362068965514</v>
      </c>
      <c r="AN585" s="73">
        <f>AVERAGE($AH$6:AH585)</f>
        <v>26.603448275862068</v>
      </c>
      <c r="AO585" s="47">
        <f>AVERAGE($AI$6:AI585)</f>
        <v>7987.1926834835513</v>
      </c>
    </row>
    <row r="586" spans="3:41" x14ac:dyDescent="0.35">
      <c r="C586" s="49">
        <v>581</v>
      </c>
      <c r="D586" s="74">
        <v>6</v>
      </c>
      <c r="E586" s="74">
        <v>9</v>
      </c>
      <c r="F586" s="73">
        <v>22</v>
      </c>
      <c r="G586" s="72">
        <v>4133</v>
      </c>
      <c r="H586" s="73">
        <v>19</v>
      </c>
      <c r="I586" s="86">
        <v>2571.6019901955788</v>
      </c>
      <c r="J586" s="47" t="s">
        <v>117</v>
      </c>
      <c r="L586" s="72">
        <f>AVERAGE($G$6:G586)</f>
        <v>5428.6781411359725</v>
      </c>
      <c r="M586" s="73">
        <f>AVERAGE($H$6:H586)</f>
        <v>26.02065404475043</v>
      </c>
      <c r="N586" s="86">
        <f>AVERAGE($I$6:I586)</f>
        <v>3885.8623119739418</v>
      </c>
      <c r="P586" s="47">
        <v>581</v>
      </c>
      <c r="Q586" s="71">
        <v>14</v>
      </c>
      <c r="R586" s="72">
        <v>8</v>
      </c>
      <c r="S586" s="73">
        <v>11</v>
      </c>
      <c r="T586" s="72">
        <v>4206</v>
      </c>
      <c r="U586" s="73">
        <v>17</v>
      </c>
      <c r="V586" s="86">
        <v>2662.111279684691</v>
      </c>
      <c r="W586" s="47" t="s">
        <v>117</v>
      </c>
      <c r="Y586" s="72">
        <f>AVERAGE($T$6:T586)</f>
        <v>6340.4165232358</v>
      </c>
      <c r="Z586" s="73">
        <f>AVERAGE($U$6:U586)</f>
        <v>26.585197934595524</v>
      </c>
      <c r="AA586" s="86">
        <f>AVERAGE($V$6:V586)</f>
        <v>4799.9192293255455</v>
      </c>
      <c r="AC586" s="47">
        <v>581</v>
      </c>
      <c r="AD586" s="74">
        <v>12</v>
      </c>
      <c r="AE586" s="74">
        <v>5</v>
      </c>
      <c r="AF586" s="73">
        <v>5</v>
      </c>
      <c r="AG586" s="72">
        <v>4385</v>
      </c>
      <c r="AH586" s="73">
        <v>12</v>
      </c>
      <c r="AI586" s="86">
        <v>2835.9368458004792</v>
      </c>
      <c r="AJ586" s="47" t="s">
        <v>117</v>
      </c>
      <c r="AM586" s="72">
        <f>AVERAGE($AG$6:AG586)</f>
        <v>9525.1738382099829</v>
      </c>
      <c r="AN586" s="73">
        <f>AVERAGE($AH$6:AH586)</f>
        <v>26.578313253012048</v>
      </c>
      <c r="AO586" s="47">
        <f>AVERAGE($AI$6:AI586)</f>
        <v>7978.3264944341836</v>
      </c>
    </row>
    <row r="587" spans="3:41" x14ac:dyDescent="0.35">
      <c r="C587" s="49">
        <v>582</v>
      </c>
      <c r="D587" s="74">
        <v>20</v>
      </c>
      <c r="E587" s="74">
        <v>5</v>
      </c>
      <c r="F587" s="73">
        <v>34</v>
      </c>
      <c r="G587" s="72">
        <v>9985</v>
      </c>
      <c r="H587" s="73">
        <v>49</v>
      </c>
      <c r="I587" s="86">
        <v>8405.4664129067132</v>
      </c>
      <c r="J587" s="47" t="s">
        <v>117</v>
      </c>
      <c r="L587" s="72">
        <f>AVERAGE($G$6:G587)</f>
        <v>5436.5068728522338</v>
      </c>
      <c r="M587" s="73">
        <f>AVERAGE($H$6:H587)</f>
        <v>26.060137457044675</v>
      </c>
      <c r="N587" s="86">
        <f>AVERAGE($I$6:I587)</f>
        <v>3893.6279547590493</v>
      </c>
      <c r="P587" s="47">
        <v>582</v>
      </c>
      <c r="Q587" s="71">
        <v>13</v>
      </c>
      <c r="R587" s="72">
        <v>3</v>
      </c>
      <c r="S587" s="73">
        <v>17</v>
      </c>
      <c r="T587" s="72">
        <v>6321</v>
      </c>
      <c r="U587" s="73">
        <v>27</v>
      </c>
      <c r="V587" s="86">
        <v>4766.7001066526364</v>
      </c>
      <c r="W587" s="47" t="s">
        <v>117</v>
      </c>
      <c r="Y587" s="72">
        <f>AVERAGE($T$6:T587)</f>
        <v>6340.3831615120271</v>
      </c>
      <c r="Z587" s="73">
        <f>AVERAGE($U$6:U587)</f>
        <v>26.585910652920962</v>
      </c>
      <c r="AA587" s="86">
        <f>AVERAGE($V$6:V587)</f>
        <v>4799.8621517951797</v>
      </c>
      <c r="AC587" s="47">
        <v>582</v>
      </c>
      <c r="AD587" s="74">
        <v>24</v>
      </c>
      <c r="AE587" s="74">
        <v>7</v>
      </c>
      <c r="AF587" s="73">
        <v>1</v>
      </c>
      <c r="AG587" s="72">
        <v>6559</v>
      </c>
      <c r="AH587" s="73">
        <v>18</v>
      </c>
      <c r="AI587" s="86">
        <v>5049.7856690980052</v>
      </c>
      <c r="AJ587" s="47" t="s">
        <v>117</v>
      </c>
      <c r="AM587" s="72">
        <f>AVERAGE($AG$6:AG587)</f>
        <v>9520.0773195876282</v>
      </c>
      <c r="AN587" s="73">
        <f>AVERAGE($AH$6:AH587)</f>
        <v>26.563573883161514</v>
      </c>
      <c r="AO587" s="47">
        <f>AVERAGE($AI$6:AI587)</f>
        <v>7973.2946373459763</v>
      </c>
    </row>
    <row r="588" spans="3:41" x14ac:dyDescent="0.35">
      <c r="C588" s="49">
        <v>583</v>
      </c>
      <c r="D588" s="74">
        <v>16</v>
      </c>
      <c r="E588" s="74">
        <v>5</v>
      </c>
      <c r="F588" s="73">
        <v>23</v>
      </c>
      <c r="G588" s="72">
        <v>6985</v>
      </c>
      <c r="H588" s="73">
        <v>34</v>
      </c>
      <c r="I588" s="86">
        <v>5493.5954772833966</v>
      </c>
      <c r="J588" s="47" t="s">
        <v>117</v>
      </c>
      <c r="L588" s="72">
        <f>AVERAGE($G$6:G588)</f>
        <v>5439.1629502572896</v>
      </c>
      <c r="M588" s="73">
        <f>AVERAGE($H$6:H588)</f>
        <v>26.073756432246999</v>
      </c>
      <c r="N588" s="86">
        <f>AVERAGE($I$6:I588)</f>
        <v>3896.3723244374787</v>
      </c>
      <c r="P588" s="47">
        <v>583</v>
      </c>
      <c r="Q588" s="71">
        <v>17</v>
      </c>
      <c r="R588" s="72">
        <v>10</v>
      </c>
      <c r="S588" s="73">
        <v>9</v>
      </c>
      <c r="T588" s="72">
        <v>4050</v>
      </c>
      <c r="U588" s="73">
        <v>16</v>
      </c>
      <c r="V588" s="86">
        <v>2480.343169098122</v>
      </c>
      <c r="W588" s="47" t="s">
        <v>117</v>
      </c>
      <c r="Y588" s="72">
        <f>AVERAGE($T$6:T588)</f>
        <v>6336.454545454545</v>
      </c>
      <c r="Z588" s="73">
        <f>AVERAGE($U$6:U588)</f>
        <v>26.567753001715264</v>
      </c>
      <c r="AA588" s="86">
        <f>AVERAGE($V$6:V588)</f>
        <v>4795.8835600581351</v>
      </c>
      <c r="AC588" s="47">
        <v>583</v>
      </c>
      <c r="AD588" s="74">
        <v>15</v>
      </c>
      <c r="AE588" s="74">
        <v>5</v>
      </c>
      <c r="AF588" s="73">
        <v>19</v>
      </c>
      <c r="AG588" s="72">
        <v>10335</v>
      </c>
      <c r="AH588" s="73">
        <v>29</v>
      </c>
      <c r="AI588" s="86">
        <v>8844.9699889172098</v>
      </c>
      <c r="AJ588" s="47" t="s">
        <v>117</v>
      </c>
      <c r="AM588" s="72">
        <f>AVERAGE($AG$6:AG588)</f>
        <v>9521.4751286449391</v>
      </c>
      <c r="AN588" s="73">
        <f>AVERAGE($AH$6:AH588)</f>
        <v>26.567753001715264</v>
      </c>
      <c r="AO588" s="47">
        <f>AVERAGE($AI$6:AI588)</f>
        <v>7974.789792322942</v>
      </c>
    </row>
    <row r="589" spans="3:41" x14ac:dyDescent="0.35">
      <c r="C589" s="49">
        <v>584</v>
      </c>
      <c r="D589" s="74">
        <v>15</v>
      </c>
      <c r="E589" s="74">
        <v>8</v>
      </c>
      <c r="F589" s="73">
        <v>11</v>
      </c>
      <c r="G589" s="72">
        <v>3896</v>
      </c>
      <c r="H589" s="73">
        <v>18</v>
      </c>
      <c r="I589" s="86">
        <v>2429.5257107302318</v>
      </c>
      <c r="J589" s="47" t="s">
        <v>117</v>
      </c>
      <c r="L589" s="72">
        <f>AVERAGE($G$6:G589)</f>
        <v>5436.5205479452052</v>
      </c>
      <c r="M589" s="73">
        <f>AVERAGE($H$6:H589)</f>
        <v>26.059931506849313</v>
      </c>
      <c r="N589" s="86">
        <f>AVERAGE($I$6:I589)</f>
        <v>3893.8606007838707</v>
      </c>
      <c r="P589" s="47">
        <v>584</v>
      </c>
      <c r="Q589" s="71">
        <v>12</v>
      </c>
      <c r="R589" s="72">
        <v>13</v>
      </c>
      <c r="S589" s="73">
        <v>14</v>
      </c>
      <c r="T589" s="72">
        <v>3471</v>
      </c>
      <c r="U589" s="73">
        <v>13</v>
      </c>
      <c r="V589" s="86">
        <v>1902.6140234256427</v>
      </c>
      <c r="W589" s="47" t="s">
        <v>117</v>
      </c>
      <c r="Y589" s="72">
        <f>AVERAGE($T$6:T589)</f>
        <v>6331.5479452054797</v>
      </c>
      <c r="Z589" s="73">
        <f>AVERAGE($U$6:U589)</f>
        <v>26.544520547945204</v>
      </c>
      <c r="AA589" s="86">
        <f>AVERAGE($V$6:V589)</f>
        <v>4790.9293313995177</v>
      </c>
      <c r="AC589" s="47">
        <v>584</v>
      </c>
      <c r="AD589" s="74">
        <v>14</v>
      </c>
      <c r="AE589" s="74">
        <v>5</v>
      </c>
      <c r="AF589" s="73">
        <v>2</v>
      </c>
      <c r="AG589" s="72">
        <v>4035</v>
      </c>
      <c r="AH589" s="73">
        <v>11</v>
      </c>
      <c r="AI589" s="86">
        <v>2481.602223066423</v>
      </c>
      <c r="AJ589" s="47" t="s">
        <v>117</v>
      </c>
      <c r="AM589" s="72">
        <f>AVERAGE($AG$6:AG589)</f>
        <v>9512.0804794520554</v>
      </c>
      <c r="AN589" s="73">
        <f>AVERAGE($AH$6:AH589)</f>
        <v>26.541095890410958</v>
      </c>
      <c r="AO589" s="47">
        <f>AVERAGE($AI$6:AI589)</f>
        <v>7965.3836492249002</v>
      </c>
    </row>
    <row r="590" spans="3:41" x14ac:dyDescent="0.35">
      <c r="C590" s="49">
        <v>585</v>
      </c>
      <c r="D590" s="74">
        <v>14</v>
      </c>
      <c r="E590" s="74">
        <v>7</v>
      </c>
      <c r="F590" s="73">
        <v>19</v>
      </c>
      <c r="G590" s="72">
        <v>5459</v>
      </c>
      <c r="H590" s="73">
        <v>26</v>
      </c>
      <c r="I590" s="86">
        <v>3903.2775348112696</v>
      </c>
      <c r="J590" s="47" t="s">
        <v>117</v>
      </c>
      <c r="L590" s="72">
        <f>AVERAGE($G$6:G590)</f>
        <v>5436.5589743589744</v>
      </c>
      <c r="M590" s="73">
        <f>AVERAGE($H$6:H590)</f>
        <v>26.05982905982906</v>
      </c>
      <c r="N590" s="86">
        <f>AVERAGE($I$6:I590)</f>
        <v>3893.8766981069948</v>
      </c>
      <c r="P590" s="47">
        <v>585</v>
      </c>
      <c r="Q590" s="71">
        <v>16</v>
      </c>
      <c r="R590" s="72">
        <v>7</v>
      </c>
      <c r="S590" s="73">
        <v>16</v>
      </c>
      <c r="T590" s="72">
        <v>6009</v>
      </c>
      <c r="U590" s="73">
        <v>25</v>
      </c>
      <c r="V590" s="86">
        <v>4505.2139808987176</v>
      </c>
      <c r="W590" s="47" t="s">
        <v>117</v>
      </c>
      <c r="Y590" s="72">
        <f>AVERAGE($T$6:T590)</f>
        <v>6330.9965811965812</v>
      </c>
      <c r="Z590" s="73">
        <f>AVERAGE($U$6:U590)</f>
        <v>26.541880341880344</v>
      </c>
      <c r="AA590" s="86">
        <f>AVERAGE($V$6:V590)</f>
        <v>4790.4409290909698</v>
      </c>
      <c r="AC590" s="47">
        <v>585</v>
      </c>
      <c r="AD590" s="74">
        <v>14</v>
      </c>
      <c r="AE590" s="74">
        <v>6</v>
      </c>
      <c r="AF590" s="73">
        <v>17</v>
      </c>
      <c r="AG590" s="72">
        <v>8972</v>
      </c>
      <c r="AH590" s="73">
        <v>25</v>
      </c>
      <c r="AI590" s="86">
        <v>7453.7385308904813</v>
      </c>
      <c r="AJ590" s="47" t="s">
        <v>117</v>
      </c>
      <c r="AM590" s="72">
        <f>AVERAGE($AG$6:AG590)</f>
        <v>9511.1572649572645</v>
      </c>
      <c r="AN590" s="73">
        <f>AVERAGE($AH$6:AH590)</f>
        <v>26.53846153846154</v>
      </c>
      <c r="AO590" s="47">
        <f>AVERAGE($AI$6:AI590)</f>
        <v>7964.5090421850118</v>
      </c>
    </row>
    <row r="591" spans="3:41" x14ac:dyDescent="0.35">
      <c r="C591" s="49">
        <v>586</v>
      </c>
      <c r="D591" s="74">
        <v>15</v>
      </c>
      <c r="E591" s="74">
        <v>1</v>
      </c>
      <c r="F591" s="73">
        <v>7</v>
      </c>
      <c r="G591" s="72">
        <v>4237</v>
      </c>
      <c r="H591" s="73">
        <v>21</v>
      </c>
      <c r="I591" s="86">
        <v>2685.3865960293119</v>
      </c>
      <c r="J591" s="47" t="s">
        <v>117</v>
      </c>
      <c r="L591" s="72">
        <f>AVERAGE($G$6:G591)</f>
        <v>5434.5119453924917</v>
      </c>
      <c r="M591" s="73">
        <f>AVERAGE($H$6:H591)</f>
        <v>26.051194539249146</v>
      </c>
      <c r="N591" s="86">
        <f>AVERAGE($I$6:I591)</f>
        <v>3891.814428308227</v>
      </c>
      <c r="P591" s="47">
        <v>586</v>
      </c>
      <c r="Q591" s="71">
        <v>16</v>
      </c>
      <c r="R591" s="72">
        <v>3</v>
      </c>
      <c r="S591" s="73">
        <v>21</v>
      </c>
      <c r="T591" s="72">
        <v>7931</v>
      </c>
      <c r="U591" s="73">
        <v>34</v>
      </c>
      <c r="V591" s="86">
        <v>6423.8216971789079</v>
      </c>
      <c r="W591" s="47" t="s">
        <v>117</v>
      </c>
      <c r="Y591" s="72">
        <f>AVERAGE($T$6:T591)</f>
        <v>6333.7269624573382</v>
      </c>
      <c r="Z591" s="73">
        <f>AVERAGE($U$6:U591)</f>
        <v>26.554607508532424</v>
      </c>
      <c r="AA591" s="86">
        <f>AVERAGE($V$6:V591)</f>
        <v>4793.2282682856585</v>
      </c>
      <c r="AC591" s="47">
        <v>586</v>
      </c>
      <c r="AD591" s="74">
        <v>15</v>
      </c>
      <c r="AE591" s="74">
        <v>9</v>
      </c>
      <c r="AF591" s="73">
        <v>27</v>
      </c>
      <c r="AG591" s="72">
        <v>11883</v>
      </c>
      <c r="AH591" s="73">
        <v>33</v>
      </c>
      <c r="AI591" s="86">
        <v>10371.743843704062</v>
      </c>
      <c r="AJ591" s="47" t="s">
        <v>117</v>
      </c>
      <c r="AM591" s="72">
        <f>AVERAGE($AG$6:AG591)</f>
        <v>9515.2047781569963</v>
      </c>
      <c r="AN591" s="73">
        <f>AVERAGE($AH$6:AH591)</f>
        <v>26.549488054607508</v>
      </c>
      <c r="AO591" s="47">
        <f>AVERAGE($AI$6:AI591)</f>
        <v>7968.6169514026215</v>
      </c>
    </row>
    <row r="592" spans="3:41" x14ac:dyDescent="0.35">
      <c r="C592" s="49">
        <v>587</v>
      </c>
      <c r="D592" s="74">
        <v>16</v>
      </c>
      <c r="E592" s="74">
        <v>10</v>
      </c>
      <c r="F592" s="73">
        <v>2</v>
      </c>
      <c r="G592" s="72">
        <v>1970</v>
      </c>
      <c r="H592" s="73">
        <v>8</v>
      </c>
      <c r="I592" s="86">
        <v>400.99537539886796</v>
      </c>
      <c r="J592" s="47" t="s">
        <v>117</v>
      </c>
      <c r="L592" s="72">
        <f>AVERAGE($G$6:G592)</f>
        <v>5428.6098807495737</v>
      </c>
      <c r="M592" s="73">
        <f>AVERAGE($H$6:H592)</f>
        <v>26.020442930153322</v>
      </c>
      <c r="N592" s="86">
        <f>AVERAGE($I$6:I592)</f>
        <v>3885.8675474685178</v>
      </c>
      <c r="P592" s="47">
        <v>587</v>
      </c>
      <c r="Q592" s="71">
        <v>19</v>
      </c>
      <c r="R592" s="72">
        <v>4</v>
      </c>
      <c r="S592" s="73">
        <v>0</v>
      </c>
      <c r="T592" s="72">
        <v>3598</v>
      </c>
      <c r="U592" s="73">
        <v>15</v>
      </c>
      <c r="V592" s="86">
        <v>2060.0219789142957</v>
      </c>
      <c r="W592" s="47" t="s">
        <v>117</v>
      </c>
      <c r="Y592" s="72">
        <f>AVERAGE($T$6:T592)</f>
        <v>6329.0664395229987</v>
      </c>
      <c r="Z592" s="73">
        <f>AVERAGE($U$6:U592)</f>
        <v>26.534923339011925</v>
      </c>
      <c r="AA592" s="86">
        <f>AVERAGE($V$6:V592)</f>
        <v>4788.5720395133058</v>
      </c>
      <c r="AC592" s="47">
        <v>587</v>
      </c>
      <c r="AD592" s="74">
        <v>11</v>
      </c>
      <c r="AE592" s="74">
        <v>7</v>
      </c>
      <c r="AF592" s="73">
        <v>30</v>
      </c>
      <c r="AG592" s="72">
        <v>12159</v>
      </c>
      <c r="AH592" s="73">
        <v>34</v>
      </c>
      <c r="AI592" s="86">
        <v>10654.365630968645</v>
      </c>
      <c r="AJ592" s="47" t="s">
        <v>117</v>
      </c>
      <c r="AM592" s="72">
        <f>AVERAGE($AG$6:AG592)</f>
        <v>9519.708688245315</v>
      </c>
      <c r="AN592" s="73">
        <f>AVERAGE($AH$6:AH592)</f>
        <v>26.562180579216353</v>
      </c>
      <c r="AO592" s="47">
        <f>AVERAGE($AI$6:AI592)</f>
        <v>7973.1923324581003</v>
      </c>
    </row>
    <row r="593" spans="3:41" x14ac:dyDescent="0.35">
      <c r="C593" s="49">
        <v>588</v>
      </c>
      <c r="D593" s="74">
        <v>21</v>
      </c>
      <c r="E593" s="74">
        <v>8</v>
      </c>
      <c r="F593" s="73">
        <v>15</v>
      </c>
      <c r="G593" s="72">
        <v>5896</v>
      </c>
      <c r="H593" s="73">
        <v>28</v>
      </c>
      <c r="I593" s="86">
        <v>4420.9831422895813</v>
      </c>
      <c r="J593" s="47" t="s">
        <v>117</v>
      </c>
      <c r="L593" s="72">
        <f>AVERAGE($G$6:G593)</f>
        <v>5429.4047619047615</v>
      </c>
      <c r="M593" s="73">
        <f>AVERAGE($H$6:H593)</f>
        <v>26.023809523809526</v>
      </c>
      <c r="N593" s="86">
        <f>AVERAGE($I$6:I593)</f>
        <v>3886.7776080039284</v>
      </c>
      <c r="P593" s="47">
        <v>588</v>
      </c>
      <c r="Q593" s="71">
        <v>12</v>
      </c>
      <c r="R593" s="72">
        <v>7</v>
      </c>
      <c r="S593" s="73">
        <v>13</v>
      </c>
      <c r="T593" s="72">
        <v>4399</v>
      </c>
      <c r="U593" s="73">
        <v>18</v>
      </c>
      <c r="V593" s="86">
        <v>2831.4492320537606</v>
      </c>
      <c r="W593" s="47" t="s">
        <v>117</v>
      </c>
      <c r="Y593" s="72">
        <f>AVERAGE($T$6:T593)</f>
        <v>6325.7840136054419</v>
      </c>
      <c r="Z593" s="73">
        <f>AVERAGE($U$6:U593)</f>
        <v>26.520408163265305</v>
      </c>
      <c r="AA593" s="86">
        <f>AVERAGE($V$6:V593)</f>
        <v>4785.2435993645649</v>
      </c>
      <c r="AC593" s="47">
        <v>588</v>
      </c>
      <c r="AD593" s="74">
        <v>9</v>
      </c>
      <c r="AE593" s="74">
        <v>8</v>
      </c>
      <c r="AF593" s="73">
        <v>21</v>
      </c>
      <c r="AG593" s="72">
        <v>7996</v>
      </c>
      <c r="AH593" s="73">
        <v>22</v>
      </c>
      <c r="AI593" s="86">
        <v>6416.4892335444056</v>
      </c>
      <c r="AJ593" s="47" t="s">
        <v>117</v>
      </c>
      <c r="AM593" s="72">
        <f>AVERAGE($AG$6:AG593)</f>
        <v>9517.1173469387759</v>
      </c>
      <c r="AN593" s="73">
        <f>AVERAGE($AH$6:AH593)</f>
        <v>26.554421768707481</v>
      </c>
      <c r="AO593" s="47">
        <f>AVERAGE($AI$6:AI593)</f>
        <v>7970.5448782082467</v>
      </c>
    </row>
    <row r="594" spans="3:41" x14ac:dyDescent="0.35">
      <c r="C594" s="49">
        <v>589</v>
      </c>
      <c r="D594" s="74">
        <v>14</v>
      </c>
      <c r="E594" s="74">
        <v>4</v>
      </c>
      <c r="F594" s="73">
        <v>29</v>
      </c>
      <c r="G594" s="72">
        <v>7948</v>
      </c>
      <c r="H594" s="73">
        <v>39</v>
      </c>
      <c r="I594" s="86">
        <v>6454.7928728975985</v>
      </c>
      <c r="J594" s="47" t="s">
        <v>117</v>
      </c>
      <c r="L594" s="72">
        <f>AVERAGE($G$6:G594)</f>
        <v>5433.680814940577</v>
      </c>
      <c r="M594" s="73">
        <f>AVERAGE($H$6:H594)</f>
        <v>26.045840407470287</v>
      </c>
      <c r="N594" s="86">
        <f>AVERAGE($I$6:I594)</f>
        <v>3891.1375660088415</v>
      </c>
      <c r="P594" s="47">
        <v>589</v>
      </c>
      <c r="Q594" s="71">
        <v>11</v>
      </c>
      <c r="R594" s="72">
        <v>8</v>
      </c>
      <c r="S594" s="73">
        <v>12</v>
      </c>
      <c r="T594" s="72">
        <v>3746</v>
      </c>
      <c r="U594" s="73">
        <v>15</v>
      </c>
      <c r="V594" s="86">
        <v>2189.3003558979908</v>
      </c>
      <c r="W594" s="47" t="s">
        <v>117</v>
      </c>
      <c r="Y594" s="72">
        <f>AVERAGE($T$6:T594)</f>
        <v>6321.4040747028866</v>
      </c>
      <c r="Z594" s="73">
        <f>AVERAGE($U$6:U594)</f>
        <v>26.500848896434636</v>
      </c>
      <c r="AA594" s="86">
        <f>AVERAGE($V$6:V594)</f>
        <v>4780.8362254367785</v>
      </c>
      <c r="AC594" s="47">
        <v>589</v>
      </c>
      <c r="AD594" s="74">
        <v>15</v>
      </c>
      <c r="AE594" s="74">
        <v>5</v>
      </c>
      <c r="AF594" s="73">
        <v>4</v>
      </c>
      <c r="AG594" s="72">
        <v>5085</v>
      </c>
      <c r="AH594" s="73">
        <v>14</v>
      </c>
      <c r="AI594" s="86">
        <v>3556.6216812536195</v>
      </c>
      <c r="AJ594" s="47" t="s">
        <v>117</v>
      </c>
      <c r="AM594" s="72">
        <f>AVERAGE($AG$6:AG594)</f>
        <v>9509.5925297113754</v>
      </c>
      <c r="AN594" s="73">
        <f>AVERAGE($AH$6:AH594)</f>
        <v>26.533106960950764</v>
      </c>
      <c r="AO594" s="47">
        <f>AVERAGE($AI$6:AI594)</f>
        <v>7963.050950878951</v>
      </c>
    </row>
    <row r="595" spans="3:41" x14ac:dyDescent="0.35">
      <c r="C595" s="49">
        <v>590</v>
      </c>
      <c r="D595" s="74">
        <v>15</v>
      </c>
      <c r="E595" s="74">
        <v>6</v>
      </c>
      <c r="F595" s="73">
        <v>28</v>
      </c>
      <c r="G595" s="72">
        <v>7622</v>
      </c>
      <c r="H595" s="73">
        <v>37</v>
      </c>
      <c r="I595" s="86">
        <v>6071.5403574208431</v>
      </c>
      <c r="J595" s="47" t="s">
        <v>117</v>
      </c>
      <c r="L595" s="72">
        <f>AVERAGE($G$6:G595)</f>
        <v>5437.3898305084749</v>
      </c>
      <c r="M595" s="73">
        <f>AVERAGE($H$6:H595)</f>
        <v>26.064406779661017</v>
      </c>
      <c r="N595" s="86">
        <f>AVERAGE($I$6:I595)</f>
        <v>3894.8331639603871</v>
      </c>
      <c r="P595" s="47">
        <v>590</v>
      </c>
      <c r="Q595" s="71">
        <v>15</v>
      </c>
      <c r="R595" s="72">
        <v>6</v>
      </c>
      <c r="S595" s="73">
        <v>17</v>
      </c>
      <c r="T595" s="72">
        <v>6202</v>
      </c>
      <c r="U595" s="73">
        <v>26</v>
      </c>
      <c r="V595" s="86">
        <v>4634.5260699849077</v>
      </c>
      <c r="W595" s="47" t="s">
        <v>117</v>
      </c>
      <c r="Y595" s="72">
        <f>AVERAGE($T$6:T595)</f>
        <v>6321.2016949152539</v>
      </c>
      <c r="Z595" s="73">
        <f>AVERAGE($U$6:U595)</f>
        <v>26.5</v>
      </c>
      <c r="AA595" s="86">
        <f>AVERAGE($V$6:V595)</f>
        <v>4780.5882421224524</v>
      </c>
      <c r="AC595" s="47">
        <v>590</v>
      </c>
      <c r="AD595" s="74">
        <v>7</v>
      </c>
      <c r="AE595" s="74">
        <v>4</v>
      </c>
      <c r="AF595" s="73">
        <v>29</v>
      </c>
      <c r="AG595" s="72">
        <v>11348</v>
      </c>
      <c r="AH595" s="73">
        <v>32</v>
      </c>
      <c r="AI595" s="86">
        <v>9829.2367864827229</v>
      </c>
      <c r="AJ595" s="47" t="s">
        <v>117</v>
      </c>
      <c r="AM595" s="72">
        <f>AVERAGE($AG$6:AG595)</f>
        <v>9512.7084745762713</v>
      </c>
      <c r="AN595" s="73">
        <f>AVERAGE($AH$6:AH595)</f>
        <v>26.542372881355931</v>
      </c>
      <c r="AO595" s="47">
        <f>AVERAGE($AI$6:AI595)</f>
        <v>7966.2139777189577</v>
      </c>
    </row>
    <row r="596" spans="3:41" x14ac:dyDescent="0.35">
      <c r="C596" s="49">
        <v>591</v>
      </c>
      <c r="D596" s="74">
        <v>18</v>
      </c>
      <c r="E596" s="74">
        <v>4</v>
      </c>
      <c r="F596" s="73">
        <v>4</v>
      </c>
      <c r="G596" s="72">
        <v>3748</v>
      </c>
      <c r="H596" s="73">
        <v>18</v>
      </c>
      <c r="I596" s="86">
        <v>2199.210956499709</v>
      </c>
      <c r="J596" s="47" t="s">
        <v>117</v>
      </c>
      <c r="L596" s="72">
        <f>AVERAGE($G$6:G596)</f>
        <v>5434.5313028764804</v>
      </c>
      <c r="M596" s="73">
        <f>AVERAGE($H$6:H596)</f>
        <v>26.050761421319798</v>
      </c>
      <c r="N596" s="86">
        <f>AVERAGE($I$6:I596)</f>
        <v>3891.964090851317</v>
      </c>
      <c r="P596" s="47">
        <v>591</v>
      </c>
      <c r="Q596" s="71">
        <v>16</v>
      </c>
      <c r="R596" s="72">
        <v>8</v>
      </c>
      <c r="S596" s="73">
        <v>12</v>
      </c>
      <c r="T596" s="72">
        <v>4896</v>
      </c>
      <c r="U596" s="73">
        <v>20</v>
      </c>
      <c r="V596" s="86">
        <v>3339.4382802397968</v>
      </c>
      <c r="W596" s="47" t="s">
        <v>117</v>
      </c>
      <c r="Y596" s="72">
        <f>AVERAGE($T$6:T596)</f>
        <v>6318.7901861252112</v>
      </c>
      <c r="Z596" s="73">
        <f>AVERAGE($U$6:U596)</f>
        <v>26.489001692047378</v>
      </c>
      <c r="AA596" s="86">
        <f>AVERAGE($V$6:V596)</f>
        <v>4778.1497481091146</v>
      </c>
      <c r="AC596" s="47">
        <v>591</v>
      </c>
      <c r="AD596" s="74">
        <v>24</v>
      </c>
      <c r="AE596" s="74">
        <v>8</v>
      </c>
      <c r="AF596" s="73">
        <v>10</v>
      </c>
      <c r="AG596" s="72">
        <v>9396</v>
      </c>
      <c r="AH596" s="73">
        <v>26</v>
      </c>
      <c r="AI596" s="86">
        <v>7819.6934158090662</v>
      </c>
      <c r="AJ596" s="47" t="s">
        <v>117</v>
      </c>
      <c r="AM596" s="72">
        <f>AVERAGE($AG$6:AG596)</f>
        <v>9512.5109983079528</v>
      </c>
      <c r="AN596" s="73">
        <f>AVERAGE($AH$6:AH596)</f>
        <v>26.541455160744501</v>
      </c>
      <c r="AO596" s="47">
        <f>AVERAGE($AI$6:AI596)</f>
        <v>7965.966057986454</v>
      </c>
    </row>
    <row r="597" spans="3:41" x14ac:dyDescent="0.35">
      <c r="C597" s="49">
        <v>592</v>
      </c>
      <c r="D597" s="74">
        <v>11</v>
      </c>
      <c r="E597" s="74">
        <v>8</v>
      </c>
      <c r="F597" s="73">
        <v>16</v>
      </c>
      <c r="G597" s="72">
        <v>4096</v>
      </c>
      <c r="H597" s="73">
        <v>19</v>
      </c>
      <c r="I597" s="86">
        <v>2565.9084772675233</v>
      </c>
      <c r="J597" s="47" t="s">
        <v>117</v>
      </c>
      <c r="L597" s="72">
        <f>AVERAGE($G$6:G597)</f>
        <v>5432.27027027027</v>
      </c>
      <c r="M597" s="73">
        <f>AVERAGE($H$6:H597)</f>
        <v>26.038851351351351</v>
      </c>
      <c r="N597" s="86">
        <f>AVERAGE($I$6:I597)</f>
        <v>3889.7241320445878</v>
      </c>
      <c r="P597" s="47">
        <v>592</v>
      </c>
      <c r="Q597" s="71">
        <v>16</v>
      </c>
      <c r="R597" s="72">
        <v>8</v>
      </c>
      <c r="S597" s="73">
        <v>34</v>
      </c>
      <c r="T597" s="72">
        <v>9956</v>
      </c>
      <c r="U597" s="73">
        <v>42</v>
      </c>
      <c r="V597" s="86">
        <v>8425.9916294219947</v>
      </c>
      <c r="W597" s="47" t="s">
        <v>117</v>
      </c>
      <c r="Y597" s="72">
        <f>AVERAGE($T$6:T597)</f>
        <v>6324.9341216216217</v>
      </c>
      <c r="Z597" s="73">
        <f>AVERAGE($U$6:U597)</f>
        <v>26.515202702702702</v>
      </c>
      <c r="AA597" s="86">
        <f>AVERAGE($V$6:V597)</f>
        <v>4784.3116431789003</v>
      </c>
      <c r="AC597" s="47">
        <v>592</v>
      </c>
      <c r="AD597" s="74">
        <v>13</v>
      </c>
      <c r="AE597" s="74">
        <v>10</v>
      </c>
      <c r="AF597" s="73">
        <v>30</v>
      </c>
      <c r="AG597" s="72">
        <v>11920</v>
      </c>
      <c r="AH597" s="73">
        <v>33</v>
      </c>
      <c r="AI597" s="86">
        <v>10370.102086205557</v>
      </c>
      <c r="AJ597" s="47" t="s">
        <v>117</v>
      </c>
      <c r="AM597" s="72">
        <f>AVERAGE($AG$6:AG597)</f>
        <v>9516.5777027027034</v>
      </c>
      <c r="AN597" s="73">
        <f>AVERAGE($AH$6:AH597)</f>
        <v>26.552364864864863</v>
      </c>
      <c r="AO597" s="47">
        <f>AVERAGE($AI$6:AI597)</f>
        <v>7970.0270985746629</v>
      </c>
    </row>
    <row r="598" spans="3:41" x14ac:dyDescent="0.35">
      <c r="C598" s="49">
        <v>593</v>
      </c>
      <c r="D598" s="74">
        <v>14</v>
      </c>
      <c r="E598" s="74">
        <v>6</v>
      </c>
      <c r="F598" s="73">
        <v>34</v>
      </c>
      <c r="G598" s="72">
        <v>8622</v>
      </c>
      <c r="H598" s="73">
        <v>42</v>
      </c>
      <c r="I598" s="86">
        <v>7058.9641497933662</v>
      </c>
      <c r="J598" s="47" t="s">
        <v>117</v>
      </c>
      <c r="L598" s="72">
        <f>AVERAGE($G$6:G598)</f>
        <v>5437.6492411467116</v>
      </c>
      <c r="M598" s="73">
        <f>AVERAGE($H$6:H598)</f>
        <v>26.065767284991569</v>
      </c>
      <c r="N598" s="86">
        <f>AVERAGE($I$6:I598)</f>
        <v>3895.0685502869969</v>
      </c>
      <c r="P598" s="47">
        <v>593</v>
      </c>
      <c r="Q598" s="71">
        <v>11</v>
      </c>
      <c r="R598" s="72">
        <v>4</v>
      </c>
      <c r="S598" s="73">
        <v>27</v>
      </c>
      <c r="T598" s="72">
        <v>7968</v>
      </c>
      <c r="U598" s="73">
        <v>34</v>
      </c>
      <c r="V598" s="86">
        <v>6421.9273948866185</v>
      </c>
      <c r="W598" s="47" t="s">
        <v>117</v>
      </c>
      <c r="Y598" s="72">
        <f>AVERAGE($T$6:T598)</f>
        <v>6327.7048903878585</v>
      </c>
      <c r="Z598" s="73">
        <f>AVERAGE($U$6:U598)</f>
        <v>26.527824620573355</v>
      </c>
      <c r="AA598" s="86">
        <f>AVERAGE($V$6:V598)</f>
        <v>4787.0732211750346</v>
      </c>
      <c r="AC598" s="47">
        <v>593</v>
      </c>
      <c r="AD598" s="74">
        <v>9</v>
      </c>
      <c r="AE598" s="74">
        <v>6</v>
      </c>
      <c r="AF598" s="73">
        <v>11</v>
      </c>
      <c r="AG598" s="72">
        <v>5122</v>
      </c>
      <c r="AH598" s="73">
        <v>14</v>
      </c>
      <c r="AI598" s="86">
        <v>3553.6815457913381</v>
      </c>
      <c r="AJ598" s="47" t="s">
        <v>117</v>
      </c>
      <c r="AM598" s="72">
        <f>AVERAGE($AG$6:AG598)</f>
        <v>9509.1669477234409</v>
      </c>
      <c r="AN598" s="73">
        <f>AVERAGE($AH$6:AH598)</f>
        <v>26.531197301854974</v>
      </c>
      <c r="AO598" s="47">
        <f>AVERAGE($AI$6:AI598)</f>
        <v>7962.5796355851462</v>
      </c>
    </row>
    <row r="599" spans="3:41" x14ac:dyDescent="0.35">
      <c r="C599" s="49">
        <v>594</v>
      </c>
      <c r="D599" s="74">
        <v>21</v>
      </c>
      <c r="E599" s="74">
        <v>6</v>
      </c>
      <c r="F599" s="73">
        <v>25</v>
      </c>
      <c r="G599" s="72">
        <v>8222</v>
      </c>
      <c r="H599" s="73">
        <v>40</v>
      </c>
      <c r="I599" s="86">
        <v>6680.8304781281986</v>
      </c>
      <c r="J599" s="47" t="s">
        <v>117</v>
      </c>
      <c r="L599" s="72">
        <f>AVERAGE($G$6:G599)</f>
        <v>5442.3367003367002</v>
      </c>
      <c r="M599" s="73">
        <f>AVERAGE($H$6:H599)</f>
        <v>26.089225589225588</v>
      </c>
      <c r="N599" s="86">
        <f>AVERAGE($I$6:I599)</f>
        <v>3899.758385182352</v>
      </c>
      <c r="P599" s="47">
        <v>594</v>
      </c>
      <c r="Q599" s="71">
        <v>17</v>
      </c>
      <c r="R599" s="72">
        <v>3</v>
      </c>
      <c r="S599" s="73">
        <v>8</v>
      </c>
      <c r="T599" s="72">
        <v>5171</v>
      </c>
      <c r="U599" s="73">
        <v>22</v>
      </c>
      <c r="V599" s="86">
        <v>3604.4605644846724</v>
      </c>
      <c r="W599" s="47" t="s">
        <v>117</v>
      </c>
      <c r="Y599" s="72">
        <f>AVERAGE($T$6:T599)</f>
        <v>6325.757575757576</v>
      </c>
      <c r="Z599" s="73">
        <f>AVERAGE($U$6:U599)</f>
        <v>26.520202020202021</v>
      </c>
      <c r="AA599" s="86">
        <f>AVERAGE($V$6:V599)</f>
        <v>4785.082290776566</v>
      </c>
      <c r="AC599" s="47">
        <v>594</v>
      </c>
      <c r="AD599" s="74">
        <v>13</v>
      </c>
      <c r="AE599" s="74">
        <v>5</v>
      </c>
      <c r="AF599" s="73">
        <v>16</v>
      </c>
      <c r="AG599" s="72">
        <v>8585</v>
      </c>
      <c r="AH599" s="73">
        <v>24</v>
      </c>
      <c r="AI599" s="86">
        <v>7087.0397889428114</v>
      </c>
      <c r="AJ599" s="47" t="s">
        <v>117</v>
      </c>
      <c r="AM599" s="72">
        <f>AVERAGE($AG$6:AG599)</f>
        <v>9507.6111111111113</v>
      </c>
      <c r="AN599" s="73">
        <f>AVERAGE($AH$6:AH599)</f>
        <v>26.526936026936028</v>
      </c>
      <c r="AO599" s="47">
        <f>AVERAGE($AI$6:AI599)</f>
        <v>7961.1056627793514</v>
      </c>
    </row>
    <row r="600" spans="3:41" x14ac:dyDescent="0.35">
      <c r="C600" s="49">
        <v>595</v>
      </c>
      <c r="D600" s="74">
        <v>18</v>
      </c>
      <c r="E600" s="74">
        <v>9</v>
      </c>
      <c r="F600" s="73">
        <v>30</v>
      </c>
      <c r="G600" s="72">
        <v>8133</v>
      </c>
      <c r="H600" s="73">
        <v>39</v>
      </c>
      <c r="I600" s="86">
        <v>6622.8232165636236</v>
      </c>
      <c r="J600" s="47" t="s">
        <v>117</v>
      </c>
      <c r="L600" s="72">
        <f>AVERAGE($G$6:G600)</f>
        <v>5446.8588235294119</v>
      </c>
      <c r="M600" s="73">
        <f>AVERAGE($H$6:H600)</f>
        <v>26.110924369747899</v>
      </c>
      <c r="N600" s="86">
        <f>AVERAGE($I$6:I600)</f>
        <v>3904.3349647308919</v>
      </c>
      <c r="P600" s="47">
        <v>595</v>
      </c>
      <c r="Q600" s="71">
        <v>21</v>
      </c>
      <c r="R600" s="72">
        <v>9</v>
      </c>
      <c r="S600" s="73">
        <v>21</v>
      </c>
      <c r="T600" s="72">
        <v>7923</v>
      </c>
      <c r="U600" s="73">
        <v>33</v>
      </c>
      <c r="V600" s="86">
        <v>6362.9444976718514</v>
      </c>
      <c r="W600" s="47" t="s">
        <v>117</v>
      </c>
      <c r="Y600" s="72">
        <f>AVERAGE($T$6:T600)</f>
        <v>6328.4420168067227</v>
      </c>
      <c r="Z600" s="73">
        <f>AVERAGE($U$6:U600)</f>
        <v>26.531092436974792</v>
      </c>
      <c r="AA600" s="86">
        <f>AVERAGE($V$6:V600)</f>
        <v>4787.7341600318523</v>
      </c>
      <c r="AC600" s="47">
        <v>595</v>
      </c>
      <c r="AD600" s="74">
        <v>16</v>
      </c>
      <c r="AE600" s="74">
        <v>6</v>
      </c>
      <c r="AF600" s="73">
        <v>14</v>
      </c>
      <c r="AG600" s="72">
        <v>8622</v>
      </c>
      <c r="AH600" s="73">
        <v>24</v>
      </c>
      <c r="AI600" s="86">
        <v>7051.396374673026</v>
      </c>
      <c r="AJ600" s="47" t="s">
        <v>117</v>
      </c>
      <c r="AM600" s="72">
        <f>AVERAGE($AG$6:AG600)</f>
        <v>9506.1226890756298</v>
      </c>
      <c r="AN600" s="73">
        <f>AVERAGE($AH$6:AH600)</f>
        <v>26.522689075630254</v>
      </c>
      <c r="AO600" s="47">
        <f>AVERAGE($AI$6:AI600)</f>
        <v>7959.5767396060628</v>
      </c>
    </row>
    <row r="601" spans="3:41" x14ac:dyDescent="0.35">
      <c r="C601" s="49">
        <v>596</v>
      </c>
      <c r="D601" s="74">
        <v>11</v>
      </c>
      <c r="E601" s="74">
        <v>6</v>
      </c>
      <c r="F601" s="73">
        <v>10</v>
      </c>
      <c r="G601" s="72">
        <v>3222</v>
      </c>
      <c r="H601" s="73">
        <v>15</v>
      </c>
      <c r="I601" s="86">
        <v>1665.5360791405581</v>
      </c>
      <c r="J601" s="47" t="s">
        <v>117</v>
      </c>
      <c r="L601" s="72">
        <f>AVERAGE($G$6:G601)</f>
        <v>5443.1258389261748</v>
      </c>
      <c r="M601" s="73">
        <f>AVERAGE($H$6:H601)</f>
        <v>26.09228187919463</v>
      </c>
      <c r="N601" s="86">
        <f>AVERAGE($I$6:I601)</f>
        <v>3900.5785907617801</v>
      </c>
      <c r="P601" s="47">
        <v>596</v>
      </c>
      <c r="Q601" s="71">
        <v>13</v>
      </c>
      <c r="R601" s="72">
        <v>1</v>
      </c>
      <c r="S601" s="73">
        <v>31</v>
      </c>
      <c r="T601" s="72">
        <v>9927</v>
      </c>
      <c r="U601" s="73">
        <v>43</v>
      </c>
      <c r="V601" s="86">
        <v>8407.3100969119532</v>
      </c>
      <c r="W601" s="47" t="s">
        <v>117</v>
      </c>
      <c r="Y601" s="72">
        <f>AVERAGE($T$6:T601)</f>
        <v>6334.479865771812</v>
      </c>
      <c r="Z601" s="73">
        <f>AVERAGE($U$6:U601)</f>
        <v>26.558724832214764</v>
      </c>
      <c r="AA601" s="86">
        <f>AVERAGE($V$6:V601)</f>
        <v>4793.8072740199068</v>
      </c>
      <c r="AC601" s="47">
        <v>596</v>
      </c>
      <c r="AD601" s="74">
        <v>16</v>
      </c>
      <c r="AE601" s="74">
        <v>3</v>
      </c>
      <c r="AF601" s="73">
        <v>35</v>
      </c>
      <c r="AG601" s="72">
        <v>16911</v>
      </c>
      <c r="AH601" s="73">
        <v>48</v>
      </c>
      <c r="AI601" s="86">
        <v>15339.178036401914</v>
      </c>
      <c r="AJ601" s="47" t="s">
        <v>117</v>
      </c>
      <c r="AM601" s="72">
        <f>AVERAGE($AG$6:AG601)</f>
        <v>9518.5469798657723</v>
      </c>
      <c r="AN601" s="73">
        <f>AVERAGE($AH$6:AH601)</f>
        <v>26.558724832214764</v>
      </c>
      <c r="AO601" s="47">
        <f>AVERAGE($AI$6:AI601)</f>
        <v>7971.9586209765257</v>
      </c>
    </row>
    <row r="602" spans="3:41" x14ac:dyDescent="0.35">
      <c r="C602" s="49">
        <v>597</v>
      </c>
      <c r="D602" s="74">
        <v>18</v>
      </c>
      <c r="E602" s="74">
        <v>4</v>
      </c>
      <c r="F602" s="73">
        <v>14</v>
      </c>
      <c r="G602" s="72">
        <v>5748</v>
      </c>
      <c r="H602" s="73">
        <v>28</v>
      </c>
      <c r="I602" s="86">
        <v>4208.3573242984667</v>
      </c>
      <c r="J602" s="47" t="s">
        <v>117</v>
      </c>
      <c r="L602" s="72">
        <f>AVERAGE($G$6:G602)</f>
        <v>5443.6365159128982</v>
      </c>
      <c r="M602" s="73">
        <f>AVERAGE($H$6:H602)</f>
        <v>26.095477386934672</v>
      </c>
      <c r="N602" s="86">
        <f>AVERAGE($I$6:I602)</f>
        <v>3901.0941330290111</v>
      </c>
      <c r="P602" s="47">
        <v>597</v>
      </c>
      <c r="Q602" s="71">
        <v>20</v>
      </c>
      <c r="R602" s="72">
        <v>5</v>
      </c>
      <c r="S602" s="73">
        <v>14</v>
      </c>
      <c r="T602" s="72">
        <v>6855</v>
      </c>
      <c r="U602" s="73">
        <v>29</v>
      </c>
      <c r="V602" s="86">
        <v>5301.1444945649137</v>
      </c>
      <c r="W602" s="47" t="s">
        <v>117</v>
      </c>
      <c r="Y602" s="72">
        <f>AVERAGE($T$6:T602)</f>
        <v>6335.3517587939696</v>
      </c>
      <c r="Z602" s="73">
        <f>AVERAGE($U$6:U602)</f>
        <v>26.562814070351759</v>
      </c>
      <c r="AA602" s="86">
        <f>AVERAGE($V$6:V602)</f>
        <v>4794.6570851095967</v>
      </c>
      <c r="AC602" s="47">
        <v>597</v>
      </c>
      <c r="AD602" s="74">
        <v>15</v>
      </c>
      <c r="AE602" s="74">
        <v>11</v>
      </c>
      <c r="AF602" s="73">
        <v>24</v>
      </c>
      <c r="AG602" s="72">
        <v>10207</v>
      </c>
      <c r="AH602" s="73">
        <v>28</v>
      </c>
      <c r="AI602" s="86">
        <v>8739.9034734611796</v>
      </c>
      <c r="AJ602" s="47" t="s">
        <v>117</v>
      </c>
      <c r="AM602" s="72">
        <f>AVERAGE($AG$6:AG602)</f>
        <v>9519.7001675041884</v>
      </c>
      <c r="AN602" s="73">
        <f>AVERAGE($AH$6:AH602)</f>
        <v>26.561139028475711</v>
      </c>
      <c r="AO602" s="47">
        <f>AVERAGE($AI$6:AI602)</f>
        <v>7973.2449607629314</v>
      </c>
    </row>
    <row r="603" spans="3:41" x14ac:dyDescent="0.35">
      <c r="C603" s="49">
        <v>598</v>
      </c>
      <c r="D603" s="74">
        <v>19</v>
      </c>
      <c r="E603" s="74">
        <v>6</v>
      </c>
      <c r="F603" s="73">
        <v>15</v>
      </c>
      <c r="G603" s="72">
        <v>5822</v>
      </c>
      <c r="H603" s="73">
        <v>28</v>
      </c>
      <c r="I603" s="86">
        <v>4317.3065220142053</v>
      </c>
      <c r="J603" s="47" t="s">
        <v>117</v>
      </c>
      <c r="L603" s="72">
        <f>AVERAGE($G$6:G603)</f>
        <v>5444.2692307692305</v>
      </c>
      <c r="M603" s="73">
        <f>AVERAGE($H$6:H603)</f>
        <v>26.098662207357858</v>
      </c>
      <c r="N603" s="86">
        <f>AVERAGE($I$6:I603)</f>
        <v>3901.7901403684509</v>
      </c>
      <c r="P603" s="47">
        <v>598</v>
      </c>
      <c r="Q603" s="71">
        <v>8</v>
      </c>
      <c r="R603" s="72">
        <v>4</v>
      </c>
      <c r="S603" s="73">
        <v>21</v>
      </c>
      <c r="T603" s="72">
        <v>5898</v>
      </c>
      <c r="U603" s="73">
        <v>25</v>
      </c>
      <c r="V603" s="86">
        <v>4344.2340830018948</v>
      </c>
      <c r="W603" s="47" t="s">
        <v>117</v>
      </c>
      <c r="Y603" s="72">
        <f>AVERAGE($T$6:T603)</f>
        <v>6334.6204013377928</v>
      </c>
      <c r="Z603" s="73">
        <f>AVERAGE($U$6:U603)</f>
        <v>26.560200668896321</v>
      </c>
      <c r="AA603" s="86">
        <f>AVERAGE($V$6:V603)</f>
        <v>4793.9038693870089</v>
      </c>
      <c r="AC603" s="47">
        <v>598</v>
      </c>
      <c r="AD603" s="74">
        <v>17</v>
      </c>
      <c r="AE603" s="74">
        <v>5</v>
      </c>
      <c r="AF603" s="73">
        <v>22</v>
      </c>
      <c r="AG603" s="72">
        <v>12085</v>
      </c>
      <c r="AH603" s="73">
        <v>34</v>
      </c>
      <c r="AI603" s="86">
        <v>10534.210800817926</v>
      </c>
      <c r="AJ603" s="47" t="s">
        <v>117</v>
      </c>
      <c r="AM603" s="72">
        <f>AVERAGE($AG$6:AG603)</f>
        <v>9523.9899665551839</v>
      </c>
      <c r="AN603" s="73">
        <f>AVERAGE($AH$6:AH603)</f>
        <v>26.573578595317727</v>
      </c>
      <c r="AO603" s="47">
        <f>AVERAGE($AI$6:AI603)</f>
        <v>7977.5275123349302</v>
      </c>
    </row>
    <row r="604" spans="3:41" x14ac:dyDescent="0.35">
      <c r="C604" s="49">
        <v>599</v>
      </c>
      <c r="D604" s="74">
        <v>12</v>
      </c>
      <c r="E604" s="74">
        <v>7</v>
      </c>
      <c r="F604" s="73">
        <v>26</v>
      </c>
      <c r="G604" s="72">
        <v>6459</v>
      </c>
      <c r="H604" s="73">
        <v>31</v>
      </c>
      <c r="I604" s="86">
        <v>4921.2951116099657</v>
      </c>
      <c r="J604" s="47" t="s">
        <v>117</v>
      </c>
      <c r="L604" s="72">
        <f>AVERAGE($G$6:G604)</f>
        <v>5445.9632721202006</v>
      </c>
      <c r="M604" s="73">
        <f>AVERAGE($H$6:H604)</f>
        <v>26.106844741235392</v>
      </c>
      <c r="N604" s="86">
        <f>AVERAGE($I$6:I604)</f>
        <v>3903.4921520065836</v>
      </c>
      <c r="P604" s="47">
        <v>599</v>
      </c>
      <c r="Q604" s="71">
        <v>17</v>
      </c>
      <c r="R604" s="72">
        <v>4</v>
      </c>
      <c r="S604" s="73">
        <v>15</v>
      </c>
      <c r="T604" s="72">
        <v>6588</v>
      </c>
      <c r="U604" s="73">
        <v>28</v>
      </c>
      <c r="V604" s="86">
        <v>5025.8817040633285</v>
      </c>
      <c r="W604" s="47" t="s">
        <v>117</v>
      </c>
      <c r="Y604" s="72">
        <f>AVERAGE($T$6:T604)</f>
        <v>6335.0434056761269</v>
      </c>
      <c r="Z604" s="73">
        <f>AVERAGE($U$6:U604)</f>
        <v>26.562604340567614</v>
      </c>
      <c r="AA604" s="86">
        <f>AVERAGE($V$6:V604)</f>
        <v>4794.2911445701075</v>
      </c>
      <c r="AC604" s="47">
        <v>599</v>
      </c>
      <c r="AD604" s="74">
        <v>19</v>
      </c>
      <c r="AE604" s="74">
        <v>5</v>
      </c>
      <c r="AF604" s="73">
        <v>21</v>
      </c>
      <c r="AG604" s="72">
        <v>12435</v>
      </c>
      <c r="AH604" s="73">
        <v>35</v>
      </c>
      <c r="AI604" s="86">
        <v>10860.967691599046</v>
      </c>
      <c r="AJ604" s="47" t="s">
        <v>117</v>
      </c>
      <c r="AM604" s="72">
        <f>AVERAGE($AG$6:AG604)</f>
        <v>9528.8497495826377</v>
      </c>
      <c r="AN604" s="73">
        <f>AVERAGE($AH$6:AH604)</f>
        <v>26.587646076794659</v>
      </c>
      <c r="AO604" s="47">
        <f>AVERAGE($AI$6:AI604)</f>
        <v>7982.3412688946373</v>
      </c>
    </row>
    <row r="605" spans="3:41" x14ac:dyDescent="0.35">
      <c r="C605" s="49">
        <v>600</v>
      </c>
      <c r="D605" s="74">
        <v>10</v>
      </c>
      <c r="E605" s="74">
        <v>3</v>
      </c>
      <c r="F605" s="73">
        <v>35</v>
      </c>
      <c r="G605" s="72">
        <v>8511</v>
      </c>
      <c r="H605" s="73">
        <v>42</v>
      </c>
      <c r="I605" s="86">
        <v>6932.2678509066909</v>
      </c>
      <c r="J605" s="47" t="s">
        <v>117</v>
      </c>
      <c r="L605" s="72">
        <f>AVERAGE($G$6:G605)</f>
        <v>5451.0716666666667</v>
      </c>
      <c r="M605" s="73">
        <f>AVERAGE($H$6:H605)</f>
        <v>26.133333333333333</v>
      </c>
      <c r="N605" s="86">
        <f>AVERAGE($I$6:I605)</f>
        <v>3908.5401115047503</v>
      </c>
      <c r="P605" s="47">
        <v>600</v>
      </c>
      <c r="Q605" s="71">
        <v>13</v>
      </c>
      <c r="R605" s="72">
        <v>2</v>
      </c>
      <c r="S605" s="73">
        <v>11</v>
      </c>
      <c r="T605" s="72">
        <v>5134</v>
      </c>
      <c r="U605" s="73">
        <v>22</v>
      </c>
      <c r="V605" s="86">
        <v>3551.1219561089765</v>
      </c>
      <c r="W605" s="47" t="s">
        <v>117</v>
      </c>
      <c r="Y605" s="72">
        <f>AVERAGE($T$6:T605)</f>
        <v>6333.041666666667</v>
      </c>
      <c r="Z605" s="73">
        <f>AVERAGE($U$6:U605)</f>
        <v>26.555</v>
      </c>
      <c r="AA605" s="86">
        <f>AVERAGE($V$6:V605)</f>
        <v>4792.219195922672</v>
      </c>
      <c r="AC605" s="47">
        <v>600</v>
      </c>
      <c r="AD605" s="74">
        <v>18</v>
      </c>
      <c r="AE605" s="74">
        <v>5</v>
      </c>
      <c r="AF605" s="73">
        <v>25</v>
      </c>
      <c r="AG605" s="72">
        <v>13485</v>
      </c>
      <c r="AH605" s="73">
        <v>38</v>
      </c>
      <c r="AI605" s="86">
        <v>11988.195203511455</v>
      </c>
      <c r="AJ605" s="47" t="s">
        <v>117</v>
      </c>
      <c r="AM605" s="72">
        <f>AVERAGE($AG$6:AG605)</f>
        <v>9535.4433333333327</v>
      </c>
      <c r="AN605" s="73">
        <f>AVERAGE($AH$6:AH605)</f>
        <v>26.606666666666666</v>
      </c>
      <c r="AO605" s="47">
        <f>AVERAGE($AI$6:AI605)</f>
        <v>7989.0176921189977</v>
      </c>
    </row>
    <row r="606" spans="3:41" x14ac:dyDescent="0.35">
      <c r="C606" s="49">
        <v>601</v>
      </c>
      <c r="D606" s="74">
        <v>14</v>
      </c>
      <c r="E606" s="74">
        <v>6</v>
      </c>
      <c r="F606" s="73">
        <v>7</v>
      </c>
      <c r="G606" s="72">
        <v>3222</v>
      </c>
      <c r="H606" s="73">
        <v>15</v>
      </c>
      <c r="I606" s="86">
        <v>1695.9825344947214</v>
      </c>
      <c r="J606" s="47" t="s">
        <v>117</v>
      </c>
      <c r="L606" s="72">
        <f>AVERAGE($G$6:G606)</f>
        <v>5447.3627287853578</v>
      </c>
      <c r="M606" s="73">
        <f>AVERAGE($H$6:H606)</f>
        <v>26.114808652246257</v>
      </c>
      <c r="N606" s="86">
        <f>AVERAGE($I$6:I606)</f>
        <v>3904.8586513100581</v>
      </c>
      <c r="P606" s="47">
        <v>601</v>
      </c>
      <c r="Q606" s="71">
        <v>22</v>
      </c>
      <c r="R606" s="72">
        <v>5</v>
      </c>
      <c r="S606" s="73">
        <v>16</v>
      </c>
      <c r="T606" s="72">
        <v>7775</v>
      </c>
      <c r="U606" s="73">
        <v>33</v>
      </c>
      <c r="V606" s="86">
        <v>6260.4582737570854</v>
      </c>
      <c r="W606" s="47" t="s">
        <v>117</v>
      </c>
      <c r="Y606" s="72">
        <f>AVERAGE($T$6:T606)</f>
        <v>6335.4409317803656</v>
      </c>
      <c r="Z606" s="73">
        <f>AVERAGE($U$6:U606)</f>
        <v>26.565723793677204</v>
      </c>
      <c r="AA606" s="86">
        <f>AVERAGE($V$6:V606)</f>
        <v>4794.6621893966067</v>
      </c>
      <c r="AC606" s="47">
        <v>601</v>
      </c>
      <c r="AD606" s="74">
        <v>21</v>
      </c>
      <c r="AE606" s="74">
        <v>8</v>
      </c>
      <c r="AF606" s="73">
        <v>8</v>
      </c>
      <c r="AG606" s="72">
        <v>7646</v>
      </c>
      <c r="AH606" s="73">
        <v>21</v>
      </c>
      <c r="AI606" s="86">
        <v>6106.4495115085729</v>
      </c>
      <c r="AJ606" s="47" t="s">
        <v>117</v>
      </c>
      <c r="AM606" s="72">
        <f>AVERAGE($AG$6:AG606)</f>
        <v>9532.2995008319467</v>
      </c>
      <c r="AN606" s="73">
        <f>AVERAGE($AH$6:AH606)</f>
        <v>26.597337770382694</v>
      </c>
      <c r="AO606" s="47">
        <f>AVERAGE($AI$6:AI606)</f>
        <v>7985.8852991396125</v>
      </c>
    </row>
    <row r="607" spans="3:41" x14ac:dyDescent="0.35">
      <c r="C607" s="49">
        <v>602</v>
      </c>
      <c r="D607" s="74">
        <v>19</v>
      </c>
      <c r="E607" s="74">
        <v>4</v>
      </c>
      <c r="F607" s="73">
        <v>11</v>
      </c>
      <c r="G607" s="72">
        <v>5348</v>
      </c>
      <c r="H607" s="73">
        <v>26</v>
      </c>
      <c r="I607" s="86">
        <v>3821.0177484853139</v>
      </c>
      <c r="J607" s="47" t="s">
        <v>117</v>
      </c>
      <c r="L607" s="72">
        <f>AVERAGE($G$6:G607)</f>
        <v>5447.1976744186049</v>
      </c>
      <c r="M607" s="73">
        <f>AVERAGE($H$6:H607)</f>
        <v>26.114617940199334</v>
      </c>
      <c r="N607" s="86">
        <f>AVERAGE($I$6:I607)</f>
        <v>3904.7193807073595</v>
      </c>
      <c r="P607" s="47">
        <v>602</v>
      </c>
      <c r="Q607" s="71">
        <v>15</v>
      </c>
      <c r="R607" s="72">
        <v>5</v>
      </c>
      <c r="S607" s="73">
        <v>8</v>
      </c>
      <c r="T607" s="72">
        <v>4325</v>
      </c>
      <c r="U607" s="73">
        <v>18</v>
      </c>
      <c r="V607" s="86">
        <v>2772.748716981765</v>
      </c>
      <c r="W607" s="47" t="s">
        <v>117</v>
      </c>
      <c r="Y607" s="72">
        <f>AVERAGE($T$6:T607)</f>
        <v>6332.1013289036546</v>
      </c>
      <c r="Z607" s="73">
        <f>AVERAGE($U$6:U607)</f>
        <v>26.551495016611295</v>
      </c>
      <c r="AA607" s="86">
        <f>AVERAGE($V$6:V607)</f>
        <v>4791.3035291434253</v>
      </c>
      <c r="AC607" s="47">
        <v>602</v>
      </c>
      <c r="AD607" s="74">
        <v>20</v>
      </c>
      <c r="AE607" s="74">
        <v>6</v>
      </c>
      <c r="AF607" s="73">
        <v>23</v>
      </c>
      <c r="AG607" s="72">
        <v>13172</v>
      </c>
      <c r="AH607" s="73">
        <v>37</v>
      </c>
      <c r="AI607" s="86">
        <v>11616.296325595367</v>
      </c>
      <c r="AJ607" s="47" t="s">
        <v>117</v>
      </c>
      <c r="AM607" s="72">
        <f>AVERAGE($AG$6:AG607)</f>
        <v>9538.345514950166</v>
      </c>
      <c r="AN607" s="73">
        <f>AVERAGE($AH$6:AH607)</f>
        <v>26.614617940199334</v>
      </c>
      <c r="AO607" s="47">
        <f>AVERAGE($AI$6:AI607)</f>
        <v>7991.9158822400368</v>
      </c>
    </row>
    <row r="608" spans="3:41" x14ac:dyDescent="0.35">
      <c r="C608" s="49">
        <v>603</v>
      </c>
      <c r="D608" s="74">
        <v>16</v>
      </c>
      <c r="E608" s="74">
        <v>3</v>
      </c>
      <c r="F608" s="73">
        <v>9</v>
      </c>
      <c r="G608" s="72">
        <v>4511</v>
      </c>
      <c r="H608" s="73">
        <v>22</v>
      </c>
      <c r="I608" s="86">
        <v>2951.9998614020701</v>
      </c>
      <c r="J608" s="47" t="s">
        <v>117</v>
      </c>
      <c r="L608" s="72">
        <f>AVERAGE($G$6:G608)</f>
        <v>5445.6451077943611</v>
      </c>
      <c r="M608" s="73">
        <f>AVERAGE($H$6:H608)</f>
        <v>26.107794361525706</v>
      </c>
      <c r="N608" s="86">
        <f>AVERAGE($I$6:I608)</f>
        <v>3903.1394146720272</v>
      </c>
      <c r="P608" s="47">
        <v>603</v>
      </c>
      <c r="Q608" s="71">
        <v>20</v>
      </c>
      <c r="R608" s="72">
        <v>5</v>
      </c>
      <c r="S608" s="73">
        <v>17</v>
      </c>
      <c r="T608" s="72">
        <v>7545</v>
      </c>
      <c r="U608" s="73">
        <v>32</v>
      </c>
      <c r="V608" s="86">
        <v>6013.876499695456</v>
      </c>
      <c r="W608" s="47" t="s">
        <v>117</v>
      </c>
      <c r="Y608" s="72">
        <f>AVERAGE($T$6:T608)</f>
        <v>6334.1127694859042</v>
      </c>
      <c r="Z608" s="73">
        <f>AVERAGE($U$6:U608)</f>
        <v>26.560530679933667</v>
      </c>
      <c r="AA608" s="86">
        <f>AVERAGE($V$6:V608)</f>
        <v>4793.3310133400291</v>
      </c>
      <c r="AC608" s="47">
        <v>603</v>
      </c>
      <c r="AD608" s="74">
        <v>20</v>
      </c>
      <c r="AE608" s="74">
        <v>3</v>
      </c>
      <c r="AF608" s="73">
        <v>24</v>
      </c>
      <c r="AG608" s="72">
        <v>14461</v>
      </c>
      <c r="AH608" s="73">
        <v>41</v>
      </c>
      <c r="AI608" s="86">
        <v>12950.317550950291</v>
      </c>
      <c r="AJ608" s="47" t="s">
        <v>117</v>
      </c>
      <c r="AM608" s="72">
        <f>AVERAGE($AG$6:AG608)</f>
        <v>9546.5091210613591</v>
      </c>
      <c r="AN608" s="73">
        <f>AVERAGE($AH$6:AH608)</f>
        <v>26.638474295190711</v>
      </c>
      <c r="AO608" s="47">
        <f>AVERAGE($AI$6:AI608)</f>
        <v>8000.1387705795241</v>
      </c>
    </row>
    <row r="609" spans="3:41" x14ac:dyDescent="0.35">
      <c r="C609" s="49">
        <v>604</v>
      </c>
      <c r="D609" s="74">
        <v>17</v>
      </c>
      <c r="E609" s="74">
        <v>10</v>
      </c>
      <c r="F609" s="73">
        <v>20</v>
      </c>
      <c r="G609" s="72">
        <v>5770</v>
      </c>
      <c r="H609" s="73">
        <v>27</v>
      </c>
      <c r="I609" s="86">
        <v>4226.1653054891422</v>
      </c>
      <c r="J609" s="47" t="s">
        <v>117</v>
      </c>
      <c r="L609" s="72">
        <f>AVERAGE($G$6:G609)</f>
        <v>5446.1821192052976</v>
      </c>
      <c r="M609" s="73">
        <f>AVERAGE($H$6:H609)</f>
        <v>26.109271523178808</v>
      </c>
      <c r="N609" s="86">
        <f>AVERAGE($I$6:I609)</f>
        <v>3903.6742257495389</v>
      </c>
      <c r="P609" s="47">
        <v>604</v>
      </c>
      <c r="Q609" s="71">
        <v>13</v>
      </c>
      <c r="R609" s="72">
        <v>7</v>
      </c>
      <c r="S609" s="73">
        <v>21</v>
      </c>
      <c r="T609" s="72">
        <v>6469</v>
      </c>
      <c r="U609" s="73">
        <v>27</v>
      </c>
      <c r="V609" s="86">
        <v>4964.5771240440799</v>
      </c>
      <c r="W609" s="47" t="s">
        <v>117</v>
      </c>
      <c r="Y609" s="72">
        <f>AVERAGE($T$6:T609)</f>
        <v>6334.3360927152316</v>
      </c>
      <c r="Z609" s="73">
        <f>AVERAGE($U$6:U609)</f>
        <v>26.561258278145694</v>
      </c>
      <c r="AA609" s="86">
        <f>AVERAGE($V$6:V609)</f>
        <v>4793.6145333908635</v>
      </c>
      <c r="AC609" s="47">
        <v>604</v>
      </c>
      <c r="AD609" s="74">
        <v>17</v>
      </c>
      <c r="AE609" s="74">
        <v>10</v>
      </c>
      <c r="AF609" s="73">
        <v>5</v>
      </c>
      <c r="AG609" s="72">
        <v>4570</v>
      </c>
      <c r="AH609" s="73">
        <v>12</v>
      </c>
      <c r="AI609" s="86">
        <v>3058.3013860866422</v>
      </c>
      <c r="AJ609" s="47" t="s">
        <v>117</v>
      </c>
      <c r="AM609" s="72">
        <f>AVERAGE($AG$6:AG609)</f>
        <v>9538.2698675496686</v>
      </c>
      <c r="AN609" s="73">
        <f>AVERAGE($AH$6:AH609)</f>
        <v>26.614238410596027</v>
      </c>
      <c r="AO609" s="47">
        <f>AVERAGE($AI$6:AI609)</f>
        <v>7991.9569206051974</v>
      </c>
    </row>
    <row r="610" spans="3:41" x14ac:dyDescent="0.35">
      <c r="C610" s="49">
        <v>605</v>
      </c>
      <c r="D610" s="74">
        <v>18</v>
      </c>
      <c r="E610" s="74">
        <v>8</v>
      </c>
      <c r="F610" s="73">
        <v>35</v>
      </c>
      <c r="G610" s="72">
        <v>9296</v>
      </c>
      <c r="H610" s="73">
        <v>45</v>
      </c>
      <c r="I610" s="86">
        <v>7818.7190096036484</v>
      </c>
      <c r="J610" s="47" t="s">
        <v>117</v>
      </c>
      <c r="L610" s="72">
        <f>AVERAGE($G$6:G610)</f>
        <v>5452.545454545455</v>
      </c>
      <c r="M610" s="73">
        <f>AVERAGE($H$6:H610)</f>
        <v>26.140495867768596</v>
      </c>
      <c r="N610" s="86">
        <f>AVERAGE($I$6:I610)</f>
        <v>3910.1453741526038</v>
      </c>
      <c r="P610" s="47">
        <v>605</v>
      </c>
      <c r="Q610" s="71">
        <v>10</v>
      </c>
      <c r="R610" s="72">
        <v>9</v>
      </c>
      <c r="S610" s="73">
        <v>5</v>
      </c>
      <c r="T610" s="72">
        <v>1713</v>
      </c>
      <c r="U610" s="73">
        <v>6</v>
      </c>
      <c r="V610" s="86">
        <v>165.55306462690214</v>
      </c>
      <c r="W610" s="47" t="s">
        <v>117</v>
      </c>
      <c r="Y610" s="72">
        <f>AVERAGE($T$6:T610)</f>
        <v>6326.6975206611569</v>
      </c>
      <c r="Z610" s="73">
        <f>AVERAGE($U$6:U610)</f>
        <v>26.527272727272727</v>
      </c>
      <c r="AA610" s="86">
        <f>AVERAGE($V$6:V610)</f>
        <v>4785.9648450127415</v>
      </c>
      <c r="AC610" s="47">
        <v>605</v>
      </c>
      <c r="AD610" s="74">
        <v>13</v>
      </c>
      <c r="AE610" s="74">
        <v>7</v>
      </c>
      <c r="AF610" s="73">
        <v>19</v>
      </c>
      <c r="AG610" s="72">
        <v>9009</v>
      </c>
      <c r="AH610" s="73">
        <v>25</v>
      </c>
      <c r="AI610" s="86">
        <v>7505.4170568161562</v>
      </c>
      <c r="AJ610" s="47" t="s">
        <v>117</v>
      </c>
      <c r="AM610" s="72">
        <f>AVERAGE($AG$6:AG610)</f>
        <v>9537.3950413223138</v>
      </c>
      <c r="AN610" s="73">
        <f>AVERAGE($AH$6:AH610)</f>
        <v>26.611570247933884</v>
      </c>
      <c r="AO610" s="47">
        <f>AVERAGE($AI$6:AI610)</f>
        <v>7991.1527224832316</v>
      </c>
    </row>
    <row r="611" spans="3:41" x14ac:dyDescent="0.35">
      <c r="C611" s="49">
        <v>606</v>
      </c>
      <c r="D611" s="74">
        <v>14</v>
      </c>
      <c r="E611" s="74">
        <v>5</v>
      </c>
      <c r="F611" s="73">
        <v>3</v>
      </c>
      <c r="G611" s="72">
        <v>2585</v>
      </c>
      <c r="H611" s="73">
        <v>12</v>
      </c>
      <c r="I611" s="86">
        <v>1040.395856311814</v>
      </c>
      <c r="J611" s="47" t="s">
        <v>117</v>
      </c>
      <c r="L611" s="72">
        <f>AVERAGE($G$6:G611)</f>
        <v>5447.8135313531357</v>
      </c>
      <c r="M611" s="73">
        <f>AVERAGE($H$6:H611)</f>
        <v>26.117161716171616</v>
      </c>
      <c r="N611" s="86">
        <f>AVERAGE($I$6:I611)</f>
        <v>3905.4098138921408</v>
      </c>
      <c r="P611" s="47">
        <v>606</v>
      </c>
      <c r="Q611" s="71">
        <v>16</v>
      </c>
      <c r="R611" s="72">
        <v>6</v>
      </c>
      <c r="S611" s="73">
        <v>24</v>
      </c>
      <c r="T611" s="72">
        <v>8042</v>
      </c>
      <c r="U611" s="73">
        <v>34</v>
      </c>
      <c r="V611" s="86">
        <v>6529.596651672301</v>
      </c>
      <c r="W611" s="47" t="s">
        <v>117</v>
      </c>
      <c r="Y611" s="72">
        <f>AVERAGE($T$6:T611)</f>
        <v>6329.5280528052808</v>
      </c>
      <c r="Z611" s="73">
        <f>AVERAGE($U$6:U611)</f>
        <v>26.53960396039604</v>
      </c>
      <c r="AA611" s="86">
        <f>AVERAGE($V$6:V611)</f>
        <v>4788.8421252217513</v>
      </c>
      <c r="AC611" s="47">
        <v>606</v>
      </c>
      <c r="AD611" s="74">
        <v>15</v>
      </c>
      <c r="AE611" s="74">
        <v>8</v>
      </c>
      <c r="AF611" s="73">
        <v>13</v>
      </c>
      <c r="AG611" s="72">
        <v>7296</v>
      </c>
      <c r="AH611" s="73">
        <v>20</v>
      </c>
      <c r="AI611" s="86">
        <v>5739.7521625919262</v>
      </c>
      <c r="AJ611" s="47" t="s">
        <v>117</v>
      </c>
      <c r="AM611" s="72">
        <f>AVERAGE($AG$6:AG611)</f>
        <v>9533.6963696369639</v>
      </c>
      <c r="AN611" s="73">
        <f>AVERAGE($AH$6:AH611)</f>
        <v>26.600660066006601</v>
      </c>
      <c r="AO611" s="47">
        <f>AVERAGE($AI$6:AI611)</f>
        <v>7987.4375400411664</v>
      </c>
    </row>
    <row r="612" spans="3:41" x14ac:dyDescent="0.35">
      <c r="C612" s="49">
        <v>607</v>
      </c>
      <c r="D612" s="74">
        <v>22</v>
      </c>
      <c r="E612" s="74">
        <v>4</v>
      </c>
      <c r="F612" s="73">
        <v>19</v>
      </c>
      <c r="G612" s="72">
        <v>7548</v>
      </c>
      <c r="H612" s="73">
        <v>37</v>
      </c>
      <c r="I612" s="86">
        <v>6016.5696484547789</v>
      </c>
      <c r="J612" s="47" t="s">
        <v>117</v>
      </c>
      <c r="L612" s="72">
        <f>AVERAGE($G$6:G612)</f>
        <v>5451.2734761120264</v>
      </c>
      <c r="M612" s="73">
        <f>AVERAGE($H$6:H612)</f>
        <v>26.135090609555188</v>
      </c>
      <c r="N612" s="86">
        <f>AVERAGE($I$6:I612)</f>
        <v>3908.8878366838421</v>
      </c>
      <c r="P612" s="47">
        <v>607</v>
      </c>
      <c r="Q612" s="71">
        <v>12</v>
      </c>
      <c r="R612" s="72">
        <v>5</v>
      </c>
      <c r="S612" s="73">
        <v>12</v>
      </c>
      <c r="T612" s="72">
        <v>4555</v>
      </c>
      <c r="U612" s="73">
        <v>19</v>
      </c>
      <c r="V612" s="86">
        <v>3001.9213330364437</v>
      </c>
      <c r="W612" s="47" t="s">
        <v>117</v>
      </c>
      <c r="Y612" s="72">
        <f>AVERAGE($T$6:T612)</f>
        <v>6326.604612850082</v>
      </c>
      <c r="Z612" s="73">
        <f>AVERAGE($U$6:U612)</f>
        <v>26.527182866556839</v>
      </c>
      <c r="AA612" s="86">
        <f>AVERAGE($V$6:V612)</f>
        <v>4785.8982688919568</v>
      </c>
      <c r="AC612" s="47">
        <v>607</v>
      </c>
      <c r="AD612" s="74">
        <v>21</v>
      </c>
      <c r="AE612" s="74">
        <v>3</v>
      </c>
      <c r="AF612" s="73">
        <v>13</v>
      </c>
      <c r="AG612" s="72">
        <v>10961</v>
      </c>
      <c r="AH612" s="73">
        <v>31</v>
      </c>
      <c r="AI612" s="86">
        <v>9407.4021582299392</v>
      </c>
      <c r="AJ612" s="47" t="s">
        <v>117</v>
      </c>
      <c r="AM612" s="72">
        <f>AVERAGE($AG$6:AG612)</f>
        <v>9536.0477759472815</v>
      </c>
      <c r="AN612" s="73">
        <f>AVERAGE($AH$6:AH612)</f>
        <v>26.607907742998353</v>
      </c>
      <c r="AO612" s="47">
        <f>AVERAGE($AI$6:AI612)</f>
        <v>7989.7768557218715</v>
      </c>
    </row>
    <row r="613" spans="3:41" x14ac:dyDescent="0.35">
      <c r="C613" s="49">
        <v>608</v>
      </c>
      <c r="D613" s="74">
        <v>12</v>
      </c>
      <c r="E613" s="74">
        <v>11</v>
      </c>
      <c r="F613" s="73">
        <v>5</v>
      </c>
      <c r="G613" s="72">
        <v>1607</v>
      </c>
      <c r="H613" s="73">
        <v>6</v>
      </c>
      <c r="I613" s="86">
        <v>69.704905126981657</v>
      </c>
      <c r="J613" s="47" t="s">
        <v>117</v>
      </c>
      <c r="L613" s="72">
        <f>AVERAGE($G$6:G613)</f>
        <v>5444.9506578947367</v>
      </c>
      <c r="M613" s="73">
        <f>AVERAGE($H$6:H613)</f>
        <v>26.101973684210527</v>
      </c>
      <c r="N613" s="86">
        <f>AVERAGE($I$6:I613)</f>
        <v>3902.5733910727295</v>
      </c>
      <c r="P613" s="47">
        <v>608</v>
      </c>
      <c r="Q613" s="71">
        <v>7</v>
      </c>
      <c r="R613" s="72">
        <v>8</v>
      </c>
      <c r="S613" s="73">
        <v>4</v>
      </c>
      <c r="T613" s="72">
        <v>986</v>
      </c>
      <c r="U613" s="73">
        <v>3</v>
      </c>
      <c r="V613" s="86">
        <v>-541.65426035456721</v>
      </c>
      <c r="W613" s="47" t="s">
        <v>117</v>
      </c>
      <c r="Y613" s="72">
        <f>AVERAGE($T$6:T613)</f>
        <v>6317.8207236842109</v>
      </c>
      <c r="Z613" s="73">
        <f>AVERAGE($U$6:U613)</f>
        <v>26.488486842105264</v>
      </c>
      <c r="AA613" s="86">
        <f>AVERAGE($V$6:V613)</f>
        <v>4777.1358469688539</v>
      </c>
      <c r="AC613" s="47">
        <v>608</v>
      </c>
      <c r="AD613" s="74">
        <v>19</v>
      </c>
      <c r="AE613" s="74">
        <v>7</v>
      </c>
      <c r="AF613" s="73">
        <v>32</v>
      </c>
      <c r="AG613" s="72">
        <v>15659</v>
      </c>
      <c r="AH613" s="73">
        <v>44</v>
      </c>
      <c r="AI613" s="86">
        <v>14121.113063998004</v>
      </c>
      <c r="AJ613" s="47" t="s">
        <v>117</v>
      </c>
      <c r="AM613" s="72">
        <f>AVERAGE($AG$6:AG613)</f>
        <v>9546.1184210526317</v>
      </c>
      <c r="AN613" s="73">
        <f>AVERAGE($AH$6:AH613)</f>
        <v>26.636513157894736</v>
      </c>
      <c r="AO613" s="47">
        <f>AVERAGE($AI$6:AI613)</f>
        <v>7999.8612902749564</v>
      </c>
    </row>
    <row r="614" spans="3:41" x14ac:dyDescent="0.35">
      <c r="C614" s="49">
        <v>609</v>
      </c>
      <c r="D614" s="74">
        <v>16</v>
      </c>
      <c r="E614" s="74">
        <v>8</v>
      </c>
      <c r="F614" s="73">
        <v>21</v>
      </c>
      <c r="G614" s="72">
        <v>6096</v>
      </c>
      <c r="H614" s="73">
        <v>29</v>
      </c>
      <c r="I614" s="86">
        <v>4533.9162941793711</v>
      </c>
      <c r="J614" s="47" t="s">
        <v>117</v>
      </c>
      <c r="L614" s="72">
        <f>AVERAGE($G$6:G614)</f>
        <v>5446.0197044334973</v>
      </c>
      <c r="M614" s="73">
        <f>AVERAGE($H$6:H614)</f>
        <v>26.10673234811166</v>
      </c>
      <c r="N614" s="86">
        <f>AVERAGE($I$6:I614)</f>
        <v>3903.6100789267634</v>
      </c>
      <c r="P614" s="47">
        <v>609</v>
      </c>
      <c r="Q614" s="71">
        <v>13</v>
      </c>
      <c r="R614" s="72">
        <v>6</v>
      </c>
      <c r="S614" s="73">
        <v>11</v>
      </c>
      <c r="T614" s="72">
        <v>4362</v>
      </c>
      <c r="U614" s="73">
        <v>18</v>
      </c>
      <c r="V614" s="86">
        <v>2748.7536918219485</v>
      </c>
      <c r="W614" s="47" t="s">
        <v>117</v>
      </c>
      <c r="Y614" s="72">
        <f>AVERAGE($T$6:T614)</f>
        <v>6314.6091954022986</v>
      </c>
      <c r="Z614" s="73">
        <f>AVERAGE($U$6:U614)</f>
        <v>26.474548440065682</v>
      </c>
      <c r="AA614" s="86">
        <f>AVERAGE($V$6:V614)</f>
        <v>4773.8051701952136</v>
      </c>
      <c r="AC614" s="47">
        <v>609</v>
      </c>
      <c r="AD614" s="74">
        <v>15</v>
      </c>
      <c r="AE614" s="74">
        <v>5</v>
      </c>
      <c r="AF614" s="73">
        <v>19</v>
      </c>
      <c r="AG614" s="72">
        <v>10335</v>
      </c>
      <c r="AH614" s="73">
        <v>29</v>
      </c>
      <c r="AI614" s="86">
        <v>8801.8368811742021</v>
      </c>
      <c r="AJ614" s="47" t="s">
        <v>117</v>
      </c>
      <c r="AM614" s="72">
        <f>AVERAGE($AG$6:AG614)</f>
        <v>9547.4137931034475</v>
      </c>
      <c r="AN614" s="73">
        <f>AVERAGE($AH$6:AH614)</f>
        <v>26.64039408866995</v>
      </c>
      <c r="AO614" s="47">
        <f>AVERAGE($AI$6:AI614)</f>
        <v>8001.1781631664162</v>
      </c>
    </row>
    <row r="615" spans="3:41" x14ac:dyDescent="0.35">
      <c r="C615" s="49">
        <v>610</v>
      </c>
      <c r="D615" s="74">
        <v>15</v>
      </c>
      <c r="E615" s="74">
        <v>8</v>
      </c>
      <c r="F615" s="73">
        <v>6</v>
      </c>
      <c r="G615" s="72">
        <v>2896</v>
      </c>
      <c r="H615" s="73">
        <v>13</v>
      </c>
      <c r="I615" s="86">
        <v>1342.2140054771062</v>
      </c>
      <c r="J615" s="47" t="s">
        <v>117</v>
      </c>
      <c r="L615" s="72">
        <f>AVERAGE($G$6:G615)</f>
        <v>5441.8393442622955</v>
      </c>
      <c r="M615" s="73">
        <f>AVERAGE($H$6:H615)</f>
        <v>26.085245901639343</v>
      </c>
      <c r="N615" s="86">
        <f>AVERAGE($I$6:I615)</f>
        <v>3899.4110689702889</v>
      </c>
      <c r="P615" s="47">
        <v>610</v>
      </c>
      <c r="Q615" s="71">
        <v>11</v>
      </c>
      <c r="R615" s="72">
        <v>8</v>
      </c>
      <c r="S615" s="73">
        <v>20</v>
      </c>
      <c r="T615" s="72">
        <v>5586</v>
      </c>
      <c r="U615" s="73">
        <v>23</v>
      </c>
      <c r="V615" s="86">
        <v>3996.6987070193527</v>
      </c>
      <c r="W615" s="47" t="s">
        <v>117</v>
      </c>
      <c r="Y615" s="72">
        <f>AVERAGE($T$6:T615)</f>
        <v>6313.4147540983604</v>
      </c>
      <c r="Z615" s="73">
        <f>AVERAGE($U$6:U615)</f>
        <v>26.468852459016393</v>
      </c>
      <c r="AA615" s="86">
        <f>AVERAGE($V$6:V615)</f>
        <v>4772.5312251736132</v>
      </c>
      <c r="AC615" s="47">
        <v>610</v>
      </c>
      <c r="AD615" s="74">
        <v>13</v>
      </c>
      <c r="AE615" s="74">
        <v>5</v>
      </c>
      <c r="AF615" s="73">
        <v>33</v>
      </c>
      <c r="AG615" s="72">
        <v>14535</v>
      </c>
      <c r="AH615" s="73">
        <v>41</v>
      </c>
      <c r="AI615" s="86">
        <v>13020.010032241935</v>
      </c>
      <c r="AJ615" s="47" t="s">
        <v>117</v>
      </c>
      <c r="AM615" s="72">
        <f>AVERAGE($AG$6:AG615)</f>
        <v>9555.5901639344265</v>
      </c>
      <c r="AN615" s="73">
        <f>AVERAGE($AH$6:AH615)</f>
        <v>26.66393442622951</v>
      </c>
      <c r="AO615" s="47">
        <f>AVERAGE($AI$6:AI615)</f>
        <v>8009.4057563944098</v>
      </c>
    </row>
    <row r="616" spans="3:41" x14ac:dyDescent="0.35">
      <c r="C616" s="49">
        <v>611</v>
      </c>
      <c r="D616" s="74">
        <v>14</v>
      </c>
      <c r="E616" s="74">
        <v>4</v>
      </c>
      <c r="F616" s="73">
        <v>14</v>
      </c>
      <c r="G616" s="72">
        <v>4948</v>
      </c>
      <c r="H616" s="73">
        <v>24</v>
      </c>
      <c r="I616" s="86">
        <v>3407.1222870905594</v>
      </c>
      <c r="J616" s="47" t="s">
        <v>117</v>
      </c>
      <c r="L616" s="72">
        <f>AVERAGE($G$6:G616)</f>
        <v>5441.0310965630115</v>
      </c>
      <c r="M616" s="73">
        <f>AVERAGE($H$6:H616)</f>
        <v>26.081833060556466</v>
      </c>
      <c r="N616" s="86">
        <f>AVERAGE($I$6:I616)</f>
        <v>3898.6053590163119</v>
      </c>
      <c r="P616" s="47">
        <v>611</v>
      </c>
      <c r="Q616" s="71">
        <v>11</v>
      </c>
      <c r="R616" s="72">
        <v>5</v>
      </c>
      <c r="S616" s="73">
        <v>11</v>
      </c>
      <c r="T616" s="72">
        <v>4095</v>
      </c>
      <c r="U616" s="73">
        <v>17</v>
      </c>
      <c r="V616" s="86">
        <v>2528.6326802930107</v>
      </c>
      <c r="W616" s="47" t="s">
        <v>117</v>
      </c>
      <c r="Y616" s="72">
        <f>AVERAGE($T$6:T616)</f>
        <v>6309.7839607201313</v>
      </c>
      <c r="Z616" s="73">
        <f>AVERAGE($U$6:U616)</f>
        <v>26.453355155482814</v>
      </c>
      <c r="AA616" s="86">
        <f>AVERAGE($V$6:V616)</f>
        <v>4768.8587234634979</v>
      </c>
      <c r="AC616" s="47">
        <v>611</v>
      </c>
      <c r="AD616" s="74">
        <v>17</v>
      </c>
      <c r="AE616" s="74">
        <v>13</v>
      </c>
      <c r="AF616" s="73">
        <v>2</v>
      </c>
      <c r="AG616" s="72">
        <v>2581</v>
      </c>
      <c r="AH616" s="73">
        <v>6</v>
      </c>
      <c r="AI616" s="86">
        <v>1050.9133717900406</v>
      </c>
      <c r="AJ616" s="47" t="s">
        <v>117</v>
      </c>
      <c r="AM616" s="72">
        <f>AVERAGE($AG$6:AG616)</f>
        <v>9544.1751227495915</v>
      </c>
      <c r="AN616" s="73">
        <f>AVERAGE($AH$6:AH616)</f>
        <v>26.630114566284778</v>
      </c>
      <c r="AO616" s="47">
        <f>AVERAGE($AI$6:AI616)</f>
        <v>7998.0170618205893</v>
      </c>
    </row>
    <row r="617" spans="3:41" x14ac:dyDescent="0.35">
      <c r="C617" s="49">
        <v>612</v>
      </c>
      <c r="D617" s="74">
        <v>14</v>
      </c>
      <c r="E617" s="74">
        <v>2</v>
      </c>
      <c r="F617" s="73">
        <v>31</v>
      </c>
      <c r="G617" s="72">
        <v>8674</v>
      </c>
      <c r="H617" s="73">
        <v>43</v>
      </c>
      <c r="I617" s="86">
        <v>7166.83016537599</v>
      </c>
      <c r="J617" s="47" t="s">
        <v>117</v>
      </c>
      <c r="L617" s="72">
        <f>AVERAGE($G$6:G617)</f>
        <v>5446.3137254901958</v>
      </c>
      <c r="M617" s="73">
        <f>AVERAGE($H$6:H617)</f>
        <v>26.109477124183005</v>
      </c>
      <c r="N617" s="86">
        <f>AVERAGE($I$6:I617)</f>
        <v>3903.9455956280103</v>
      </c>
      <c r="P617" s="47">
        <v>612</v>
      </c>
      <c r="Q617" s="71">
        <v>13</v>
      </c>
      <c r="R617" s="72">
        <v>5</v>
      </c>
      <c r="S617" s="73">
        <v>6</v>
      </c>
      <c r="T617" s="72">
        <v>3405</v>
      </c>
      <c r="U617" s="73">
        <v>14</v>
      </c>
      <c r="V617" s="86">
        <v>1857.4251268867872</v>
      </c>
      <c r="W617" s="47" t="s">
        <v>117</v>
      </c>
      <c r="Y617" s="72">
        <f>AVERAGE($T$6:T617)</f>
        <v>6305.0375816993464</v>
      </c>
      <c r="Z617" s="73">
        <f>AVERAGE($U$6:U617)</f>
        <v>26.433006535947712</v>
      </c>
      <c r="AA617" s="86">
        <f>AVERAGE($V$6:V617)</f>
        <v>4764.1014790246472</v>
      </c>
      <c r="AC617" s="47">
        <v>612</v>
      </c>
      <c r="AD617" s="74">
        <v>19</v>
      </c>
      <c r="AE617" s="74">
        <v>6</v>
      </c>
      <c r="AF617" s="73">
        <v>17</v>
      </c>
      <c r="AG617" s="72">
        <v>10722</v>
      </c>
      <c r="AH617" s="73">
        <v>30</v>
      </c>
      <c r="AI617" s="86">
        <v>9221.462028017917</v>
      </c>
      <c r="AJ617" s="47" t="s">
        <v>117</v>
      </c>
      <c r="AM617" s="72">
        <f>AVERAGE($AG$6:AG617)</f>
        <v>9546.0996732026142</v>
      </c>
      <c r="AN617" s="73">
        <f>AVERAGE($AH$6:AH617)</f>
        <v>26.635620915032678</v>
      </c>
      <c r="AO617" s="47">
        <f>AVERAGE($AI$6:AI617)</f>
        <v>8000.0161549026116</v>
      </c>
    </row>
    <row r="618" spans="3:41" x14ac:dyDescent="0.35">
      <c r="C618" s="49">
        <v>613</v>
      </c>
      <c r="D618" s="74">
        <v>14</v>
      </c>
      <c r="E618" s="74">
        <v>6</v>
      </c>
      <c r="F618" s="73">
        <v>4</v>
      </c>
      <c r="G618" s="72">
        <v>2622</v>
      </c>
      <c r="H618" s="73">
        <v>12</v>
      </c>
      <c r="I618" s="86">
        <v>1091.2143918690695</v>
      </c>
      <c r="J618" s="47" t="s">
        <v>117</v>
      </c>
      <c r="L618" s="72">
        <f>AVERAGE($G$6:G618)</f>
        <v>5441.7063621533443</v>
      </c>
      <c r="M618" s="73">
        <f>AVERAGE($H$6:H618)</f>
        <v>26.086460032626427</v>
      </c>
      <c r="N618" s="86">
        <f>AVERAGE($I$6:I618)</f>
        <v>3899.3571271063806</v>
      </c>
      <c r="P618" s="47">
        <v>613</v>
      </c>
      <c r="Q618" s="71">
        <v>13</v>
      </c>
      <c r="R618" s="72">
        <v>4</v>
      </c>
      <c r="S618" s="73">
        <v>3</v>
      </c>
      <c r="T618" s="72">
        <v>2908</v>
      </c>
      <c r="U618" s="73">
        <v>12</v>
      </c>
      <c r="V618" s="86">
        <v>1338.3712128329439</v>
      </c>
      <c r="W618" s="47" t="s">
        <v>117</v>
      </c>
      <c r="Y618" s="72">
        <f>AVERAGE($T$6:T618)</f>
        <v>6299.4959216965744</v>
      </c>
      <c r="Z618" s="73">
        <f>AVERAGE($U$6:U618)</f>
        <v>26.409461663947798</v>
      </c>
      <c r="AA618" s="86">
        <f>AVERAGE($V$6:V618)</f>
        <v>4758.513012032492</v>
      </c>
      <c r="AC618" s="47">
        <v>613</v>
      </c>
      <c r="AD618" s="74">
        <v>16</v>
      </c>
      <c r="AE618" s="74">
        <v>7</v>
      </c>
      <c r="AF618" s="73">
        <v>3</v>
      </c>
      <c r="AG618" s="72">
        <v>4459</v>
      </c>
      <c r="AH618" s="73">
        <v>12</v>
      </c>
      <c r="AI618" s="86">
        <v>2980.7663173178335</v>
      </c>
      <c r="AJ618" s="47" t="s">
        <v>117</v>
      </c>
      <c r="AM618" s="72">
        <f>AVERAGE($AG$6:AG618)</f>
        <v>9537.8009787928222</v>
      </c>
      <c r="AN618" s="73">
        <f>AVERAGE($AH$6:AH618)</f>
        <v>26.611745513866232</v>
      </c>
      <c r="AO618" s="47">
        <f>AVERAGE($AI$6:AI618)</f>
        <v>7991.8281453796353</v>
      </c>
    </row>
    <row r="619" spans="3:41" x14ac:dyDescent="0.35">
      <c r="C619" s="49">
        <v>614</v>
      </c>
      <c r="D619" s="74">
        <v>13</v>
      </c>
      <c r="E619" s="74">
        <v>6</v>
      </c>
      <c r="F619" s="73">
        <v>14</v>
      </c>
      <c r="G619" s="72">
        <v>4422</v>
      </c>
      <c r="H619" s="73">
        <v>21</v>
      </c>
      <c r="I619" s="86">
        <v>2840.7978731617459</v>
      </c>
      <c r="J619" s="47" t="s">
        <v>117</v>
      </c>
      <c r="L619" s="72">
        <f>AVERAGE($G$6:G619)</f>
        <v>5440.0456026058628</v>
      </c>
      <c r="M619" s="73">
        <f>AVERAGE($H$6:H619)</f>
        <v>26.078175895765472</v>
      </c>
      <c r="N619" s="86">
        <f>AVERAGE($I$6:I619)</f>
        <v>3897.6330892335068</v>
      </c>
      <c r="P619" s="47">
        <v>614</v>
      </c>
      <c r="Q619" s="71">
        <v>15</v>
      </c>
      <c r="R619" s="72">
        <v>3</v>
      </c>
      <c r="S619" s="73">
        <v>17</v>
      </c>
      <c r="T619" s="72">
        <v>6781</v>
      </c>
      <c r="U619" s="73">
        <v>29</v>
      </c>
      <c r="V619" s="86">
        <v>5252.1303063943296</v>
      </c>
      <c r="W619" s="47" t="s">
        <v>117</v>
      </c>
      <c r="Y619" s="72">
        <f>AVERAGE($T$6:T619)</f>
        <v>6300.2801302931593</v>
      </c>
      <c r="Z619" s="73">
        <f>AVERAGE($U$6:U619)</f>
        <v>26.413680781758959</v>
      </c>
      <c r="AA619" s="86">
        <f>AVERAGE($V$6:V619)</f>
        <v>4759.3169489939928</v>
      </c>
      <c r="AC619" s="47">
        <v>614</v>
      </c>
      <c r="AD619" s="74">
        <v>12</v>
      </c>
      <c r="AE619" s="74">
        <v>5</v>
      </c>
      <c r="AF619" s="73">
        <v>6</v>
      </c>
      <c r="AG619" s="72">
        <v>4735</v>
      </c>
      <c r="AH619" s="73">
        <v>13</v>
      </c>
      <c r="AI619" s="86">
        <v>3204.6493544998843</v>
      </c>
      <c r="AJ619" s="47" t="s">
        <v>117</v>
      </c>
      <c r="AM619" s="72">
        <f>AVERAGE($AG$6:AG619)</f>
        <v>9529.9788273615632</v>
      </c>
      <c r="AN619" s="73">
        <f>AVERAGE($AH$6:AH619)</f>
        <v>26.589576547231271</v>
      </c>
      <c r="AO619" s="47">
        <f>AVERAGE($AI$6:AI619)</f>
        <v>7984.0314372511666</v>
      </c>
    </row>
    <row r="620" spans="3:41" x14ac:dyDescent="0.35">
      <c r="C620" s="49">
        <v>615</v>
      </c>
      <c r="D620" s="74">
        <v>6</v>
      </c>
      <c r="E620" s="74">
        <v>6</v>
      </c>
      <c r="F620" s="73">
        <v>21</v>
      </c>
      <c r="G620" s="72">
        <v>4422</v>
      </c>
      <c r="H620" s="73">
        <v>21</v>
      </c>
      <c r="I620" s="86">
        <v>2870.33764711908</v>
      </c>
      <c r="J620" s="47" t="s">
        <v>117</v>
      </c>
      <c r="L620" s="72">
        <f>AVERAGE($G$6:G620)</f>
        <v>5438.3902439024387</v>
      </c>
      <c r="M620" s="73">
        <f>AVERAGE($H$6:H620)</f>
        <v>26.069918699186992</v>
      </c>
      <c r="N620" s="86">
        <f>AVERAGE($I$6:I620)</f>
        <v>3895.9626901406377</v>
      </c>
      <c r="P620" s="47">
        <v>615</v>
      </c>
      <c r="Q620" s="71">
        <v>15</v>
      </c>
      <c r="R620" s="72">
        <v>6</v>
      </c>
      <c r="S620" s="73">
        <v>21</v>
      </c>
      <c r="T620" s="72">
        <v>7122</v>
      </c>
      <c r="U620" s="73">
        <v>30</v>
      </c>
      <c r="V620" s="86">
        <v>5569.1452356295085</v>
      </c>
      <c r="W620" s="47" t="s">
        <v>117</v>
      </c>
      <c r="Y620" s="72">
        <f>AVERAGE($T$6:T620)</f>
        <v>6301.616260162602</v>
      </c>
      <c r="Z620" s="73">
        <f>AVERAGE($U$6:U620)</f>
        <v>26.41951219512195</v>
      </c>
      <c r="AA620" s="86">
        <f>AVERAGE($V$6:V620)</f>
        <v>4760.6337429560017</v>
      </c>
      <c r="AC620" s="47">
        <v>615</v>
      </c>
      <c r="AD620" s="74">
        <v>14</v>
      </c>
      <c r="AE620" s="74">
        <v>5</v>
      </c>
      <c r="AF620" s="73">
        <v>32</v>
      </c>
      <c r="AG620" s="72">
        <v>14535</v>
      </c>
      <c r="AH620" s="73">
        <v>41</v>
      </c>
      <c r="AI620" s="86">
        <v>12991.096332532616</v>
      </c>
      <c r="AJ620" s="47" t="s">
        <v>117</v>
      </c>
      <c r="AM620" s="72">
        <f>AVERAGE($AG$6:AG620)</f>
        <v>9538.1170731707316</v>
      </c>
      <c r="AN620" s="73">
        <f>AVERAGE($AH$6:AH620)</f>
        <v>26.613008130081301</v>
      </c>
      <c r="AO620" s="47">
        <f>AVERAGE($AI$6:AI620)</f>
        <v>7992.1730061865828</v>
      </c>
    </row>
    <row r="621" spans="3:41" x14ac:dyDescent="0.35">
      <c r="C621" s="49">
        <v>616</v>
      </c>
      <c r="D621" s="74">
        <v>16</v>
      </c>
      <c r="E621" s="74">
        <v>8</v>
      </c>
      <c r="F621" s="73">
        <v>11</v>
      </c>
      <c r="G621" s="72">
        <v>4096</v>
      </c>
      <c r="H621" s="73">
        <v>19</v>
      </c>
      <c r="I621" s="86">
        <v>2553.2386154704482</v>
      </c>
      <c r="J621" s="47" t="s">
        <v>117</v>
      </c>
      <c r="L621" s="72">
        <f>AVERAGE($G$6:G621)</f>
        <v>5436.2110389610389</v>
      </c>
      <c r="M621" s="73">
        <f>AVERAGE($H$6:H621)</f>
        <v>26.058441558441558</v>
      </c>
      <c r="N621" s="86">
        <f>AVERAGE($I$6:I621)</f>
        <v>3893.7829432661733</v>
      </c>
      <c r="P621" s="47">
        <v>616</v>
      </c>
      <c r="Q621" s="71">
        <v>15</v>
      </c>
      <c r="R621" s="72">
        <v>6</v>
      </c>
      <c r="S621" s="73">
        <v>10</v>
      </c>
      <c r="T621" s="72">
        <v>4592</v>
      </c>
      <c r="U621" s="73">
        <v>19</v>
      </c>
      <c r="V621" s="86">
        <v>3107.1380535272774</v>
      </c>
      <c r="W621" s="47" t="s">
        <v>117</v>
      </c>
      <c r="Y621" s="72">
        <f>AVERAGE($T$6:T621)</f>
        <v>6298.840909090909</v>
      </c>
      <c r="Z621" s="73">
        <f>AVERAGE($U$6:U621)</f>
        <v>26.407467532467532</v>
      </c>
      <c r="AA621" s="86">
        <f>AVERAGE($V$6:V621)</f>
        <v>4757.9494967069286</v>
      </c>
      <c r="AC621" s="47">
        <v>616</v>
      </c>
      <c r="AD621" s="74">
        <v>10</v>
      </c>
      <c r="AE621" s="74">
        <v>7</v>
      </c>
      <c r="AF621" s="73">
        <v>33</v>
      </c>
      <c r="AG621" s="72">
        <v>12859</v>
      </c>
      <c r="AH621" s="73">
        <v>36</v>
      </c>
      <c r="AI621" s="86">
        <v>11288.286852705893</v>
      </c>
      <c r="AJ621" s="47" t="s">
        <v>117</v>
      </c>
      <c r="AM621" s="72">
        <f>AVERAGE($AG$6:AG621)</f>
        <v>9543.5081168831166</v>
      </c>
      <c r="AN621" s="73">
        <f>AVERAGE($AH$6:AH621)</f>
        <v>26.628246753246753</v>
      </c>
      <c r="AO621" s="47">
        <f>AVERAGE($AI$6:AI621)</f>
        <v>7997.5238403530111</v>
      </c>
    </row>
    <row r="622" spans="3:41" x14ac:dyDescent="0.35">
      <c r="C622" s="49">
        <v>617</v>
      </c>
      <c r="D622" s="74">
        <v>11</v>
      </c>
      <c r="E622" s="74">
        <v>3</v>
      </c>
      <c r="F622" s="73">
        <v>3</v>
      </c>
      <c r="G622" s="72">
        <v>2311</v>
      </c>
      <c r="H622" s="73">
        <v>11</v>
      </c>
      <c r="I622" s="86">
        <v>785.71067241296805</v>
      </c>
      <c r="J622" s="47" t="s">
        <v>117</v>
      </c>
      <c r="L622" s="72">
        <f>AVERAGE($G$6:G622)</f>
        <v>5431.1458670988659</v>
      </c>
      <c r="M622" s="73">
        <f>AVERAGE($H$6:H622)</f>
        <v>26.034035656401944</v>
      </c>
      <c r="N622" s="86">
        <f>AVERAGE($I$6:I622)</f>
        <v>3888.7455489860222</v>
      </c>
      <c r="P622" s="47">
        <v>617</v>
      </c>
      <c r="Q622" s="71">
        <v>20</v>
      </c>
      <c r="R622" s="72">
        <v>3</v>
      </c>
      <c r="S622" s="73">
        <v>10</v>
      </c>
      <c r="T622" s="72">
        <v>6321</v>
      </c>
      <c r="U622" s="73">
        <v>27</v>
      </c>
      <c r="V622" s="86">
        <v>4810.4808658162638</v>
      </c>
      <c r="W622" s="47" t="s">
        <v>117</v>
      </c>
      <c r="Y622" s="72">
        <f>AVERAGE($T$6:T622)</f>
        <v>6298.8768233387354</v>
      </c>
      <c r="Z622" s="73">
        <f>AVERAGE($U$6:U622)</f>
        <v>26.408427876823339</v>
      </c>
      <c r="AA622" s="86">
        <f>AVERAGE($V$6:V622)</f>
        <v>4758.0346366892772</v>
      </c>
      <c r="AC622" s="47">
        <v>617</v>
      </c>
      <c r="AD622" s="74">
        <v>17</v>
      </c>
      <c r="AE622" s="74">
        <v>8</v>
      </c>
      <c r="AF622" s="73">
        <v>3</v>
      </c>
      <c r="AG622" s="72">
        <v>4496</v>
      </c>
      <c r="AH622" s="73">
        <v>12</v>
      </c>
      <c r="AI622" s="86">
        <v>2960.6627077871913</v>
      </c>
      <c r="AJ622" s="47" t="s">
        <v>117</v>
      </c>
      <c r="AM622" s="72">
        <f>AVERAGE($AG$6:AG622)</f>
        <v>9535.3273905996757</v>
      </c>
      <c r="AN622" s="73">
        <f>AVERAGE($AH$6:AH622)</f>
        <v>26.604538087520261</v>
      </c>
      <c r="AO622" s="47">
        <f>AVERAGE($AI$6:AI622)</f>
        <v>7989.3603701219472</v>
      </c>
    </row>
    <row r="623" spans="3:41" x14ac:dyDescent="0.35">
      <c r="C623" s="49">
        <v>618</v>
      </c>
      <c r="D623" s="74">
        <v>19</v>
      </c>
      <c r="E623" s="74">
        <v>1</v>
      </c>
      <c r="F623" s="73">
        <v>1</v>
      </c>
      <c r="G623" s="72">
        <v>3837</v>
      </c>
      <c r="H623" s="73">
        <v>19</v>
      </c>
      <c r="I623" s="86">
        <v>2310.6785148913705</v>
      </c>
      <c r="J623" s="47" t="s">
        <v>117</v>
      </c>
      <c r="L623" s="72">
        <f>AVERAGE($G$6:G623)</f>
        <v>5428.5663430420709</v>
      </c>
      <c r="M623" s="73">
        <f>AVERAGE($H$6:H623)</f>
        <v>26.022653721682847</v>
      </c>
      <c r="N623" s="86">
        <f>AVERAGE($I$6:I623)</f>
        <v>3886.1920424583609</v>
      </c>
      <c r="P623" s="47">
        <v>618</v>
      </c>
      <c r="Q623" s="71">
        <v>8</v>
      </c>
      <c r="R623" s="72">
        <v>11</v>
      </c>
      <c r="S623" s="73">
        <v>3</v>
      </c>
      <c r="T623" s="72">
        <v>407</v>
      </c>
      <c r="U623" s="73">
        <v>0</v>
      </c>
      <c r="V623" s="86">
        <v>-1115.2408752773956</v>
      </c>
      <c r="W623" s="47" t="s">
        <v>117</v>
      </c>
      <c r="Y623" s="72">
        <f>AVERAGE($T$6:T623)</f>
        <v>6289.3430420711975</v>
      </c>
      <c r="Z623" s="73">
        <f>AVERAGE($U$6:U623)</f>
        <v>26.36569579288026</v>
      </c>
      <c r="AA623" s="86">
        <f>AVERAGE($V$6:V623)</f>
        <v>4748.5309546310791</v>
      </c>
      <c r="AC623" s="47">
        <v>618</v>
      </c>
      <c r="AD623" s="74">
        <v>21</v>
      </c>
      <c r="AE623" s="74">
        <v>4</v>
      </c>
      <c r="AF623" s="73">
        <v>14</v>
      </c>
      <c r="AG623" s="72">
        <v>10998</v>
      </c>
      <c r="AH623" s="73">
        <v>31</v>
      </c>
      <c r="AI623" s="86">
        <v>9402.5365493012105</v>
      </c>
      <c r="AJ623" s="47" t="s">
        <v>117</v>
      </c>
      <c r="AM623" s="72">
        <f>AVERAGE($AG$6:AG623)</f>
        <v>9537.6941747572819</v>
      </c>
      <c r="AN623" s="73">
        <f>AVERAGE($AH$6:AH623)</f>
        <v>26.611650485436893</v>
      </c>
      <c r="AO623" s="47">
        <f>AVERAGE($AI$6:AI623)</f>
        <v>7991.6470629685155</v>
      </c>
    </row>
    <row r="624" spans="3:41" x14ac:dyDescent="0.35">
      <c r="C624" s="49">
        <v>619</v>
      </c>
      <c r="D624" s="74">
        <v>14</v>
      </c>
      <c r="E624" s="74">
        <v>4</v>
      </c>
      <c r="F624" s="73">
        <v>32</v>
      </c>
      <c r="G624" s="72">
        <v>8548</v>
      </c>
      <c r="H624" s="73">
        <v>42</v>
      </c>
      <c r="I624" s="86">
        <v>6983.6972941546728</v>
      </c>
      <c r="J624" s="47" t="s">
        <v>117</v>
      </c>
      <c r="L624" s="72">
        <f>AVERAGE($G$6:G624)</f>
        <v>5433.6058158319875</v>
      </c>
      <c r="M624" s="73">
        <f>AVERAGE($H$6:H624)</f>
        <v>26.048465266558967</v>
      </c>
      <c r="N624" s="86">
        <f>AVERAGE($I$6:I624)</f>
        <v>3891.196089714736</v>
      </c>
      <c r="P624" s="47">
        <v>619</v>
      </c>
      <c r="Q624" s="71">
        <v>16</v>
      </c>
      <c r="R624" s="72">
        <v>5</v>
      </c>
      <c r="S624" s="73">
        <v>21</v>
      </c>
      <c r="T624" s="72">
        <v>7545</v>
      </c>
      <c r="U624" s="73">
        <v>32</v>
      </c>
      <c r="V624" s="86">
        <v>6025.7518761556867</v>
      </c>
      <c r="W624" s="47" t="s">
        <v>117</v>
      </c>
      <c r="Y624" s="72">
        <f>AVERAGE($T$6:T624)</f>
        <v>6291.3715670436186</v>
      </c>
      <c r="Z624" s="73">
        <f>AVERAGE($U$6:U624)</f>
        <v>26.374798061389338</v>
      </c>
      <c r="AA624" s="86">
        <f>AVERAGE($V$6:V624)</f>
        <v>4750.5943163782922</v>
      </c>
      <c r="AC624" s="47">
        <v>619</v>
      </c>
      <c r="AD624" s="74">
        <v>9</v>
      </c>
      <c r="AE624" s="74">
        <v>7</v>
      </c>
      <c r="AF624" s="73">
        <v>31</v>
      </c>
      <c r="AG624" s="72">
        <v>11809</v>
      </c>
      <c r="AH624" s="73">
        <v>33</v>
      </c>
      <c r="AI624" s="86">
        <v>10213.301163416889</v>
      </c>
      <c r="AJ624" s="47" t="s">
        <v>117</v>
      </c>
      <c r="AM624" s="72">
        <f>AVERAGE($AG$6:AG624)</f>
        <v>9541.3634894991919</v>
      </c>
      <c r="AN624" s="73">
        <f>AVERAGE($AH$6:AH624)</f>
        <v>26.621970920840063</v>
      </c>
      <c r="AO624" s="47">
        <f>AVERAGE($AI$6:AI624)</f>
        <v>7995.2361649078512</v>
      </c>
    </row>
    <row r="625" spans="3:41" x14ac:dyDescent="0.35">
      <c r="C625" s="49">
        <v>620</v>
      </c>
      <c r="D625" s="74">
        <v>15</v>
      </c>
      <c r="E625" s="74">
        <v>4</v>
      </c>
      <c r="F625" s="73">
        <v>11</v>
      </c>
      <c r="G625" s="72">
        <v>4548</v>
      </c>
      <c r="H625" s="73">
        <v>22</v>
      </c>
      <c r="I625" s="86">
        <v>2999.5512295766575</v>
      </c>
      <c r="J625" s="47" t="s">
        <v>117</v>
      </c>
      <c r="L625" s="72">
        <f>AVERAGE($G$6:G625)</f>
        <v>5432.177419354839</v>
      </c>
      <c r="M625" s="73">
        <f>AVERAGE($H$6:H625)</f>
        <v>26.041935483870969</v>
      </c>
      <c r="N625" s="86">
        <f>AVERAGE($I$6:I625)</f>
        <v>3889.7579528435458</v>
      </c>
      <c r="P625" s="47">
        <v>620</v>
      </c>
      <c r="Q625" s="71">
        <v>16</v>
      </c>
      <c r="R625" s="72">
        <v>8</v>
      </c>
      <c r="S625" s="73">
        <v>34</v>
      </c>
      <c r="T625" s="72">
        <v>9956</v>
      </c>
      <c r="U625" s="73">
        <v>42</v>
      </c>
      <c r="V625" s="86">
        <v>8386.3057425415645</v>
      </c>
      <c r="W625" s="47" t="s">
        <v>117</v>
      </c>
      <c r="Y625" s="72">
        <f>AVERAGE($T$6:T625)</f>
        <v>6297.2822580645161</v>
      </c>
      <c r="Z625" s="73">
        <f>AVERAGE($U$6:U625)</f>
        <v>26.4</v>
      </c>
      <c r="AA625" s="86">
        <f>AVERAGE($V$6:V625)</f>
        <v>4756.458367065653</v>
      </c>
      <c r="AC625" s="47">
        <v>620</v>
      </c>
      <c r="AD625" s="74">
        <v>15</v>
      </c>
      <c r="AE625" s="74">
        <v>6</v>
      </c>
      <c r="AF625" s="73">
        <v>16</v>
      </c>
      <c r="AG625" s="72">
        <v>8972</v>
      </c>
      <c r="AH625" s="73">
        <v>25</v>
      </c>
      <c r="AI625" s="86">
        <v>7453.7185955767927</v>
      </c>
      <c r="AJ625" s="47" t="s">
        <v>117</v>
      </c>
      <c r="AM625" s="72">
        <f>AVERAGE($AG$6:AG625)</f>
        <v>9540.4451612903231</v>
      </c>
      <c r="AN625" s="73">
        <f>AVERAGE($AH$6:AH625)</f>
        <v>26.619354838709679</v>
      </c>
      <c r="AO625" s="47">
        <f>AVERAGE($AI$6:AI625)</f>
        <v>7994.3627494734455</v>
      </c>
    </row>
    <row r="626" spans="3:41" x14ac:dyDescent="0.35">
      <c r="C626" s="49">
        <v>621</v>
      </c>
      <c r="D626" s="74">
        <v>20</v>
      </c>
      <c r="E626" s="74">
        <v>7</v>
      </c>
      <c r="F626" s="73">
        <v>14</v>
      </c>
      <c r="G626" s="72">
        <v>5659</v>
      </c>
      <c r="H626" s="73">
        <v>27</v>
      </c>
      <c r="I626" s="86">
        <v>4025.4262623839472</v>
      </c>
      <c r="J626" s="47" t="s">
        <v>117</v>
      </c>
      <c r="L626" s="72">
        <f>AVERAGE($G$6:G626)</f>
        <v>5432.5426731078906</v>
      </c>
      <c r="M626" s="73">
        <f>AVERAGE($H$6:H626)</f>
        <v>26.043478260869566</v>
      </c>
      <c r="N626" s="86">
        <f>AVERAGE($I$6:I626)</f>
        <v>3889.9764203307282</v>
      </c>
      <c r="P626" s="47">
        <v>621</v>
      </c>
      <c r="Q626" s="71">
        <v>13</v>
      </c>
      <c r="R626" s="72">
        <v>6</v>
      </c>
      <c r="S626" s="73">
        <v>28</v>
      </c>
      <c r="T626" s="72">
        <v>8272</v>
      </c>
      <c r="U626" s="73">
        <v>35</v>
      </c>
      <c r="V626" s="86">
        <v>6722.4344301318888</v>
      </c>
      <c r="W626" s="47" t="s">
        <v>117</v>
      </c>
      <c r="Y626" s="72">
        <f>AVERAGE($T$6:T626)</f>
        <v>6300.4621578099841</v>
      </c>
      <c r="Z626" s="73">
        <f>AVERAGE($U$6:U626)</f>
        <v>26.413848631239937</v>
      </c>
      <c r="AA626" s="86">
        <f>AVERAGE($V$6:V626)</f>
        <v>4759.6241900335526</v>
      </c>
      <c r="AC626" s="47">
        <v>621</v>
      </c>
      <c r="AD626" s="74">
        <v>14</v>
      </c>
      <c r="AE626" s="74">
        <v>6</v>
      </c>
      <c r="AF626" s="73">
        <v>13</v>
      </c>
      <c r="AG626" s="72">
        <v>7572</v>
      </c>
      <c r="AH626" s="73">
        <v>21</v>
      </c>
      <c r="AI626" s="86">
        <v>6040.4942669321745</v>
      </c>
      <c r="AJ626" s="47" t="s">
        <v>117</v>
      </c>
      <c r="AM626" s="72">
        <f>AVERAGE($AG$6:AG626)</f>
        <v>9537.2753623188401</v>
      </c>
      <c r="AN626" s="73">
        <f>AVERAGE($AH$6:AH626)</f>
        <v>26.610305958132045</v>
      </c>
      <c r="AO626" s="47">
        <f>AVERAGE($AI$6:AI626)</f>
        <v>7991.216423414603</v>
      </c>
    </row>
    <row r="627" spans="3:41" x14ac:dyDescent="0.35">
      <c r="C627" s="49">
        <v>622</v>
      </c>
      <c r="D627" s="74">
        <v>17</v>
      </c>
      <c r="E627" s="74">
        <v>6</v>
      </c>
      <c r="F627" s="73">
        <v>9</v>
      </c>
      <c r="G627" s="72">
        <v>4222</v>
      </c>
      <c r="H627" s="73">
        <v>20</v>
      </c>
      <c r="I627" s="86">
        <v>2684.4229718398838</v>
      </c>
      <c r="J627" s="47" t="s">
        <v>117</v>
      </c>
      <c r="L627" s="72">
        <f>AVERAGE($G$6:G627)</f>
        <v>5430.596463022508</v>
      </c>
      <c r="M627" s="73">
        <f>AVERAGE($H$6:H627)</f>
        <v>26.033762057877812</v>
      </c>
      <c r="N627" s="86">
        <f>AVERAGE($I$6:I627)</f>
        <v>3888.0382315067882</v>
      </c>
      <c r="P627" s="47">
        <v>622</v>
      </c>
      <c r="Q627" s="71">
        <v>18</v>
      </c>
      <c r="R627" s="72">
        <v>4</v>
      </c>
      <c r="S627" s="73">
        <v>9</v>
      </c>
      <c r="T627" s="72">
        <v>5438</v>
      </c>
      <c r="U627" s="73">
        <v>23</v>
      </c>
      <c r="V627" s="86">
        <v>3882.8654362137222</v>
      </c>
      <c r="W627" s="47" t="s">
        <v>117</v>
      </c>
      <c r="Y627" s="72">
        <f>AVERAGE($T$6:T627)</f>
        <v>6299.0755627009648</v>
      </c>
      <c r="Z627" s="73">
        <f>AVERAGE($U$6:U627)</f>
        <v>26.408360128617364</v>
      </c>
      <c r="AA627" s="86">
        <f>AVERAGE($V$6:V627)</f>
        <v>4758.2146100434884</v>
      </c>
      <c r="AC627" s="47">
        <v>622</v>
      </c>
      <c r="AD627" s="74">
        <v>13</v>
      </c>
      <c r="AE627" s="74">
        <v>6</v>
      </c>
      <c r="AF627" s="73">
        <v>16</v>
      </c>
      <c r="AG627" s="72">
        <v>8272</v>
      </c>
      <c r="AH627" s="73">
        <v>23</v>
      </c>
      <c r="AI627" s="86">
        <v>6712.2594255262347</v>
      </c>
      <c r="AJ627" s="47" t="s">
        <v>117</v>
      </c>
      <c r="AM627" s="72">
        <f>AVERAGE($AG$6:AG627)</f>
        <v>9535.241157556271</v>
      </c>
      <c r="AN627" s="73">
        <f>AVERAGE($AH$6:AH627)</f>
        <v>26.60450160771704</v>
      </c>
      <c r="AO627" s="47">
        <f>AVERAGE($AI$6:AI627)</f>
        <v>7989.1602224533681</v>
      </c>
    </row>
    <row r="628" spans="3:41" x14ac:dyDescent="0.35">
      <c r="C628" s="49">
        <v>623</v>
      </c>
      <c r="D628" s="74">
        <v>15</v>
      </c>
      <c r="E628" s="74">
        <v>5</v>
      </c>
      <c r="F628" s="73">
        <v>24</v>
      </c>
      <c r="G628" s="72">
        <v>6985</v>
      </c>
      <c r="H628" s="73">
        <v>34</v>
      </c>
      <c r="I628" s="86">
        <v>5441.0587507385417</v>
      </c>
      <c r="J628" s="47" t="s">
        <v>117</v>
      </c>
      <c r="L628" s="72">
        <f>AVERAGE($G$6:G628)</f>
        <v>5433.0914927768863</v>
      </c>
      <c r="M628" s="73">
        <f>AVERAGE($H$6:H628)</f>
        <v>26.046548956661315</v>
      </c>
      <c r="N628" s="86">
        <f>AVERAGE($I$6:I628)</f>
        <v>3890.5310413289894</v>
      </c>
      <c r="P628" s="47">
        <v>623</v>
      </c>
      <c r="Q628" s="71">
        <v>14</v>
      </c>
      <c r="R628" s="72">
        <v>4</v>
      </c>
      <c r="S628" s="73">
        <v>9</v>
      </c>
      <c r="T628" s="72">
        <v>4518</v>
      </c>
      <c r="U628" s="73">
        <v>19</v>
      </c>
      <c r="V628" s="86">
        <v>3025.269033715143</v>
      </c>
      <c r="W628" s="47" t="s">
        <v>117</v>
      </c>
      <c r="Y628" s="72">
        <f>AVERAGE($T$6:T628)</f>
        <v>6296.2166934189408</v>
      </c>
      <c r="Z628" s="73">
        <f>AVERAGE($U$6:U628)</f>
        <v>26.396468699839485</v>
      </c>
      <c r="AA628" s="86">
        <f>AVERAGE($V$6:V628)</f>
        <v>4755.4329959562838</v>
      </c>
      <c r="AC628" s="47">
        <v>623</v>
      </c>
      <c r="AD628" s="74">
        <v>23</v>
      </c>
      <c r="AE628" s="74">
        <v>2</v>
      </c>
      <c r="AF628" s="73">
        <v>1</v>
      </c>
      <c r="AG628" s="72">
        <v>7774</v>
      </c>
      <c r="AH628" s="73">
        <v>22</v>
      </c>
      <c r="AI628" s="86">
        <v>6236.4293265492952</v>
      </c>
      <c r="AJ628" s="47" t="s">
        <v>117</v>
      </c>
      <c r="AM628" s="72">
        <f>AVERAGE($AG$6:AG628)</f>
        <v>9532.414125200643</v>
      </c>
      <c r="AN628" s="73">
        <f>AVERAGE($AH$6:AH628)</f>
        <v>26.597110754414125</v>
      </c>
      <c r="AO628" s="47">
        <f>AVERAGE($AI$6:AI628)</f>
        <v>7986.3468502288024</v>
      </c>
    </row>
    <row r="629" spans="3:41" x14ac:dyDescent="0.35">
      <c r="C629" s="49">
        <v>624</v>
      </c>
      <c r="D629" s="74">
        <v>13</v>
      </c>
      <c r="E629" s="74">
        <v>7</v>
      </c>
      <c r="F629" s="73">
        <v>19</v>
      </c>
      <c r="G629" s="72">
        <v>5259</v>
      </c>
      <c r="H629" s="73">
        <v>25</v>
      </c>
      <c r="I629" s="86">
        <v>3688.0347072255836</v>
      </c>
      <c r="J629" s="47" t="s">
        <v>117</v>
      </c>
      <c r="L629" s="72">
        <f>AVERAGE($G$6:G629)</f>
        <v>5432.8125</v>
      </c>
      <c r="M629" s="73">
        <f>AVERAGE($H$6:H629)</f>
        <v>26.044871794871796</v>
      </c>
      <c r="N629" s="86">
        <f>AVERAGE($I$6:I629)</f>
        <v>3890.2065279730546</v>
      </c>
      <c r="P629" s="47">
        <v>624</v>
      </c>
      <c r="Q629" s="71">
        <v>21</v>
      </c>
      <c r="R629" s="72">
        <v>11</v>
      </c>
      <c r="S629" s="73">
        <v>14</v>
      </c>
      <c r="T629" s="72">
        <v>5927</v>
      </c>
      <c r="U629" s="73">
        <v>24</v>
      </c>
      <c r="V629" s="86">
        <v>4316.3489224022305</v>
      </c>
      <c r="W629" s="47" t="s">
        <v>117</v>
      </c>
      <c r="Y629" s="72">
        <f>AVERAGE($T$6:T629)</f>
        <v>6295.625</v>
      </c>
      <c r="Z629" s="73">
        <f>AVERAGE($U$6:U629)</f>
        <v>26.392628205128204</v>
      </c>
      <c r="AA629" s="86">
        <f>AVERAGE($V$6:V629)</f>
        <v>4754.7293355819984</v>
      </c>
      <c r="AC629" s="47">
        <v>624</v>
      </c>
      <c r="AD629" s="74">
        <v>9</v>
      </c>
      <c r="AE629" s="74">
        <v>5</v>
      </c>
      <c r="AF629" s="73">
        <v>4</v>
      </c>
      <c r="AG629" s="72">
        <v>2985</v>
      </c>
      <c r="AH629" s="73">
        <v>8</v>
      </c>
      <c r="AI629" s="86">
        <v>1442.2242386939722</v>
      </c>
      <c r="AJ629" s="47" t="s">
        <v>117</v>
      </c>
      <c r="AM629" s="72">
        <f>AVERAGE($AG$6:AG629)</f>
        <v>9521.9214743589746</v>
      </c>
      <c r="AN629" s="73">
        <f>AVERAGE($AH$6:AH629)</f>
        <v>26.567307692307693</v>
      </c>
      <c r="AO629" s="47">
        <f>AVERAGE($AI$6:AI629)</f>
        <v>7975.8594742487785</v>
      </c>
    </row>
    <row r="630" spans="3:41" x14ac:dyDescent="0.35">
      <c r="C630" s="49">
        <v>625</v>
      </c>
      <c r="D630" s="74">
        <v>14</v>
      </c>
      <c r="E630" s="74">
        <v>6</v>
      </c>
      <c r="F630" s="73">
        <v>23</v>
      </c>
      <c r="G630" s="72">
        <v>6422</v>
      </c>
      <c r="H630" s="73">
        <v>31</v>
      </c>
      <c r="I630" s="86">
        <v>4908.329434939993</v>
      </c>
      <c r="J630" s="47" t="s">
        <v>117</v>
      </c>
      <c r="L630" s="72">
        <f>AVERAGE($G$6:G630)</f>
        <v>5434.3951999999999</v>
      </c>
      <c r="M630" s="73">
        <f>AVERAGE($H$6:H630)</f>
        <v>26.052800000000001</v>
      </c>
      <c r="N630" s="86">
        <f>AVERAGE($I$6:I630)</f>
        <v>3891.8355246242018</v>
      </c>
      <c r="P630" s="47">
        <v>625</v>
      </c>
      <c r="Q630" s="71">
        <v>18</v>
      </c>
      <c r="R630" s="72">
        <v>9</v>
      </c>
      <c r="S630" s="73">
        <v>2</v>
      </c>
      <c r="T630" s="72">
        <v>2863</v>
      </c>
      <c r="U630" s="73">
        <v>11</v>
      </c>
      <c r="V630" s="86">
        <v>1376.5230934855144</v>
      </c>
      <c r="W630" s="47" t="s">
        <v>117</v>
      </c>
      <c r="Y630" s="72">
        <f>AVERAGE($T$6:T630)</f>
        <v>6290.1328000000003</v>
      </c>
      <c r="Z630" s="73">
        <f>AVERAGE($U$6:U630)</f>
        <v>26.367999999999999</v>
      </c>
      <c r="AA630" s="86">
        <f>AVERAGE($V$6:V630)</f>
        <v>4749.3242055946448</v>
      </c>
      <c r="AC630" s="47">
        <v>625</v>
      </c>
      <c r="AD630" s="74">
        <v>18</v>
      </c>
      <c r="AE630" s="74">
        <v>13</v>
      </c>
      <c r="AF630" s="73">
        <v>11</v>
      </c>
      <c r="AG630" s="72">
        <v>6081</v>
      </c>
      <c r="AH630" s="73">
        <v>16</v>
      </c>
      <c r="AI630" s="86">
        <v>4521.5734312752284</v>
      </c>
      <c r="AJ630" s="47" t="s">
        <v>117</v>
      </c>
      <c r="AM630" s="72">
        <f>AVERAGE($AG$6:AG630)</f>
        <v>9516.4159999999993</v>
      </c>
      <c r="AN630" s="73">
        <f>AVERAGE($AH$6:AH630)</f>
        <v>26.5504</v>
      </c>
      <c r="AO630" s="47">
        <f>AVERAGE($AI$6:AI630)</f>
        <v>7970.3326165800199</v>
      </c>
    </row>
    <row r="631" spans="3:41" x14ac:dyDescent="0.35">
      <c r="C631" s="49">
        <v>626</v>
      </c>
      <c r="D631" s="74">
        <v>22</v>
      </c>
      <c r="E631" s="74">
        <v>9</v>
      </c>
      <c r="F631" s="73">
        <v>17</v>
      </c>
      <c r="G631" s="72">
        <v>6333</v>
      </c>
      <c r="H631" s="73">
        <v>30</v>
      </c>
      <c r="I631" s="86">
        <v>4841.7358696164592</v>
      </c>
      <c r="J631" s="47" t="s">
        <v>117</v>
      </c>
      <c r="L631" s="72">
        <f>AVERAGE($G$6:G631)</f>
        <v>5435.830670926518</v>
      </c>
      <c r="M631" s="73">
        <f>AVERAGE($H$6:H631)</f>
        <v>26.059105431309906</v>
      </c>
      <c r="N631" s="86">
        <f>AVERAGE($I$6:I631)</f>
        <v>3893.3529373158822</v>
      </c>
      <c r="P631" s="47">
        <v>626</v>
      </c>
      <c r="Q631" s="71">
        <v>14</v>
      </c>
      <c r="R631" s="72">
        <v>4</v>
      </c>
      <c r="S631" s="73">
        <v>19</v>
      </c>
      <c r="T631" s="72">
        <v>6818</v>
      </c>
      <c r="U631" s="73">
        <v>29</v>
      </c>
      <c r="V631" s="86">
        <v>5239.9487057937122</v>
      </c>
      <c r="W631" s="47" t="s">
        <v>117</v>
      </c>
      <c r="Y631" s="72">
        <f>AVERAGE($T$6:T631)</f>
        <v>6290.9760383386583</v>
      </c>
      <c r="Z631" s="73">
        <f>AVERAGE($U$6:U631)</f>
        <v>26.37220447284345</v>
      </c>
      <c r="AA631" s="86">
        <f>AVERAGE($V$6:V631)</f>
        <v>4750.1079508026305</v>
      </c>
      <c r="AC631" s="47">
        <v>626</v>
      </c>
      <c r="AD631" s="74">
        <v>12</v>
      </c>
      <c r="AE631" s="74">
        <v>10</v>
      </c>
      <c r="AF631" s="73">
        <v>17</v>
      </c>
      <c r="AG631" s="72">
        <v>7020</v>
      </c>
      <c r="AH631" s="73">
        <v>19</v>
      </c>
      <c r="AI631" s="86">
        <v>5486.3020746806778</v>
      </c>
      <c r="AJ631" s="47" t="s">
        <v>117</v>
      </c>
      <c r="AM631" s="72">
        <f>AVERAGE($AG$6:AG631)</f>
        <v>9512.428115015975</v>
      </c>
      <c r="AN631" s="73">
        <f>AVERAGE($AH$6:AH631)</f>
        <v>26.538338658146966</v>
      </c>
      <c r="AO631" s="47">
        <f>AVERAGE($AI$6:AI631)</f>
        <v>7966.3645166728329</v>
      </c>
    </row>
    <row r="632" spans="3:41" x14ac:dyDescent="0.35">
      <c r="C632" s="49">
        <v>627</v>
      </c>
      <c r="D632" s="74">
        <v>10</v>
      </c>
      <c r="E632" s="74">
        <v>5</v>
      </c>
      <c r="F632" s="73">
        <v>4</v>
      </c>
      <c r="G632" s="72">
        <v>1985</v>
      </c>
      <c r="H632" s="73">
        <v>9</v>
      </c>
      <c r="I632" s="86">
        <v>477.94595624558269</v>
      </c>
      <c r="J632" s="47" t="s">
        <v>117</v>
      </c>
      <c r="L632" s="72">
        <f>AVERAGE($G$6:G632)</f>
        <v>5430.3269537480064</v>
      </c>
      <c r="M632" s="73">
        <f>AVERAGE($H$6:H632)</f>
        <v>26.03189792663477</v>
      </c>
      <c r="N632" s="86">
        <f>AVERAGE($I$6:I632)</f>
        <v>3887.9057172503794</v>
      </c>
      <c r="P632" s="47">
        <v>627</v>
      </c>
      <c r="Q632" s="71">
        <v>22</v>
      </c>
      <c r="R632" s="72">
        <v>12</v>
      </c>
      <c r="S632" s="73">
        <v>23</v>
      </c>
      <c r="T632" s="72">
        <v>8034</v>
      </c>
      <c r="U632" s="73">
        <v>33</v>
      </c>
      <c r="V632" s="86">
        <v>6538.0574484369645</v>
      </c>
      <c r="W632" s="47" t="s">
        <v>117</v>
      </c>
      <c r="Y632" s="72">
        <f>AVERAGE($T$6:T632)</f>
        <v>6293.7559808612441</v>
      </c>
      <c r="Z632" s="73">
        <f>AVERAGE($U$6:U632)</f>
        <v>26.382775119617225</v>
      </c>
      <c r="AA632" s="86">
        <f>AVERAGE($V$6:V632)</f>
        <v>4752.9595448977416</v>
      </c>
      <c r="AC632" s="47">
        <v>627</v>
      </c>
      <c r="AD632" s="74">
        <v>9</v>
      </c>
      <c r="AE632" s="74">
        <v>7</v>
      </c>
      <c r="AF632" s="73">
        <v>35</v>
      </c>
      <c r="AG632" s="72">
        <v>13209</v>
      </c>
      <c r="AH632" s="73">
        <v>37</v>
      </c>
      <c r="AI632" s="86">
        <v>11702.620081289962</v>
      </c>
      <c r="AJ632" s="47" t="s">
        <v>117</v>
      </c>
      <c r="AM632" s="72">
        <f>AVERAGE($AG$6:AG632)</f>
        <v>9518.3237639553427</v>
      </c>
      <c r="AN632" s="73">
        <f>AVERAGE($AH$6:AH632)</f>
        <v>26.555023923444978</v>
      </c>
      <c r="AO632" s="47">
        <f>AVERAGE($AI$6:AI632)</f>
        <v>7972.3234569672777</v>
      </c>
    </row>
    <row r="633" spans="3:41" x14ac:dyDescent="0.35">
      <c r="C633" s="49">
        <v>628</v>
      </c>
      <c r="D633" s="74">
        <v>21</v>
      </c>
      <c r="E633" s="74">
        <v>1</v>
      </c>
      <c r="F633" s="73">
        <v>12</v>
      </c>
      <c r="G633" s="72">
        <v>6437</v>
      </c>
      <c r="H633" s="73">
        <v>32</v>
      </c>
      <c r="I633" s="86">
        <v>4971.0379546772829</v>
      </c>
      <c r="J633" s="47" t="s">
        <v>117</v>
      </c>
      <c r="L633" s="72">
        <f>AVERAGE($G$6:G633)</f>
        <v>5431.9299363057326</v>
      </c>
      <c r="M633" s="73">
        <f>AVERAGE($H$6:H633)</f>
        <v>26.041401273885349</v>
      </c>
      <c r="N633" s="86">
        <f>AVERAGE($I$6:I633)</f>
        <v>3889.6304501125242</v>
      </c>
      <c r="P633" s="47">
        <v>628</v>
      </c>
      <c r="Q633" s="71">
        <v>17</v>
      </c>
      <c r="R633" s="72">
        <v>4</v>
      </c>
      <c r="S633" s="73">
        <v>28</v>
      </c>
      <c r="T633" s="72">
        <v>9578</v>
      </c>
      <c r="U633" s="73">
        <v>41</v>
      </c>
      <c r="V633" s="86">
        <v>8064.2246246016502</v>
      </c>
      <c r="W633" s="47" t="s">
        <v>117</v>
      </c>
      <c r="Y633" s="72">
        <f>AVERAGE($T$6:T633)</f>
        <v>6298.9856687898091</v>
      </c>
      <c r="Z633" s="73">
        <f>AVERAGE($U$6:U633)</f>
        <v>26.406050955414013</v>
      </c>
      <c r="AA633" s="86">
        <f>AVERAGE($V$6:V633)</f>
        <v>4758.2322599928111</v>
      </c>
      <c r="AC633" s="47">
        <v>628</v>
      </c>
      <c r="AD633" s="74">
        <v>18</v>
      </c>
      <c r="AE633" s="74">
        <v>11</v>
      </c>
      <c r="AF633" s="73">
        <v>5</v>
      </c>
      <c r="AG633" s="72">
        <v>4607</v>
      </c>
      <c r="AH633" s="73">
        <v>12</v>
      </c>
      <c r="AI633" s="86">
        <v>3040.6772147412071</v>
      </c>
      <c r="AJ633" s="47" t="s">
        <v>117</v>
      </c>
      <c r="AM633" s="72">
        <f>AVERAGE($AG$6:AG633)</f>
        <v>9510.503184713376</v>
      </c>
      <c r="AN633" s="73">
        <f>AVERAGE($AH$6:AH633)</f>
        <v>26.53184713375796</v>
      </c>
      <c r="AO633" s="47">
        <f>AVERAGE($AI$6:AI633)</f>
        <v>7964.4705170911211</v>
      </c>
    </row>
    <row r="634" spans="3:41" x14ac:dyDescent="0.35">
      <c r="C634" s="49">
        <v>629</v>
      </c>
      <c r="D634" s="74">
        <v>16</v>
      </c>
      <c r="E634" s="74">
        <v>4</v>
      </c>
      <c r="F634" s="73">
        <v>21</v>
      </c>
      <c r="G634" s="72">
        <v>6748</v>
      </c>
      <c r="H634" s="73">
        <v>33</v>
      </c>
      <c r="I634" s="86">
        <v>5197.0802795739191</v>
      </c>
      <c r="J634" s="47" t="s">
        <v>117</v>
      </c>
      <c r="L634" s="72">
        <f>AVERAGE($G$6:G634)</f>
        <v>5434.0222575516691</v>
      </c>
      <c r="M634" s="73">
        <f>AVERAGE($H$6:H634)</f>
        <v>26.052464228934817</v>
      </c>
      <c r="N634" s="86">
        <f>AVERAGE($I$6:I634)</f>
        <v>3891.7090666935437</v>
      </c>
      <c r="P634" s="47">
        <v>629</v>
      </c>
      <c r="Q634" s="71">
        <v>20</v>
      </c>
      <c r="R634" s="72">
        <v>8</v>
      </c>
      <c r="S634" s="73">
        <v>16</v>
      </c>
      <c r="T634" s="72">
        <v>6736</v>
      </c>
      <c r="U634" s="73">
        <v>28</v>
      </c>
      <c r="V634" s="86">
        <v>5190.7145665268399</v>
      </c>
      <c r="W634" s="47" t="s">
        <v>117</v>
      </c>
      <c r="Y634" s="72">
        <f>AVERAGE($T$6:T634)</f>
        <v>6299.6804451510334</v>
      </c>
      <c r="Z634" s="73">
        <f>AVERAGE($U$6:U634)</f>
        <v>26.408585055643879</v>
      </c>
      <c r="AA634" s="86">
        <f>AVERAGE($V$6:V634)</f>
        <v>4758.9198312273647</v>
      </c>
      <c r="AC634" s="47">
        <v>629</v>
      </c>
      <c r="AD634" s="74">
        <v>20</v>
      </c>
      <c r="AE634" s="74">
        <v>11</v>
      </c>
      <c r="AF634" s="73">
        <v>3</v>
      </c>
      <c r="AG634" s="72">
        <v>4607</v>
      </c>
      <c r="AH634" s="73">
        <v>12</v>
      </c>
      <c r="AI634" s="86">
        <v>3057.5068713510236</v>
      </c>
      <c r="AJ634" s="47" t="s">
        <v>117</v>
      </c>
      <c r="AM634" s="72">
        <f>AVERAGE($AG$6:AG634)</f>
        <v>9502.7074721780609</v>
      </c>
      <c r="AN634" s="73">
        <f>AVERAGE($AH$6:AH634)</f>
        <v>26.508744038155804</v>
      </c>
      <c r="AO634" s="47">
        <f>AVERAGE($AI$6:AI634)</f>
        <v>7956.6693030279412</v>
      </c>
    </row>
    <row r="635" spans="3:41" x14ac:dyDescent="0.35">
      <c r="C635" s="49">
        <v>630</v>
      </c>
      <c r="D635" s="74">
        <v>20</v>
      </c>
      <c r="E635" s="74">
        <v>8</v>
      </c>
      <c r="F635" s="73">
        <v>29</v>
      </c>
      <c r="G635" s="72">
        <v>8496</v>
      </c>
      <c r="H635" s="73">
        <v>41</v>
      </c>
      <c r="I635" s="86">
        <v>6960.8082974416811</v>
      </c>
      <c r="J635" s="47" t="s">
        <v>117</v>
      </c>
      <c r="L635" s="72">
        <f>AVERAGE($G$6:G635)</f>
        <v>5438.8825396825396</v>
      </c>
      <c r="M635" s="73">
        <f>AVERAGE($H$6:H635)</f>
        <v>26.076190476190476</v>
      </c>
      <c r="N635" s="86">
        <f>AVERAGE($I$6:I635)</f>
        <v>3896.5806527740965</v>
      </c>
      <c r="P635" s="47">
        <v>630</v>
      </c>
      <c r="Q635" s="71">
        <v>17</v>
      </c>
      <c r="R635" s="72">
        <v>3</v>
      </c>
      <c r="S635" s="73">
        <v>27</v>
      </c>
      <c r="T635" s="72">
        <v>9541</v>
      </c>
      <c r="U635" s="73">
        <v>41</v>
      </c>
      <c r="V635" s="86">
        <v>8001.0922250489675</v>
      </c>
      <c r="W635" s="47" t="s">
        <v>117</v>
      </c>
      <c r="Y635" s="72">
        <f>AVERAGE($T$6:T635)</f>
        <v>6304.8253968253966</v>
      </c>
      <c r="Z635" s="73">
        <f>AVERAGE($U$6:U635)</f>
        <v>26.43174603174603</v>
      </c>
      <c r="AA635" s="86">
        <f>AVERAGE($V$6:V635)</f>
        <v>4764.0661366143831</v>
      </c>
      <c r="AC635" s="47">
        <v>630</v>
      </c>
      <c r="AD635" s="74">
        <v>17</v>
      </c>
      <c r="AE635" s="74">
        <v>7</v>
      </c>
      <c r="AF635" s="73">
        <v>6</v>
      </c>
      <c r="AG635" s="72">
        <v>5859</v>
      </c>
      <c r="AH635" s="73">
        <v>16</v>
      </c>
      <c r="AI635" s="86">
        <v>4343.382455428532</v>
      </c>
      <c r="AJ635" s="47" t="s">
        <v>117</v>
      </c>
      <c r="AM635" s="72">
        <f>AVERAGE($AG$6:AG635)</f>
        <v>9496.9238095238088</v>
      </c>
      <c r="AN635" s="73">
        <f>AVERAGE($AH$6:AH635)</f>
        <v>26.49206349206349</v>
      </c>
      <c r="AO635" s="47">
        <f>AVERAGE($AI$6:AI635)</f>
        <v>7950.9339270793698</v>
      </c>
    </row>
    <row r="636" spans="3:41" x14ac:dyDescent="0.35">
      <c r="C636" s="49">
        <v>631</v>
      </c>
      <c r="D636" s="74">
        <v>13</v>
      </c>
      <c r="E636" s="74">
        <v>5</v>
      </c>
      <c r="F636" s="73">
        <v>14</v>
      </c>
      <c r="G636" s="72">
        <v>4585</v>
      </c>
      <c r="H636" s="73">
        <v>22</v>
      </c>
      <c r="I636" s="86">
        <v>3010.3026669424025</v>
      </c>
      <c r="J636" s="47" t="s">
        <v>117</v>
      </c>
      <c r="L636" s="72">
        <f>AVERAGE($G$6:G636)</f>
        <v>5437.5293185419969</v>
      </c>
      <c r="M636" s="73">
        <f>AVERAGE($H$6:H636)</f>
        <v>26.069730586370842</v>
      </c>
      <c r="N636" s="86">
        <f>AVERAGE($I$6:I636)</f>
        <v>3895.1760917822876</v>
      </c>
      <c r="P636" s="47">
        <v>631</v>
      </c>
      <c r="Q636" s="71">
        <v>14</v>
      </c>
      <c r="R636" s="72">
        <v>7</v>
      </c>
      <c r="S636" s="73">
        <v>23</v>
      </c>
      <c r="T636" s="72">
        <v>7159</v>
      </c>
      <c r="U636" s="73">
        <v>30</v>
      </c>
      <c r="V636" s="86">
        <v>5651.3671538643284</v>
      </c>
      <c r="W636" s="47" t="s">
        <v>117</v>
      </c>
      <c r="Y636" s="72">
        <f>AVERAGE($T$6:T636)</f>
        <v>6306.1790808240885</v>
      </c>
      <c r="Z636" s="73">
        <f>AVERAGE($U$6:U636)</f>
        <v>26.437400950871631</v>
      </c>
      <c r="AA636" s="86">
        <f>AVERAGE($V$6:V636)</f>
        <v>4765.4723188921171</v>
      </c>
      <c r="AC636" s="47">
        <v>631</v>
      </c>
      <c r="AD636" s="74">
        <v>20</v>
      </c>
      <c r="AE636" s="74">
        <v>5</v>
      </c>
      <c r="AF636" s="73">
        <v>33</v>
      </c>
      <c r="AG636" s="72">
        <v>16985</v>
      </c>
      <c r="AH636" s="73">
        <v>48</v>
      </c>
      <c r="AI636" s="86">
        <v>15439.089874117806</v>
      </c>
      <c r="AJ636" s="47" t="s">
        <v>117</v>
      </c>
      <c r="AM636" s="72">
        <f>AVERAGE($AG$6:AG636)</f>
        <v>9508.7908082408867</v>
      </c>
      <c r="AN636" s="73">
        <f>AVERAGE($AH$6:AH636)</f>
        <v>26.526148969889064</v>
      </c>
      <c r="AO636" s="47">
        <f>AVERAGE($AI$6:AI636)</f>
        <v>7962.8010521935348</v>
      </c>
    </row>
    <row r="637" spans="3:41" x14ac:dyDescent="0.35">
      <c r="C637" s="49">
        <v>632</v>
      </c>
      <c r="D637" s="74">
        <v>19</v>
      </c>
      <c r="E637" s="74">
        <v>6</v>
      </c>
      <c r="F637" s="73">
        <v>20</v>
      </c>
      <c r="G637" s="72">
        <v>6822</v>
      </c>
      <c r="H637" s="73">
        <v>33</v>
      </c>
      <c r="I637" s="86">
        <v>5275.7366460685116</v>
      </c>
      <c r="J637" s="47" t="s">
        <v>117</v>
      </c>
      <c r="L637" s="72">
        <f>AVERAGE($G$6:G637)</f>
        <v>5439.7199367088606</v>
      </c>
      <c r="M637" s="73">
        <f>AVERAGE($H$6:H637)</f>
        <v>26.080696202531644</v>
      </c>
      <c r="N637" s="86">
        <f>AVERAGE($I$6:I637)</f>
        <v>3897.360523039069</v>
      </c>
      <c r="P637" s="47">
        <v>632</v>
      </c>
      <c r="Q637" s="71">
        <v>19</v>
      </c>
      <c r="R637" s="72">
        <v>4</v>
      </c>
      <c r="S637" s="73">
        <v>8</v>
      </c>
      <c r="T637" s="72">
        <v>5438</v>
      </c>
      <c r="U637" s="73">
        <v>23</v>
      </c>
      <c r="V637" s="86">
        <v>3895.6699317423804</v>
      </c>
      <c r="W637" s="47" t="s">
        <v>117</v>
      </c>
      <c r="Y637" s="72">
        <f>AVERAGE($T$6:T637)</f>
        <v>6304.8053797468356</v>
      </c>
      <c r="Z637" s="73">
        <f>AVERAGE($U$6:U637)</f>
        <v>26.431962025316455</v>
      </c>
      <c r="AA637" s="86">
        <f>AVERAGE($V$6:V637)</f>
        <v>4764.0960492921968</v>
      </c>
      <c r="AC637" s="47">
        <v>632</v>
      </c>
      <c r="AD637" s="74">
        <v>11</v>
      </c>
      <c r="AE637" s="74">
        <v>6</v>
      </c>
      <c r="AF637" s="73">
        <v>4</v>
      </c>
      <c r="AG637" s="72">
        <v>3372</v>
      </c>
      <c r="AH637" s="73">
        <v>9</v>
      </c>
      <c r="AI637" s="86">
        <v>1810.6274885726871</v>
      </c>
      <c r="AJ637" s="47" t="s">
        <v>117</v>
      </c>
      <c r="AM637" s="72">
        <f>AVERAGE($AG$6:AG637)</f>
        <v>9499.0806962025308</v>
      </c>
      <c r="AN637" s="73">
        <f>AVERAGE($AH$6:AH637)</f>
        <v>26.498417721518987</v>
      </c>
      <c r="AO637" s="47">
        <f>AVERAGE($AI$6:AI637)</f>
        <v>7953.0666003523638</v>
      </c>
    </row>
    <row r="638" spans="3:41" x14ac:dyDescent="0.35">
      <c r="C638" s="49">
        <v>633</v>
      </c>
      <c r="D638" s="74">
        <v>15</v>
      </c>
      <c r="E638" s="74">
        <v>6</v>
      </c>
      <c r="F638" s="73">
        <v>35</v>
      </c>
      <c r="G638" s="72">
        <v>9022</v>
      </c>
      <c r="H638" s="73">
        <v>44</v>
      </c>
      <c r="I638" s="86">
        <v>7462.188649272387</v>
      </c>
      <c r="J638" s="47" t="s">
        <v>117</v>
      </c>
      <c r="L638" s="72">
        <f>AVERAGE($G$6:G638)</f>
        <v>5445.3791469194312</v>
      </c>
      <c r="M638" s="73">
        <f>AVERAGE($H$6:H638)</f>
        <v>26.109004739336491</v>
      </c>
      <c r="N638" s="86">
        <f>AVERAGE($I$6:I638)</f>
        <v>3902.9921630489166</v>
      </c>
      <c r="P638" s="47">
        <v>633</v>
      </c>
      <c r="Q638" s="71">
        <v>12</v>
      </c>
      <c r="R638" s="72">
        <v>2</v>
      </c>
      <c r="S638" s="73">
        <v>30</v>
      </c>
      <c r="T638" s="72">
        <v>9274</v>
      </c>
      <c r="U638" s="73">
        <v>40</v>
      </c>
      <c r="V638" s="86">
        <v>7699.6079462383977</v>
      </c>
      <c r="W638" s="47" t="s">
        <v>117</v>
      </c>
      <c r="Y638" s="72">
        <f>AVERAGE($T$6:T638)</f>
        <v>6309.4960505529225</v>
      </c>
      <c r="Z638" s="73">
        <f>AVERAGE($U$6:U638)</f>
        <v>26.453396524486571</v>
      </c>
      <c r="AA638" s="86">
        <f>AVERAGE($V$6:V638)</f>
        <v>4768.7335088450345</v>
      </c>
      <c r="AC638" s="47">
        <v>633</v>
      </c>
      <c r="AD638" s="74">
        <v>16</v>
      </c>
      <c r="AE638" s="74">
        <v>2</v>
      </c>
      <c r="AF638" s="73">
        <v>1</v>
      </c>
      <c r="AG638" s="72">
        <v>5324</v>
      </c>
      <c r="AH638" s="73">
        <v>15</v>
      </c>
      <c r="AI638" s="86">
        <v>3725.2238256430251</v>
      </c>
      <c r="AJ638" s="47" t="s">
        <v>117</v>
      </c>
      <c r="AM638" s="72">
        <f>AVERAGE($AG$6:AG638)</f>
        <v>9492.4849921011064</v>
      </c>
      <c r="AN638" s="73">
        <f>AVERAGE($AH$6:AH638)</f>
        <v>26.480252764612953</v>
      </c>
      <c r="AO638" s="47">
        <f>AVERAGE($AI$6:AI638)</f>
        <v>7946.3875438362347</v>
      </c>
    </row>
    <row r="639" spans="3:41" x14ac:dyDescent="0.35">
      <c r="C639" s="49">
        <v>634</v>
      </c>
      <c r="D639" s="74">
        <v>14</v>
      </c>
      <c r="E639" s="74">
        <v>5</v>
      </c>
      <c r="F639" s="73">
        <v>24</v>
      </c>
      <c r="G639" s="72">
        <v>6785</v>
      </c>
      <c r="H639" s="73">
        <v>33</v>
      </c>
      <c r="I639" s="86">
        <v>5246.4568511599955</v>
      </c>
      <c r="J639" s="47" t="s">
        <v>117</v>
      </c>
      <c r="L639" s="72">
        <f>AVERAGE($G$6:G639)</f>
        <v>5447.4921135646691</v>
      </c>
      <c r="M639" s="73">
        <f>AVERAGE($H$6:H639)</f>
        <v>26.119873817034701</v>
      </c>
      <c r="N639" s="86">
        <f>AVERAGE($I$6:I639)</f>
        <v>3905.1111925254327</v>
      </c>
      <c r="P639" s="47">
        <v>634</v>
      </c>
      <c r="Q639" s="71">
        <v>6</v>
      </c>
      <c r="R639" s="72">
        <v>7</v>
      </c>
      <c r="S639" s="73">
        <v>1</v>
      </c>
      <c r="T639" s="72">
        <v>259</v>
      </c>
      <c r="U639" s="73">
        <v>0</v>
      </c>
      <c r="V639" s="86">
        <v>-1301.3258348799607</v>
      </c>
      <c r="W639" s="47" t="s">
        <v>117</v>
      </c>
      <c r="Y639" s="72">
        <f>AVERAGE($T$6:T639)</f>
        <v>6299.9526813880129</v>
      </c>
      <c r="Z639" s="73">
        <f>AVERAGE($U$6:U639)</f>
        <v>26.411671924290221</v>
      </c>
      <c r="AA639" s="86">
        <f>AVERAGE($V$6:V639)</f>
        <v>4759.1592827508302</v>
      </c>
      <c r="AC639" s="47">
        <v>634</v>
      </c>
      <c r="AD639" s="74">
        <v>12</v>
      </c>
      <c r="AE639" s="74">
        <v>2</v>
      </c>
      <c r="AF639" s="73">
        <v>7</v>
      </c>
      <c r="AG639" s="72">
        <v>6024</v>
      </c>
      <c r="AH639" s="73">
        <v>17</v>
      </c>
      <c r="AI639" s="86">
        <v>4468.4885100263919</v>
      </c>
      <c r="AJ639" s="47" t="s">
        <v>117</v>
      </c>
      <c r="AM639" s="72">
        <f>AVERAGE($AG$6:AG639)</f>
        <v>9487.014195583597</v>
      </c>
      <c r="AN639" s="73">
        <f>AVERAGE($AH$6:AH639)</f>
        <v>26.465299684542586</v>
      </c>
      <c r="AO639" s="47">
        <f>AVERAGE($AI$6:AI639)</f>
        <v>7940.9018986724968</v>
      </c>
    </row>
    <row r="640" spans="3:41" x14ac:dyDescent="0.35">
      <c r="C640" s="49">
        <v>635</v>
      </c>
      <c r="D640" s="74">
        <v>14</v>
      </c>
      <c r="E640" s="74">
        <v>7</v>
      </c>
      <c r="F640" s="73">
        <v>25</v>
      </c>
      <c r="G640" s="72">
        <v>6659</v>
      </c>
      <c r="H640" s="73">
        <v>32</v>
      </c>
      <c r="I640" s="86">
        <v>5135.5688795146634</v>
      </c>
      <c r="J640" s="47" t="s">
        <v>117</v>
      </c>
      <c r="L640" s="72">
        <f>AVERAGE($G$6:G640)</f>
        <v>5449.4</v>
      </c>
      <c r="M640" s="73">
        <f>AVERAGE($H$6:H640)</f>
        <v>26.129133858267718</v>
      </c>
      <c r="N640" s="86">
        <f>AVERAGE($I$6:I640)</f>
        <v>3907.0489211663603</v>
      </c>
      <c r="P640" s="47">
        <v>635</v>
      </c>
      <c r="Q640" s="71">
        <v>12</v>
      </c>
      <c r="R640" s="72">
        <v>5</v>
      </c>
      <c r="S640" s="73">
        <v>11</v>
      </c>
      <c r="T640" s="72">
        <v>4325</v>
      </c>
      <c r="U640" s="73">
        <v>18</v>
      </c>
      <c r="V640" s="86">
        <v>2754.1043533048678</v>
      </c>
      <c r="W640" s="47" t="s">
        <v>117</v>
      </c>
      <c r="Y640" s="72">
        <f>AVERAGE($T$6:T640)</f>
        <v>6296.8425196850394</v>
      </c>
      <c r="Z640" s="73">
        <f>AVERAGE($U$6:U640)</f>
        <v>26.398425196850393</v>
      </c>
      <c r="AA640" s="86">
        <f>AVERAGE($V$6:V640)</f>
        <v>4756.0017159328054</v>
      </c>
      <c r="AC640" s="47">
        <v>635</v>
      </c>
      <c r="AD640" s="74">
        <v>22</v>
      </c>
      <c r="AE640" s="74">
        <v>3</v>
      </c>
      <c r="AF640" s="73">
        <v>28</v>
      </c>
      <c r="AG640" s="72">
        <v>16561</v>
      </c>
      <c r="AH640" s="73">
        <v>47</v>
      </c>
      <c r="AI640" s="86">
        <v>15048.27731468451</v>
      </c>
      <c r="AJ640" s="47" t="s">
        <v>117</v>
      </c>
      <c r="AM640" s="72">
        <f>AVERAGE($AG$6:AG640)</f>
        <v>9498.1543307086613</v>
      </c>
      <c r="AN640" s="73">
        <f>AVERAGE($AH$6:AH640)</f>
        <v>26.49763779527559</v>
      </c>
      <c r="AO640" s="47">
        <f>AVERAGE($AI$6:AI640)</f>
        <v>7952.0946158630668</v>
      </c>
    </row>
    <row r="641" spans="3:41" x14ac:dyDescent="0.35">
      <c r="C641" s="49">
        <v>636</v>
      </c>
      <c r="D641" s="74">
        <v>13</v>
      </c>
      <c r="E641" s="74">
        <v>5</v>
      </c>
      <c r="F641" s="73">
        <v>9</v>
      </c>
      <c r="G641" s="72">
        <v>3585</v>
      </c>
      <c r="H641" s="73">
        <v>17</v>
      </c>
      <c r="I641" s="86">
        <v>2062.4145258440685</v>
      </c>
      <c r="J641" s="47" t="s">
        <v>117</v>
      </c>
      <c r="L641" s="72">
        <f>AVERAGE($G$6:G641)</f>
        <v>5446.4685534591199</v>
      </c>
      <c r="M641" s="73">
        <f>AVERAGE($H$6:H641)</f>
        <v>26.114779874213838</v>
      </c>
      <c r="N641" s="86">
        <f>AVERAGE($I$6:I641)</f>
        <v>3904.1485526202564</v>
      </c>
      <c r="P641" s="47">
        <v>636</v>
      </c>
      <c r="Q641" s="71">
        <v>16</v>
      </c>
      <c r="R641" s="72">
        <v>4</v>
      </c>
      <c r="S641" s="73">
        <v>4</v>
      </c>
      <c r="T641" s="72">
        <v>3828</v>
      </c>
      <c r="U641" s="73">
        <v>16</v>
      </c>
      <c r="V641" s="86">
        <v>2265.0684669214188</v>
      </c>
      <c r="W641" s="47" t="s">
        <v>117</v>
      </c>
      <c r="Y641" s="72">
        <f>AVERAGE($T$6:T641)</f>
        <v>6292.9606918238997</v>
      </c>
      <c r="Z641" s="73">
        <f>AVERAGE($U$6:U641)</f>
        <v>26.382075471698112</v>
      </c>
      <c r="AA641" s="86">
        <f>AVERAGE($V$6:V641)</f>
        <v>4752.0851542205237</v>
      </c>
      <c r="AC641" s="47">
        <v>636</v>
      </c>
      <c r="AD641" s="74">
        <v>18</v>
      </c>
      <c r="AE641" s="74">
        <v>7</v>
      </c>
      <c r="AF641" s="73">
        <v>24</v>
      </c>
      <c r="AG641" s="72">
        <v>12509</v>
      </c>
      <c r="AH641" s="73">
        <v>35</v>
      </c>
      <c r="AI641" s="86">
        <v>10949.965040824103</v>
      </c>
      <c r="AJ641" s="47" t="s">
        <v>117</v>
      </c>
      <c r="AM641" s="72">
        <f>AVERAGE($AG$6:AG641)</f>
        <v>9502.8883647798739</v>
      </c>
      <c r="AN641" s="73">
        <f>AVERAGE($AH$6:AH641)</f>
        <v>26.511006289308177</v>
      </c>
      <c r="AO641" s="47">
        <f>AVERAGE($AI$6:AI641)</f>
        <v>7956.8082486067169</v>
      </c>
    </row>
    <row r="642" spans="3:41" x14ac:dyDescent="0.35">
      <c r="C642" s="49">
        <v>637</v>
      </c>
      <c r="D642" s="74">
        <v>20</v>
      </c>
      <c r="E642" s="74">
        <v>9</v>
      </c>
      <c r="F642" s="73">
        <v>8</v>
      </c>
      <c r="G642" s="72">
        <v>4133</v>
      </c>
      <c r="H642" s="73">
        <v>19</v>
      </c>
      <c r="I642" s="86">
        <v>2655.7280026658896</v>
      </c>
      <c r="J642" s="47" t="s">
        <v>117</v>
      </c>
      <c r="L642" s="72">
        <f>AVERAGE($G$6:G642)</f>
        <v>5444.4065934065939</v>
      </c>
      <c r="M642" s="73">
        <f>AVERAGE($H$6:H642)</f>
        <v>26.103610675039246</v>
      </c>
      <c r="N642" s="86">
        <f>AVERAGE($I$6:I642)</f>
        <v>3902.1887087427772</v>
      </c>
      <c r="P642" s="47">
        <v>637</v>
      </c>
      <c r="Q642" s="71">
        <v>19</v>
      </c>
      <c r="R642" s="72">
        <v>8</v>
      </c>
      <c r="S642" s="73">
        <v>29</v>
      </c>
      <c r="T642" s="72">
        <v>9496</v>
      </c>
      <c r="U642" s="73">
        <v>40</v>
      </c>
      <c r="V642" s="86">
        <v>7954.9728730327333</v>
      </c>
      <c r="W642" s="47" t="s">
        <v>117</v>
      </c>
      <c r="Y642" s="72">
        <f>AVERAGE($T$6:T642)</f>
        <v>6297.9890109890111</v>
      </c>
      <c r="Z642" s="73">
        <f>AVERAGE($U$6:U642)</f>
        <v>26.403453689167975</v>
      </c>
      <c r="AA642" s="86">
        <f>AVERAGE($V$6:V642)</f>
        <v>4757.1132354117508</v>
      </c>
      <c r="AC642" s="47">
        <v>637</v>
      </c>
      <c r="AD642" s="74">
        <v>14</v>
      </c>
      <c r="AE642" s="74">
        <v>4</v>
      </c>
      <c r="AF642" s="73">
        <v>19</v>
      </c>
      <c r="AG642" s="72">
        <v>10298</v>
      </c>
      <c r="AH642" s="73">
        <v>29</v>
      </c>
      <c r="AI642" s="86">
        <v>8752.1273786860183</v>
      </c>
      <c r="AJ642" s="47" t="s">
        <v>117</v>
      </c>
      <c r="AM642" s="72">
        <f>AVERAGE($AG$6:AG642)</f>
        <v>9504.1365777080064</v>
      </c>
      <c r="AN642" s="73">
        <f>AVERAGE($AH$6:AH642)</f>
        <v>26.514913657770801</v>
      </c>
      <c r="AO642" s="47">
        <f>AVERAGE($AI$6:AI642)</f>
        <v>7958.0567872724623</v>
      </c>
    </row>
    <row r="643" spans="3:41" x14ac:dyDescent="0.35">
      <c r="C643" s="49">
        <v>638</v>
      </c>
      <c r="D643" s="74">
        <v>19</v>
      </c>
      <c r="E643" s="74">
        <v>1</v>
      </c>
      <c r="F643" s="73">
        <v>5</v>
      </c>
      <c r="G643" s="72">
        <v>4637</v>
      </c>
      <c r="H643" s="73">
        <v>23</v>
      </c>
      <c r="I643" s="86">
        <v>3144.3018678996305</v>
      </c>
      <c r="J643" s="47" t="s">
        <v>117</v>
      </c>
      <c r="L643" s="72">
        <f>AVERAGE($G$6:G643)</f>
        <v>5443.1410658307213</v>
      </c>
      <c r="M643" s="73">
        <f>AVERAGE($H$6:H643)</f>
        <v>26.098746081504704</v>
      </c>
      <c r="N643" s="86">
        <f>AVERAGE($I$6:I643)</f>
        <v>3901.0007983339319</v>
      </c>
      <c r="P643" s="47">
        <v>638</v>
      </c>
      <c r="Q643" s="71">
        <v>15</v>
      </c>
      <c r="R643" s="72">
        <v>4</v>
      </c>
      <c r="S643" s="73">
        <v>7</v>
      </c>
      <c r="T643" s="72">
        <v>4288</v>
      </c>
      <c r="U643" s="73">
        <v>18</v>
      </c>
      <c r="V643" s="86">
        <v>2798.2447105388383</v>
      </c>
      <c r="W643" s="47" t="s">
        <v>117</v>
      </c>
      <c r="Y643" s="72">
        <f>AVERAGE($T$6:T643)</f>
        <v>6294.8385579937303</v>
      </c>
      <c r="Z643" s="73">
        <f>AVERAGE($U$6:U643)</f>
        <v>26.390282131661444</v>
      </c>
      <c r="AA643" s="86">
        <f>AVERAGE($V$6:V643)</f>
        <v>4754.0429085702581</v>
      </c>
      <c r="AC643" s="47">
        <v>638</v>
      </c>
      <c r="AD643" s="74">
        <v>20</v>
      </c>
      <c r="AE643" s="74">
        <v>5</v>
      </c>
      <c r="AF643" s="73">
        <v>4</v>
      </c>
      <c r="AG643" s="72">
        <v>6835</v>
      </c>
      <c r="AH643" s="73">
        <v>19</v>
      </c>
      <c r="AI643" s="86">
        <v>5291.3614468854475</v>
      </c>
      <c r="AJ643" s="47" t="s">
        <v>117</v>
      </c>
      <c r="AM643" s="72">
        <f>AVERAGE($AG$6:AG643)</f>
        <v>9499.9529780564262</v>
      </c>
      <c r="AN643" s="73">
        <f>AVERAGE($AH$6:AH643)</f>
        <v>26.503134796238246</v>
      </c>
      <c r="AO643" s="47">
        <f>AVERAGE($AI$6:AI643)</f>
        <v>7953.8770140116676</v>
      </c>
    </row>
    <row r="644" spans="3:41" x14ac:dyDescent="0.35">
      <c r="C644" s="49">
        <v>639</v>
      </c>
      <c r="D644" s="74">
        <v>23</v>
      </c>
      <c r="E644" s="74">
        <v>6</v>
      </c>
      <c r="F644" s="73">
        <v>29</v>
      </c>
      <c r="G644" s="72">
        <v>9422</v>
      </c>
      <c r="H644" s="73">
        <v>46</v>
      </c>
      <c r="I644" s="86">
        <v>7924.9359961072732</v>
      </c>
      <c r="J644" s="47" t="s">
        <v>117</v>
      </c>
      <c r="L644" s="72">
        <f>AVERAGE($G$6:G644)</f>
        <v>5449.3677621283259</v>
      </c>
      <c r="M644" s="73">
        <f>AVERAGE($H$6:H644)</f>
        <v>26.129890453834115</v>
      </c>
      <c r="N644" s="86">
        <f>AVERAGE($I$6:I644)</f>
        <v>3907.2980365151107</v>
      </c>
      <c r="P644" s="47">
        <v>639</v>
      </c>
      <c r="Q644" s="71">
        <v>13</v>
      </c>
      <c r="R644" s="72">
        <v>7</v>
      </c>
      <c r="S644" s="73">
        <v>0</v>
      </c>
      <c r="T644" s="72">
        <v>1639</v>
      </c>
      <c r="U644" s="73">
        <v>6</v>
      </c>
      <c r="V644" s="86">
        <v>113.05175030449277</v>
      </c>
      <c r="W644" s="47" t="s">
        <v>117</v>
      </c>
      <c r="Y644" s="72">
        <f>AVERAGE($T$6:T644)</f>
        <v>6287.5524256651015</v>
      </c>
      <c r="Z644" s="73">
        <f>AVERAGE($U$6:U644)</f>
        <v>26.358372456964005</v>
      </c>
      <c r="AA644" s="86">
        <f>AVERAGE($V$6:V644)</f>
        <v>4746.7800116089657</v>
      </c>
      <c r="AC644" s="47">
        <v>639</v>
      </c>
      <c r="AD644" s="74">
        <v>16</v>
      </c>
      <c r="AE644" s="74">
        <v>8</v>
      </c>
      <c r="AF644" s="73">
        <v>18</v>
      </c>
      <c r="AG644" s="72">
        <v>9396</v>
      </c>
      <c r="AH644" s="73">
        <v>26</v>
      </c>
      <c r="AI644" s="86">
        <v>7849.0045363163581</v>
      </c>
      <c r="AJ644" s="47" t="s">
        <v>117</v>
      </c>
      <c r="AM644" s="72">
        <f>AVERAGE($AG$6:AG644)</f>
        <v>9499.790297339594</v>
      </c>
      <c r="AN644" s="73">
        <f>AVERAGE($AH$6:AH644)</f>
        <v>26.502347417840376</v>
      </c>
      <c r="AO644" s="47">
        <f>AVERAGE($AI$6:AI644)</f>
        <v>7953.7128943282632</v>
      </c>
    </row>
    <row r="645" spans="3:41" x14ac:dyDescent="0.35">
      <c r="C645" s="49">
        <v>640</v>
      </c>
      <c r="D645" s="74">
        <v>12</v>
      </c>
      <c r="E645" s="74">
        <v>9</v>
      </c>
      <c r="F645" s="73">
        <v>35</v>
      </c>
      <c r="G645" s="72">
        <v>7933</v>
      </c>
      <c r="H645" s="73">
        <v>38</v>
      </c>
      <c r="I645" s="86">
        <v>6414.4363392901714</v>
      </c>
      <c r="J645" s="47" t="s">
        <v>117</v>
      </c>
      <c r="L645" s="72">
        <f>AVERAGE($G$6:G645)</f>
        <v>5453.2484375000004</v>
      </c>
      <c r="M645" s="73">
        <f>AVERAGE($H$6:H645)</f>
        <v>26.1484375</v>
      </c>
      <c r="N645" s="86">
        <f>AVERAGE($I$6:I645)</f>
        <v>3911.215440113197</v>
      </c>
      <c r="P645" s="47">
        <v>640</v>
      </c>
      <c r="Q645" s="71">
        <v>24</v>
      </c>
      <c r="R645" s="72">
        <v>7</v>
      </c>
      <c r="S645" s="73">
        <v>27</v>
      </c>
      <c r="T645" s="72">
        <v>10379</v>
      </c>
      <c r="U645" s="73">
        <v>44</v>
      </c>
      <c r="V645" s="86">
        <v>8757.4356235813648</v>
      </c>
      <c r="W645" s="47" t="s">
        <v>117</v>
      </c>
      <c r="Y645" s="72">
        <f>AVERAGE($T$6:T645)</f>
        <v>6293.9453125</v>
      </c>
      <c r="Z645" s="73">
        <f>AVERAGE($U$6:U645)</f>
        <v>26.385937500000001</v>
      </c>
      <c r="AA645" s="86">
        <f>AVERAGE($V$6:V645)</f>
        <v>4753.0466610026724</v>
      </c>
      <c r="AC645" s="47">
        <v>640</v>
      </c>
      <c r="AD645" s="74">
        <v>21</v>
      </c>
      <c r="AE645" s="74">
        <v>2</v>
      </c>
      <c r="AF645" s="73">
        <v>14</v>
      </c>
      <c r="AG645" s="72">
        <v>11624</v>
      </c>
      <c r="AH645" s="73">
        <v>33</v>
      </c>
      <c r="AI645" s="86">
        <v>10061.05049193175</v>
      </c>
      <c r="AJ645" s="47" t="s">
        <v>117</v>
      </c>
      <c r="AM645" s="72">
        <f>AVERAGE($AG$6:AG645)</f>
        <v>9503.109375</v>
      </c>
      <c r="AN645" s="73">
        <f>AVERAGE($AH$6:AH645)</f>
        <v>26.512499999999999</v>
      </c>
      <c r="AO645" s="47">
        <f>AVERAGE($AI$6:AI645)</f>
        <v>7957.0056093245194</v>
      </c>
    </row>
    <row r="646" spans="3:41" x14ac:dyDescent="0.35">
      <c r="C646" s="49">
        <v>641</v>
      </c>
      <c r="D646" s="74">
        <v>24</v>
      </c>
      <c r="E646" s="74">
        <v>11</v>
      </c>
      <c r="F646" s="73">
        <v>18</v>
      </c>
      <c r="G646" s="72">
        <v>6607</v>
      </c>
      <c r="H646" s="73">
        <v>31</v>
      </c>
      <c r="I646" s="86">
        <v>5078.2763486462936</v>
      </c>
      <c r="J646" s="47" t="s">
        <v>117</v>
      </c>
      <c r="L646" s="72">
        <f>AVERAGE($G$6:G646)</f>
        <v>5455.0483619344777</v>
      </c>
      <c r="M646" s="73">
        <f>AVERAGE($H$6:H646)</f>
        <v>26.15600624024961</v>
      </c>
      <c r="N646" s="86">
        <f>AVERAGE($I$6:I646)</f>
        <v>3913.0361279580225</v>
      </c>
      <c r="P646" s="47">
        <v>641</v>
      </c>
      <c r="Q646" s="71">
        <v>17</v>
      </c>
      <c r="R646" s="72">
        <v>5</v>
      </c>
      <c r="S646" s="73">
        <v>0</v>
      </c>
      <c r="T646" s="72">
        <v>2945</v>
      </c>
      <c r="U646" s="73">
        <v>12</v>
      </c>
      <c r="V646" s="86">
        <v>1434.8888115679742</v>
      </c>
      <c r="W646" s="47" t="s">
        <v>117</v>
      </c>
      <c r="Y646" s="72">
        <f>AVERAGE($T$6:T646)</f>
        <v>6288.7207488299528</v>
      </c>
      <c r="Z646" s="73">
        <f>AVERAGE($U$6:U646)</f>
        <v>26.363494539781591</v>
      </c>
      <c r="AA646" s="86">
        <f>AVERAGE($V$6:V646)</f>
        <v>4747.870127696222</v>
      </c>
      <c r="AC646" s="47">
        <v>641</v>
      </c>
      <c r="AD646" s="74">
        <v>13</v>
      </c>
      <c r="AE646" s="74">
        <v>7</v>
      </c>
      <c r="AF646" s="73">
        <v>5</v>
      </c>
      <c r="AG646" s="72">
        <v>4109</v>
      </c>
      <c r="AH646" s="73">
        <v>11</v>
      </c>
      <c r="AI646" s="86">
        <v>2548.2302258123391</v>
      </c>
      <c r="AJ646" s="47" t="s">
        <v>117</v>
      </c>
      <c r="AM646" s="72">
        <f>AVERAGE($AG$6:AG646)</f>
        <v>9494.6942277691105</v>
      </c>
      <c r="AN646" s="73">
        <f>AVERAGE($AH$6:AH646)</f>
        <v>26.48829953198128</v>
      </c>
      <c r="AO646" s="47">
        <f>AVERAGE($AI$6:AI646)</f>
        <v>7948.5675822051562</v>
      </c>
    </row>
    <row r="647" spans="3:41" x14ac:dyDescent="0.35">
      <c r="C647" s="49">
        <v>642</v>
      </c>
      <c r="D647" s="74">
        <v>22</v>
      </c>
      <c r="E647" s="74">
        <v>5</v>
      </c>
      <c r="F647" s="73">
        <v>30</v>
      </c>
      <c r="G647" s="72">
        <v>9585</v>
      </c>
      <c r="H647" s="73">
        <v>47</v>
      </c>
      <c r="I647" s="86">
        <v>8084.1761290241711</v>
      </c>
      <c r="J647" s="47" t="s">
        <v>117</v>
      </c>
      <c r="L647" s="72">
        <f>AVERAGE($G$6:G647)</f>
        <v>5461.4813084112147</v>
      </c>
      <c r="M647" s="73">
        <f>AVERAGE($H$6:H647)</f>
        <v>26.188473520249222</v>
      </c>
      <c r="N647" s="86">
        <f>AVERAGE($I$6:I647)</f>
        <v>3919.5332307634212</v>
      </c>
      <c r="P647" s="47">
        <v>642</v>
      </c>
      <c r="Q647" s="71">
        <v>7</v>
      </c>
      <c r="R647" s="72">
        <v>8</v>
      </c>
      <c r="S647" s="73">
        <v>20</v>
      </c>
      <c r="T647" s="72">
        <v>4666</v>
      </c>
      <c r="U647" s="73">
        <v>19</v>
      </c>
      <c r="V647" s="86">
        <v>3116.5798896359024</v>
      </c>
      <c r="W647" s="47" t="s">
        <v>117</v>
      </c>
      <c r="Y647" s="72">
        <f>AVERAGE($T$6:T647)</f>
        <v>6286.1931464174459</v>
      </c>
      <c r="Z647" s="73">
        <f>AVERAGE($U$6:U647)</f>
        <v>26.352024922118382</v>
      </c>
      <c r="AA647" s="86">
        <f>AVERAGE($V$6:V647)</f>
        <v>4745.3291771696486</v>
      </c>
      <c r="AC647" s="47">
        <v>642</v>
      </c>
      <c r="AD647" s="74">
        <v>12</v>
      </c>
      <c r="AE647" s="74">
        <v>5</v>
      </c>
      <c r="AF647" s="73">
        <v>12</v>
      </c>
      <c r="AG647" s="72">
        <v>6835</v>
      </c>
      <c r="AH647" s="73">
        <v>19</v>
      </c>
      <c r="AI647" s="86">
        <v>5315.0533468920839</v>
      </c>
      <c r="AJ647" s="47" t="s">
        <v>117</v>
      </c>
      <c r="AM647" s="72">
        <f>AVERAGE($AG$6:AG647)</f>
        <v>9490.5514018691592</v>
      </c>
      <c r="AN647" s="73">
        <f>AVERAGE($AH$6:AH647)</f>
        <v>26.476635514018692</v>
      </c>
      <c r="AO647" s="47">
        <f>AVERAGE($AI$6:AI647)</f>
        <v>7944.4655351096526</v>
      </c>
    </row>
    <row r="648" spans="3:41" x14ac:dyDescent="0.35">
      <c r="C648" s="49">
        <v>643</v>
      </c>
      <c r="D648" s="74">
        <v>17</v>
      </c>
      <c r="E648" s="74">
        <v>7</v>
      </c>
      <c r="F648" s="73">
        <v>35</v>
      </c>
      <c r="G648" s="72">
        <v>9259</v>
      </c>
      <c r="H648" s="73">
        <v>45</v>
      </c>
      <c r="I648" s="86">
        <v>7786.6315295997247</v>
      </c>
      <c r="J648" s="47" t="s">
        <v>117</v>
      </c>
      <c r="L648" s="72">
        <f>AVERAGE($G$6:G648)</f>
        <v>5467.3872472783823</v>
      </c>
      <c r="M648" s="73">
        <f>AVERAGE($H$6:H648)</f>
        <v>26.217729393468119</v>
      </c>
      <c r="N648" s="86">
        <f>AVERAGE($I$6:I648)</f>
        <v>3925.54738052833</v>
      </c>
      <c r="P648" s="47">
        <v>643</v>
      </c>
      <c r="Q648" s="71">
        <v>20</v>
      </c>
      <c r="R648" s="72">
        <v>5</v>
      </c>
      <c r="S648" s="73">
        <v>26</v>
      </c>
      <c r="T648" s="72">
        <v>9615</v>
      </c>
      <c r="U648" s="73">
        <v>41</v>
      </c>
      <c r="V648" s="86">
        <v>8126.7626760720414</v>
      </c>
      <c r="W648" s="47" t="s">
        <v>117</v>
      </c>
      <c r="Y648" s="72">
        <f>AVERAGE($T$6:T648)</f>
        <v>6291.3701399688962</v>
      </c>
      <c r="Z648" s="73">
        <f>AVERAGE($U$6:U648)</f>
        <v>26.374805598755831</v>
      </c>
      <c r="AA648" s="86">
        <f>AVERAGE($V$6:V648)</f>
        <v>4750.588016203711</v>
      </c>
      <c r="AC648" s="47">
        <v>643</v>
      </c>
      <c r="AD648" s="74">
        <v>17</v>
      </c>
      <c r="AE648" s="74">
        <v>5</v>
      </c>
      <c r="AF648" s="73">
        <v>31</v>
      </c>
      <c r="AG648" s="72">
        <v>15235</v>
      </c>
      <c r="AH648" s="73">
        <v>43</v>
      </c>
      <c r="AI648" s="86">
        <v>13670.330697430116</v>
      </c>
      <c r="AJ648" s="47" t="s">
        <v>117</v>
      </c>
      <c r="AM648" s="72">
        <f>AVERAGE($AG$6:AG648)</f>
        <v>9499.4852255054429</v>
      </c>
      <c r="AN648" s="73">
        <f>AVERAGE($AH$6:AH648)</f>
        <v>26.502332814930014</v>
      </c>
      <c r="AO648" s="47">
        <f>AVERAGE($AI$6:AI648)</f>
        <v>7953.3704576015971</v>
      </c>
    </row>
    <row r="649" spans="3:41" x14ac:dyDescent="0.35">
      <c r="C649" s="49">
        <v>644</v>
      </c>
      <c r="D649" s="74">
        <v>10</v>
      </c>
      <c r="E649" s="74">
        <v>2</v>
      </c>
      <c r="F649" s="73">
        <v>17</v>
      </c>
      <c r="G649" s="72">
        <v>5074</v>
      </c>
      <c r="H649" s="73">
        <v>25</v>
      </c>
      <c r="I649" s="86">
        <v>3557.5428305609939</v>
      </c>
      <c r="J649" s="47" t="s">
        <v>117</v>
      </c>
      <c r="L649" s="72">
        <f>AVERAGE($G$6:G649)</f>
        <v>5466.7763975155276</v>
      </c>
      <c r="M649" s="73">
        <f>AVERAGE($H$6:H649)</f>
        <v>26.215838509316772</v>
      </c>
      <c r="N649" s="86">
        <f>AVERAGE($I$6:I649)</f>
        <v>3924.9759448917348</v>
      </c>
      <c r="P649" s="47">
        <v>644</v>
      </c>
      <c r="Q649" s="71">
        <v>15</v>
      </c>
      <c r="R649" s="72">
        <v>5</v>
      </c>
      <c r="S649" s="73">
        <v>18</v>
      </c>
      <c r="T649" s="72">
        <v>6625</v>
      </c>
      <c r="U649" s="73">
        <v>28</v>
      </c>
      <c r="V649" s="86">
        <v>5029.8210261011391</v>
      </c>
      <c r="W649" s="47" t="s">
        <v>117</v>
      </c>
      <c r="Y649" s="72">
        <f>AVERAGE($T$6:T649)</f>
        <v>6291.8881987577643</v>
      </c>
      <c r="Z649" s="73">
        <f>AVERAGE($U$6:U649)</f>
        <v>26.377329192546583</v>
      </c>
      <c r="AA649" s="86">
        <f>AVERAGE($V$6:V649)</f>
        <v>4751.0216078339872</v>
      </c>
      <c r="AC649" s="47">
        <v>644</v>
      </c>
      <c r="AD649" s="74">
        <v>12</v>
      </c>
      <c r="AE649" s="74">
        <v>5</v>
      </c>
      <c r="AF649" s="73">
        <v>28</v>
      </c>
      <c r="AG649" s="72">
        <v>12435</v>
      </c>
      <c r="AH649" s="73">
        <v>35</v>
      </c>
      <c r="AI649" s="86">
        <v>10868.794972899643</v>
      </c>
      <c r="AJ649" s="47" t="s">
        <v>117</v>
      </c>
      <c r="AM649" s="72">
        <f>AVERAGE($AG$6:AG649)</f>
        <v>9504.04347826087</v>
      </c>
      <c r="AN649" s="73">
        <f>AVERAGE($AH$6:AH649)</f>
        <v>26.51552795031056</v>
      </c>
      <c r="AO649" s="47">
        <f>AVERAGE($AI$6:AI649)</f>
        <v>7957.8975143023699</v>
      </c>
    </row>
    <row r="650" spans="3:41" x14ac:dyDescent="0.35">
      <c r="C650" s="49">
        <v>645</v>
      </c>
      <c r="D650" s="74">
        <v>18</v>
      </c>
      <c r="E650" s="74">
        <v>2</v>
      </c>
      <c r="F650" s="73">
        <v>14</v>
      </c>
      <c r="G650" s="72">
        <v>6074</v>
      </c>
      <c r="H650" s="73">
        <v>30</v>
      </c>
      <c r="I650" s="86">
        <v>4562.3873007439652</v>
      </c>
      <c r="J650" s="47" t="s">
        <v>117</v>
      </c>
      <c r="L650" s="72">
        <f>AVERAGE($G$6:G650)</f>
        <v>5467.7178294573641</v>
      </c>
      <c r="M650" s="73">
        <f>AVERAGE($H$6:H650)</f>
        <v>26.221705426356589</v>
      </c>
      <c r="N650" s="86">
        <f>AVERAGE($I$6:I650)</f>
        <v>3925.964179551971</v>
      </c>
      <c r="P650" s="47">
        <v>645</v>
      </c>
      <c r="Q650" s="71">
        <v>12</v>
      </c>
      <c r="R650" s="72">
        <v>8</v>
      </c>
      <c r="S650" s="73">
        <v>34</v>
      </c>
      <c r="T650" s="72">
        <v>9036</v>
      </c>
      <c r="U650" s="73">
        <v>38</v>
      </c>
      <c r="V650" s="86">
        <v>7494.3210035549546</v>
      </c>
      <c r="W650" s="47" t="s">
        <v>117</v>
      </c>
      <c r="Y650" s="72">
        <f>AVERAGE($T$6:T650)</f>
        <v>6296.1426356589145</v>
      </c>
      <c r="Z650" s="73">
        <f>AVERAGE($U$6:U650)</f>
        <v>26.395348837209301</v>
      </c>
      <c r="AA650" s="86">
        <f>AVERAGE($V$6:V650)</f>
        <v>4755.2747851916938</v>
      </c>
      <c r="AC650" s="47">
        <v>645</v>
      </c>
      <c r="AD650" s="74">
        <v>14</v>
      </c>
      <c r="AE650" s="74">
        <v>4</v>
      </c>
      <c r="AF650" s="73">
        <v>14</v>
      </c>
      <c r="AG650" s="72">
        <v>8548</v>
      </c>
      <c r="AH650" s="73">
        <v>24</v>
      </c>
      <c r="AI650" s="86">
        <v>7030.8951125968697</v>
      </c>
      <c r="AJ650" s="47" t="s">
        <v>117</v>
      </c>
      <c r="AM650" s="72">
        <f>AVERAGE($AG$6:AG650)</f>
        <v>9502.5612403100768</v>
      </c>
      <c r="AN650" s="73">
        <f>AVERAGE($AH$6:AH650)</f>
        <v>26.511627906976745</v>
      </c>
      <c r="AO650" s="47">
        <f>AVERAGE($AI$6:AI650)</f>
        <v>7956.4603012764701</v>
      </c>
    </row>
    <row r="651" spans="3:41" x14ac:dyDescent="0.35">
      <c r="C651" s="49">
        <v>646</v>
      </c>
      <c r="D651" s="74">
        <v>13</v>
      </c>
      <c r="E651" s="74">
        <v>9</v>
      </c>
      <c r="F651" s="73">
        <v>4</v>
      </c>
      <c r="G651" s="72">
        <v>1933</v>
      </c>
      <c r="H651" s="73">
        <v>8</v>
      </c>
      <c r="I651" s="86">
        <v>426.38008868308134</v>
      </c>
      <c r="J651" s="47" t="s">
        <v>117</v>
      </c>
      <c r="L651" s="72">
        <f>AVERAGE($G$6:G651)</f>
        <v>5462.2461300309596</v>
      </c>
      <c r="M651" s="73">
        <f>AVERAGE($H$6:H651)</f>
        <v>26.193498452012385</v>
      </c>
      <c r="N651" s="86">
        <f>AVERAGE($I$6:I651)</f>
        <v>3920.5468667178088</v>
      </c>
      <c r="P651" s="47">
        <v>646</v>
      </c>
      <c r="Q651" s="71">
        <v>13</v>
      </c>
      <c r="R651" s="72">
        <v>6</v>
      </c>
      <c r="S651" s="73">
        <v>7</v>
      </c>
      <c r="T651" s="72">
        <v>3442</v>
      </c>
      <c r="U651" s="73">
        <v>14</v>
      </c>
      <c r="V651" s="86">
        <v>1870.0362074260636</v>
      </c>
      <c r="W651" s="47" t="s">
        <v>117</v>
      </c>
      <c r="Y651" s="72">
        <f>AVERAGE($T$6:T651)</f>
        <v>6291.724458204334</v>
      </c>
      <c r="Z651" s="73">
        <f>AVERAGE($U$6:U651)</f>
        <v>26.376160990712073</v>
      </c>
      <c r="AA651" s="86">
        <f>AVERAGE($V$6:V651)</f>
        <v>4750.8084716038211</v>
      </c>
      <c r="AC651" s="47">
        <v>646</v>
      </c>
      <c r="AD651" s="74">
        <v>14</v>
      </c>
      <c r="AE651" s="74">
        <v>5</v>
      </c>
      <c r="AF651" s="73">
        <v>25</v>
      </c>
      <c r="AG651" s="72">
        <v>12085</v>
      </c>
      <c r="AH651" s="73">
        <v>34</v>
      </c>
      <c r="AI651" s="86">
        <v>10558.848152769004</v>
      </c>
      <c r="AJ651" s="47" t="s">
        <v>117</v>
      </c>
      <c r="AM651" s="72">
        <f>AVERAGE($AG$6:AG651)</f>
        <v>9506.5588235294126</v>
      </c>
      <c r="AN651" s="73">
        <f>AVERAGE($AH$6:AH651)</f>
        <v>26.523219814241486</v>
      </c>
      <c r="AO651" s="47">
        <f>AVERAGE($AI$6:AI651)</f>
        <v>7960.4887654428667</v>
      </c>
    </row>
    <row r="652" spans="3:41" x14ac:dyDescent="0.35">
      <c r="C652" s="49">
        <v>647</v>
      </c>
      <c r="D652" s="74">
        <v>11</v>
      </c>
      <c r="E652" s="74">
        <v>5</v>
      </c>
      <c r="F652" s="73">
        <v>26</v>
      </c>
      <c r="G652" s="72">
        <v>6585</v>
      </c>
      <c r="H652" s="73">
        <v>32</v>
      </c>
      <c r="I652" s="86">
        <v>5079.6389264038007</v>
      </c>
      <c r="J652" s="47" t="s">
        <v>117</v>
      </c>
      <c r="L652" s="72">
        <f>AVERAGE($G$6:G652)</f>
        <v>5463.9814528593506</v>
      </c>
      <c r="M652" s="73">
        <f>AVERAGE($H$6:H652)</f>
        <v>26.202472952086552</v>
      </c>
      <c r="N652" s="86">
        <f>AVERAGE($I$6:I652)</f>
        <v>3922.3383536725009</v>
      </c>
      <c r="P652" s="47">
        <v>647</v>
      </c>
      <c r="Q652" s="71">
        <v>9</v>
      </c>
      <c r="R652" s="72">
        <v>3</v>
      </c>
      <c r="S652" s="73">
        <v>5</v>
      </c>
      <c r="T652" s="72">
        <v>2641</v>
      </c>
      <c r="U652" s="73">
        <v>11</v>
      </c>
      <c r="V652" s="86">
        <v>1068.590535743785</v>
      </c>
      <c r="W652" s="47" t="s">
        <v>117</v>
      </c>
      <c r="Y652" s="72">
        <f>AVERAGE($T$6:T652)</f>
        <v>6286.0819165378671</v>
      </c>
      <c r="Z652" s="73">
        <f>AVERAGE($U$6:U652)</f>
        <v>26.352395672333849</v>
      </c>
      <c r="AA652" s="86">
        <f>AVERAGE($V$6:V652)</f>
        <v>4745.1172537740522</v>
      </c>
      <c r="AC652" s="47">
        <v>647</v>
      </c>
      <c r="AD652" s="74">
        <v>8</v>
      </c>
      <c r="AE652" s="74">
        <v>5</v>
      </c>
      <c r="AF652" s="73">
        <v>8</v>
      </c>
      <c r="AG652" s="72">
        <v>4035</v>
      </c>
      <c r="AH652" s="73">
        <v>11</v>
      </c>
      <c r="AI652" s="86">
        <v>2480.1587493317511</v>
      </c>
      <c r="AJ652" s="47" t="s">
        <v>117</v>
      </c>
      <c r="AM652" s="72">
        <f>AVERAGE($AG$6:AG652)</f>
        <v>9498.1020092735707</v>
      </c>
      <c r="AN652" s="73">
        <f>AVERAGE($AH$6:AH652)</f>
        <v>26.499227202472952</v>
      </c>
      <c r="AO652" s="47">
        <f>AVERAGE($AI$6:AI652)</f>
        <v>7952.0183944751525</v>
      </c>
    </row>
    <row r="653" spans="3:41" x14ac:dyDescent="0.35">
      <c r="C653" s="49">
        <v>648</v>
      </c>
      <c r="D653" s="74">
        <v>11</v>
      </c>
      <c r="E653" s="74">
        <v>8</v>
      </c>
      <c r="F653" s="73">
        <v>13</v>
      </c>
      <c r="G653" s="72">
        <v>3496</v>
      </c>
      <c r="H653" s="73">
        <v>16</v>
      </c>
      <c r="I653" s="86">
        <v>1961.9882037586021</v>
      </c>
      <c r="J653" s="47" t="s">
        <v>117</v>
      </c>
      <c r="L653" s="72">
        <f>AVERAGE($G$6:G653)</f>
        <v>5460.9444444444443</v>
      </c>
      <c r="M653" s="73">
        <f>AVERAGE($H$6:H653)</f>
        <v>26.186728395061728</v>
      </c>
      <c r="N653" s="86">
        <f>AVERAGE($I$6:I653)</f>
        <v>3919.3131219596708</v>
      </c>
      <c r="P653" s="47">
        <v>648</v>
      </c>
      <c r="Q653" s="71">
        <v>18</v>
      </c>
      <c r="R653" s="72">
        <v>8</v>
      </c>
      <c r="S653" s="73">
        <v>6</v>
      </c>
      <c r="T653" s="72">
        <v>3976</v>
      </c>
      <c r="U653" s="73">
        <v>16</v>
      </c>
      <c r="V653" s="86">
        <v>2425.5419569402939</v>
      </c>
      <c r="W653" s="47" t="s">
        <v>117</v>
      </c>
      <c r="Y653" s="72">
        <f>AVERAGE($T$6:T653)</f>
        <v>6282.516975308642</v>
      </c>
      <c r="Z653" s="73">
        <f>AVERAGE($U$6:U653)</f>
        <v>26.336419753086421</v>
      </c>
      <c r="AA653" s="86">
        <f>AVERAGE($V$6:V653)</f>
        <v>4741.5376622665926</v>
      </c>
      <c r="AC653" s="47">
        <v>648</v>
      </c>
      <c r="AD653" s="74">
        <v>19</v>
      </c>
      <c r="AE653" s="74">
        <v>6</v>
      </c>
      <c r="AF653" s="73">
        <v>34</v>
      </c>
      <c r="AG653" s="72">
        <v>16672</v>
      </c>
      <c r="AH653" s="73">
        <v>47</v>
      </c>
      <c r="AI653" s="86">
        <v>15170.206791750936</v>
      </c>
      <c r="AJ653" s="47" t="s">
        <v>117</v>
      </c>
      <c r="AM653" s="72">
        <f>AVERAGE($AG$6:AG653)</f>
        <v>9509.1728395061727</v>
      </c>
      <c r="AN653" s="73">
        <f>AVERAGE($AH$6:AH653)</f>
        <v>26.530864197530864</v>
      </c>
      <c r="AO653" s="47">
        <f>AVERAGE($AI$6:AI653)</f>
        <v>7963.1575741005781</v>
      </c>
    </row>
    <row r="654" spans="3:41" x14ac:dyDescent="0.35">
      <c r="C654" s="49">
        <v>649</v>
      </c>
      <c r="D654" s="74">
        <v>14</v>
      </c>
      <c r="E654" s="74">
        <v>5</v>
      </c>
      <c r="F654" s="73">
        <v>32</v>
      </c>
      <c r="G654" s="72">
        <v>8385</v>
      </c>
      <c r="H654" s="73">
        <v>41</v>
      </c>
      <c r="I654" s="86">
        <v>6829.5908831015558</v>
      </c>
      <c r="J654" s="47" t="s">
        <v>117</v>
      </c>
      <c r="L654" s="72">
        <f>AVERAGE($G$6:G654)</f>
        <v>5465.4499229583971</v>
      </c>
      <c r="M654" s="73">
        <f>AVERAGE($H$6:H654)</f>
        <v>26.209553158705702</v>
      </c>
      <c r="N654" s="86">
        <f>AVERAGE($I$6:I654)</f>
        <v>3923.7973712064218</v>
      </c>
      <c r="P654" s="47">
        <v>649</v>
      </c>
      <c r="Q654" s="71">
        <v>18</v>
      </c>
      <c r="R654" s="72">
        <v>5</v>
      </c>
      <c r="S654" s="73">
        <v>31</v>
      </c>
      <c r="T654" s="72">
        <v>10305</v>
      </c>
      <c r="U654" s="73">
        <v>44</v>
      </c>
      <c r="V654" s="86">
        <v>8806.0727381602865</v>
      </c>
      <c r="W654" s="47" t="s">
        <v>117</v>
      </c>
      <c r="Y654" s="72">
        <f>AVERAGE($T$6:T654)</f>
        <v>6288.7149460708779</v>
      </c>
      <c r="Z654" s="73">
        <f>AVERAGE($U$6:U654)</f>
        <v>26.363636363636363</v>
      </c>
      <c r="AA654" s="86">
        <f>AVERAGE($V$6:V654)</f>
        <v>4747.8004281770609</v>
      </c>
      <c r="AC654" s="47">
        <v>649</v>
      </c>
      <c r="AD654" s="74">
        <v>14</v>
      </c>
      <c r="AE654" s="74">
        <v>5</v>
      </c>
      <c r="AF654" s="73">
        <v>10</v>
      </c>
      <c r="AG654" s="72">
        <v>6835</v>
      </c>
      <c r="AH654" s="73">
        <v>19</v>
      </c>
      <c r="AI654" s="86">
        <v>5267.0154743775347</v>
      </c>
      <c r="AJ654" s="47" t="s">
        <v>117</v>
      </c>
      <c r="AM654" s="72">
        <f>AVERAGE($AG$6:AG654)</f>
        <v>9505.0523882896759</v>
      </c>
      <c r="AN654" s="73">
        <f>AVERAGE($AH$6:AH654)</f>
        <v>26.519260400616332</v>
      </c>
      <c r="AO654" s="47">
        <f>AVERAGE($AI$6:AI654)</f>
        <v>7959.0032719438395</v>
      </c>
    </row>
    <row r="655" spans="3:41" x14ac:dyDescent="0.35">
      <c r="C655" s="49">
        <v>650</v>
      </c>
      <c r="D655" s="74">
        <v>13</v>
      </c>
      <c r="E655" s="74">
        <v>6</v>
      </c>
      <c r="F655" s="73">
        <v>10</v>
      </c>
      <c r="G655" s="72">
        <v>3622</v>
      </c>
      <c r="H655" s="73">
        <v>17</v>
      </c>
      <c r="I655" s="86">
        <v>2108.3880708581728</v>
      </c>
      <c r="J655" s="47" t="s">
        <v>117</v>
      </c>
      <c r="L655" s="72">
        <f>AVERAGE($G$6:G655)</f>
        <v>5462.6138461538458</v>
      </c>
      <c r="M655" s="73">
        <f>AVERAGE($H$6:H655)</f>
        <v>26.195384615384615</v>
      </c>
      <c r="N655" s="86">
        <f>AVERAGE($I$6:I655)</f>
        <v>3921.0044338212706</v>
      </c>
      <c r="P655" s="47">
        <v>650</v>
      </c>
      <c r="Q655" s="71">
        <v>15</v>
      </c>
      <c r="R655" s="72">
        <v>4</v>
      </c>
      <c r="S655" s="73">
        <v>4</v>
      </c>
      <c r="T655" s="72">
        <v>3598</v>
      </c>
      <c r="U655" s="73">
        <v>15</v>
      </c>
      <c r="V655" s="86">
        <v>2048.2959019595619</v>
      </c>
      <c r="W655" s="47" t="s">
        <v>117</v>
      </c>
      <c r="Y655" s="72">
        <f>AVERAGE($T$6:T655)</f>
        <v>6284.5753846153848</v>
      </c>
      <c r="Z655" s="73">
        <f>AVERAGE($U$6:U655)</f>
        <v>26.346153846153847</v>
      </c>
      <c r="AA655" s="86">
        <f>AVERAGE($V$6:V655)</f>
        <v>4743.6473442905726</v>
      </c>
      <c r="AC655" s="47">
        <v>650</v>
      </c>
      <c r="AD655" s="74">
        <v>10</v>
      </c>
      <c r="AE655" s="74">
        <v>9</v>
      </c>
      <c r="AF655" s="73">
        <v>29</v>
      </c>
      <c r="AG655" s="72">
        <v>10833</v>
      </c>
      <c r="AH655" s="73">
        <v>30</v>
      </c>
      <c r="AI655" s="86">
        <v>9304.5218595715523</v>
      </c>
      <c r="AJ655" s="47" t="s">
        <v>117</v>
      </c>
      <c r="AM655" s="72">
        <f>AVERAGE($AG$6:AG655)</f>
        <v>9507.0953846153843</v>
      </c>
      <c r="AN655" s="73">
        <f>AVERAGE($AH$6:AH655)</f>
        <v>26.524615384615384</v>
      </c>
      <c r="AO655" s="47">
        <f>AVERAGE($AI$6:AI655)</f>
        <v>7961.0733005401889</v>
      </c>
    </row>
    <row r="656" spans="3:41" x14ac:dyDescent="0.35">
      <c r="C656" s="49">
        <v>651</v>
      </c>
      <c r="D656" s="74">
        <v>17</v>
      </c>
      <c r="E656" s="74">
        <v>6</v>
      </c>
      <c r="F656" s="73">
        <v>6</v>
      </c>
      <c r="G656" s="72">
        <v>3622</v>
      </c>
      <c r="H656" s="73">
        <v>17</v>
      </c>
      <c r="I656" s="86">
        <v>2055.3639114797452</v>
      </c>
      <c r="J656" s="47" t="s">
        <v>117</v>
      </c>
      <c r="L656" s="72">
        <f>AVERAGE($G$6:G656)</f>
        <v>5459.7864823348691</v>
      </c>
      <c r="M656" s="73">
        <f>AVERAGE($H$6:H656)</f>
        <v>26.181259600614439</v>
      </c>
      <c r="N656" s="86">
        <f>AVERAGE($I$6:I656)</f>
        <v>3918.13862656729</v>
      </c>
      <c r="P656" s="47">
        <v>651</v>
      </c>
      <c r="Q656" s="71">
        <v>14</v>
      </c>
      <c r="R656" s="72">
        <v>6</v>
      </c>
      <c r="S656" s="73">
        <v>24</v>
      </c>
      <c r="T656" s="72">
        <v>7582</v>
      </c>
      <c r="U656" s="73">
        <v>32</v>
      </c>
      <c r="V656" s="86">
        <v>6055.4328085779862</v>
      </c>
      <c r="W656" s="47" t="s">
        <v>117</v>
      </c>
      <c r="Y656" s="72">
        <f>AVERAGE($T$6:T656)</f>
        <v>6286.568356374808</v>
      </c>
      <c r="Z656" s="73">
        <f>AVERAGE($U$6:U656)</f>
        <v>26.35483870967742</v>
      </c>
      <c r="AA656" s="86">
        <f>AVERAGE($V$6:V656)</f>
        <v>4745.6623757257303</v>
      </c>
      <c r="AC656" s="47">
        <v>651</v>
      </c>
      <c r="AD656" s="74">
        <v>15</v>
      </c>
      <c r="AE656" s="74">
        <v>8</v>
      </c>
      <c r="AF656" s="73">
        <v>20</v>
      </c>
      <c r="AG656" s="72">
        <v>9746</v>
      </c>
      <c r="AH656" s="73">
        <v>27</v>
      </c>
      <c r="AI656" s="86">
        <v>8159.819171173508</v>
      </c>
      <c r="AJ656" s="47" t="s">
        <v>117</v>
      </c>
      <c r="AM656" s="72">
        <f>AVERAGE($AG$6:AG656)</f>
        <v>9507.4623655913983</v>
      </c>
      <c r="AN656" s="73">
        <f>AVERAGE($AH$6:AH656)</f>
        <v>26.525345622119815</v>
      </c>
      <c r="AO656" s="47">
        <f>AVERAGE($AI$6:AI656)</f>
        <v>7961.3785937362463</v>
      </c>
    </row>
    <row r="657" spans="3:41" x14ac:dyDescent="0.35">
      <c r="C657" s="49">
        <v>652</v>
      </c>
      <c r="D657" s="74">
        <v>14</v>
      </c>
      <c r="E657" s="74">
        <v>5</v>
      </c>
      <c r="F657" s="73">
        <v>10</v>
      </c>
      <c r="G657" s="72">
        <v>3985</v>
      </c>
      <c r="H657" s="73">
        <v>19</v>
      </c>
      <c r="I657" s="86">
        <v>2438.6851478467233</v>
      </c>
      <c r="J657" s="47" t="s">
        <v>117</v>
      </c>
      <c r="L657" s="72">
        <f>AVERAGE($G$6:G657)</f>
        <v>5457.5245398773004</v>
      </c>
      <c r="M657" s="73">
        <f>AVERAGE($H$6:H657)</f>
        <v>26.170245398773005</v>
      </c>
      <c r="N657" s="86">
        <f>AVERAGE($I$6:I657)</f>
        <v>3915.8695261398038</v>
      </c>
      <c r="P657" s="47">
        <v>652</v>
      </c>
      <c r="Q657" s="71">
        <v>14</v>
      </c>
      <c r="R657" s="72">
        <v>6</v>
      </c>
      <c r="S657" s="73">
        <v>28</v>
      </c>
      <c r="T657" s="72">
        <v>8502</v>
      </c>
      <c r="U657" s="73">
        <v>36</v>
      </c>
      <c r="V657" s="86">
        <v>6963.5211471996745</v>
      </c>
      <c r="W657" s="47" t="s">
        <v>117</v>
      </c>
      <c r="Y657" s="72">
        <f>AVERAGE($T$6:T657)</f>
        <v>6289.9662576687115</v>
      </c>
      <c r="Z657" s="73">
        <f>AVERAGE($U$6:U657)</f>
        <v>26.369631901840492</v>
      </c>
      <c r="AA657" s="86">
        <f>AVERAGE($V$6:V657)</f>
        <v>4749.0639996083592</v>
      </c>
      <c r="AC657" s="47">
        <v>652</v>
      </c>
      <c r="AD657" s="74">
        <v>12</v>
      </c>
      <c r="AE657" s="74">
        <v>4</v>
      </c>
      <c r="AF657" s="73">
        <v>13</v>
      </c>
      <c r="AG657" s="72">
        <v>7498</v>
      </c>
      <c r="AH657" s="73">
        <v>21</v>
      </c>
      <c r="AI657" s="86">
        <v>5985.3087761712677</v>
      </c>
      <c r="AJ657" s="47" t="s">
        <v>117</v>
      </c>
      <c r="AM657" s="72">
        <f>AVERAGE($AG$6:AG657)</f>
        <v>9504.38036809816</v>
      </c>
      <c r="AN657" s="73">
        <f>AVERAGE($AH$6:AH657)</f>
        <v>26.516871165644172</v>
      </c>
      <c r="AO657" s="47">
        <f>AVERAGE($AI$6:AI657)</f>
        <v>7958.3478118074654</v>
      </c>
    </row>
    <row r="658" spans="3:41" x14ac:dyDescent="0.35">
      <c r="C658" s="49">
        <v>653</v>
      </c>
      <c r="D658" s="74">
        <v>16</v>
      </c>
      <c r="E658" s="74">
        <v>7</v>
      </c>
      <c r="F658" s="73">
        <v>14</v>
      </c>
      <c r="G658" s="72">
        <v>4859</v>
      </c>
      <c r="H658" s="73">
        <v>23</v>
      </c>
      <c r="I658" s="86">
        <v>3343.4923367868423</v>
      </c>
      <c r="J658" s="47" t="s">
        <v>117</v>
      </c>
      <c r="L658" s="72">
        <f>AVERAGE($G$6:G658)</f>
        <v>5456.6079632465544</v>
      </c>
      <c r="M658" s="73">
        <f>AVERAGE($H$6:H658)</f>
        <v>26.165390505359877</v>
      </c>
      <c r="N658" s="86">
        <f>AVERAGE($I$6:I658)</f>
        <v>3914.9929913934748</v>
      </c>
      <c r="P658" s="47">
        <v>653</v>
      </c>
      <c r="Q658" s="71">
        <v>15</v>
      </c>
      <c r="R658" s="72">
        <v>3</v>
      </c>
      <c r="S658" s="73">
        <v>8</v>
      </c>
      <c r="T658" s="72">
        <v>4711</v>
      </c>
      <c r="U658" s="73">
        <v>20</v>
      </c>
      <c r="V658" s="86">
        <v>3215.8216489911561</v>
      </c>
      <c r="W658" s="47" t="s">
        <v>117</v>
      </c>
      <c r="Y658" s="72">
        <f>AVERAGE($T$6:T658)</f>
        <v>6287.5482388973969</v>
      </c>
      <c r="Z658" s="73">
        <f>AVERAGE($U$6:U658)</f>
        <v>26.359877488514549</v>
      </c>
      <c r="AA658" s="86">
        <f>AVERAGE($V$6:V658)</f>
        <v>4746.7160021342133</v>
      </c>
      <c r="AC658" s="47">
        <v>653</v>
      </c>
      <c r="AD658" s="74">
        <v>16</v>
      </c>
      <c r="AE658" s="74">
        <v>12</v>
      </c>
      <c r="AF658" s="73">
        <v>12</v>
      </c>
      <c r="AG658" s="72">
        <v>6044</v>
      </c>
      <c r="AH658" s="73">
        <v>16</v>
      </c>
      <c r="AI658" s="86">
        <v>4534.0371820715764</v>
      </c>
      <c r="AJ658" s="47" t="s">
        <v>117</v>
      </c>
      <c r="AM658" s="72">
        <f>AVERAGE($AG$6:AG658)</f>
        <v>9499.0811638591113</v>
      </c>
      <c r="AN658" s="73">
        <f>AVERAGE($AH$6:AH658)</f>
        <v>26.500765696784075</v>
      </c>
      <c r="AO658" s="47">
        <f>AVERAGE($AI$6:AI658)</f>
        <v>7953.1038445337499</v>
      </c>
    </row>
    <row r="659" spans="3:41" x14ac:dyDescent="0.35">
      <c r="C659" s="49">
        <v>654</v>
      </c>
      <c r="D659" s="74">
        <v>20</v>
      </c>
      <c r="E659" s="74">
        <v>5</v>
      </c>
      <c r="F659" s="73">
        <v>18</v>
      </c>
      <c r="G659" s="72">
        <v>6785</v>
      </c>
      <c r="H659" s="73">
        <v>33</v>
      </c>
      <c r="I659" s="86">
        <v>5199.4756978865762</v>
      </c>
      <c r="J659" s="47" t="s">
        <v>117</v>
      </c>
      <c r="L659" s="72">
        <f>AVERAGE($G$6:G659)</f>
        <v>5458.6391437308866</v>
      </c>
      <c r="M659" s="73">
        <f>AVERAGE($H$6:H659)</f>
        <v>26.175840978593271</v>
      </c>
      <c r="N659" s="86">
        <f>AVERAGE($I$6:I659)</f>
        <v>3916.9570322290915</v>
      </c>
      <c r="P659" s="47">
        <v>654</v>
      </c>
      <c r="Q659" s="71">
        <v>13</v>
      </c>
      <c r="R659" s="72">
        <v>7</v>
      </c>
      <c r="S659" s="73">
        <v>9</v>
      </c>
      <c r="T659" s="72">
        <v>3709</v>
      </c>
      <c r="U659" s="73">
        <v>15</v>
      </c>
      <c r="V659" s="86">
        <v>2163.3738273273989</v>
      </c>
      <c r="W659" s="47" t="s">
        <v>117</v>
      </c>
      <c r="Y659" s="72">
        <f>AVERAGE($T$6:T659)</f>
        <v>6283.6055045871562</v>
      </c>
      <c r="Z659" s="73">
        <f>AVERAGE($U$6:U659)</f>
        <v>26.342507645259939</v>
      </c>
      <c r="AA659" s="86">
        <f>AVERAGE($V$6:V659)</f>
        <v>4742.7659376467409</v>
      </c>
      <c r="AC659" s="47">
        <v>654</v>
      </c>
      <c r="AD659" s="74">
        <v>17</v>
      </c>
      <c r="AE659" s="74">
        <v>5</v>
      </c>
      <c r="AF659" s="73">
        <v>34</v>
      </c>
      <c r="AG659" s="72">
        <v>16285</v>
      </c>
      <c r="AH659" s="73">
        <v>46</v>
      </c>
      <c r="AI659" s="86">
        <v>14733.592426616693</v>
      </c>
      <c r="AJ659" s="47" t="s">
        <v>117</v>
      </c>
      <c r="AM659" s="72">
        <f>AVERAGE($AG$6:AG659)</f>
        <v>9509.4571865443431</v>
      </c>
      <c r="AN659" s="73">
        <f>AVERAGE($AH$6:AH659)</f>
        <v>26.530581039755351</v>
      </c>
      <c r="AO659" s="47">
        <f>AVERAGE($AI$6:AI659)</f>
        <v>7963.4715640782197</v>
      </c>
    </row>
    <row r="660" spans="3:41" x14ac:dyDescent="0.35">
      <c r="C660" s="49">
        <v>655</v>
      </c>
      <c r="D660" s="74">
        <v>12</v>
      </c>
      <c r="E660" s="74">
        <v>6</v>
      </c>
      <c r="F660" s="73">
        <v>26</v>
      </c>
      <c r="G660" s="72">
        <v>6622</v>
      </c>
      <c r="H660" s="73">
        <v>32</v>
      </c>
      <c r="I660" s="86">
        <v>5098.0371256555354</v>
      </c>
      <c r="J660" s="47" t="s">
        <v>117</v>
      </c>
      <c r="L660" s="72">
        <f>AVERAGE($G$6:G660)</f>
        <v>5460.4152671755728</v>
      </c>
      <c r="M660" s="73">
        <f>AVERAGE($H$6:H660)</f>
        <v>26.184732824427481</v>
      </c>
      <c r="N660" s="86">
        <f>AVERAGE($I$6:I660)</f>
        <v>3918.7602079442458</v>
      </c>
      <c r="P660" s="47">
        <v>655</v>
      </c>
      <c r="Q660" s="71">
        <v>15</v>
      </c>
      <c r="R660" s="72">
        <v>3</v>
      </c>
      <c r="S660" s="73">
        <v>4</v>
      </c>
      <c r="T660" s="72">
        <v>3791</v>
      </c>
      <c r="U660" s="73">
        <v>16</v>
      </c>
      <c r="V660" s="86">
        <v>2266.6085189132323</v>
      </c>
      <c r="W660" s="47" t="s">
        <v>117</v>
      </c>
      <c r="Y660" s="72">
        <f>AVERAGE($T$6:T660)</f>
        <v>6279.8</v>
      </c>
      <c r="Z660" s="73">
        <f>AVERAGE($U$6:U660)</f>
        <v>26.326717557251907</v>
      </c>
      <c r="AA660" s="86">
        <f>AVERAGE($V$6:V660)</f>
        <v>4738.9855446410411</v>
      </c>
      <c r="AC660" s="47">
        <v>655</v>
      </c>
      <c r="AD660" s="74">
        <v>12</v>
      </c>
      <c r="AE660" s="74">
        <v>6</v>
      </c>
      <c r="AF660" s="73">
        <v>33</v>
      </c>
      <c r="AG660" s="72">
        <v>13872</v>
      </c>
      <c r="AH660" s="73">
        <v>39</v>
      </c>
      <c r="AI660" s="86">
        <v>12338.554776675486</v>
      </c>
      <c r="AJ660" s="47" t="s">
        <v>117</v>
      </c>
      <c r="AM660" s="72">
        <f>AVERAGE($AG$6:AG660)</f>
        <v>9516.1175572519078</v>
      </c>
      <c r="AN660" s="73">
        <f>AVERAGE($AH$6:AH660)</f>
        <v>26.549618320610687</v>
      </c>
      <c r="AO660" s="47">
        <f>AVERAGE($AI$6:AI660)</f>
        <v>7970.1510804333293</v>
      </c>
    </row>
    <row r="661" spans="3:41" x14ac:dyDescent="0.35">
      <c r="C661" s="49">
        <v>656</v>
      </c>
      <c r="D661" s="74">
        <v>7</v>
      </c>
      <c r="E661" s="74">
        <v>8</v>
      </c>
      <c r="F661" s="73">
        <v>25</v>
      </c>
      <c r="G661" s="72">
        <v>5096</v>
      </c>
      <c r="H661" s="73">
        <v>24</v>
      </c>
      <c r="I661" s="86">
        <v>3582.3869771129903</v>
      </c>
      <c r="J661" s="47" t="s">
        <v>117</v>
      </c>
      <c r="L661" s="72">
        <f>AVERAGE($G$6:G661)</f>
        <v>5459.8597560975613</v>
      </c>
      <c r="M661" s="73">
        <f>AVERAGE($H$6:H661)</f>
        <v>26.181402439024389</v>
      </c>
      <c r="N661" s="86">
        <f>AVERAGE($I$6:I661)</f>
        <v>3918.2474438728568</v>
      </c>
      <c r="P661" s="47">
        <v>656</v>
      </c>
      <c r="Q661" s="71">
        <v>16</v>
      </c>
      <c r="R661" s="72">
        <v>5</v>
      </c>
      <c r="S661" s="73">
        <v>34</v>
      </c>
      <c r="T661" s="72">
        <v>10535</v>
      </c>
      <c r="U661" s="73">
        <v>45</v>
      </c>
      <c r="V661" s="86">
        <v>8968.699127000049</v>
      </c>
      <c r="W661" s="47" t="s">
        <v>117</v>
      </c>
      <c r="Y661" s="72">
        <f>AVERAGE($T$6:T661)</f>
        <v>6286.2865853658541</v>
      </c>
      <c r="Z661" s="73">
        <f>AVERAGE($U$6:U661)</f>
        <v>26.355182926829269</v>
      </c>
      <c r="AA661" s="86">
        <f>AVERAGE($V$6:V661)</f>
        <v>4745.4332787604908</v>
      </c>
      <c r="AC661" s="47">
        <v>656</v>
      </c>
      <c r="AD661" s="74">
        <v>14</v>
      </c>
      <c r="AE661" s="74">
        <v>6</v>
      </c>
      <c r="AF661" s="73">
        <v>3</v>
      </c>
      <c r="AG661" s="72">
        <v>4072</v>
      </c>
      <c r="AH661" s="73">
        <v>11</v>
      </c>
      <c r="AI661" s="86">
        <v>2590.6359131746722</v>
      </c>
      <c r="AJ661" s="47" t="s">
        <v>117</v>
      </c>
      <c r="AM661" s="72">
        <f>AVERAGE($AG$6:AG661)</f>
        <v>9507.8185975609758</v>
      </c>
      <c r="AN661" s="73">
        <f>AVERAGE($AH$6:AH661)</f>
        <v>26.525914634146343</v>
      </c>
      <c r="AO661" s="47">
        <f>AVERAGE($AI$6:AI661)</f>
        <v>7961.9505999954345</v>
      </c>
    </row>
    <row r="662" spans="3:41" x14ac:dyDescent="0.35">
      <c r="C662" s="49">
        <v>657</v>
      </c>
      <c r="D662" s="74">
        <v>14</v>
      </c>
      <c r="E662" s="74">
        <v>7</v>
      </c>
      <c r="F662" s="73">
        <v>4</v>
      </c>
      <c r="G662" s="72">
        <v>2459</v>
      </c>
      <c r="H662" s="73">
        <v>11</v>
      </c>
      <c r="I662" s="86">
        <v>920.86964424627513</v>
      </c>
      <c r="J662" s="47" t="s">
        <v>117</v>
      </c>
      <c r="L662" s="72">
        <f>AVERAGE($G$6:G662)</f>
        <v>5455.2922374429227</v>
      </c>
      <c r="M662" s="73">
        <f>AVERAGE($H$6:H662)</f>
        <v>26.158295281582951</v>
      </c>
      <c r="N662" s="86">
        <f>AVERAGE($I$6:I662)</f>
        <v>3913.6852249997564</v>
      </c>
      <c r="P662" s="47">
        <v>657</v>
      </c>
      <c r="Q662" s="71">
        <v>14</v>
      </c>
      <c r="R662" s="72">
        <v>8</v>
      </c>
      <c r="S662" s="73">
        <v>28</v>
      </c>
      <c r="T662" s="72">
        <v>8116</v>
      </c>
      <c r="U662" s="73">
        <v>34</v>
      </c>
      <c r="V662" s="86">
        <v>6555.0085272875722</v>
      </c>
      <c r="W662" s="47" t="s">
        <v>117</v>
      </c>
      <c r="Y662" s="72">
        <f>AVERAGE($T$6:T662)</f>
        <v>6289.0715372907152</v>
      </c>
      <c r="Z662" s="73">
        <f>AVERAGE($U$6:U662)</f>
        <v>26.366818873668187</v>
      </c>
      <c r="AA662" s="86">
        <f>AVERAGE($V$6:V662)</f>
        <v>4748.1875789865599</v>
      </c>
      <c r="AC662" s="47">
        <v>657</v>
      </c>
      <c r="AD662" s="74">
        <v>21</v>
      </c>
      <c r="AE662" s="74">
        <v>3</v>
      </c>
      <c r="AF662" s="73">
        <v>13</v>
      </c>
      <c r="AG662" s="72">
        <v>10961</v>
      </c>
      <c r="AH662" s="73">
        <v>31</v>
      </c>
      <c r="AI662" s="86">
        <v>9425.2034415288363</v>
      </c>
      <c r="AJ662" s="47" t="s">
        <v>117</v>
      </c>
      <c r="AM662" s="72">
        <f>AVERAGE($AG$6:AG662)</f>
        <v>9510.030441400304</v>
      </c>
      <c r="AN662" s="73">
        <f>AVERAGE($AH$6:AH662)</f>
        <v>26.532724505327245</v>
      </c>
      <c r="AO662" s="47">
        <f>AVERAGE($AI$6:AI662)</f>
        <v>7964.1777732702185</v>
      </c>
    </row>
    <row r="663" spans="3:41" x14ac:dyDescent="0.35">
      <c r="C663" s="49">
        <v>658</v>
      </c>
      <c r="D663" s="74">
        <v>19</v>
      </c>
      <c r="E663" s="74">
        <v>9</v>
      </c>
      <c r="F663" s="73">
        <v>13</v>
      </c>
      <c r="G663" s="72">
        <v>4933</v>
      </c>
      <c r="H663" s="73">
        <v>23</v>
      </c>
      <c r="I663" s="86">
        <v>3312.8903984034678</v>
      </c>
      <c r="J663" s="47" t="s">
        <v>117</v>
      </c>
      <c r="L663" s="72">
        <f>AVERAGE($G$6:G663)</f>
        <v>5454.4984802431609</v>
      </c>
      <c r="M663" s="73">
        <f>AVERAGE($H$6:H663)</f>
        <v>26.153495440729483</v>
      </c>
      <c r="N663" s="86">
        <f>AVERAGE($I$6:I663)</f>
        <v>3912.772162953258</v>
      </c>
      <c r="P663" s="47">
        <v>658</v>
      </c>
      <c r="Q663" s="71">
        <v>14</v>
      </c>
      <c r="R663" s="72">
        <v>4</v>
      </c>
      <c r="S663" s="73">
        <v>22</v>
      </c>
      <c r="T663" s="72">
        <v>7508</v>
      </c>
      <c r="U663" s="73">
        <v>32</v>
      </c>
      <c r="V663" s="86">
        <v>5940.9835608457342</v>
      </c>
      <c r="W663" s="47" t="s">
        <v>117</v>
      </c>
      <c r="Y663" s="72">
        <f>AVERAGE($T$6:T663)</f>
        <v>6290.9240121580551</v>
      </c>
      <c r="Z663" s="73">
        <f>AVERAGE($U$6:U663)</f>
        <v>26.375379939209726</v>
      </c>
      <c r="AA663" s="86">
        <f>AVERAGE($V$6:V663)</f>
        <v>4750.0003388374098</v>
      </c>
      <c r="AC663" s="47">
        <v>658</v>
      </c>
      <c r="AD663" s="74">
        <v>15</v>
      </c>
      <c r="AE663" s="74">
        <v>6</v>
      </c>
      <c r="AF663" s="73">
        <v>19</v>
      </c>
      <c r="AG663" s="72">
        <v>10022</v>
      </c>
      <c r="AH663" s="73">
        <v>28</v>
      </c>
      <c r="AI663" s="86">
        <v>8489.2609070903636</v>
      </c>
      <c r="AJ663" s="47" t="s">
        <v>117</v>
      </c>
      <c r="AM663" s="72">
        <f>AVERAGE($AG$6:AG663)</f>
        <v>9510.8085106382987</v>
      </c>
      <c r="AN663" s="73">
        <f>AVERAGE($AH$6:AH663)</f>
        <v>26.534954407294833</v>
      </c>
      <c r="AO663" s="47">
        <f>AVERAGE($AI$6:AI663)</f>
        <v>7964.9757719538356</v>
      </c>
    </row>
    <row r="664" spans="3:41" x14ac:dyDescent="0.35">
      <c r="C664" s="49">
        <v>659</v>
      </c>
      <c r="D664" s="74">
        <v>15</v>
      </c>
      <c r="E664" s="74">
        <v>8</v>
      </c>
      <c r="F664" s="73">
        <v>7</v>
      </c>
      <c r="G664" s="72">
        <v>3096</v>
      </c>
      <c r="H664" s="73">
        <v>14</v>
      </c>
      <c r="I664" s="86">
        <v>1495.867589242253</v>
      </c>
      <c r="J664" s="47" t="s">
        <v>117</v>
      </c>
      <c r="L664" s="72">
        <f>AVERAGE($G$6:G664)</f>
        <v>5450.9195751138086</v>
      </c>
      <c r="M664" s="73">
        <f>AVERAGE($H$6:H664)</f>
        <v>26.135053110773899</v>
      </c>
      <c r="N664" s="86">
        <f>AVERAGE($I$6:I664)</f>
        <v>3909.1046294574903</v>
      </c>
      <c r="P664" s="47">
        <v>659</v>
      </c>
      <c r="Q664" s="71">
        <v>16</v>
      </c>
      <c r="R664" s="72">
        <v>10</v>
      </c>
      <c r="S664" s="73">
        <v>9</v>
      </c>
      <c r="T664" s="72">
        <v>3820</v>
      </c>
      <c r="U664" s="73">
        <v>15</v>
      </c>
      <c r="V664" s="86">
        <v>2214.150768995933</v>
      </c>
      <c r="W664" s="47" t="s">
        <v>117</v>
      </c>
      <c r="Y664" s="72">
        <f>AVERAGE($T$6:T664)</f>
        <v>6287.1745068285281</v>
      </c>
      <c r="Z664" s="73">
        <f>AVERAGE($U$6:U664)</f>
        <v>26.358118361153263</v>
      </c>
      <c r="AA664" s="86">
        <f>AVERAGE($V$6:V664)</f>
        <v>4746.1523121760411</v>
      </c>
      <c r="AC664" s="47">
        <v>659</v>
      </c>
      <c r="AD664" s="74">
        <v>16</v>
      </c>
      <c r="AE664" s="74">
        <v>6</v>
      </c>
      <c r="AF664" s="73">
        <v>29</v>
      </c>
      <c r="AG664" s="72">
        <v>13872</v>
      </c>
      <c r="AH664" s="73">
        <v>39</v>
      </c>
      <c r="AI664" s="86">
        <v>12324.860642130217</v>
      </c>
      <c r="AJ664" s="47" t="s">
        <v>117</v>
      </c>
      <c r="AM664" s="72">
        <f>AVERAGE($AG$6:AG664)</f>
        <v>9517.4264036418808</v>
      </c>
      <c r="AN664" s="73">
        <f>AVERAGE($AH$6:AH664)</f>
        <v>26.553869499241273</v>
      </c>
      <c r="AO664" s="47">
        <f>AVERAGE($AI$6:AI664)</f>
        <v>7971.5916822272447</v>
      </c>
    </row>
    <row r="665" spans="3:41" x14ac:dyDescent="0.35">
      <c r="C665" s="49">
        <v>660</v>
      </c>
      <c r="D665" s="74">
        <v>11</v>
      </c>
      <c r="E665" s="74">
        <v>4</v>
      </c>
      <c r="F665" s="73">
        <v>27</v>
      </c>
      <c r="G665" s="72">
        <v>6948</v>
      </c>
      <c r="H665" s="73">
        <v>34</v>
      </c>
      <c r="I665" s="86">
        <v>5429.8949802483403</v>
      </c>
      <c r="J665" s="47" t="s">
        <v>117</v>
      </c>
      <c r="L665" s="72">
        <f>AVERAGE($G$6:G665)</f>
        <v>5453.1878787878786</v>
      </c>
      <c r="M665" s="73">
        <f>AVERAGE($H$6:H665)</f>
        <v>26.146969696969698</v>
      </c>
      <c r="N665" s="86">
        <f>AVERAGE($I$6:I665)</f>
        <v>3911.4088572617188</v>
      </c>
      <c r="P665" s="47">
        <v>660</v>
      </c>
      <c r="Q665" s="71">
        <v>14</v>
      </c>
      <c r="R665" s="72">
        <v>5</v>
      </c>
      <c r="S665" s="73">
        <v>8</v>
      </c>
      <c r="T665" s="72">
        <v>4095</v>
      </c>
      <c r="U665" s="73">
        <v>17</v>
      </c>
      <c r="V665" s="86">
        <v>2533.2151983484036</v>
      </c>
      <c r="W665" s="47" t="s">
        <v>117</v>
      </c>
      <c r="Y665" s="72">
        <f>AVERAGE($T$6:T665)</f>
        <v>6283.8530303030302</v>
      </c>
      <c r="Z665" s="73">
        <f>AVERAGE($U$6:U665)</f>
        <v>26.343939393939394</v>
      </c>
      <c r="AA665" s="86">
        <f>AVERAGE($V$6:V665)</f>
        <v>4742.79937715509</v>
      </c>
      <c r="AC665" s="47">
        <v>660</v>
      </c>
      <c r="AD665" s="74">
        <v>17</v>
      </c>
      <c r="AE665" s="74">
        <v>6</v>
      </c>
      <c r="AF665" s="73">
        <v>25</v>
      </c>
      <c r="AG665" s="72">
        <v>12822</v>
      </c>
      <c r="AH665" s="73">
        <v>36</v>
      </c>
      <c r="AI665" s="86">
        <v>11268.068820628512</v>
      </c>
      <c r="AJ665" s="47" t="s">
        <v>117</v>
      </c>
      <c r="AM665" s="72">
        <f>AVERAGE($AG$6:AG665)</f>
        <v>9522.4333333333325</v>
      </c>
      <c r="AN665" s="73">
        <f>AVERAGE($AH$6:AH665)</f>
        <v>26.568181818181817</v>
      </c>
      <c r="AO665" s="47">
        <f>AVERAGE($AI$6:AI665)</f>
        <v>7976.5863445581554</v>
      </c>
    </row>
    <row r="666" spans="3:41" x14ac:dyDescent="0.35">
      <c r="C666" s="49">
        <v>661</v>
      </c>
      <c r="D666" s="74">
        <v>19</v>
      </c>
      <c r="E666" s="74">
        <v>12</v>
      </c>
      <c r="F666" s="73">
        <v>34</v>
      </c>
      <c r="G666" s="72">
        <v>8644</v>
      </c>
      <c r="H666" s="73">
        <v>41</v>
      </c>
      <c r="I666" s="86">
        <v>7109.391754088203</v>
      </c>
      <c r="J666" s="47" t="s">
        <v>117</v>
      </c>
      <c r="L666" s="72">
        <f>AVERAGE($G$6:G666)</f>
        <v>5458.0151285930406</v>
      </c>
      <c r="M666" s="73">
        <f>AVERAGE($H$6:H666)</f>
        <v>26.16944024205749</v>
      </c>
      <c r="N666" s="86">
        <f>AVERAGE($I$6:I666)</f>
        <v>3916.2469554414865</v>
      </c>
      <c r="P666" s="47">
        <v>661</v>
      </c>
      <c r="Q666" s="71">
        <v>23</v>
      </c>
      <c r="R666" s="72">
        <v>2</v>
      </c>
      <c r="S666" s="73">
        <v>16</v>
      </c>
      <c r="T666" s="72">
        <v>8584</v>
      </c>
      <c r="U666" s="73">
        <v>37</v>
      </c>
      <c r="V666" s="86">
        <v>7051.518493701099</v>
      </c>
      <c r="W666" s="47" t="s">
        <v>117</v>
      </c>
      <c r="Y666" s="72">
        <f>AVERAGE($T$6:T666)</f>
        <v>6287.332829046899</v>
      </c>
      <c r="Z666" s="73">
        <f>AVERAGE($U$6:U666)</f>
        <v>26.360060514372165</v>
      </c>
      <c r="AA666" s="86">
        <f>AVERAGE($V$6:V666)</f>
        <v>4746.292144351075</v>
      </c>
      <c r="AC666" s="47">
        <v>661</v>
      </c>
      <c r="AD666" s="74">
        <v>18</v>
      </c>
      <c r="AE666" s="74">
        <v>7</v>
      </c>
      <c r="AF666" s="73">
        <v>35</v>
      </c>
      <c r="AG666" s="72">
        <v>16359</v>
      </c>
      <c r="AH666" s="73">
        <v>46</v>
      </c>
      <c r="AI666" s="86">
        <v>14842.680496217319</v>
      </c>
      <c r="AJ666" s="47" t="s">
        <v>117</v>
      </c>
      <c r="AM666" s="72">
        <f>AVERAGE($AG$6:AG666)</f>
        <v>9532.7760968229959</v>
      </c>
      <c r="AN666" s="73">
        <f>AVERAGE($AH$6:AH666)</f>
        <v>26.597579425113466</v>
      </c>
      <c r="AO666" s="47">
        <f>AVERAGE($AI$6:AI666)</f>
        <v>7986.9737789782157</v>
      </c>
    </row>
    <row r="667" spans="3:41" x14ac:dyDescent="0.35">
      <c r="C667" s="49">
        <v>662</v>
      </c>
      <c r="D667" s="74">
        <v>17</v>
      </c>
      <c r="E667" s="74">
        <v>6</v>
      </c>
      <c r="F667" s="73">
        <v>4</v>
      </c>
      <c r="G667" s="72">
        <v>3222</v>
      </c>
      <c r="H667" s="73">
        <v>15</v>
      </c>
      <c r="I667" s="86">
        <v>1713.7020170629855</v>
      </c>
      <c r="J667" s="47" t="s">
        <v>117</v>
      </c>
      <c r="L667" s="72">
        <f>AVERAGE($G$6:G667)</f>
        <v>5454.6374622356498</v>
      </c>
      <c r="M667" s="73">
        <f>AVERAGE($H$6:H667)</f>
        <v>26.152567975830816</v>
      </c>
      <c r="N667" s="86">
        <f>AVERAGE($I$6:I667)</f>
        <v>3912.9198482838146</v>
      </c>
      <c r="P667" s="47">
        <v>662</v>
      </c>
      <c r="Q667" s="71">
        <v>15</v>
      </c>
      <c r="R667" s="72">
        <v>11</v>
      </c>
      <c r="S667" s="73">
        <v>13</v>
      </c>
      <c r="T667" s="72">
        <v>4317</v>
      </c>
      <c r="U667" s="73">
        <v>17</v>
      </c>
      <c r="V667" s="86">
        <v>2723.7464796833929</v>
      </c>
      <c r="W667" s="47" t="s">
        <v>117</v>
      </c>
      <c r="Y667" s="72">
        <f>AVERAGE($T$6:T667)</f>
        <v>6284.3564954682779</v>
      </c>
      <c r="Z667" s="73">
        <f>AVERAGE($U$6:U667)</f>
        <v>26.345921450151057</v>
      </c>
      <c r="AA667" s="86">
        <f>AVERAGE($V$6:V667)</f>
        <v>4743.236939419553</v>
      </c>
      <c r="AC667" s="47">
        <v>662</v>
      </c>
      <c r="AD667" s="74">
        <v>10</v>
      </c>
      <c r="AE667" s="74">
        <v>7</v>
      </c>
      <c r="AF667" s="73">
        <v>34</v>
      </c>
      <c r="AG667" s="72">
        <v>13209</v>
      </c>
      <c r="AH667" s="73">
        <v>37</v>
      </c>
      <c r="AI667" s="86">
        <v>11687.994302028354</v>
      </c>
      <c r="AJ667" s="47" t="s">
        <v>117</v>
      </c>
      <c r="AM667" s="72">
        <f>AVERAGE($AG$6:AG667)</f>
        <v>9538.3293051359524</v>
      </c>
      <c r="AN667" s="73">
        <f>AVERAGE($AH$6:AH667)</f>
        <v>26.613293051359516</v>
      </c>
      <c r="AO667" s="47">
        <f>AVERAGE($AI$6:AI667)</f>
        <v>7992.5644444208901</v>
      </c>
    </row>
    <row r="668" spans="3:41" x14ac:dyDescent="0.35">
      <c r="C668" s="49">
        <v>663</v>
      </c>
      <c r="D668" s="74">
        <v>12</v>
      </c>
      <c r="E668" s="74">
        <v>5</v>
      </c>
      <c r="F668" s="73">
        <v>11</v>
      </c>
      <c r="G668" s="72">
        <v>3785</v>
      </c>
      <c r="H668" s="73">
        <v>18</v>
      </c>
      <c r="I668" s="86">
        <v>2263.1200434311668</v>
      </c>
      <c r="J668" s="47" t="s">
        <v>117</v>
      </c>
      <c r="L668" s="72">
        <f>AVERAGE($G$6:G668)</f>
        <v>5452.1191553544495</v>
      </c>
      <c r="M668" s="73">
        <f>AVERAGE($H$6:H668)</f>
        <v>26.140271493212669</v>
      </c>
      <c r="N668" s="86">
        <f>AVERAGE($I$6:I668)</f>
        <v>3910.4314624544741</v>
      </c>
      <c r="P668" s="47">
        <v>663</v>
      </c>
      <c r="Q668" s="71">
        <v>18</v>
      </c>
      <c r="R668" s="72">
        <v>7</v>
      </c>
      <c r="S668" s="73">
        <v>21</v>
      </c>
      <c r="T668" s="72">
        <v>7619</v>
      </c>
      <c r="U668" s="73">
        <v>32</v>
      </c>
      <c r="V668" s="86">
        <v>6097.4895540113093</v>
      </c>
      <c r="W668" s="47" t="s">
        <v>117</v>
      </c>
      <c r="Y668" s="72">
        <f>AVERAGE($T$6:T668)</f>
        <v>6286.3695324283563</v>
      </c>
      <c r="Z668" s="73">
        <f>AVERAGE($U$6:U668)</f>
        <v>26.35444947209653</v>
      </c>
      <c r="AA668" s="86">
        <f>AVERAGE($V$6:V668)</f>
        <v>4745.2795527145636</v>
      </c>
      <c r="AC668" s="47">
        <v>663</v>
      </c>
      <c r="AD668" s="74">
        <v>13</v>
      </c>
      <c r="AE668" s="74">
        <v>8</v>
      </c>
      <c r="AF668" s="73">
        <v>1</v>
      </c>
      <c r="AG668" s="72">
        <v>2396</v>
      </c>
      <c r="AH668" s="73">
        <v>6</v>
      </c>
      <c r="AI668" s="86">
        <v>930.12537806924047</v>
      </c>
      <c r="AJ668" s="47" t="s">
        <v>117</v>
      </c>
      <c r="AM668" s="72">
        <f>AVERAGE($AG$6:AG668)</f>
        <v>9527.5565610859721</v>
      </c>
      <c r="AN668" s="73">
        <f>AVERAGE($AH$6:AH668)</f>
        <v>26.582202111613878</v>
      </c>
      <c r="AO668" s="47">
        <f>AVERAGE($AI$6:AI668)</f>
        <v>7981.9121984686253</v>
      </c>
    </row>
    <row r="669" spans="3:41" x14ac:dyDescent="0.35">
      <c r="C669" s="49">
        <v>664</v>
      </c>
      <c r="D669" s="74">
        <v>20</v>
      </c>
      <c r="E669" s="74">
        <v>5</v>
      </c>
      <c r="F669" s="73">
        <v>18</v>
      </c>
      <c r="G669" s="72">
        <v>6785</v>
      </c>
      <c r="H669" s="73">
        <v>33</v>
      </c>
      <c r="I669" s="86">
        <v>5238.2771797642208</v>
      </c>
      <c r="J669" s="47" t="s">
        <v>117</v>
      </c>
      <c r="L669" s="72">
        <f>AVERAGE($G$6:G669)</f>
        <v>5454.1265060240967</v>
      </c>
      <c r="M669" s="73">
        <f>AVERAGE($H$6:H669)</f>
        <v>26.150602409638555</v>
      </c>
      <c r="N669" s="86">
        <f>AVERAGE($I$6:I669)</f>
        <v>3912.4312301010245</v>
      </c>
      <c r="P669" s="47">
        <v>664</v>
      </c>
      <c r="Q669" s="71">
        <v>10</v>
      </c>
      <c r="R669" s="72">
        <v>5</v>
      </c>
      <c r="S669" s="73">
        <v>11</v>
      </c>
      <c r="T669" s="72">
        <v>3865</v>
      </c>
      <c r="U669" s="73">
        <v>16</v>
      </c>
      <c r="V669" s="86">
        <v>2315.060542528473</v>
      </c>
      <c r="W669" s="47" t="s">
        <v>117</v>
      </c>
      <c r="Y669" s="72">
        <f>AVERAGE($T$6:T669)</f>
        <v>6282.7228915662654</v>
      </c>
      <c r="Z669" s="73">
        <f>AVERAGE($U$6:U669)</f>
        <v>26.338855421686748</v>
      </c>
      <c r="AA669" s="86">
        <f>AVERAGE($V$6:V669)</f>
        <v>4741.6195843257292</v>
      </c>
      <c r="AC669" s="47">
        <v>664</v>
      </c>
      <c r="AD669" s="74">
        <v>18</v>
      </c>
      <c r="AE669" s="74">
        <v>8</v>
      </c>
      <c r="AF669" s="73">
        <v>5</v>
      </c>
      <c r="AG669" s="72">
        <v>5546</v>
      </c>
      <c r="AH669" s="73">
        <v>15</v>
      </c>
      <c r="AI669" s="86">
        <v>4034.1057658915543</v>
      </c>
      <c r="AJ669" s="47" t="s">
        <v>117</v>
      </c>
      <c r="AM669" s="72">
        <f>AVERAGE($AG$6:AG669)</f>
        <v>9521.5602409638559</v>
      </c>
      <c r="AN669" s="73">
        <f>AVERAGE($AH$6:AH669)</f>
        <v>26.564759036144579</v>
      </c>
      <c r="AO669" s="47">
        <f>AVERAGE($AI$6:AI669)</f>
        <v>7975.9667068532981</v>
      </c>
    </row>
    <row r="670" spans="3:41" x14ac:dyDescent="0.35">
      <c r="C670" s="49">
        <v>665</v>
      </c>
      <c r="D670" s="74">
        <v>11</v>
      </c>
      <c r="E670" s="74">
        <v>8</v>
      </c>
      <c r="F670" s="73">
        <v>12</v>
      </c>
      <c r="G670" s="72">
        <v>3296</v>
      </c>
      <c r="H670" s="73">
        <v>15</v>
      </c>
      <c r="I670" s="86">
        <v>1673.4180083052529</v>
      </c>
      <c r="J670" s="47" t="s">
        <v>117</v>
      </c>
      <c r="L670" s="72">
        <f>AVERAGE($G$6:G670)</f>
        <v>5450.8812030075187</v>
      </c>
      <c r="M670" s="73">
        <f>AVERAGE($H$6:H670)</f>
        <v>26.133834586466165</v>
      </c>
      <c r="N670" s="86">
        <f>AVERAGE($I$6:I670)</f>
        <v>3909.0642929253918</v>
      </c>
      <c r="P670" s="47">
        <v>665</v>
      </c>
      <c r="Q670" s="71">
        <v>16</v>
      </c>
      <c r="R670" s="72">
        <v>6</v>
      </c>
      <c r="S670" s="73">
        <v>32</v>
      </c>
      <c r="T670" s="72">
        <v>9882</v>
      </c>
      <c r="U670" s="73">
        <v>42</v>
      </c>
      <c r="V670" s="86">
        <v>8353.2164247821274</v>
      </c>
      <c r="W670" s="47" t="s">
        <v>117</v>
      </c>
      <c r="Y670" s="72">
        <f>AVERAGE($T$6:T670)</f>
        <v>6288.1353383458645</v>
      </c>
      <c r="Z670" s="73">
        <f>AVERAGE($U$6:U670)</f>
        <v>26.362406015037593</v>
      </c>
      <c r="AA670" s="86">
        <f>AVERAGE($V$6:V670)</f>
        <v>4747.0505570181449</v>
      </c>
      <c r="AC670" s="47">
        <v>665</v>
      </c>
      <c r="AD670" s="74">
        <v>13</v>
      </c>
      <c r="AE670" s="74">
        <v>8</v>
      </c>
      <c r="AF670" s="73">
        <v>5</v>
      </c>
      <c r="AG670" s="72">
        <v>3796</v>
      </c>
      <c r="AH670" s="73">
        <v>10</v>
      </c>
      <c r="AI670" s="86">
        <v>2246.8382433826864</v>
      </c>
      <c r="AJ670" s="47" t="s">
        <v>117</v>
      </c>
      <c r="AM670" s="72">
        <f>AVERAGE($AG$6:AG670)</f>
        <v>9512.9503759398503</v>
      </c>
      <c r="AN670" s="73">
        <f>AVERAGE($AH$6:AH670)</f>
        <v>26.53984962406015</v>
      </c>
      <c r="AO670" s="47">
        <f>AVERAGE($AI$6:AI670)</f>
        <v>7967.3514760811622</v>
      </c>
    </row>
    <row r="671" spans="3:41" x14ac:dyDescent="0.35">
      <c r="C671" s="49">
        <v>666</v>
      </c>
      <c r="D671" s="74">
        <v>12</v>
      </c>
      <c r="E671" s="74">
        <v>10</v>
      </c>
      <c r="F671" s="73">
        <v>1</v>
      </c>
      <c r="G671" s="72">
        <v>970</v>
      </c>
      <c r="H671" s="73">
        <v>3</v>
      </c>
      <c r="I671" s="86">
        <v>-568.42321588232471</v>
      </c>
      <c r="J671" s="47" t="s">
        <v>117</v>
      </c>
      <c r="L671" s="72">
        <f>AVERAGE($G$6:G671)</f>
        <v>5444.1531531531527</v>
      </c>
      <c r="M671" s="73">
        <f>AVERAGE($H$6:H671)</f>
        <v>26.099099099099099</v>
      </c>
      <c r="N671" s="86">
        <f>AVERAGE($I$6:I671)</f>
        <v>3902.3413387079627</v>
      </c>
      <c r="P671" s="47">
        <v>666</v>
      </c>
      <c r="Q671" s="71">
        <v>9</v>
      </c>
      <c r="R671" s="72">
        <v>1</v>
      </c>
      <c r="S671" s="73">
        <v>28</v>
      </c>
      <c r="T671" s="72">
        <v>8317</v>
      </c>
      <c r="U671" s="73">
        <v>36</v>
      </c>
      <c r="V671" s="86">
        <v>6759.1937559756134</v>
      </c>
      <c r="W671" s="47" t="s">
        <v>117</v>
      </c>
      <c r="Y671" s="72">
        <f>AVERAGE($T$6:T671)</f>
        <v>6291.1816816816818</v>
      </c>
      <c r="Z671" s="73">
        <f>AVERAGE($U$6:U671)</f>
        <v>26.376876876876878</v>
      </c>
      <c r="AA671" s="86">
        <f>AVERAGE($V$6:V671)</f>
        <v>4750.0717930526152</v>
      </c>
      <c r="AC671" s="47">
        <v>666</v>
      </c>
      <c r="AD671" s="74">
        <v>11</v>
      </c>
      <c r="AE671" s="74">
        <v>5</v>
      </c>
      <c r="AF671" s="73">
        <v>10</v>
      </c>
      <c r="AG671" s="72">
        <v>5785</v>
      </c>
      <c r="AH671" s="73">
        <v>16</v>
      </c>
      <c r="AI671" s="86">
        <v>4226.2311490111615</v>
      </c>
      <c r="AJ671" s="47" t="s">
        <v>117</v>
      </c>
      <c r="AM671" s="72">
        <f>AVERAGE($AG$6:AG671)</f>
        <v>9507.3528528528532</v>
      </c>
      <c r="AN671" s="73">
        <f>AVERAGE($AH$6:AH671)</f>
        <v>26.524024024024023</v>
      </c>
      <c r="AO671" s="47">
        <f>AVERAGE($AI$6:AI671)</f>
        <v>7961.7341782927688</v>
      </c>
    </row>
    <row r="672" spans="3:41" x14ac:dyDescent="0.35">
      <c r="C672" s="49">
        <v>667</v>
      </c>
      <c r="D672" s="74">
        <v>17</v>
      </c>
      <c r="E672" s="74">
        <v>4</v>
      </c>
      <c r="F672" s="73">
        <v>24</v>
      </c>
      <c r="G672" s="72">
        <v>7548</v>
      </c>
      <c r="H672" s="73">
        <v>37</v>
      </c>
      <c r="I672" s="86">
        <v>6026.7970339359836</v>
      </c>
      <c r="J672" s="47" t="s">
        <v>117</v>
      </c>
      <c r="L672" s="72">
        <f>AVERAGE($G$6:G672)</f>
        <v>5447.3073463268365</v>
      </c>
      <c r="M672" s="73">
        <f>AVERAGE($H$6:H672)</f>
        <v>26.11544227886057</v>
      </c>
      <c r="N672" s="86">
        <f>AVERAGE($I$6:I672)</f>
        <v>3905.5264297053059</v>
      </c>
      <c r="P672" s="47">
        <v>667</v>
      </c>
      <c r="Q672" s="71">
        <v>13</v>
      </c>
      <c r="R672" s="72">
        <v>4</v>
      </c>
      <c r="S672" s="73">
        <v>19</v>
      </c>
      <c r="T672" s="72">
        <v>6588</v>
      </c>
      <c r="U672" s="73">
        <v>28</v>
      </c>
      <c r="V672" s="86">
        <v>5019.5985482010637</v>
      </c>
      <c r="W672" s="47" t="s">
        <v>117</v>
      </c>
      <c r="Y672" s="72">
        <f>AVERAGE($T$6:T672)</f>
        <v>6291.6266866566721</v>
      </c>
      <c r="Z672" s="73">
        <f>AVERAGE($U$6:U672)</f>
        <v>26.379310344827587</v>
      </c>
      <c r="AA672" s="86">
        <f>AVERAGE($V$6:V672)</f>
        <v>4750.4758811412939</v>
      </c>
      <c r="AC672" s="47">
        <v>667</v>
      </c>
      <c r="AD672" s="74">
        <v>12</v>
      </c>
      <c r="AE672" s="74">
        <v>8</v>
      </c>
      <c r="AF672" s="73">
        <v>21</v>
      </c>
      <c r="AG672" s="72">
        <v>9046</v>
      </c>
      <c r="AH672" s="73">
        <v>25</v>
      </c>
      <c r="AI672" s="86">
        <v>7492.763215815804</v>
      </c>
      <c r="AJ672" s="47" t="s">
        <v>117</v>
      </c>
      <c r="AM672" s="72">
        <f>AVERAGE($AG$6:AG672)</f>
        <v>9506.6611694152925</v>
      </c>
      <c r="AN672" s="73">
        <f>AVERAGE($AH$6:AH672)</f>
        <v>26.521739130434781</v>
      </c>
      <c r="AO672" s="47">
        <f>AVERAGE($AI$6:AI672)</f>
        <v>7961.0310734014993</v>
      </c>
    </row>
    <row r="673" spans="3:41" x14ac:dyDescent="0.35">
      <c r="C673" s="49">
        <v>668</v>
      </c>
      <c r="D673" s="74">
        <v>14</v>
      </c>
      <c r="E673" s="74">
        <v>4</v>
      </c>
      <c r="F673" s="73">
        <v>10</v>
      </c>
      <c r="G673" s="72">
        <v>4148</v>
      </c>
      <c r="H673" s="73">
        <v>20</v>
      </c>
      <c r="I673" s="86">
        <v>2617.0464315842401</v>
      </c>
      <c r="J673" s="47" t="s">
        <v>117</v>
      </c>
      <c r="L673" s="72">
        <f>AVERAGE($G$6:G673)</f>
        <v>5445.3622754491016</v>
      </c>
      <c r="M673" s="73">
        <f>AVERAGE($H$6:H673)</f>
        <v>26.106287425149702</v>
      </c>
      <c r="N673" s="86">
        <f>AVERAGE($I$6:I673)</f>
        <v>3903.5975674326696</v>
      </c>
      <c r="P673" s="47">
        <v>668</v>
      </c>
      <c r="Q673" s="71">
        <v>12</v>
      </c>
      <c r="R673" s="72">
        <v>7</v>
      </c>
      <c r="S673" s="73">
        <v>24</v>
      </c>
      <c r="T673" s="72">
        <v>6929</v>
      </c>
      <c r="U673" s="73">
        <v>29</v>
      </c>
      <c r="V673" s="86">
        <v>5319.3111924011719</v>
      </c>
      <c r="W673" s="47" t="s">
        <v>117</v>
      </c>
      <c r="Y673" s="72">
        <f>AVERAGE($T$6:T673)</f>
        <v>6292.5808383233534</v>
      </c>
      <c r="Z673" s="73">
        <f>AVERAGE($U$6:U673)</f>
        <v>26.383233532934131</v>
      </c>
      <c r="AA673" s="86">
        <f>AVERAGE($V$6:V673)</f>
        <v>4751.3274310084489</v>
      </c>
      <c r="AC673" s="47">
        <v>668</v>
      </c>
      <c r="AD673" s="74">
        <v>15</v>
      </c>
      <c r="AE673" s="74">
        <v>7</v>
      </c>
      <c r="AF673" s="73">
        <v>4</v>
      </c>
      <c r="AG673" s="72">
        <v>4459</v>
      </c>
      <c r="AH673" s="73">
        <v>12</v>
      </c>
      <c r="AI673" s="86">
        <v>2923.3047273222201</v>
      </c>
      <c r="AJ673" s="47" t="s">
        <v>117</v>
      </c>
      <c r="AM673" s="72">
        <f>AVERAGE($AG$6:AG673)</f>
        <v>9499.1047904191619</v>
      </c>
      <c r="AN673" s="73">
        <f>AVERAGE($AH$6:AH673)</f>
        <v>26.5</v>
      </c>
      <c r="AO673" s="47">
        <f>AVERAGE($AI$6:AI673)</f>
        <v>7953.4895668953932</v>
      </c>
    </row>
    <row r="674" spans="3:41" x14ac:dyDescent="0.35">
      <c r="C674" s="49">
        <v>669</v>
      </c>
      <c r="D674" s="74">
        <v>15</v>
      </c>
      <c r="E674" s="74">
        <v>5</v>
      </c>
      <c r="F674" s="73">
        <v>17</v>
      </c>
      <c r="G674" s="72">
        <v>5585</v>
      </c>
      <c r="H674" s="73">
        <v>27</v>
      </c>
      <c r="I674" s="86">
        <v>4032.3160330494052</v>
      </c>
      <c r="J674" s="47" t="s">
        <v>117</v>
      </c>
      <c r="L674" s="72">
        <f>AVERAGE($G$6:G674)</f>
        <v>5445.5710014947681</v>
      </c>
      <c r="M674" s="73">
        <f>AVERAGE($H$6:H674)</f>
        <v>26.107623318385649</v>
      </c>
      <c r="N674" s="86">
        <f>AVERAGE($I$6:I674)</f>
        <v>3903.7899717161026</v>
      </c>
      <c r="P674" s="47">
        <v>669</v>
      </c>
      <c r="Q674" s="71">
        <v>12</v>
      </c>
      <c r="R674" s="72">
        <v>4</v>
      </c>
      <c r="S674" s="73">
        <v>26</v>
      </c>
      <c r="T674" s="72">
        <v>7968</v>
      </c>
      <c r="U674" s="73">
        <v>34</v>
      </c>
      <c r="V674" s="86">
        <v>6481.4509037553426</v>
      </c>
      <c r="W674" s="47" t="s">
        <v>117</v>
      </c>
      <c r="Y674" s="72">
        <f>AVERAGE($T$6:T674)</f>
        <v>6295.0852017937223</v>
      </c>
      <c r="Z674" s="73">
        <f>AVERAGE($U$6:U674)</f>
        <v>26.394618834080717</v>
      </c>
      <c r="AA674" s="86">
        <f>AVERAGE($V$6:V674)</f>
        <v>4753.9135647494759</v>
      </c>
      <c r="AC674" s="47">
        <v>669</v>
      </c>
      <c r="AD674" s="74">
        <v>14</v>
      </c>
      <c r="AE674" s="74">
        <v>7</v>
      </c>
      <c r="AF674" s="73">
        <v>30</v>
      </c>
      <c r="AG674" s="72">
        <v>13209</v>
      </c>
      <c r="AH674" s="73">
        <v>37</v>
      </c>
      <c r="AI674" s="86">
        <v>11688.962628579946</v>
      </c>
      <c r="AJ674" s="47" t="s">
        <v>117</v>
      </c>
      <c r="AM674" s="72">
        <f>AVERAGE($AG$6:AG674)</f>
        <v>9504.6502242152474</v>
      </c>
      <c r="AN674" s="73">
        <f>AVERAGE($AH$6:AH674)</f>
        <v>26.515695067264573</v>
      </c>
      <c r="AO674" s="47">
        <f>AVERAGE($AI$6:AI674)</f>
        <v>7959.0732336542633</v>
      </c>
    </row>
    <row r="675" spans="3:41" x14ac:dyDescent="0.35">
      <c r="C675" s="49">
        <v>670</v>
      </c>
      <c r="D675" s="74">
        <v>12</v>
      </c>
      <c r="E675" s="74">
        <v>7</v>
      </c>
      <c r="F675" s="73">
        <v>19</v>
      </c>
      <c r="G675" s="72">
        <v>5059</v>
      </c>
      <c r="H675" s="73">
        <v>24</v>
      </c>
      <c r="I675" s="86">
        <v>3461.9724581477485</v>
      </c>
      <c r="J675" s="47" t="s">
        <v>117</v>
      </c>
      <c r="L675" s="72">
        <f>AVERAGE($G$6:G675)</f>
        <v>5444.9940298507463</v>
      </c>
      <c r="M675" s="73">
        <f>AVERAGE($H$6:H675)</f>
        <v>26.104477611940297</v>
      </c>
      <c r="N675" s="86">
        <f>AVERAGE($I$6:I675)</f>
        <v>3903.1305425913743</v>
      </c>
      <c r="P675" s="47">
        <v>670</v>
      </c>
      <c r="Q675" s="71">
        <v>17</v>
      </c>
      <c r="R675" s="72">
        <v>3</v>
      </c>
      <c r="S675" s="73">
        <v>31</v>
      </c>
      <c r="T675" s="72">
        <v>10461</v>
      </c>
      <c r="U675" s="73">
        <v>45</v>
      </c>
      <c r="V675" s="86">
        <v>8875.576096440127</v>
      </c>
      <c r="W675" s="47" t="s">
        <v>117</v>
      </c>
      <c r="Y675" s="72">
        <f>AVERAGE($T$6:T675)</f>
        <v>6301.302985074627</v>
      </c>
      <c r="Z675" s="73">
        <f>AVERAGE($U$6:U675)</f>
        <v>26.422388059701493</v>
      </c>
      <c r="AA675" s="86">
        <f>AVERAGE($V$6:V675)</f>
        <v>4760.0652998714022</v>
      </c>
      <c r="AC675" s="47">
        <v>670</v>
      </c>
      <c r="AD675" s="74">
        <v>19</v>
      </c>
      <c r="AE675" s="74">
        <v>10</v>
      </c>
      <c r="AF675" s="73">
        <v>23</v>
      </c>
      <c r="AG675" s="72">
        <v>11570</v>
      </c>
      <c r="AH675" s="73">
        <v>32</v>
      </c>
      <c r="AI675" s="86">
        <v>10034.311589419942</v>
      </c>
      <c r="AJ675" s="47" t="s">
        <v>117</v>
      </c>
      <c r="AM675" s="72">
        <f>AVERAGE($AG$6:AG675)</f>
        <v>9507.7328358208961</v>
      </c>
      <c r="AN675" s="73">
        <f>AVERAGE($AH$6:AH675)</f>
        <v>26.523880597014927</v>
      </c>
      <c r="AO675" s="47">
        <f>AVERAGE($AI$6:AI675)</f>
        <v>7962.1706043345102</v>
      </c>
    </row>
    <row r="676" spans="3:41" x14ac:dyDescent="0.35">
      <c r="C676" s="49">
        <v>671</v>
      </c>
      <c r="D676" s="74">
        <v>16</v>
      </c>
      <c r="E676" s="74">
        <v>7</v>
      </c>
      <c r="F676" s="73">
        <v>15</v>
      </c>
      <c r="G676" s="72">
        <v>5059</v>
      </c>
      <c r="H676" s="73">
        <v>24</v>
      </c>
      <c r="I676" s="86">
        <v>3557.3477973059071</v>
      </c>
      <c r="J676" s="47" t="s">
        <v>117</v>
      </c>
      <c r="L676" s="72">
        <f>AVERAGE($G$6:G676)</f>
        <v>5444.4187779433678</v>
      </c>
      <c r="M676" s="73">
        <f>AVERAGE($H$6:H676)</f>
        <v>26.10134128166915</v>
      </c>
      <c r="N676" s="86">
        <f>AVERAGE($I$6:I676)</f>
        <v>3902.6152180827517</v>
      </c>
      <c r="P676" s="47">
        <v>671</v>
      </c>
      <c r="Q676" s="71">
        <v>14</v>
      </c>
      <c r="R676" s="72">
        <v>8</v>
      </c>
      <c r="S676" s="73">
        <v>35</v>
      </c>
      <c r="T676" s="72">
        <v>9726</v>
      </c>
      <c r="U676" s="73">
        <v>41</v>
      </c>
      <c r="V676" s="86">
        <v>8178.3750885944546</v>
      </c>
      <c r="W676" s="47" t="s">
        <v>117</v>
      </c>
      <c r="Y676" s="72">
        <f>AVERAGE($T$6:T676)</f>
        <v>6306.4068554396426</v>
      </c>
      <c r="Z676" s="73">
        <f>AVERAGE($U$6:U676)</f>
        <v>26.444113263785393</v>
      </c>
      <c r="AA676" s="86">
        <f>AVERAGE($V$6:V676)</f>
        <v>4765.1596512703927</v>
      </c>
      <c r="AC676" s="47">
        <v>671</v>
      </c>
      <c r="AD676" s="74">
        <v>16</v>
      </c>
      <c r="AE676" s="74">
        <v>5</v>
      </c>
      <c r="AF676" s="73">
        <v>19</v>
      </c>
      <c r="AG676" s="72">
        <v>10685</v>
      </c>
      <c r="AH676" s="73">
        <v>30</v>
      </c>
      <c r="AI676" s="86">
        <v>9097.9835532473917</v>
      </c>
      <c r="AJ676" s="47" t="s">
        <v>117</v>
      </c>
      <c r="AM676" s="72">
        <f>AVERAGE($AG$6:AG676)</f>
        <v>9509.4873323397915</v>
      </c>
      <c r="AN676" s="73">
        <f>AVERAGE($AH$6:AH676)</f>
        <v>26.529061102831594</v>
      </c>
      <c r="AO676" s="47">
        <f>AVERAGE($AI$6:AI676)</f>
        <v>7963.863321098911</v>
      </c>
    </row>
    <row r="677" spans="3:41" x14ac:dyDescent="0.35">
      <c r="C677" s="49">
        <v>672</v>
      </c>
      <c r="D677" s="74">
        <v>16</v>
      </c>
      <c r="E677" s="74">
        <v>8</v>
      </c>
      <c r="F677" s="73">
        <v>2</v>
      </c>
      <c r="G677" s="72">
        <v>2296</v>
      </c>
      <c r="H677" s="73">
        <v>10</v>
      </c>
      <c r="I677" s="86">
        <v>730.33646194544963</v>
      </c>
      <c r="J677" s="47" t="s">
        <v>117</v>
      </c>
      <c r="L677" s="72">
        <f>AVERAGE($G$6:G677)</f>
        <v>5439.7336309523807</v>
      </c>
      <c r="M677" s="73">
        <f>AVERAGE($H$6:H677)</f>
        <v>26.077380952380953</v>
      </c>
      <c r="N677" s="86">
        <f>AVERAGE($I$6:I677)</f>
        <v>3897.8945651718332</v>
      </c>
      <c r="P677" s="47">
        <v>672</v>
      </c>
      <c r="Q677" s="71">
        <v>14</v>
      </c>
      <c r="R677" s="72">
        <v>7</v>
      </c>
      <c r="S677" s="73">
        <v>15</v>
      </c>
      <c r="T677" s="72">
        <v>5319</v>
      </c>
      <c r="U677" s="73">
        <v>22</v>
      </c>
      <c r="V677" s="86">
        <v>3759.4119476576147</v>
      </c>
      <c r="W677" s="47" t="s">
        <v>117</v>
      </c>
      <c r="Y677" s="72">
        <f>AVERAGE($T$6:T677)</f>
        <v>6304.9375</v>
      </c>
      <c r="Z677" s="73">
        <f>AVERAGE($U$6:U677)</f>
        <v>26.4375</v>
      </c>
      <c r="AA677" s="86">
        <f>AVERAGE($V$6:V677)</f>
        <v>4763.6630029019216</v>
      </c>
      <c r="AC677" s="47">
        <v>672</v>
      </c>
      <c r="AD677" s="74">
        <v>17</v>
      </c>
      <c r="AE677" s="74">
        <v>6</v>
      </c>
      <c r="AF677" s="73">
        <v>24</v>
      </c>
      <c r="AG677" s="72">
        <v>12472</v>
      </c>
      <c r="AH677" s="73">
        <v>35</v>
      </c>
      <c r="AI677" s="86">
        <v>10960.706693161217</v>
      </c>
      <c r="AJ677" s="47" t="s">
        <v>117</v>
      </c>
      <c r="AM677" s="72">
        <f>AVERAGE($AG$6:AG677)</f>
        <v>9513.8958333333339</v>
      </c>
      <c r="AN677" s="73">
        <f>AVERAGE($AH$6:AH677)</f>
        <v>26.541666666666668</v>
      </c>
      <c r="AO677" s="47">
        <f>AVERAGE($AI$6:AI677)</f>
        <v>7968.3229094501949</v>
      </c>
    </row>
    <row r="678" spans="3:41" x14ac:dyDescent="0.35">
      <c r="C678" s="49">
        <v>673</v>
      </c>
      <c r="D678" s="74">
        <v>12</v>
      </c>
      <c r="E678" s="74">
        <v>6</v>
      </c>
      <c r="F678" s="73">
        <v>33</v>
      </c>
      <c r="G678" s="72">
        <v>8022</v>
      </c>
      <c r="H678" s="73">
        <v>39</v>
      </c>
      <c r="I678" s="86">
        <v>6480.331665268357</v>
      </c>
      <c r="J678" s="47" t="s">
        <v>117</v>
      </c>
      <c r="L678" s="72">
        <f>AVERAGE($G$6:G678)</f>
        <v>5443.5705794947999</v>
      </c>
      <c r="M678" s="73">
        <f>AVERAGE($H$6:H678)</f>
        <v>26.096582466567607</v>
      </c>
      <c r="N678" s="86">
        <f>AVERAGE($I$6:I678)</f>
        <v>3901.7317674008023</v>
      </c>
      <c r="P678" s="47">
        <v>673</v>
      </c>
      <c r="Q678" s="71">
        <v>20</v>
      </c>
      <c r="R678" s="72">
        <v>5</v>
      </c>
      <c r="S678" s="73">
        <v>8</v>
      </c>
      <c r="T678" s="72">
        <v>5475</v>
      </c>
      <c r="U678" s="73">
        <v>23</v>
      </c>
      <c r="V678" s="86">
        <v>3938.5312835043046</v>
      </c>
      <c r="W678" s="47" t="s">
        <v>117</v>
      </c>
      <c r="Y678" s="72">
        <f>AVERAGE($T$6:T678)</f>
        <v>6303.7043090638927</v>
      </c>
      <c r="Z678" s="73">
        <f>AVERAGE($U$6:U678)</f>
        <v>26.432392273402673</v>
      </c>
      <c r="AA678" s="86">
        <f>AVERAGE($V$6:V678)</f>
        <v>4762.4369527988056</v>
      </c>
      <c r="AC678" s="47">
        <v>673</v>
      </c>
      <c r="AD678" s="74">
        <v>21</v>
      </c>
      <c r="AE678" s="74">
        <v>9</v>
      </c>
      <c r="AF678" s="73">
        <v>17</v>
      </c>
      <c r="AG678" s="72">
        <v>10483</v>
      </c>
      <c r="AH678" s="73">
        <v>29</v>
      </c>
      <c r="AI678" s="86">
        <v>8968.4004843423863</v>
      </c>
      <c r="AJ678" s="47" t="s">
        <v>117</v>
      </c>
      <c r="AM678" s="72">
        <f>AVERAGE($AG$6:AG678)</f>
        <v>9515.3358098068347</v>
      </c>
      <c r="AN678" s="73">
        <f>AVERAGE($AH$6:AH678)</f>
        <v>26.545319465081725</v>
      </c>
      <c r="AO678" s="47">
        <f>AVERAGE($AI$6:AI678)</f>
        <v>7969.8089088185334</v>
      </c>
    </row>
    <row r="679" spans="3:41" x14ac:dyDescent="0.35">
      <c r="C679" s="49">
        <v>674</v>
      </c>
      <c r="D679" s="74">
        <v>19</v>
      </c>
      <c r="E679" s="74">
        <v>4</v>
      </c>
      <c r="F679" s="73">
        <v>4</v>
      </c>
      <c r="G679" s="72">
        <v>3948</v>
      </c>
      <c r="H679" s="73">
        <v>19</v>
      </c>
      <c r="I679" s="86">
        <v>2380.7923545776348</v>
      </c>
      <c r="J679" s="47" t="s">
        <v>117</v>
      </c>
      <c r="L679" s="72">
        <f>AVERAGE($G$6:G679)</f>
        <v>5441.3516320474773</v>
      </c>
      <c r="M679" s="73">
        <f>AVERAGE($H$6:H679)</f>
        <v>26.08605341246291</v>
      </c>
      <c r="N679" s="86">
        <f>AVERAGE($I$6:I679)</f>
        <v>3899.4751807348925</v>
      </c>
      <c r="P679" s="47">
        <v>674</v>
      </c>
      <c r="Q679" s="71">
        <v>15</v>
      </c>
      <c r="R679" s="72">
        <v>4</v>
      </c>
      <c r="S679" s="73">
        <v>2</v>
      </c>
      <c r="T679" s="72">
        <v>3138</v>
      </c>
      <c r="U679" s="73">
        <v>13</v>
      </c>
      <c r="V679" s="86">
        <v>1611.2196072875681</v>
      </c>
      <c r="W679" s="47" t="s">
        <v>117</v>
      </c>
      <c r="Y679" s="72">
        <f>AVERAGE($T$6:T679)</f>
        <v>6299.0074183976258</v>
      </c>
      <c r="Z679" s="73">
        <f>AVERAGE($U$6:U679)</f>
        <v>26.412462908011868</v>
      </c>
      <c r="AA679" s="86">
        <f>AVERAGE($V$6:V679)</f>
        <v>4757.7615561437442</v>
      </c>
      <c r="AC679" s="47">
        <v>674</v>
      </c>
      <c r="AD679" s="74">
        <v>11</v>
      </c>
      <c r="AE679" s="74">
        <v>7</v>
      </c>
      <c r="AF679" s="73">
        <v>34</v>
      </c>
      <c r="AG679" s="72">
        <v>13559</v>
      </c>
      <c r="AH679" s="73">
        <v>38</v>
      </c>
      <c r="AI679" s="86">
        <v>11972.275265878834</v>
      </c>
      <c r="AJ679" s="47" t="s">
        <v>117</v>
      </c>
      <c r="AM679" s="72">
        <f>AVERAGE($AG$6:AG679)</f>
        <v>9521.3353115727004</v>
      </c>
      <c r="AN679" s="73">
        <f>AVERAGE($AH$6:AH679)</f>
        <v>26.562314540059347</v>
      </c>
      <c r="AO679" s="47">
        <f>AVERAGE($AI$6:AI679)</f>
        <v>7975.7472862028962</v>
      </c>
    </row>
    <row r="680" spans="3:41" x14ac:dyDescent="0.35">
      <c r="C680" s="49">
        <v>675</v>
      </c>
      <c r="D680" s="74">
        <v>13</v>
      </c>
      <c r="E680" s="74">
        <v>4</v>
      </c>
      <c r="F680" s="73">
        <v>15</v>
      </c>
      <c r="G680" s="72">
        <v>4948</v>
      </c>
      <c r="H680" s="73">
        <v>24</v>
      </c>
      <c r="I680" s="86">
        <v>3399.2473610751586</v>
      </c>
      <c r="J680" s="47" t="s">
        <v>117</v>
      </c>
      <c r="L680" s="72">
        <f>AVERAGE($G$6:G680)</f>
        <v>5440.620740740741</v>
      </c>
      <c r="M680" s="73">
        <f>AVERAGE($H$6:H680)</f>
        <v>26.082962962962963</v>
      </c>
      <c r="N680" s="86">
        <f>AVERAGE($I$6:I680)</f>
        <v>3898.734102483545</v>
      </c>
      <c r="P680" s="47">
        <v>675</v>
      </c>
      <c r="Q680" s="71">
        <v>17</v>
      </c>
      <c r="R680" s="72">
        <v>5</v>
      </c>
      <c r="S680" s="73">
        <v>7</v>
      </c>
      <c r="T680" s="72">
        <v>4555</v>
      </c>
      <c r="U680" s="73">
        <v>19</v>
      </c>
      <c r="V680" s="86">
        <v>3021.1157120323351</v>
      </c>
      <c r="W680" s="47" t="s">
        <v>117</v>
      </c>
      <c r="Y680" s="72">
        <f>AVERAGE($T$6:T680)</f>
        <v>6296.4237037037037</v>
      </c>
      <c r="Z680" s="73">
        <f>AVERAGE($U$6:U680)</f>
        <v>26.401481481481483</v>
      </c>
      <c r="AA680" s="86">
        <f>AVERAGE($V$6:V680)</f>
        <v>4755.1887474858013</v>
      </c>
      <c r="AC680" s="47">
        <v>675</v>
      </c>
      <c r="AD680" s="74">
        <v>16</v>
      </c>
      <c r="AE680" s="74">
        <v>8</v>
      </c>
      <c r="AF680" s="73">
        <v>21</v>
      </c>
      <c r="AG680" s="72">
        <v>10446</v>
      </c>
      <c r="AH680" s="73">
        <v>29</v>
      </c>
      <c r="AI680" s="86">
        <v>8945.5125891059342</v>
      </c>
      <c r="AJ680" s="47" t="s">
        <v>117</v>
      </c>
      <c r="AM680" s="72">
        <f>AVERAGE($AG$6:AG680)</f>
        <v>9522.7051851851847</v>
      </c>
      <c r="AN680" s="73">
        <f>AVERAGE($AH$6:AH680)</f>
        <v>26.565925925925924</v>
      </c>
      <c r="AO680" s="47">
        <f>AVERAGE($AI$6:AI680)</f>
        <v>7977.1839755405308</v>
      </c>
    </row>
    <row r="681" spans="3:41" x14ac:dyDescent="0.35">
      <c r="C681" s="49">
        <v>676</v>
      </c>
      <c r="D681" s="74">
        <v>20</v>
      </c>
      <c r="E681" s="74">
        <v>8</v>
      </c>
      <c r="F681" s="73">
        <v>27</v>
      </c>
      <c r="G681" s="72">
        <v>8096</v>
      </c>
      <c r="H681" s="73">
        <v>39</v>
      </c>
      <c r="I681" s="86">
        <v>6558.3955861365193</v>
      </c>
      <c r="J681" s="47" t="s">
        <v>117</v>
      </c>
      <c r="L681" s="72">
        <f>AVERAGE($G$6:G681)</f>
        <v>5444.5488165680472</v>
      </c>
      <c r="M681" s="73">
        <f>AVERAGE($H$6:H681)</f>
        <v>26.102071005917161</v>
      </c>
      <c r="N681" s="86">
        <f>AVERAGE($I$6:I681)</f>
        <v>3902.668512962322</v>
      </c>
      <c r="P681" s="47">
        <v>676</v>
      </c>
      <c r="Q681" s="71">
        <v>16</v>
      </c>
      <c r="R681" s="72">
        <v>8</v>
      </c>
      <c r="S681" s="73">
        <v>0</v>
      </c>
      <c r="T681" s="72">
        <v>2136</v>
      </c>
      <c r="U681" s="73">
        <v>8</v>
      </c>
      <c r="V681" s="86">
        <v>616.10007922277555</v>
      </c>
      <c r="W681" s="47" t="s">
        <v>117</v>
      </c>
      <c r="Y681" s="72">
        <f>AVERAGE($T$6:T681)</f>
        <v>6290.2692307692305</v>
      </c>
      <c r="Z681" s="73">
        <f>AVERAGE($U$6:U681)</f>
        <v>26.374260355029588</v>
      </c>
      <c r="AA681" s="86">
        <f>AVERAGE($V$6:V681)</f>
        <v>4749.0658352546425</v>
      </c>
      <c r="AC681" s="47">
        <v>676</v>
      </c>
      <c r="AD681" s="74">
        <v>15</v>
      </c>
      <c r="AE681" s="74">
        <v>10</v>
      </c>
      <c r="AF681" s="73">
        <v>24</v>
      </c>
      <c r="AG681" s="72">
        <v>10520</v>
      </c>
      <c r="AH681" s="73">
        <v>29</v>
      </c>
      <c r="AI681" s="86">
        <v>8944.3552165193505</v>
      </c>
      <c r="AJ681" s="47" t="s">
        <v>117</v>
      </c>
      <c r="AM681" s="72">
        <f>AVERAGE($AG$6:AG681)</f>
        <v>9524.1804733727804</v>
      </c>
      <c r="AN681" s="73">
        <f>AVERAGE($AH$6:AH681)</f>
        <v>26.569526627218934</v>
      </c>
      <c r="AO681" s="47">
        <f>AVERAGE($AI$6:AI681)</f>
        <v>7978.6147022283685</v>
      </c>
    </row>
    <row r="682" spans="3:41" x14ac:dyDescent="0.35">
      <c r="C682" s="49">
        <v>677</v>
      </c>
      <c r="D682" s="74">
        <v>22</v>
      </c>
      <c r="E682" s="74">
        <v>7</v>
      </c>
      <c r="F682" s="73">
        <v>31</v>
      </c>
      <c r="G682" s="72">
        <v>9459</v>
      </c>
      <c r="H682" s="73">
        <v>46</v>
      </c>
      <c r="I682" s="86">
        <v>7925.9097248342041</v>
      </c>
      <c r="J682" s="47" t="s">
        <v>117</v>
      </c>
      <c r="L682" s="72">
        <f>AVERAGE($G$6:G682)</f>
        <v>5450.4785819793206</v>
      </c>
      <c r="M682" s="73">
        <f>AVERAGE($H$6:H682)</f>
        <v>26.131462333825702</v>
      </c>
      <c r="N682" s="86">
        <f>AVERAGE($I$6:I682)</f>
        <v>3908.6112621674506</v>
      </c>
      <c r="P682" s="47">
        <v>677</v>
      </c>
      <c r="Q682" s="71">
        <v>19</v>
      </c>
      <c r="R682" s="72">
        <v>5</v>
      </c>
      <c r="S682" s="73">
        <v>24</v>
      </c>
      <c r="T682" s="72">
        <v>8925</v>
      </c>
      <c r="U682" s="73">
        <v>38</v>
      </c>
      <c r="V682" s="86">
        <v>7420.5424464492562</v>
      </c>
      <c r="W682" s="47" t="s">
        <v>117</v>
      </c>
      <c r="Y682" s="72">
        <f>AVERAGE($T$6:T682)</f>
        <v>6294.1610044313147</v>
      </c>
      <c r="Z682" s="73">
        <f>AVERAGE($U$6:U682)</f>
        <v>26.391432791728214</v>
      </c>
      <c r="AA682" s="86">
        <f>AVERAGE($V$6:V682)</f>
        <v>4753.0118863790067</v>
      </c>
      <c r="AC682" s="47">
        <v>677</v>
      </c>
      <c r="AD682" s="74">
        <v>17</v>
      </c>
      <c r="AE682" s="74">
        <v>4</v>
      </c>
      <c r="AF682" s="73">
        <v>7</v>
      </c>
      <c r="AG682" s="72">
        <v>7148</v>
      </c>
      <c r="AH682" s="73">
        <v>20</v>
      </c>
      <c r="AI682" s="86">
        <v>5616.5001774152697</v>
      </c>
      <c r="AJ682" s="47" t="s">
        <v>117</v>
      </c>
      <c r="AM682" s="72">
        <f>AVERAGE($AG$6:AG682)</f>
        <v>9520.6706056129988</v>
      </c>
      <c r="AN682" s="73">
        <f>AVERAGE($AH$6:AH682)</f>
        <v>26.559822747415065</v>
      </c>
      <c r="AO682" s="47">
        <f>AVERAGE($AI$6:AI682)</f>
        <v>7975.1256113497666</v>
      </c>
    </row>
    <row r="683" spans="3:41" x14ac:dyDescent="0.35">
      <c r="C683" s="49">
        <v>678</v>
      </c>
      <c r="D683" s="74">
        <v>12</v>
      </c>
      <c r="E683" s="74">
        <v>4</v>
      </c>
      <c r="F683" s="73">
        <v>31</v>
      </c>
      <c r="G683" s="72">
        <v>7948</v>
      </c>
      <c r="H683" s="73">
        <v>39</v>
      </c>
      <c r="I683" s="86">
        <v>6370.4762593662817</v>
      </c>
      <c r="J683" s="47" t="s">
        <v>117</v>
      </c>
      <c r="L683" s="72">
        <f>AVERAGE($G$6:G683)</f>
        <v>5454.162241887906</v>
      </c>
      <c r="M683" s="73">
        <f>AVERAGE($H$6:H683)</f>
        <v>26.150442477876105</v>
      </c>
      <c r="N683" s="86">
        <f>AVERAGE($I$6:I683)</f>
        <v>3912.2423314848525</v>
      </c>
      <c r="P683" s="47">
        <v>678</v>
      </c>
      <c r="Q683" s="71">
        <v>19</v>
      </c>
      <c r="R683" s="72">
        <v>9</v>
      </c>
      <c r="S683" s="73">
        <v>17</v>
      </c>
      <c r="T683" s="72">
        <v>6543</v>
      </c>
      <c r="U683" s="73">
        <v>27</v>
      </c>
      <c r="V683" s="86">
        <v>5011.3855866944605</v>
      </c>
      <c r="W683" s="47" t="s">
        <v>117</v>
      </c>
      <c r="Y683" s="72">
        <f>AVERAGE($T$6:T683)</f>
        <v>6294.5280235988203</v>
      </c>
      <c r="Z683" s="73">
        <f>AVERAGE($U$6:U683)</f>
        <v>26.392330383480825</v>
      </c>
      <c r="AA683" s="86">
        <f>AVERAGE($V$6:V683)</f>
        <v>4753.392968532864</v>
      </c>
      <c r="AC683" s="47">
        <v>678</v>
      </c>
      <c r="AD683" s="74">
        <v>21</v>
      </c>
      <c r="AE683" s="74">
        <v>7</v>
      </c>
      <c r="AF683" s="73">
        <v>9</v>
      </c>
      <c r="AG683" s="72">
        <v>8309</v>
      </c>
      <c r="AH683" s="73">
        <v>23</v>
      </c>
      <c r="AI683" s="86">
        <v>6796.0636985993278</v>
      </c>
      <c r="AJ683" s="47" t="s">
        <v>117</v>
      </c>
      <c r="AM683" s="72">
        <f>AVERAGE($AG$6:AG683)</f>
        <v>9518.883480825958</v>
      </c>
      <c r="AN683" s="73">
        <f>AVERAGE($AH$6:AH683)</f>
        <v>26.55457227138643</v>
      </c>
      <c r="AO683" s="47">
        <f>AVERAGE($AI$6:AI683)</f>
        <v>7973.3865819799285</v>
      </c>
    </row>
    <row r="684" spans="3:41" x14ac:dyDescent="0.35">
      <c r="C684" s="49">
        <v>679</v>
      </c>
      <c r="D684" s="74">
        <v>20</v>
      </c>
      <c r="E684" s="74">
        <v>5</v>
      </c>
      <c r="F684" s="73">
        <v>29</v>
      </c>
      <c r="G684" s="72">
        <v>8985</v>
      </c>
      <c r="H684" s="73">
        <v>44</v>
      </c>
      <c r="I684" s="86">
        <v>7465.3704509588433</v>
      </c>
      <c r="J684" s="47" t="s">
        <v>117</v>
      </c>
      <c r="L684" s="72">
        <f>AVERAGE($G$6:G684)</f>
        <v>5459.3622974963182</v>
      </c>
      <c r="M684" s="73">
        <f>AVERAGE($H$6:H684)</f>
        <v>26.176730486008836</v>
      </c>
      <c r="N684" s="86">
        <f>AVERAGE($I$6:I684)</f>
        <v>3917.475215313239</v>
      </c>
      <c r="P684" s="47">
        <v>679</v>
      </c>
      <c r="Q684" s="71">
        <v>8</v>
      </c>
      <c r="R684" s="72">
        <v>7</v>
      </c>
      <c r="S684" s="73">
        <v>6</v>
      </c>
      <c r="T684" s="72">
        <v>1869</v>
      </c>
      <c r="U684" s="73">
        <v>7</v>
      </c>
      <c r="V684" s="86">
        <v>305.54337704072304</v>
      </c>
      <c r="W684" s="47" t="s">
        <v>117</v>
      </c>
      <c r="Y684" s="72">
        <f>AVERAGE($T$6:T684)</f>
        <v>6288.0103092783502</v>
      </c>
      <c r="Z684" s="73">
        <f>AVERAGE($U$6:U684)</f>
        <v>26.363770250368187</v>
      </c>
      <c r="AA684" s="86">
        <f>AVERAGE($V$6:V684)</f>
        <v>4746.8423800328765</v>
      </c>
      <c r="AC684" s="47">
        <v>679</v>
      </c>
      <c r="AD684" s="74">
        <v>18</v>
      </c>
      <c r="AE684" s="74">
        <v>12</v>
      </c>
      <c r="AF684" s="73">
        <v>28</v>
      </c>
      <c r="AG684" s="72">
        <v>12344</v>
      </c>
      <c r="AH684" s="73">
        <v>34</v>
      </c>
      <c r="AI684" s="86">
        <v>10777.351128914008</v>
      </c>
      <c r="AJ684" s="47" t="s">
        <v>117</v>
      </c>
      <c r="AM684" s="72">
        <f>AVERAGE($AG$6:AG684)</f>
        <v>9523.0441826215028</v>
      </c>
      <c r="AN684" s="73">
        <f>AVERAGE($AH$6:AH684)</f>
        <v>26.565537555228278</v>
      </c>
      <c r="AO684" s="47">
        <f>AVERAGE($AI$6:AI684)</f>
        <v>7977.5161321226888</v>
      </c>
    </row>
    <row r="685" spans="3:41" x14ac:dyDescent="0.35">
      <c r="C685" s="49">
        <v>680</v>
      </c>
      <c r="D685" s="74">
        <v>11</v>
      </c>
      <c r="E685" s="74">
        <v>4</v>
      </c>
      <c r="F685" s="73">
        <v>0</v>
      </c>
      <c r="G685" s="72">
        <v>1548</v>
      </c>
      <c r="H685" s="73">
        <v>7</v>
      </c>
      <c r="I685" s="86">
        <v>-2.0659077410821283</v>
      </c>
      <c r="J685" s="47" t="s">
        <v>117</v>
      </c>
      <c r="L685" s="72">
        <f>AVERAGE($G$6:G685)</f>
        <v>5453.6102941176468</v>
      </c>
      <c r="M685" s="73">
        <f>AVERAGE($H$6:H685)</f>
        <v>26.148529411764706</v>
      </c>
      <c r="N685" s="86">
        <f>AVERAGE($I$6:I685)</f>
        <v>3911.7111842499239</v>
      </c>
      <c r="P685" s="47">
        <v>680</v>
      </c>
      <c r="Q685" s="71">
        <v>13</v>
      </c>
      <c r="R685" s="72">
        <v>4</v>
      </c>
      <c r="S685" s="73">
        <v>32</v>
      </c>
      <c r="T685" s="72">
        <v>9578</v>
      </c>
      <c r="U685" s="73">
        <v>41</v>
      </c>
      <c r="V685" s="86">
        <v>8048.733619613442</v>
      </c>
      <c r="W685" s="47" t="s">
        <v>117</v>
      </c>
      <c r="Y685" s="72">
        <f>AVERAGE($T$6:T685)</f>
        <v>6292.8485294117645</v>
      </c>
      <c r="Z685" s="73">
        <f>AVERAGE($U$6:U685)</f>
        <v>26.38529411764706</v>
      </c>
      <c r="AA685" s="86">
        <f>AVERAGE($V$6:V685)</f>
        <v>4751.6981024440238</v>
      </c>
      <c r="AC685" s="47">
        <v>680</v>
      </c>
      <c r="AD685" s="74">
        <v>20</v>
      </c>
      <c r="AE685" s="74">
        <v>9</v>
      </c>
      <c r="AF685" s="73">
        <v>24</v>
      </c>
      <c r="AG685" s="72">
        <v>12583</v>
      </c>
      <c r="AH685" s="73">
        <v>35</v>
      </c>
      <c r="AI685" s="86">
        <v>11073.059022192963</v>
      </c>
      <c r="AJ685" s="47" t="s">
        <v>117</v>
      </c>
      <c r="AM685" s="72">
        <f>AVERAGE($AG$6:AG685)</f>
        <v>9527.5441176470595</v>
      </c>
      <c r="AN685" s="73">
        <f>AVERAGE($AH$6:AH685)</f>
        <v>26.577941176470588</v>
      </c>
      <c r="AO685" s="47">
        <f>AVERAGE($AI$6:AI685)</f>
        <v>7982.0684010786745</v>
      </c>
    </row>
    <row r="686" spans="3:41" x14ac:dyDescent="0.35">
      <c r="C686" s="49">
        <v>681</v>
      </c>
      <c r="D686" s="74">
        <v>15</v>
      </c>
      <c r="E686" s="74">
        <v>5</v>
      </c>
      <c r="F686" s="73">
        <v>14</v>
      </c>
      <c r="G686" s="72">
        <v>4985</v>
      </c>
      <c r="H686" s="73">
        <v>24</v>
      </c>
      <c r="I686" s="86">
        <v>3444.6560609965663</v>
      </c>
      <c r="J686" s="47" t="s">
        <v>117</v>
      </c>
      <c r="L686" s="72">
        <f>AVERAGE($G$6:G686)</f>
        <v>5452.9221732745964</v>
      </c>
      <c r="M686" s="73">
        <f>AVERAGE($H$6:H686)</f>
        <v>26.145374449339208</v>
      </c>
      <c r="N686" s="86">
        <f>AVERAGE($I$6:I686)</f>
        <v>3911.0253470645298</v>
      </c>
      <c r="P686" s="47">
        <v>681</v>
      </c>
      <c r="Q686" s="71">
        <v>12</v>
      </c>
      <c r="R686" s="72">
        <v>5</v>
      </c>
      <c r="S686" s="73">
        <v>29</v>
      </c>
      <c r="T686" s="72">
        <v>8465</v>
      </c>
      <c r="U686" s="73">
        <v>36</v>
      </c>
      <c r="V686" s="86">
        <v>6921.7784485067004</v>
      </c>
      <c r="W686" s="47" t="s">
        <v>117</v>
      </c>
      <c r="Y686" s="72">
        <f>AVERAGE($T$6:T686)</f>
        <v>6296.0381791483114</v>
      </c>
      <c r="Z686" s="73">
        <f>AVERAGE($U$6:U686)</f>
        <v>26.399412628487518</v>
      </c>
      <c r="AA686" s="86">
        <f>AVERAGE($V$6:V686)</f>
        <v>4754.8847108817081</v>
      </c>
      <c r="AC686" s="47">
        <v>681</v>
      </c>
      <c r="AD686" s="74">
        <v>14</v>
      </c>
      <c r="AE686" s="74">
        <v>6</v>
      </c>
      <c r="AF686" s="73">
        <v>3</v>
      </c>
      <c r="AG686" s="72">
        <v>4072</v>
      </c>
      <c r="AH686" s="73">
        <v>11</v>
      </c>
      <c r="AI686" s="86">
        <v>2536.6069855850619</v>
      </c>
      <c r="AJ686" s="47" t="s">
        <v>117</v>
      </c>
      <c r="AM686" s="72">
        <f>AVERAGE($AG$6:AG686)</f>
        <v>9519.5330396475765</v>
      </c>
      <c r="AN686" s="73">
        <f>AVERAGE($AH$6:AH686)</f>
        <v>26.555066079295155</v>
      </c>
      <c r="AO686" s="47">
        <f>AVERAGE($AI$6:AI686)</f>
        <v>7974.0721288092263</v>
      </c>
    </row>
    <row r="687" spans="3:41" x14ac:dyDescent="0.35">
      <c r="C687" s="49">
        <v>682</v>
      </c>
      <c r="D687" s="74">
        <v>18</v>
      </c>
      <c r="E687" s="74">
        <v>4</v>
      </c>
      <c r="F687" s="73">
        <v>1</v>
      </c>
      <c r="G687" s="72">
        <v>3148</v>
      </c>
      <c r="H687" s="73">
        <v>15</v>
      </c>
      <c r="I687" s="86">
        <v>1562.1689803607262</v>
      </c>
      <c r="J687" s="47" t="s">
        <v>117</v>
      </c>
      <c r="L687" s="72">
        <f>AVERAGE($G$6:G687)</f>
        <v>5449.5425219941353</v>
      </c>
      <c r="M687" s="73">
        <f>AVERAGE($H$6:H687)</f>
        <v>26.129032258064516</v>
      </c>
      <c r="N687" s="86">
        <f>AVERAGE($I$6:I687)</f>
        <v>3907.5812761456086</v>
      </c>
      <c r="P687" s="47">
        <v>682</v>
      </c>
      <c r="Q687" s="71">
        <v>9</v>
      </c>
      <c r="R687" s="72">
        <v>7</v>
      </c>
      <c r="S687" s="73">
        <v>10</v>
      </c>
      <c r="T687" s="72">
        <v>3019</v>
      </c>
      <c r="U687" s="73">
        <v>12</v>
      </c>
      <c r="V687" s="86">
        <v>1533.7875902195012</v>
      </c>
      <c r="W687" s="47" t="s">
        <v>117</v>
      </c>
      <c r="Y687" s="72">
        <f>AVERAGE($T$6:T687)</f>
        <v>6291.2331378299123</v>
      </c>
      <c r="Z687" s="73">
        <f>AVERAGE($U$6:U687)</f>
        <v>26.378299120234605</v>
      </c>
      <c r="AA687" s="86">
        <f>AVERAGE($V$6:V687)</f>
        <v>4750.1616945757514</v>
      </c>
      <c r="AC687" s="47">
        <v>682</v>
      </c>
      <c r="AD687" s="74">
        <v>13</v>
      </c>
      <c r="AE687" s="74">
        <v>9</v>
      </c>
      <c r="AF687" s="73">
        <v>0</v>
      </c>
      <c r="AG687" s="72">
        <v>1733</v>
      </c>
      <c r="AH687" s="73">
        <v>4</v>
      </c>
      <c r="AI687" s="86">
        <v>245.3560697638427</v>
      </c>
      <c r="AJ687" s="47" t="s">
        <v>117</v>
      </c>
      <c r="AM687" s="72">
        <f>AVERAGE($AG$6:AG687)</f>
        <v>9508.1158357771255</v>
      </c>
      <c r="AN687" s="73">
        <f>AVERAGE($AH$6:AH687)</f>
        <v>26.521994134897362</v>
      </c>
      <c r="AO687" s="47">
        <f>AVERAGE($AI$6:AI687)</f>
        <v>7962.7397005701578</v>
      </c>
    </row>
    <row r="688" spans="3:41" x14ac:dyDescent="0.35">
      <c r="C688" s="49">
        <v>683</v>
      </c>
      <c r="D688" s="74">
        <v>13</v>
      </c>
      <c r="E688" s="74">
        <v>5</v>
      </c>
      <c r="F688" s="73">
        <v>31</v>
      </c>
      <c r="G688" s="72">
        <v>7985</v>
      </c>
      <c r="H688" s="73">
        <v>39</v>
      </c>
      <c r="I688" s="86">
        <v>6429.5993838996874</v>
      </c>
      <c r="J688" s="47" t="s">
        <v>117</v>
      </c>
      <c r="L688" s="72">
        <f>AVERAGE($G$6:G688)</f>
        <v>5453.2547584187405</v>
      </c>
      <c r="M688" s="73">
        <f>AVERAGE($H$6:H688)</f>
        <v>26.147877013177158</v>
      </c>
      <c r="N688" s="86">
        <f>AVERAGE($I$6:I688)</f>
        <v>3911.2738356005925</v>
      </c>
      <c r="P688" s="47">
        <v>683</v>
      </c>
      <c r="Q688" s="71">
        <v>14</v>
      </c>
      <c r="R688" s="72">
        <v>8</v>
      </c>
      <c r="S688" s="73">
        <v>23</v>
      </c>
      <c r="T688" s="72">
        <v>6966</v>
      </c>
      <c r="U688" s="73">
        <v>29</v>
      </c>
      <c r="V688" s="86">
        <v>5450.928792106427</v>
      </c>
      <c r="W688" s="47" t="s">
        <v>117</v>
      </c>
      <c r="Y688" s="72">
        <f>AVERAGE($T$6:T688)</f>
        <v>6292.2210834553443</v>
      </c>
      <c r="Z688" s="73">
        <f>AVERAGE($U$6:U688)</f>
        <v>26.382137628111273</v>
      </c>
      <c r="AA688" s="86">
        <f>AVERAGE($V$6:V688)</f>
        <v>4751.1877078957086</v>
      </c>
      <c r="AC688" s="47">
        <v>683</v>
      </c>
      <c r="AD688" s="74">
        <v>13</v>
      </c>
      <c r="AE688" s="74">
        <v>6</v>
      </c>
      <c r="AF688" s="73">
        <v>6</v>
      </c>
      <c r="AG688" s="72">
        <v>4772</v>
      </c>
      <c r="AH688" s="73">
        <v>13</v>
      </c>
      <c r="AI688" s="86">
        <v>3226.9853283700031</v>
      </c>
      <c r="AJ688" s="47" t="s">
        <v>117</v>
      </c>
      <c r="AM688" s="72">
        <f>AVERAGE($AG$6:AG688)</f>
        <v>9501.1815519765732</v>
      </c>
      <c r="AN688" s="73">
        <f>AVERAGE($AH$6:AH688)</f>
        <v>26.502196193265007</v>
      </c>
      <c r="AO688" s="47">
        <f>AVERAGE($AI$6:AI688)</f>
        <v>7955.8059459988544</v>
      </c>
    </row>
    <row r="689" spans="3:41" x14ac:dyDescent="0.35">
      <c r="C689" s="49">
        <v>684</v>
      </c>
      <c r="D689" s="74">
        <v>16</v>
      </c>
      <c r="E689" s="74">
        <v>5</v>
      </c>
      <c r="F689" s="73">
        <v>5</v>
      </c>
      <c r="G689" s="72">
        <v>3385</v>
      </c>
      <c r="H689" s="73">
        <v>16</v>
      </c>
      <c r="I689" s="86">
        <v>1808.7272056810612</v>
      </c>
      <c r="J689" s="47" t="s">
        <v>117</v>
      </c>
      <c r="L689" s="72">
        <f>AVERAGE($G$6:G689)</f>
        <v>5450.2309941520471</v>
      </c>
      <c r="M689" s="73">
        <f>AVERAGE($H$6:H689)</f>
        <v>26.133040935672515</v>
      </c>
      <c r="N689" s="86">
        <f>AVERAGE($I$6:I689)</f>
        <v>3908.1999370188387</v>
      </c>
      <c r="P689" s="47">
        <v>684</v>
      </c>
      <c r="Q689" s="71">
        <v>14</v>
      </c>
      <c r="R689" s="72">
        <v>3</v>
      </c>
      <c r="S689" s="73">
        <v>21</v>
      </c>
      <c r="T689" s="72">
        <v>7471</v>
      </c>
      <c r="U689" s="73">
        <v>32</v>
      </c>
      <c r="V689" s="86">
        <v>5900.5307152158994</v>
      </c>
      <c r="W689" s="47" t="s">
        <v>117</v>
      </c>
      <c r="Y689" s="72">
        <f>AVERAGE($T$6:T689)</f>
        <v>6293.9444444444443</v>
      </c>
      <c r="Z689" s="73">
        <f>AVERAGE($U$6:U689)</f>
        <v>26.390350877192983</v>
      </c>
      <c r="AA689" s="86">
        <f>AVERAGE($V$6:V689)</f>
        <v>4752.8680339298026</v>
      </c>
      <c r="AC689" s="47">
        <v>684</v>
      </c>
      <c r="AD689" s="74">
        <v>9</v>
      </c>
      <c r="AE689" s="74">
        <v>3</v>
      </c>
      <c r="AF689" s="73">
        <v>19</v>
      </c>
      <c r="AG689" s="72">
        <v>8861</v>
      </c>
      <c r="AH689" s="73">
        <v>25</v>
      </c>
      <c r="AI689" s="86">
        <v>7342.3806143649108</v>
      </c>
      <c r="AJ689" s="47" t="s">
        <v>117</v>
      </c>
      <c r="AM689" s="72">
        <f>AVERAGE($AG$6:AG689)</f>
        <v>9500.2456140350878</v>
      </c>
      <c r="AN689" s="73">
        <f>AVERAGE($AH$6:AH689)</f>
        <v>26.5</v>
      </c>
      <c r="AO689" s="47">
        <f>AVERAGE($AI$6:AI689)</f>
        <v>7954.9091253385695</v>
      </c>
    </row>
    <row r="690" spans="3:41" x14ac:dyDescent="0.35">
      <c r="C690" s="49">
        <v>685</v>
      </c>
      <c r="D690" s="74">
        <v>15</v>
      </c>
      <c r="E690" s="74">
        <v>8</v>
      </c>
      <c r="F690" s="73">
        <v>30</v>
      </c>
      <c r="G690" s="72">
        <v>7696</v>
      </c>
      <c r="H690" s="73">
        <v>37</v>
      </c>
      <c r="I690" s="86">
        <v>6177.4444205874797</v>
      </c>
      <c r="J690" s="47" t="s">
        <v>117</v>
      </c>
      <c r="L690" s="72">
        <f>AVERAGE($G$6:G690)</f>
        <v>5453.5094890510945</v>
      </c>
      <c r="M690" s="73">
        <f>AVERAGE($H$6:H690)</f>
        <v>26.14890510948905</v>
      </c>
      <c r="N690" s="86">
        <f>AVERAGE($I$6:I690)</f>
        <v>3911.5127026882819</v>
      </c>
      <c r="P690" s="47">
        <v>685</v>
      </c>
      <c r="Q690" s="71">
        <v>14</v>
      </c>
      <c r="R690" s="72">
        <v>4</v>
      </c>
      <c r="S690" s="73">
        <v>20</v>
      </c>
      <c r="T690" s="72">
        <v>7048</v>
      </c>
      <c r="U690" s="73">
        <v>30</v>
      </c>
      <c r="V690" s="86">
        <v>5583.8770933873939</v>
      </c>
      <c r="W690" s="47" t="s">
        <v>117</v>
      </c>
      <c r="Y690" s="72">
        <f>AVERAGE($T$6:T690)</f>
        <v>6295.0452554744525</v>
      </c>
      <c r="Z690" s="73">
        <f>AVERAGE($U$6:U690)</f>
        <v>26.395620437956204</v>
      </c>
      <c r="AA690" s="86">
        <f>AVERAGE($V$6:V690)</f>
        <v>4754.0811858414199</v>
      </c>
      <c r="AC690" s="47">
        <v>685</v>
      </c>
      <c r="AD690" s="74">
        <v>14</v>
      </c>
      <c r="AE690" s="74">
        <v>5</v>
      </c>
      <c r="AF690" s="73">
        <v>28</v>
      </c>
      <c r="AG690" s="72">
        <v>13135</v>
      </c>
      <c r="AH690" s="73">
        <v>37</v>
      </c>
      <c r="AI690" s="86">
        <v>11588.890155508008</v>
      </c>
      <c r="AJ690" s="47" t="s">
        <v>117</v>
      </c>
      <c r="AM690" s="72">
        <f>AVERAGE($AG$6:AG690)</f>
        <v>9505.5518248175176</v>
      </c>
      <c r="AN690" s="73">
        <f>AVERAGE($AH$6:AH690)</f>
        <v>26.515328467153285</v>
      </c>
      <c r="AO690" s="47">
        <f>AVERAGE($AI$6:AI690)</f>
        <v>7960.2142071344379</v>
      </c>
    </row>
    <row r="691" spans="3:41" x14ac:dyDescent="0.35">
      <c r="C691" s="49">
        <v>686</v>
      </c>
      <c r="D691" s="74">
        <v>13</v>
      </c>
      <c r="E691" s="74">
        <v>8</v>
      </c>
      <c r="F691" s="73">
        <v>11</v>
      </c>
      <c r="G691" s="72">
        <v>3496</v>
      </c>
      <c r="H691" s="73">
        <v>16</v>
      </c>
      <c r="I691" s="86">
        <v>2021.5417183228888</v>
      </c>
      <c r="J691" s="47" t="s">
        <v>117</v>
      </c>
      <c r="L691" s="72">
        <f>AVERAGE($G$6:G691)</f>
        <v>5450.6559766763849</v>
      </c>
      <c r="M691" s="73">
        <f>AVERAGE($H$6:H691)</f>
        <v>26.134110787172013</v>
      </c>
      <c r="N691" s="86">
        <f>AVERAGE($I$6:I691)</f>
        <v>3908.7576429443088</v>
      </c>
      <c r="P691" s="47">
        <v>686</v>
      </c>
      <c r="Q691" s="71">
        <v>20</v>
      </c>
      <c r="R691" s="72">
        <v>4</v>
      </c>
      <c r="S691" s="73">
        <v>8</v>
      </c>
      <c r="T691" s="72">
        <v>5668</v>
      </c>
      <c r="U691" s="73">
        <v>24</v>
      </c>
      <c r="V691" s="86">
        <v>4133.6950778345481</v>
      </c>
      <c r="W691" s="47" t="s">
        <v>117</v>
      </c>
      <c r="Y691" s="72">
        <f>AVERAGE($T$6:T691)</f>
        <v>6294.131195335277</v>
      </c>
      <c r="Z691" s="73">
        <f>AVERAGE($U$6:U691)</f>
        <v>26.392128279883384</v>
      </c>
      <c r="AA691" s="86">
        <f>AVERAGE($V$6:V691)</f>
        <v>4753.176832914296</v>
      </c>
      <c r="AC691" s="47">
        <v>686</v>
      </c>
      <c r="AD691" s="74">
        <v>18</v>
      </c>
      <c r="AE691" s="74">
        <v>2</v>
      </c>
      <c r="AF691" s="73">
        <v>11</v>
      </c>
      <c r="AG691" s="72">
        <v>9524</v>
      </c>
      <c r="AH691" s="73">
        <v>27</v>
      </c>
      <c r="AI691" s="86">
        <v>8014.1144755749647</v>
      </c>
      <c r="AJ691" s="47" t="s">
        <v>117</v>
      </c>
      <c r="AM691" s="72">
        <f>AVERAGE($AG$6:AG691)</f>
        <v>9505.578717201166</v>
      </c>
      <c r="AN691" s="73">
        <f>AVERAGE($AH$6:AH691)</f>
        <v>26.516034985422742</v>
      </c>
      <c r="AO691" s="47">
        <f>AVERAGE($AI$6:AI691)</f>
        <v>7960.2927789543228</v>
      </c>
    </row>
    <row r="692" spans="3:41" x14ac:dyDescent="0.35">
      <c r="C692" s="49">
        <v>687</v>
      </c>
      <c r="D692" s="74">
        <v>9</v>
      </c>
      <c r="E692" s="74">
        <v>2</v>
      </c>
      <c r="F692" s="73">
        <v>14</v>
      </c>
      <c r="G692" s="72">
        <v>4274</v>
      </c>
      <c r="H692" s="73">
        <v>21</v>
      </c>
      <c r="I692" s="86">
        <v>2758.9472240193491</v>
      </c>
      <c r="J692" s="47" t="s">
        <v>117</v>
      </c>
      <c r="L692" s="72">
        <f>AVERAGE($G$6:G692)</f>
        <v>5448.9432314410478</v>
      </c>
      <c r="M692" s="73">
        <f>AVERAGE($H$6:H692)</f>
        <v>26.126637554585152</v>
      </c>
      <c r="N692" s="86">
        <f>AVERAGE($I$6:I692)</f>
        <v>3907.0839742122494</v>
      </c>
      <c r="P692" s="47">
        <v>687</v>
      </c>
      <c r="Q692" s="71">
        <v>13</v>
      </c>
      <c r="R692" s="72">
        <v>8</v>
      </c>
      <c r="S692" s="73">
        <v>16</v>
      </c>
      <c r="T692" s="72">
        <v>5126</v>
      </c>
      <c r="U692" s="73">
        <v>21</v>
      </c>
      <c r="V692" s="86">
        <v>3576.5889844046446</v>
      </c>
      <c r="W692" s="47" t="s">
        <v>117</v>
      </c>
      <c r="Y692" s="72">
        <f>AVERAGE($T$6:T692)</f>
        <v>6292.430858806405</v>
      </c>
      <c r="Z692" s="73">
        <f>AVERAGE($U$6:U692)</f>
        <v>26.384279475982531</v>
      </c>
      <c r="AA692" s="86">
        <f>AVERAGE($V$6:V692)</f>
        <v>4751.4641868465969</v>
      </c>
      <c r="AC692" s="47">
        <v>687</v>
      </c>
      <c r="AD692" s="74">
        <v>6</v>
      </c>
      <c r="AE692" s="74">
        <v>5</v>
      </c>
      <c r="AF692" s="73">
        <v>3</v>
      </c>
      <c r="AG692" s="72">
        <v>1585</v>
      </c>
      <c r="AH692" s="73">
        <v>4</v>
      </c>
      <c r="AI692" s="86">
        <v>111.79701801123247</v>
      </c>
      <c r="AJ692" s="47" t="s">
        <v>117</v>
      </c>
      <c r="AM692" s="72">
        <f>AVERAGE($AG$6:AG692)</f>
        <v>9494.0494905385731</v>
      </c>
      <c r="AN692" s="73">
        <f>AVERAGE($AH$6:AH692)</f>
        <v>26.483260553129547</v>
      </c>
      <c r="AO692" s="47">
        <f>AVERAGE($AI$6:AI692)</f>
        <v>7948.868476536647</v>
      </c>
    </row>
    <row r="693" spans="3:41" x14ac:dyDescent="0.35">
      <c r="C693" s="49">
        <v>688</v>
      </c>
      <c r="D693" s="74">
        <v>6</v>
      </c>
      <c r="E693" s="74">
        <v>4</v>
      </c>
      <c r="F693" s="73">
        <v>30</v>
      </c>
      <c r="G693" s="72">
        <v>6548</v>
      </c>
      <c r="H693" s="73">
        <v>32</v>
      </c>
      <c r="I693" s="86">
        <v>4992.8870103224908</v>
      </c>
      <c r="J693" s="47" t="s">
        <v>117</v>
      </c>
      <c r="L693" s="72">
        <f>AVERAGE($G$6:G693)</f>
        <v>5450.5406976744189</v>
      </c>
      <c r="M693" s="73">
        <f>AVERAGE($H$6:H693)</f>
        <v>26.135174418604652</v>
      </c>
      <c r="N693" s="86">
        <f>AVERAGE($I$6:I693)</f>
        <v>3908.6621762996187</v>
      </c>
      <c r="P693" s="47">
        <v>688</v>
      </c>
      <c r="Q693" s="71">
        <v>12</v>
      </c>
      <c r="R693" s="72">
        <v>8</v>
      </c>
      <c r="S693" s="73">
        <v>19</v>
      </c>
      <c r="T693" s="72">
        <v>5586</v>
      </c>
      <c r="U693" s="73">
        <v>23</v>
      </c>
      <c r="V693" s="86">
        <v>4046.795021089943</v>
      </c>
      <c r="W693" s="47" t="s">
        <v>117</v>
      </c>
      <c r="Y693" s="72">
        <f>AVERAGE($T$6:T693)</f>
        <v>6291.4040697674418</v>
      </c>
      <c r="Z693" s="73">
        <f>AVERAGE($U$6:U693)</f>
        <v>26.379360465116278</v>
      </c>
      <c r="AA693" s="86">
        <f>AVERAGE($V$6:V693)</f>
        <v>4750.4399584079965</v>
      </c>
      <c r="AC693" s="47">
        <v>688</v>
      </c>
      <c r="AD693" s="74">
        <v>14</v>
      </c>
      <c r="AE693" s="74">
        <v>5</v>
      </c>
      <c r="AF693" s="73">
        <v>6</v>
      </c>
      <c r="AG693" s="72">
        <v>5435</v>
      </c>
      <c r="AH693" s="73">
        <v>15</v>
      </c>
      <c r="AI693" s="86">
        <v>3888.999554026243</v>
      </c>
      <c r="AJ693" s="47" t="s">
        <v>117</v>
      </c>
      <c r="AM693" s="72">
        <f>AVERAGE($AG$6:AG693)</f>
        <v>9488.1497093023263</v>
      </c>
      <c r="AN693" s="73">
        <f>AVERAGE($AH$6:AH693)</f>
        <v>26.466569767441861</v>
      </c>
      <c r="AO693" s="47">
        <f>AVERAGE($AI$6:AI693)</f>
        <v>7942.9675042655554</v>
      </c>
    </row>
    <row r="694" spans="3:41" x14ac:dyDescent="0.35">
      <c r="C694" s="49">
        <v>689</v>
      </c>
      <c r="D694" s="74">
        <v>16</v>
      </c>
      <c r="E694" s="74">
        <v>6</v>
      </c>
      <c r="F694" s="73">
        <v>9</v>
      </c>
      <c r="G694" s="72">
        <v>4022</v>
      </c>
      <c r="H694" s="73">
        <v>19</v>
      </c>
      <c r="I694" s="86">
        <v>2506.8310305244449</v>
      </c>
      <c r="J694" s="47" t="s">
        <v>117</v>
      </c>
      <c r="L694" s="72">
        <f>AVERAGE($G$6:G694)</f>
        <v>5448.4673439767776</v>
      </c>
      <c r="M694" s="73">
        <f>AVERAGE($H$6:H694)</f>
        <v>26.124818577648767</v>
      </c>
      <c r="N694" s="86">
        <f>AVERAGE($I$6:I694)</f>
        <v>3906.6275882796258</v>
      </c>
      <c r="P694" s="47">
        <v>689</v>
      </c>
      <c r="Q694" s="71">
        <v>18</v>
      </c>
      <c r="R694" s="72">
        <v>9</v>
      </c>
      <c r="S694" s="73">
        <v>1</v>
      </c>
      <c r="T694" s="72">
        <v>2633</v>
      </c>
      <c r="U694" s="73">
        <v>10</v>
      </c>
      <c r="V694" s="86">
        <v>1130.6674811841585</v>
      </c>
      <c r="W694" s="47" t="s">
        <v>117</v>
      </c>
      <c r="Y694" s="72">
        <f>AVERAGE($T$6:T694)</f>
        <v>6286.0943396226412</v>
      </c>
      <c r="Z694" s="73">
        <f>AVERAGE($U$6:U694)</f>
        <v>26.355587808417997</v>
      </c>
      <c r="AA694" s="86">
        <f>AVERAGE($V$6:V694)</f>
        <v>4745.1862973380048</v>
      </c>
      <c r="AC694" s="47">
        <v>689</v>
      </c>
      <c r="AD694" s="74">
        <v>10</v>
      </c>
      <c r="AE694" s="74">
        <v>6</v>
      </c>
      <c r="AF694" s="73">
        <v>11</v>
      </c>
      <c r="AG694" s="72">
        <v>5472</v>
      </c>
      <c r="AH694" s="73">
        <v>15</v>
      </c>
      <c r="AI694" s="86">
        <v>3981.0325102261368</v>
      </c>
      <c r="AJ694" s="47" t="s">
        <v>117</v>
      </c>
      <c r="AM694" s="72">
        <f>AVERAGE($AG$6:AG694)</f>
        <v>9482.3207547169804</v>
      </c>
      <c r="AN694" s="73">
        <f>AVERAGE($AH$6:AH694)</f>
        <v>26.449927431059507</v>
      </c>
      <c r="AO694" s="47">
        <f>AVERAGE($AI$6:AI694)</f>
        <v>7937.2172357691279</v>
      </c>
    </row>
    <row r="695" spans="3:41" x14ac:dyDescent="0.35">
      <c r="C695" s="49">
        <v>690</v>
      </c>
      <c r="D695" s="74">
        <v>12</v>
      </c>
      <c r="E695" s="74">
        <v>4</v>
      </c>
      <c r="F695" s="73">
        <v>32</v>
      </c>
      <c r="G695" s="72">
        <v>8148</v>
      </c>
      <c r="H695" s="73">
        <v>40</v>
      </c>
      <c r="I695" s="86">
        <v>6592.6905413704944</v>
      </c>
      <c r="J695" s="47" t="s">
        <v>117</v>
      </c>
      <c r="L695" s="72">
        <f>AVERAGE($G$6:G695)</f>
        <v>5452.3797101449272</v>
      </c>
      <c r="M695" s="73">
        <f>AVERAGE($H$6:H695)</f>
        <v>26.144927536231883</v>
      </c>
      <c r="N695" s="86">
        <f>AVERAGE($I$6:I695)</f>
        <v>3910.5204331391774</v>
      </c>
      <c r="P695" s="47">
        <v>690</v>
      </c>
      <c r="Q695" s="71">
        <v>17</v>
      </c>
      <c r="R695" s="72">
        <v>7</v>
      </c>
      <c r="S695" s="73">
        <v>5</v>
      </c>
      <c r="T695" s="72">
        <v>3709</v>
      </c>
      <c r="U695" s="73">
        <v>15</v>
      </c>
      <c r="V695" s="86">
        <v>2174.4519492914392</v>
      </c>
      <c r="W695" s="47" t="s">
        <v>117</v>
      </c>
      <c r="Y695" s="72">
        <f>AVERAGE($T$6:T695)</f>
        <v>6282.3594202898548</v>
      </c>
      <c r="Z695" s="73">
        <f>AVERAGE($U$6:U695)</f>
        <v>26.339130434782607</v>
      </c>
      <c r="AA695" s="86">
        <f>AVERAGE($V$6:V695)</f>
        <v>4741.4605953843147</v>
      </c>
      <c r="AC695" s="47">
        <v>690</v>
      </c>
      <c r="AD695" s="74">
        <v>17</v>
      </c>
      <c r="AE695" s="74">
        <v>13</v>
      </c>
      <c r="AF695" s="73">
        <v>21</v>
      </c>
      <c r="AG695" s="72">
        <v>9231</v>
      </c>
      <c r="AH695" s="73">
        <v>25</v>
      </c>
      <c r="AI695" s="86">
        <v>7764.7474972924647</v>
      </c>
      <c r="AJ695" s="47" t="s">
        <v>117</v>
      </c>
      <c r="AM695" s="72">
        <f>AVERAGE($AG$6:AG695)</f>
        <v>9481.95652173913</v>
      </c>
      <c r="AN695" s="73">
        <f>AVERAGE($AH$6:AH695)</f>
        <v>26.447826086956521</v>
      </c>
      <c r="AO695" s="47">
        <f>AVERAGE($AI$6:AI695)</f>
        <v>7936.9672796264076</v>
      </c>
    </row>
    <row r="696" spans="3:41" x14ac:dyDescent="0.35">
      <c r="C696" s="49">
        <v>691</v>
      </c>
      <c r="D696" s="74">
        <v>20</v>
      </c>
      <c r="E696" s="74">
        <v>5</v>
      </c>
      <c r="F696" s="73">
        <v>5</v>
      </c>
      <c r="G696" s="72">
        <v>4185</v>
      </c>
      <c r="H696" s="73">
        <v>20</v>
      </c>
      <c r="I696" s="86">
        <v>2633.626531924851</v>
      </c>
      <c r="J696" s="47" t="s">
        <v>117</v>
      </c>
      <c r="L696" s="72">
        <f>AVERAGE($G$6:G696)</f>
        <v>5450.5455861070914</v>
      </c>
      <c r="M696" s="73">
        <f>AVERAGE($H$6:H696)</f>
        <v>26.136034732272069</v>
      </c>
      <c r="N696" s="86">
        <f>AVERAGE($I$6:I696)</f>
        <v>3908.6725403733103</v>
      </c>
      <c r="P696" s="47">
        <v>691</v>
      </c>
      <c r="Q696" s="71">
        <v>14</v>
      </c>
      <c r="R696" s="72">
        <v>4</v>
      </c>
      <c r="S696" s="73">
        <v>4</v>
      </c>
      <c r="T696" s="72">
        <v>3368</v>
      </c>
      <c r="U696" s="73">
        <v>14</v>
      </c>
      <c r="V696" s="86">
        <v>1828.2783041056107</v>
      </c>
      <c r="W696" s="47" t="s">
        <v>117</v>
      </c>
      <c r="Y696" s="72">
        <f>AVERAGE($T$6:T696)</f>
        <v>6278.1418234442835</v>
      </c>
      <c r="Z696" s="73">
        <f>AVERAGE($U$6:U696)</f>
        <v>26.321273516642545</v>
      </c>
      <c r="AA696" s="86">
        <f>AVERAGE($V$6:V696)</f>
        <v>4737.2447020539548</v>
      </c>
      <c r="AC696" s="47">
        <v>691</v>
      </c>
      <c r="AD696" s="74">
        <v>10</v>
      </c>
      <c r="AE696" s="74">
        <v>6</v>
      </c>
      <c r="AF696" s="73">
        <v>11</v>
      </c>
      <c r="AG696" s="72">
        <v>5472</v>
      </c>
      <c r="AH696" s="73">
        <v>15</v>
      </c>
      <c r="AI696" s="86">
        <v>3919.0192740752964</v>
      </c>
      <c r="AJ696" s="47" t="s">
        <v>117</v>
      </c>
      <c r="AM696" s="72">
        <f>AVERAGE($AG$6:AG696)</f>
        <v>9476.1534008683066</v>
      </c>
      <c r="AN696" s="73">
        <f>AVERAGE($AH$6:AH696)</f>
        <v>26.431259044862518</v>
      </c>
      <c r="AO696" s="47">
        <f>AVERAGE($AI$6:AI696)</f>
        <v>7931.152593656001</v>
      </c>
    </row>
    <row r="697" spans="3:41" x14ac:dyDescent="0.35">
      <c r="C697" s="49">
        <v>692</v>
      </c>
      <c r="D697" s="74">
        <v>8</v>
      </c>
      <c r="E697" s="74">
        <v>5</v>
      </c>
      <c r="F697" s="73">
        <v>5</v>
      </c>
      <c r="G697" s="72">
        <v>1785</v>
      </c>
      <c r="H697" s="73">
        <v>8</v>
      </c>
      <c r="I697" s="86">
        <v>159.44840900320946</v>
      </c>
      <c r="J697" s="47" t="s">
        <v>117</v>
      </c>
      <c r="L697" s="72">
        <f>AVERAGE($G$6:G697)</f>
        <v>5445.2485549132944</v>
      </c>
      <c r="M697" s="73">
        <f>AVERAGE($H$6:H697)</f>
        <v>26.109826589595375</v>
      </c>
      <c r="N697" s="86">
        <f>AVERAGE($I$6:I697)</f>
        <v>3903.2545864262438</v>
      </c>
      <c r="P697" s="47">
        <v>692</v>
      </c>
      <c r="Q697" s="71">
        <v>15</v>
      </c>
      <c r="R697" s="72">
        <v>6</v>
      </c>
      <c r="S697" s="73">
        <v>7</v>
      </c>
      <c r="T697" s="72">
        <v>3902</v>
      </c>
      <c r="U697" s="73">
        <v>16</v>
      </c>
      <c r="V697" s="86">
        <v>2379.6943247639315</v>
      </c>
      <c r="W697" s="47" t="s">
        <v>117</v>
      </c>
      <c r="Y697" s="72">
        <f>AVERAGE($T$6:T697)</f>
        <v>6274.7080924855491</v>
      </c>
      <c r="Z697" s="73">
        <f>AVERAGE($U$6:U697)</f>
        <v>26.306358381502889</v>
      </c>
      <c r="AA697" s="86">
        <f>AVERAGE($V$6:V697)</f>
        <v>4733.8378373468877</v>
      </c>
      <c r="AC697" s="47">
        <v>692</v>
      </c>
      <c r="AD697" s="74">
        <v>9</v>
      </c>
      <c r="AE697" s="74">
        <v>7</v>
      </c>
      <c r="AF697" s="73">
        <v>20</v>
      </c>
      <c r="AG697" s="72">
        <v>7959</v>
      </c>
      <c r="AH697" s="73">
        <v>22</v>
      </c>
      <c r="AI697" s="86">
        <v>6363.4648840683294</v>
      </c>
      <c r="AJ697" s="47" t="s">
        <v>117</v>
      </c>
      <c r="AM697" s="72">
        <f>AVERAGE($AG$6:AG697)</f>
        <v>9473.9609826589603</v>
      </c>
      <c r="AN697" s="73">
        <f>AVERAGE($AH$6:AH697)</f>
        <v>26.424855491329481</v>
      </c>
      <c r="AO697" s="47">
        <f>AVERAGE($AI$6:AI697)</f>
        <v>7928.8871489889661</v>
      </c>
    </row>
    <row r="698" spans="3:41" x14ac:dyDescent="0.35">
      <c r="C698" s="49">
        <v>693</v>
      </c>
      <c r="D698" s="74">
        <v>16</v>
      </c>
      <c r="E698" s="74">
        <v>7</v>
      </c>
      <c r="F698" s="73">
        <v>6</v>
      </c>
      <c r="G698" s="72">
        <v>3259</v>
      </c>
      <c r="H698" s="73">
        <v>15</v>
      </c>
      <c r="I698" s="86">
        <v>1685.3787876198237</v>
      </c>
      <c r="J698" s="47" t="s">
        <v>117</v>
      </c>
      <c r="L698" s="72">
        <f>AVERAGE($G$6:G698)</f>
        <v>5442.0937950937951</v>
      </c>
      <c r="M698" s="73">
        <f>AVERAGE($H$6:H698)</f>
        <v>26.093795093795094</v>
      </c>
      <c r="N698" s="86">
        <f>AVERAGE($I$6:I698)</f>
        <v>3900.0541884481686</v>
      </c>
      <c r="P698" s="47">
        <v>693</v>
      </c>
      <c r="Q698" s="71">
        <v>19</v>
      </c>
      <c r="R698" s="72">
        <v>5</v>
      </c>
      <c r="S698" s="73">
        <v>13</v>
      </c>
      <c r="T698" s="72">
        <v>6395</v>
      </c>
      <c r="U698" s="73">
        <v>27</v>
      </c>
      <c r="V698" s="86">
        <v>4820.6857100714242</v>
      </c>
      <c r="W698" s="47" t="s">
        <v>117</v>
      </c>
      <c r="Y698" s="72">
        <f>AVERAGE($T$6:T698)</f>
        <v>6274.881673881674</v>
      </c>
      <c r="Z698" s="73">
        <f>AVERAGE($U$6:U698)</f>
        <v>26.307359307359306</v>
      </c>
      <c r="AA698" s="86">
        <f>AVERAGE($V$6:V698)</f>
        <v>4733.9631589525516</v>
      </c>
      <c r="AC698" s="47">
        <v>693</v>
      </c>
      <c r="AD698" s="74">
        <v>6</v>
      </c>
      <c r="AE698" s="74">
        <v>4</v>
      </c>
      <c r="AF698" s="73">
        <v>2</v>
      </c>
      <c r="AG698" s="72">
        <v>1548</v>
      </c>
      <c r="AH698" s="73">
        <v>4</v>
      </c>
      <c r="AI698" s="86">
        <v>2.3445637559416355</v>
      </c>
      <c r="AJ698" s="47" t="s">
        <v>117</v>
      </c>
      <c r="AM698" s="72">
        <f>AVERAGE($AG$6:AG698)</f>
        <v>9462.5238095238092</v>
      </c>
      <c r="AN698" s="73">
        <f>AVERAGE($AH$6:AH698)</f>
        <v>26.392496392496394</v>
      </c>
      <c r="AO698" s="47">
        <f>AVERAGE($AI$6:AI698)</f>
        <v>7917.4491366004631</v>
      </c>
    </row>
    <row r="699" spans="3:41" x14ac:dyDescent="0.35">
      <c r="C699" s="49">
        <v>694</v>
      </c>
      <c r="D699" s="74">
        <v>12</v>
      </c>
      <c r="E699" s="74">
        <v>5</v>
      </c>
      <c r="F699" s="73">
        <v>22</v>
      </c>
      <c r="G699" s="72">
        <v>5985</v>
      </c>
      <c r="H699" s="73">
        <v>29</v>
      </c>
      <c r="I699" s="86">
        <v>4501.0551288788201</v>
      </c>
      <c r="J699" s="47" t="s">
        <v>117</v>
      </c>
      <c r="L699" s="72">
        <f>AVERAGE($G$6:G699)</f>
        <v>5442.8760806916425</v>
      </c>
      <c r="M699" s="73">
        <f>AVERAGE($H$6:H699)</f>
        <v>26.097982708933717</v>
      </c>
      <c r="N699" s="86">
        <f>AVERAGE($I$6:I699)</f>
        <v>3900.9201840395672</v>
      </c>
      <c r="P699" s="47">
        <v>694</v>
      </c>
      <c r="Q699" s="71">
        <v>14</v>
      </c>
      <c r="R699" s="72">
        <v>7</v>
      </c>
      <c r="S699" s="73">
        <v>20</v>
      </c>
      <c r="T699" s="72">
        <v>6469</v>
      </c>
      <c r="U699" s="73">
        <v>27</v>
      </c>
      <c r="V699" s="86">
        <v>4938.7657705133297</v>
      </c>
      <c r="W699" s="47" t="s">
        <v>117</v>
      </c>
      <c r="Y699" s="72">
        <f>AVERAGE($T$6:T699)</f>
        <v>6275.1613832853027</v>
      </c>
      <c r="Z699" s="73">
        <f>AVERAGE($U$6:U699)</f>
        <v>26.308357348703169</v>
      </c>
      <c r="AA699" s="86">
        <f>AVERAGE($V$6:V699)</f>
        <v>4734.25826358016</v>
      </c>
      <c r="AC699" s="47">
        <v>694</v>
      </c>
      <c r="AD699" s="74">
        <v>14</v>
      </c>
      <c r="AE699" s="74">
        <v>5</v>
      </c>
      <c r="AF699" s="73">
        <v>15</v>
      </c>
      <c r="AG699" s="72">
        <v>8585</v>
      </c>
      <c r="AH699" s="73">
        <v>24</v>
      </c>
      <c r="AI699" s="86">
        <v>7036.1604514827468</v>
      </c>
      <c r="AJ699" s="47" t="s">
        <v>117</v>
      </c>
      <c r="AM699" s="72">
        <f>AVERAGE($AG$6:AG699)</f>
        <v>9461.2593659942358</v>
      </c>
      <c r="AN699" s="73">
        <f>AVERAGE($AH$6:AH699)</f>
        <v>26.389048991354468</v>
      </c>
      <c r="AO699" s="47">
        <f>AVERAGE($AI$6:AI699)</f>
        <v>7916.1792681781035</v>
      </c>
    </row>
    <row r="700" spans="3:41" x14ac:dyDescent="0.35">
      <c r="C700" s="49">
        <v>695</v>
      </c>
      <c r="D700" s="74">
        <v>17</v>
      </c>
      <c r="E700" s="74">
        <v>9</v>
      </c>
      <c r="F700" s="73">
        <v>20</v>
      </c>
      <c r="G700" s="72">
        <v>5933</v>
      </c>
      <c r="H700" s="73">
        <v>28</v>
      </c>
      <c r="I700" s="86">
        <v>4398.2254248066583</v>
      </c>
      <c r="J700" s="47" t="s">
        <v>117</v>
      </c>
      <c r="L700" s="72">
        <f>AVERAGE($G$6:G700)</f>
        <v>5443.5812949640285</v>
      </c>
      <c r="M700" s="73">
        <f>AVERAGE($H$6:H700)</f>
        <v>26.100719424460433</v>
      </c>
      <c r="N700" s="86">
        <f>AVERAGE($I$6:I700)</f>
        <v>3901.6357311485845</v>
      </c>
      <c r="P700" s="47">
        <v>695</v>
      </c>
      <c r="Q700" s="71">
        <v>18</v>
      </c>
      <c r="R700" s="72">
        <v>5</v>
      </c>
      <c r="S700" s="73">
        <v>25</v>
      </c>
      <c r="T700" s="72">
        <v>8925</v>
      </c>
      <c r="U700" s="73">
        <v>38</v>
      </c>
      <c r="V700" s="86">
        <v>7376.2104632241317</v>
      </c>
      <c r="W700" s="47" t="s">
        <v>117</v>
      </c>
      <c r="Y700" s="72">
        <f>AVERAGE($T$6:T700)</f>
        <v>6278.9741007194243</v>
      </c>
      <c r="Z700" s="73">
        <f>AVERAGE($U$6:U700)</f>
        <v>26.325179856115106</v>
      </c>
      <c r="AA700" s="86">
        <f>AVERAGE($V$6:V700)</f>
        <v>4738.05963365159</v>
      </c>
      <c r="AC700" s="47">
        <v>695</v>
      </c>
      <c r="AD700" s="74">
        <v>26</v>
      </c>
      <c r="AE700" s="74">
        <v>5</v>
      </c>
      <c r="AF700" s="73">
        <v>18</v>
      </c>
      <c r="AG700" s="72">
        <v>13835</v>
      </c>
      <c r="AH700" s="73">
        <v>39</v>
      </c>
      <c r="AI700" s="86">
        <v>12335.558492454173</v>
      </c>
      <c r="AJ700" s="47" t="s">
        <v>117</v>
      </c>
      <c r="AM700" s="72">
        <f>AVERAGE($AG$6:AG700)</f>
        <v>9467.5525179856122</v>
      </c>
      <c r="AN700" s="73">
        <f>AVERAGE($AH$6:AH700)</f>
        <v>26.407194244604316</v>
      </c>
      <c r="AO700" s="47">
        <f>AVERAGE($AI$6:AI700)</f>
        <v>7922.5380872058377</v>
      </c>
    </row>
    <row r="701" spans="3:41" x14ac:dyDescent="0.35">
      <c r="C701" s="49">
        <v>696</v>
      </c>
      <c r="D701" s="74">
        <v>11</v>
      </c>
      <c r="E701" s="74">
        <v>6</v>
      </c>
      <c r="F701" s="73">
        <v>28</v>
      </c>
      <c r="G701" s="72">
        <v>6822</v>
      </c>
      <c r="H701" s="73">
        <v>33</v>
      </c>
      <c r="I701" s="86">
        <v>5323.797493138356</v>
      </c>
      <c r="J701" s="47" t="s">
        <v>117</v>
      </c>
      <c r="L701" s="72">
        <f>AVERAGE($G$6:G701)</f>
        <v>5445.5617816091954</v>
      </c>
      <c r="M701" s="73">
        <f>AVERAGE($H$6:H701)</f>
        <v>26.110632183908045</v>
      </c>
      <c r="N701" s="86">
        <f>AVERAGE($I$6:I701)</f>
        <v>3903.6790670135124</v>
      </c>
      <c r="P701" s="47">
        <v>696</v>
      </c>
      <c r="Q701" s="71">
        <v>10</v>
      </c>
      <c r="R701" s="72">
        <v>5</v>
      </c>
      <c r="S701" s="73">
        <v>4</v>
      </c>
      <c r="T701" s="72">
        <v>2255</v>
      </c>
      <c r="U701" s="73">
        <v>9</v>
      </c>
      <c r="V701" s="86">
        <v>747.95397907885126</v>
      </c>
      <c r="W701" s="47" t="s">
        <v>117</v>
      </c>
      <c r="Y701" s="72">
        <f>AVERAGE($T$6:T701)</f>
        <v>6273.1925287356325</v>
      </c>
      <c r="Z701" s="73">
        <f>AVERAGE($U$6:U701)</f>
        <v>26.300287356321839</v>
      </c>
      <c r="AA701" s="86">
        <f>AVERAGE($V$6:V701)</f>
        <v>4732.3267232283533</v>
      </c>
      <c r="AC701" s="47">
        <v>696</v>
      </c>
      <c r="AD701" s="74">
        <v>16</v>
      </c>
      <c r="AE701" s="74">
        <v>9</v>
      </c>
      <c r="AF701" s="73">
        <v>31</v>
      </c>
      <c r="AG701" s="72">
        <v>13633</v>
      </c>
      <c r="AH701" s="73">
        <v>38</v>
      </c>
      <c r="AI701" s="86">
        <v>12075.088534133281</v>
      </c>
      <c r="AJ701" s="47" t="s">
        <v>117</v>
      </c>
      <c r="AM701" s="72">
        <f>AVERAGE($AG$6:AG701)</f>
        <v>9473.53735632184</v>
      </c>
      <c r="AN701" s="73">
        <f>AVERAGE($AH$6:AH701)</f>
        <v>26.423850574712645</v>
      </c>
      <c r="AO701" s="47">
        <f>AVERAGE($AI$6:AI701)</f>
        <v>7928.5043953192398</v>
      </c>
    </row>
    <row r="702" spans="3:41" x14ac:dyDescent="0.35">
      <c r="C702" s="49">
        <v>697</v>
      </c>
      <c r="D702" s="74">
        <v>13</v>
      </c>
      <c r="E702" s="74">
        <v>7</v>
      </c>
      <c r="F702" s="73">
        <v>18</v>
      </c>
      <c r="G702" s="72">
        <v>5059</v>
      </c>
      <c r="H702" s="73">
        <v>24</v>
      </c>
      <c r="I702" s="86">
        <v>3511.7351753045741</v>
      </c>
      <c r="J702" s="47" t="s">
        <v>117</v>
      </c>
      <c r="L702" s="72">
        <f>AVERAGE($G$6:G702)</f>
        <v>5445.0071736011478</v>
      </c>
      <c r="M702" s="73">
        <f>AVERAGE($H$6:H702)</f>
        <v>26.107604017216644</v>
      </c>
      <c r="N702" s="86">
        <f>AVERAGE($I$6:I702)</f>
        <v>3903.1167371832266</v>
      </c>
      <c r="P702" s="47">
        <v>697</v>
      </c>
      <c r="Q702" s="71">
        <v>18</v>
      </c>
      <c r="R702" s="72">
        <v>9</v>
      </c>
      <c r="S702" s="73">
        <v>10</v>
      </c>
      <c r="T702" s="72">
        <v>4703</v>
      </c>
      <c r="U702" s="73">
        <v>19</v>
      </c>
      <c r="V702" s="86">
        <v>3166.5557321341776</v>
      </c>
      <c r="W702" s="47" t="s">
        <v>117</v>
      </c>
      <c r="Y702" s="72">
        <f>AVERAGE($T$6:T702)</f>
        <v>6270.9397417503587</v>
      </c>
      <c r="Z702" s="73">
        <f>AVERAGE($U$6:U702)</f>
        <v>26.289813486370157</v>
      </c>
      <c r="AA702" s="86">
        <f>AVERAGE($V$6:V702)</f>
        <v>4730.0802799125795</v>
      </c>
      <c r="AC702" s="47">
        <v>697</v>
      </c>
      <c r="AD702" s="74">
        <v>9</v>
      </c>
      <c r="AE702" s="74">
        <v>3</v>
      </c>
      <c r="AF702" s="73">
        <v>17</v>
      </c>
      <c r="AG702" s="72">
        <v>8161</v>
      </c>
      <c r="AH702" s="73">
        <v>23</v>
      </c>
      <c r="AI702" s="86">
        <v>6648.7116819427192</v>
      </c>
      <c r="AJ702" s="47" t="s">
        <v>117</v>
      </c>
      <c r="AM702" s="72">
        <f>AVERAGE($AG$6:AG702)</f>
        <v>9471.6542324246766</v>
      </c>
      <c r="AN702" s="73">
        <f>AVERAGE($AH$6:AH702)</f>
        <v>26.418938307030128</v>
      </c>
      <c r="AO702" s="47">
        <f>AVERAGE($AI$6:AI702)</f>
        <v>7926.6682508237209</v>
      </c>
    </row>
    <row r="703" spans="3:41" x14ac:dyDescent="0.35">
      <c r="C703" s="49">
        <v>698</v>
      </c>
      <c r="D703" s="74">
        <v>19</v>
      </c>
      <c r="E703" s="74">
        <v>5</v>
      </c>
      <c r="F703" s="73">
        <v>18</v>
      </c>
      <c r="G703" s="72">
        <v>6585</v>
      </c>
      <c r="H703" s="73">
        <v>32</v>
      </c>
      <c r="I703" s="86">
        <v>5022.8336067241207</v>
      </c>
      <c r="J703" s="47" t="s">
        <v>117</v>
      </c>
      <c r="L703" s="72">
        <f>AVERAGE($G$6:G703)</f>
        <v>5446.6404011461318</v>
      </c>
      <c r="M703" s="73">
        <f>AVERAGE($H$6:H703)</f>
        <v>26.116045845272208</v>
      </c>
      <c r="N703" s="86">
        <f>AVERAGE($I$6:I703)</f>
        <v>3904.7209160794173</v>
      </c>
      <c r="P703" s="47">
        <v>698</v>
      </c>
      <c r="Q703" s="71">
        <v>13</v>
      </c>
      <c r="R703" s="72">
        <v>7</v>
      </c>
      <c r="S703" s="73">
        <v>4</v>
      </c>
      <c r="T703" s="72">
        <v>2559</v>
      </c>
      <c r="U703" s="73">
        <v>10</v>
      </c>
      <c r="V703" s="86">
        <v>965.49298674374427</v>
      </c>
      <c r="W703" s="47" t="s">
        <v>117</v>
      </c>
      <c r="Y703" s="72">
        <f>AVERAGE($T$6:T703)</f>
        <v>6265.6217765042984</v>
      </c>
      <c r="Z703" s="73">
        <f>AVERAGE($U$6:U703)</f>
        <v>26.266475644699142</v>
      </c>
      <c r="AA703" s="86">
        <f>AVERAGE($V$6:V703)</f>
        <v>4724.6868883750885</v>
      </c>
      <c r="AC703" s="47">
        <v>698</v>
      </c>
      <c r="AD703" s="74">
        <v>15</v>
      </c>
      <c r="AE703" s="74">
        <v>4</v>
      </c>
      <c r="AF703" s="73">
        <v>25</v>
      </c>
      <c r="AG703" s="72">
        <v>12748</v>
      </c>
      <c r="AH703" s="73">
        <v>36</v>
      </c>
      <c r="AI703" s="86">
        <v>11196.134756562033</v>
      </c>
      <c r="AJ703" s="47" t="s">
        <v>117</v>
      </c>
      <c r="AM703" s="72">
        <f>AVERAGE($AG$6:AG703)</f>
        <v>9476.3481375358169</v>
      </c>
      <c r="AN703" s="73">
        <f>AVERAGE($AH$6:AH703)</f>
        <v>26.432664756446993</v>
      </c>
      <c r="AO703" s="47">
        <f>AVERAGE($AI$6:AI703)</f>
        <v>7931.3523002588763</v>
      </c>
    </row>
    <row r="704" spans="3:41" x14ac:dyDescent="0.35">
      <c r="C704" s="49">
        <v>699</v>
      </c>
      <c r="D704" s="74">
        <v>15</v>
      </c>
      <c r="E704" s="74">
        <v>7</v>
      </c>
      <c r="F704" s="73">
        <v>8</v>
      </c>
      <c r="G704" s="72">
        <v>3459</v>
      </c>
      <c r="H704" s="73">
        <v>16</v>
      </c>
      <c r="I704" s="86">
        <v>1922.349692023113</v>
      </c>
      <c r="J704" s="47" t="s">
        <v>117</v>
      </c>
      <c r="L704" s="72">
        <f>AVERAGE($G$6:G704)</f>
        <v>5443.7968526466384</v>
      </c>
      <c r="M704" s="73">
        <f>AVERAGE($H$6:H704)</f>
        <v>26.101573676680975</v>
      </c>
      <c r="N704" s="86">
        <f>AVERAGE($I$6:I704)</f>
        <v>3901.8849057445723</v>
      </c>
      <c r="P704" s="47">
        <v>699</v>
      </c>
      <c r="Q704" s="71">
        <v>8</v>
      </c>
      <c r="R704" s="72">
        <v>4</v>
      </c>
      <c r="S704" s="73">
        <v>29</v>
      </c>
      <c r="T704" s="72">
        <v>7738</v>
      </c>
      <c r="U704" s="73">
        <v>33</v>
      </c>
      <c r="V704" s="86">
        <v>6189.7840254729572</v>
      </c>
      <c r="W704" s="47" t="s">
        <v>117</v>
      </c>
      <c r="Y704" s="72">
        <f>AVERAGE($T$6:T704)</f>
        <v>6267.7281831187411</v>
      </c>
      <c r="Z704" s="73">
        <f>AVERAGE($U$6:U704)</f>
        <v>26.276108726752504</v>
      </c>
      <c r="AA704" s="86">
        <f>AVERAGE($V$6:V704)</f>
        <v>4726.7828785569172</v>
      </c>
      <c r="AC704" s="47">
        <v>699</v>
      </c>
      <c r="AD704" s="74">
        <v>13</v>
      </c>
      <c r="AE704" s="74">
        <v>10</v>
      </c>
      <c r="AF704" s="73">
        <v>9</v>
      </c>
      <c r="AG704" s="72">
        <v>4570</v>
      </c>
      <c r="AH704" s="73">
        <v>12</v>
      </c>
      <c r="AI704" s="86">
        <v>3071.3393786692623</v>
      </c>
      <c r="AJ704" s="47" t="s">
        <v>117</v>
      </c>
      <c r="AM704" s="72">
        <f>AVERAGE($AG$6:AG704)</f>
        <v>9469.3290414878393</v>
      </c>
      <c r="AN704" s="73">
        <f>AVERAGE($AH$6:AH704)</f>
        <v>26.412017167381975</v>
      </c>
      <c r="AO704" s="47">
        <f>AVERAGE($AI$6:AI704)</f>
        <v>7924.3994920734831</v>
      </c>
    </row>
    <row r="705" spans="3:41" x14ac:dyDescent="0.35">
      <c r="C705" s="49">
        <v>700</v>
      </c>
      <c r="D705" s="74">
        <v>15</v>
      </c>
      <c r="E705" s="74">
        <v>5</v>
      </c>
      <c r="F705" s="73">
        <v>33</v>
      </c>
      <c r="G705" s="72">
        <v>8785</v>
      </c>
      <c r="H705" s="73">
        <v>43</v>
      </c>
      <c r="I705" s="86">
        <v>7247.4676675480323</v>
      </c>
      <c r="J705" s="47" t="s">
        <v>117</v>
      </c>
      <c r="L705" s="72">
        <f>AVERAGE($G$6:G705)</f>
        <v>5448.57</v>
      </c>
      <c r="M705" s="73">
        <f>AVERAGE($H$6:H705)</f>
        <v>26.125714285714285</v>
      </c>
      <c r="N705" s="86">
        <f>AVERAGE($I$6:I705)</f>
        <v>3906.6643096900061</v>
      </c>
      <c r="P705" s="47">
        <v>700</v>
      </c>
      <c r="Q705" s="71">
        <v>13</v>
      </c>
      <c r="R705" s="72">
        <v>6</v>
      </c>
      <c r="S705" s="73">
        <v>12</v>
      </c>
      <c r="T705" s="72">
        <v>4592</v>
      </c>
      <c r="U705" s="73">
        <v>19</v>
      </c>
      <c r="V705" s="86">
        <v>3064.2783216465059</v>
      </c>
      <c r="W705" s="47" t="s">
        <v>117</v>
      </c>
      <c r="Y705" s="72">
        <f>AVERAGE($T$6:T705)</f>
        <v>6265.3342857142861</v>
      </c>
      <c r="Z705" s="73">
        <f>AVERAGE($U$6:U705)</f>
        <v>26.265714285714285</v>
      </c>
      <c r="AA705" s="86">
        <f>AVERAGE($V$6:V705)</f>
        <v>4724.4078720470452</v>
      </c>
      <c r="AC705" s="47">
        <v>700</v>
      </c>
      <c r="AD705" s="74">
        <v>20</v>
      </c>
      <c r="AE705" s="74">
        <v>4</v>
      </c>
      <c r="AF705" s="73">
        <v>2</v>
      </c>
      <c r="AG705" s="72">
        <v>6448</v>
      </c>
      <c r="AH705" s="73">
        <v>18</v>
      </c>
      <c r="AI705" s="86">
        <v>4891.4896880101278</v>
      </c>
      <c r="AJ705" s="47" t="s">
        <v>117</v>
      </c>
      <c r="AM705" s="72">
        <f>AVERAGE($AG$6:AG705)</f>
        <v>9465.0128571428577</v>
      </c>
      <c r="AN705" s="73">
        <f>AVERAGE($AH$6:AH705)</f>
        <v>26.4</v>
      </c>
      <c r="AO705" s="47">
        <f>AVERAGE($AI$6:AI705)</f>
        <v>7920.0667637819633</v>
      </c>
    </row>
    <row r="706" spans="3:41" x14ac:dyDescent="0.35">
      <c r="C706" s="49">
        <v>701</v>
      </c>
      <c r="D706" s="74">
        <v>12</v>
      </c>
      <c r="E706" s="74">
        <v>3</v>
      </c>
      <c r="F706" s="73">
        <v>27</v>
      </c>
      <c r="G706" s="72">
        <v>7311</v>
      </c>
      <c r="H706" s="73">
        <v>36</v>
      </c>
      <c r="I706" s="86">
        <v>5713.6958106032098</v>
      </c>
      <c r="J706" s="47" t="s">
        <v>117</v>
      </c>
      <c r="L706" s="72">
        <f>AVERAGE($G$6:G706)</f>
        <v>5451.2268188302423</v>
      </c>
      <c r="M706" s="73">
        <f>AVERAGE($H$6:H706)</f>
        <v>26.139800285306706</v>
      </c>
      <c r="N706" s="86">
        <f>AVERAGE($I$6:I706)</f>
        <v>3909.2421007041471</v>
      </c>
      <c r="P706" s="47">
        <v>701</v>
      </c>
      <c r="Q706" s="71">
        <v>17</v>
      </c>
      <c r="R706" s="72">
        <v>4</v>
      </c>
      <c r="S706" s="73">
        <v>35</v>
      </c>
      <c r="T706" s="72">
        <v>11188</v>
      </c>
      <c r="U706" s="73">
        <v>48</v>
      </c>
      <c r="V706" s="86">
        <v>9651.3341012054498</v>
      </c>
      <c r="W706" s="47" t="s">
        <v>117</v>
      </c>
      <c r="Y706" s="72">
        <f>AVERAGE($T$6:T706)</f>
        <v>6272.3566333808849</v>
      </c>
      <c r="Z706" s="73">
        <f>AVERAGE($U$6:U706)</f>
        <v>26.296718972895864</v>
      </c>
      <c r="AA706" s="86">
        <f>AVERAGE($V$6:V706)</f>
        <v>4731.4362974809374</v>
      </c>
      <c r="AC706" s="47">
        <v>701</v>
      </c>
      <c r="AD706" s="74">
        <v>10</v>
      </c>
      <c r="AE706" s="74">
        <v>5</v>
      </c>
      <c r="AF706" s="73">
        <v>30</v>
      </c>
      <c r="AG706" s="72">
        <v>12435</v>
      </c>
      <c r="AH706" s="73">
        <v>35</v>
      </c>
      <c r="AI706" s="86">
        <v>10903.831017944169</v>
      </c>
      <c r="AJ706" s="47" t="s">
        <v>117</v>
      </c>
      <c r="AM706" s="72">
        <f>AVERAGE($AG$6:AG706)</f>
        <v>9469.2496433666183</v>
      </c>
      <c r="AN706" s="73">
        <f>AVERAGE($AH$6:AH706)</f>
        <v>26.412268188302424</v>
      </c>
      <c r="AO706" s="47">
        <f>AVERAGE($AI$6:AI706)</f>
        <v>7924.3232035168594</v>
      </c>
    </row>
    <row r="707" spans="3:41" x14ac:dyDescent="0.35">
      <c r="C707" s="49">
        <v>702</v>
      </c>
      <c r="D707" s="74">
        <v>9</v>
      </c>
      <c r="E707" s="74">
        <v>6</v>
      </c>
      <c r="F707" s="73">
        <v>1</v>
      </c>
      <c r="G707" s="72">
        <v>1022</v>
      </c>
      <c r="H707" s="73">
        <v>4</v>
      </c>
      <c r="I707" s="86">
        <v>-557.24560428325981</v>
      </c>
      <c r="J707" s="47" t="s">
        <v>117</v>
      </c>
      <c r="L707" s="72">
        <f>AVERAGE($G$6:G707)</f>
        <v>5444.9173789173792</v>
      </c>
      <c r="M707" s="73">
        <f>AVERAGE($H$6:H707)</f>
        <v>26.108262108262107</v>
      </c>
      <c r="N707" s="86">
        <f>AVERAGE($I$6:I707)</f>
        <v>3902.8795826058745</v>
      </c>
      <c r="P707" s="47">
        <v>702</v>
      </c>
      <c r="Q707" s="71">
        <v>15</v>
      </c>
      <c r="R707" s="72">
        <v>4</v>
      </c>
      <c r="S707" s="73">
        <v>5</v>
      </c>
      <c r="T707" s="72">
        <v>3828</v>
      </c>
      <c r="U707" s="73">
        <v>16</v>
      </c>
      <c r="V707" s="86">
        <v>2313.9182080025221</v>
      </c>
      <c r="W707" s="47" t="s">
        <v>117</v>
      </c>
      <c r="Y707" s="72">
        <f>AVERAGE($T$6:T707)</f>
        <v>6268.8746438746439</v>
      </c>
      <c r="Z707" s="73">
        <f>AVERAGE($U$6:U707)</f>
        <v>26.282051282051281</v>
      </c>
      <c r="AA707" s="86">
        <f>AVERAGE($V$6:V707)</f>
        <v>4727.9925395187174</v>
      </c>
      <c r="AC707" s="47">
        <v>702</v>
      </c>
      <c r="AD707" s="74">
        <v>6</v>
      </c>
      <c r="AE707" s="74">
        <v>8</v>
      </c>
      <c r="AF707" s="73">
        <v>7</v>
      </c>
      <c r="AG707" s="72">
        <v>2046</v>
      </c>
      <c r="AH707" s="73">
        <v>5</v>
      </c>
      <c r="AI707" s="86">
        <v>530.60886610528701</v>
      </c>
      <c r="AJ707" s="47" t="s">
        <v>117</v>
      </c>
      <c r="AM707" s="72">
        <f>AVERAGE($AG$6:AG707)</f>
        <v>9458.6752136752129</v>
      </c>
      <c r="AN707" s="73">
        <f>AVERAGE($AH$6:AH707)</f>
        <v>26.381766381766383</v>
      </c>
      <c r="AO707" s="47">
        <f>AVERAGE($AI$6:AI707)</f>
        <v>7913.7908469108597</v>
      </c>
    </row>
    <row r="708" spans="3:41" x14ac:dyDescent="0.35">
      <c r="C708" s="49">
        <v>703</v>
      </c>
      <c r="D708" s="74">
        <v>12</v>
      </c>
      <c r="E708" s="74">
        <v>6</v>
      </c>
      <c r="F708" s="73">
        <v>8</v>
      </c>
      <c r="G708" s="72">
        <v>3022</v>
      </c>
      <c r="H708" s="73">
        <v>14</v>
      </c>
      <c r="I708" s="86">
        <v>1489.9412398074612</v>
      </c>
      <c r="J708" s="47" t="s">
        <v>117</v>
      </c>
      <c r="L708" s="72">
        <f>AVERAGE($G$6:G708)</f>
        <v>5441.4708392603134</v>
      </c>
      <c r="M708" s="73">
        <f>AVERAGE($H$6:H708)</f>
        <v>26.091038406827881</v>
      </c>
      <c r="N708" s="86">
        <f>AVERAGE($I$6:I708)</f>
        <v>3899.4472378792761</v>
      </c>
      <c r="P708" s="47">
        <v>703</v>
      </c>
      <c r="Q708" s="71">
        <v>23</v>
      </c>
      <c r="R708" s="72">
        <v>7</v>
      </c>
      <c r="S708" s="73">
        <v>8</v>
      </c>
      <c r="T708" s="72">
        <v>5779</v>
      </c>
      <c r="U708" s="73">
        <v>24</v>
      </c>
      <c r="V708" s="86">
        <v>4222.0141689389829</v>
      </c>
      <c r="W708" s="47" t="s">
        <v>117</v>
      </c>
      <c r="Y708" s="72">
        <f>AVERAGE($T$6:T708)</f>
        <v>6268.1778093883358</v>
      </c>
      <c r="Z708" s="73">
        <f>AVERAGE($U$6:U708)</f>
        <v>26.278805120910384</v>
      </c>
      <c r="AA708" s="86">
        <f>AVERAGE($V$6:V708)</f>
        <v>4727.2727978820458</v>
      </c>
      <c r="AC708" s="47">
        <v>703</v>
      </c>
      <c r="AD708" s="74">
        <v>15</v>
      </c>
      <c r="AE708" s="74">
        <v>8</v>
      </c>
      <c r="AF708" s="73">
        <v>35</v>
      </c>
      <c r="AG708" s="72">
        <v>14996</v>
      </c>
      <c r="AH708" s="73">
        <v>42</v>
      </c>
      <c r="AI708" s="86">
        <v>13459.350051063087</v>
      </c>
      <c r="AJ708" s="47" t="s">
        <v>117</v>
      </c>
      <c r="AM708" s="72">
        <f>AVERAGE($AG$6:AG708)</f>
        <v>9466.5519203413933</v>
      </c>
      <c r="AN708" s="73">
        <f>AVERAGE($AH$6:AH708)</f>
        <v>26.403982930298721</v>
      </c>
      <c r="AO708" s="47">
        <f>AVERAGE($AI$6:AI708)</f>
        <v>7921.6792668314174</v>
      </c>
    </row>
    <row r="709" spans="3:41" x14ac:dyDescent="0.35">
      <c r="C709" s="49">
        <v>704</v>
      </c>
      <c r="D709" s="74">
        <v>10</v>
      </c>
      <c r="E709" s="74">
        <v>8</v>
      </c>
      <c r="F709" s="73">
        <v>20</v>
      </c>
      <c r="G709" s="72">
        <v>4696</v>
      </c>
      <c r="H709" s="73">
        <v>22</v>
      </c>
      <c r="I709" s="86">
        <v>3125.0411536366219</v>
      </c>
      <c r="J709" s="47" t="s">
        <v>117</v>
      </c>
      <c r="L709" s="72">
        <f>AVERAGE($G$6:G709)</f>
        <v>5440.411931818182</v>
      </c>
      <c r="M709" s="73">
        <f>AVERAGE($H$6:H709)</f>
        <v>26.085227272727273</v>
      </c>
      <c r="N709" s="86">
        <f>AVERAGE($I$6:I709)</f>
        <v>3898.3472292368865</v>
      </c>
      <c r="P709" s="47">
        <v>704</v>
      </c>
      <c r="Q709" s="71">
        <v>13</v>
      </c>
      <c r="R709" s="72">
        <v>6</v>
      </c>
      <c r="S709" s="73">
        <v>7</v>
      </c>
      <c r="T709" s="72">
        <v>3442</v>
      </c>
      <c r="U709" s="73">
        <v>14</v>
      </c>
      <c r="V709" s="86">
        <v>1856.4745168871418</v>
      </c>
      <c r="W709" s="47" t="s">
        <v>117</v>
      </c>
      <c r="Y709" s="72">
        <f>AVERAGE($T$6:T709)</f>
        <v>6264.163352272727</v>
      </c>
      <c r="Z709" s="73">
        <f>AVERAGE($U$6:U709)</f>
        <v>26.261363636363637</v>
      </c>
      <c r="AA709" s="86">
        <f>AVERAGE($V$6:V709)</f>
        <v>4723.1949594147236</v>
      </c>
      <c r="AC709" s="47">
        <v>704</v>
      </c>
      <c r="AD709" s="74">
        <v>14</v>
      </c>
      <c r="AE709" s="74">
        <v>2</v>
      </c>
      <c r="AF709" s="73">
        <v>24</v>
      </c>
      <c r="AG709" s="72">
        <v>12674</v>
      </c>
      <c r="AH709" s="73">
        <v>36</v>
      </c>
      <c r="AI709" s="86">
        <v>11188.625947291594</v>
      </c>
      <c r="AJ709" s="47" t="s">
        <v>117</v>
      </c>
      <c r="AM709" s="72">
        <f>AVERAGE($AG$6:AG709)</f>
        <v>9471.107954545454</v>
      </c>
      <c r="AN709" s="73">
        <f>AVERAGE($AH$6:AH709)</f>
        <v>26.417613636363637</v>
      </c>
      <c r="AO709" s="47">
        <f>AVERAGE($AI$6:AI709)</f>
        <v>7926.3198160934353</v>
      </c>
    </row>
    <row r="710" spans="3:41" x14ac:dyDescent="0.35">
      <c r="C710" s="49">
        <v>705</v>
      </c>
      <c r="D710" s="74">
        <v>19</v>
      </c>
      <c r="E710" s="74">
        <v>5</v>
      </c>
      <c r="F710" s="73">
        <v>20</v>
      </c>
      <c r="G710" s="72">
        <v>6985</v>
      </c>
      <c r="H710" s="73">
        <v>34</v>
      </c>
      <c r="I710" s="86">
        <v>5453.2485472739645</v>
      </c>
      <c r="J710" s="47" t="s">
        <v>117</v>
      </c>
      <c r="L710" s="72">
        <f>AVERAGE($G$6:G710)</f>
        <v>5442.6028368794323</v>
      </c>
      <c r="M710" s="73">
        <f>AVERAGE($H$6:H710)</f>
        <v>26.096453900709221</v>
      </c>
      <c r="N710" s="86">
        <f>AVERAGE($I$6:I710)</f>
        <v>3900.5527630213364</v>
      </c>
      <c r="P710" s="47">
        <v>705</v>
      </c>
      <c r="Q710" s="71">
        <v>20</v>
      </c>
      <c r="R710" s="72">
        <v>5</v>
      </c>
      <c r="S710" s="73">
        <v>6</v>
      </c>
      <c r="T710" s="72">
        <v>5015</v>
      </c>
      <c r="U710" s="73">
        <v>21</v>
      </c>
      <c r="V710" s="86">
        <v>3496.7717380958611</v>
      </c>
      <c r="W710" s="47" t="s">
        <v>117</v>
      </c>
      <c r="Y710" s="72">
        <f>AVERAGE($T$6:T710)</f>
        <v>6262.391489361702</v>
      </c>
      <c r="Z710" s="73">
        <f>AVERAGE($U$6:U710)</f>
        <v>26.25390070921986</v>
      </c>
      <c r="AA710" s="86">
        <f>AVERAGE($V$6:V710)</f>
        <v>4721.4553520085974</v>
      </c>
      <c r="AC710" s="47">
        <v>705</v>
      </c>
      <c r="AD710" s="74">
        <v>14</v>
      </c>
      <c r="AE710" s="74">
        <v>6</v>
      </c>
      <c r="AF710" s="73">
        <v>16</v>
      </c>
      <c r="AG710" s="72">
        <v>8622</v>
      </c>
      <c r="AH710" s="73">
        <v>24</v>
      </c>
      <c r="AI710" s="86">
        <v>7126.7326757634419</v>
      </c>
      <c r="AJ710" s="47" t="s">
        <v>117</v>
      </c>
      <c r="AM710" s="72">
        <f>AVERAGE($AG$6:AG710)</f>
        <v>9469.9035460992909</v>
      </c>
      <c r="AN710" s="73">
        <f>AVERAGE($AH$6:AH710)</f>
        <v>26.414184397163119</v>
      </c>
      <c r="AO710" s="47">
        <f>AVERAGE($AI$6:AI710)</f>
        <v>7925.1856499369396</v>
      </c>
    </row>
    <row r="711" spans="3:41" x14ac:dyDescent="0.35">
      <c r="C711" s="49">
        <v>706</v>
      </c>
      <c r="D711" s="74">
        <v>15</v>
      </c>
      <c r="E711" s="74">
        <v>7</v>
      </c>
      <c r="F711" s="73">
        <v>23</v>
      </c>
      <c r="G711" s="72">
        <v>6459</v>
      </c>
      <c r="H711" s="73">
        <v>31</v>
      </c>
      <c r="I711" s="86">
        <v>4916.0360912290007</v>
      </c>
      <c r="J711" s="47" t="s">
        <v>117</v>
      </c>
      <c r="L711" s="72">
        <f>AVERAGE($G$6:G711)</f>
        <v>5444.0424929178471</v>
      </c>
      <c r="M711" s="73">
        <f>AVERAGE($H$6:H711)</f>
        <v>26.103399433427761</v>
      </c>
      <c r="N711" s="86">
        <f>AVERAGE($I$6:I711)</f>
        <v>3901.9911246760216</v>
      </c>
      <c r="P711" s="47">
        <v>706</v>
      </c>
      <c r="Q711" s="71">
        <v>6</v>
      </c>
      <c r="R711" s="72">
        <v>2</v>
      </c>
      <c r="S711" s="73">
        <v>27</v>
      </c>
      <c r="T711" s="72">
        <v>7204</v>
      </c>
      <c r="U711" s="73">
        <v>31</v>
      </c>
      <c r="V711" s="86">
        <v>5713.2201160710174</v>
      </c>
      <c r="W711" s="47" t="s">
        <v>117</v>
      </c>
      <c r="Y711" s="72">
        <f>AVERAGE($T$6:T711)</f>
        <v>6263.7252124645893</v>
      </c>
      <c r="Z711" s="73">
        <f>AVERAGE($U$6:U711)</f>
        <v>26.260623229461757</v>
      </c>
      <c r="AA711" s="86">
        <f>AVERAGE($V$6:V711)</f>
        <v>4722.8601179633606</v>
      </c>
      <c r="AC711" s="47">
        <v>706</v>
      </c>
      <c r="AD711" s="74">
        <v>13</v>
      </c>
      <c r="AE711" s="74">
        <v>10</v>
      </c>
      <c r="AF711" s="73">
        <v>18</v>
      </c>
      <c r="AG711" s="72">
        <v>7720</v>
      </c>
      <c r="AH711" s="73">
        <v>21</v>
      </c>
      <c r="AI711" s="86">
        <v>6177.4604954678862</v>
      </c>
      <c r="AJ711" s="47" t="s">
        <v>117</v>
      </c>
      <c r="AM711" s="72">
        <f>AVERAGE($AG$6:AG711)</f>
        <v>9467.4249291784708</v>
      </c>
      <c r="AN711" s="73">
        <f>AVERAGE($AH$6:AH711)</f>
        <v>26.406515580736542</v>
      </c>
      <c r="AO711" s="47">
        <f>AVERAGE($AI$6:AI711)</f>
        <v>7922.7101185566726</v>
      </c>
    </row>
    <row r="712" spans="3:41" x14ac:dyDescent="0.35">
      <c r="C712" s="49">
        <v>707</v>
      </c>
      <c r="D712" s="74">
        <v>16</v>
      </c>
      <c r="E712" s="74">
        <v>8</v>
      </c>
      <c r="F712" s="73">
        <v>15</v>
      </c>
      <c r="G712" s="72">
        <v>4896</v>
      </c>
      <c r="H712" s="73">
        <v>23</v>
      </c>
      <c r="I712" s="86">
        <v>3368.7365122269493</v>
      </c>
      <c r="J712" s="47" t="s">
        <v>117</v>
      </c>
      <c r="L712" s="72">
        <f>AVERAGE($G$6:G712)</f>
        <v>5443.2673267326736</v>
      </c>
      <c r="M712" s="73">
        <f>AVERAGE($H$6:H712)</f>
        <v>26.099009900990097</v>
      </c>
      <c r="N712" s="86">
        <f>AVERAGE($I$6:I712)</f>
        <v>3901.2368748705771</v>
      </c>
      <c r="P712" s="47">
        <v>707</v>
      </c>
      <c r="Q712" s="71">
        <v>10</v>
      </c>
      <c r="R712" s="72">
        <v>4</v>
      </c>
      <c r="S712" s="73">
        <v>6</v>
      </c>
      <c r="T712" s="72">
        <v>2908</v>
      </c>
      <c r="U712" s="73">
        <v>12</v>
      </c>
      <c r="V712" s="86">
        <v>1340.3083359278651</v>
      </c>
      <c r="W712" s="47" t="s">
        <v>117</v>
      </c>
      <c r="Y712" s="72">
        <f>AVERAGE($T$6:T712)</f>
        <v>6258.9787835926454</v>
      </c>
      <c r="Z712" s="73">
        <f>AVERAGE($U$6:U712)</f>
        <v>26.240452616690241</v>
      </c>
      <c r="AA712" s="86">
        <f>AVERAGE($V$6:V712)</f>
        <v>4718.0757448628856</v>
      </c>
      <c r="AC712" s="47">
        <v>707</v>
      </c>
      <c r="AD712" s="74">
        <v>17</v>
      </c>
      <c r="AE712" s="74">
        <v>4</v>
      </c>
      <c r="AF712" s="73">
        <v>11</v>
      </c>
      <c r="AG712" s="72">
        <v>8548</v>
      </c>
      <c r="AH712" s="73">
        <v>24</v>
      </c>
      <c r="AI712" s="86">
        <v>6991.4161294359455</v>
      </c>
      <c r="AJ712" s="47" t="s">
        <v>117</v>
      </c>
      <c r="AM712" s="72">
        <f>AVERAGE($AG$6:AG712)</f>
        <v>9466.1244695898167</v>
      </c>
      <c r="AN712" s="73">
        <f>AVERAGE($AH$6:AH712)</f>
        <v>26.403111739745402</v>
      </c>
      <c r="AO712" s="47">
        <f>AVERAGE($AI$6:AI712)</f>
        <v>7921.3928710473083</v>
      </c>
    </row>
    <row r="713" spans="3:41" x14ac:dyDescent="0.35">
      <c r="C713" s="49">
        <v>708</v>
      </c>
      <c r="D713" s="74">
        <v>16</v>
      </c>
      <c r="E713" s="74">
        <v>4</v>
      </c>
      <c r="F713" s="73">
        <v>11</v>
      </c>
      <c r="G713" s="72">
        <v>4748</v>
      </c>
      <c r="H713" s="73">
        <v>23</v>
      </c>
      <c r="I713" s="86">
        <v>3196.0991731069425</v>
      </c>
      <c r="J713" s="47" t="s">
        <v>117</v>
      </c>
      <c r="L713" s="72">
        <f>AVERAGE($G$6:G713)</f>
        <v>5442.2853107344636</v>
      </c>
      <c r="M713" s="73">
        <f>AVERAGE($H$6:H713)</f>
        <v>26.094632768361581</v>
      </c>
      <c r="N713" s="86">
        <f>AVERAGE($I$6:I713)</f>
        <v>3900.2409176646961</v>
      </c>
      <c r="P713" s="47">
        <v>708</v>
      </c>
      <c r="Q713" s="71">
        <v>19</v>
      </c>
      <c r="R713" s="72">
        <v>6</v>
      </c>
      <c r="S713" s="73">
        <v>22</v>
      </c>
      <c r="T713" s="72">
        <v>8272</v>
      </c>
      <c r="U713" s="73">
        <v>35</v>
      </c>
      <c r="V713" s="86">
        <v>6723.2001613607163</v>
      </c>
      <c r="W713" s="47" t="s">
        <v>117</v>
      </c>
      <c r="Y713" s="72">
        <f>AVERAGE($T$6:T713)</f>
        <v>6261.8220338983047</v>
      </c>
      <c r="Z713" s="73">
        <f>AVERAGE($U$6:U713)</f>
        <v>26.252824858757062</v>
      </c>
      <c r="AA713" s="86">
        <f>AVERAGE($V$6:V713)</f>
        <v>4720.9078414963569</v>
      </c>
      <c r="AC713" s="47">
        <v>708</v>
      </c>
      <c r="AD713" s="74">
        <v>17</v>
      </c>
      <c r="AE713" s="74">
        <v>7</v>
      </c>
      <c r="AF713" s="73">
        <v>16</v>
      </c>
      <c r="AG713" s="72">
        <v>9359</v>
      </c>
      <c r="AH713" s="73">
        <v>26</v>
      </c>
      <c r="AI713" s="86">
        <v>7814.4437455363859</v>
      </c>
      <c r="AJ713" s="47" t="s">
        <v>117</v>
      </c>
      <c r="AM713" s="72">
        <f>AVERAGE($AG$6:AG713)</f>
        <v>9465.973163841807</v>
      </c>
      <c r="AN713" s="73">
        <f>AVERAGE($AH$6:AH713)</f>
        <v>26.402542372881356</v>
      </c>
      <c r="AO713" s="47">
        <f>AVERAGE($AI$6:AI713)</f>
        <v>7921.2418129604284</v>
      </c>
    </row>
    <row r="714" spans="3:41" x14ac:dyDescent="0.35">
      <c r="C714" s="49">
        <v>709</v>
      </c>
      <c r="D714" s="74">
        <v>8</v>
      </c>
      <c r="E714" s="74">
        <v>2</v>
      </c>
      <c r="F714" s="73">
        <v>10</v>
      </c>
      <c r="G714" s="72">
        <v>3274</v>
      </c>
      <c r="H714" s="73">
        <v>16</v>
      </c>
      <c r="I714" s="86">
        <v>1711.5523517600047</v>
      </c>
      <c r="J714" s="47" t="s">
        <v>117</v>
      </c>
      <c r="L714" s="72">
        <f>AVERAGE($G$6:G714)</f>
        <v>5439.2270803949223</v>
      </c>
      <c r="M714" s="73">
        <f>AVERAGE($H$6:H714)</f>
        <v>26.080394922425953</v>
      </c>
      <c r="N714" s="86">
        <f>AVERAGE($I$6:I714)</f>
        <v>3897.1539098143371</v>
      </c>
      <c r="P714" s="47">
        <v>709</v>
      </c>
      <c r="Q714" s="71">
        <v>20</v>
      </c>
      <c r="R714" s="72">
        <v>5</v>
      </c>
      <c r="S714" s="73">
        <v>31</v>
      </c>
      <c r="T714" s="72">
        <v>10765</v>
      </c>
      <c r="U714" s="73">
        <v>46</v>
      </c>
      <c r="V714" s="86">
        <v>9214.30059545933</v>
      </c>
      <c r="W714" s="47" t="s">
        <v>117</v>
      </c>
      <c r="Y714" s="72">
        <f>AVERAGE($T$6:T714)</f>
        <v>6268.1734837799722</v>
      </c>
      <c r="Z714" s="73">
        <f>AVERAGE($U$6:U714)</f>
        <v>26.28067700987306</v>
      </c>
      <c r="AA714" s="86">
        <f>AVERAGE($V$6:V714)</f>
        <v>4727.2454899504655</v>
      </c>
      <c r="AC714" s="47">
        <v>709</v>
      </c>
      <c r="AD714" s="74">
        <v>18</v>
      </c>
      <c r="AE714" s="74">
        <v>4</v>
      </c>
      <c r="AF714" s="73">
        <v>4</v>
      </c>
      <c r="AG714" s="72">
        <v>6448</v>
      </c>
      <c r="AH714" s="73">
        <v>18</v>
      </c>
      <c r="AI714" s="86">
        <v>4891.4390632309778</v>
      </c>
      <c r="AJ714" s="47" t="s">
        <v>117</v>
      </c>
      <c r="AM714" s="72">
        <f>AVERAGE($AG$6:AG714)</f>
        <v>9461.7165021156561</v>
      </c>
      <c r="AN714" s="73">
        <f>AVERAGE($AH$6:AH714)</f>
        <v>26.390691114245417</v>
      </c>
      <c r="AO714" s="47">
        <f>AVERAGE($AI$6:AI714)</f>
        <v>7916.9684663458593</v>
      </c>
    </row>
    <row r="715" spans="3:41" x14ac:dyDescent="0.35">
      <c r="C715" s="49">
        <v>710</v>
      </c>
      <c r="D715" s="74">
        <v>14</v>
      </c>
      <c r="E715" s="74">
        <v>9</v>
      </c>
      <c r="F715" s="73">
        <v>1</v>
      </c>
      <c r="G715" s="72">
        <v>1533</v>
      </c>
      <c r="H715" s="73">
        <v>6</v>
      </c>
      <c r="I715" s="86">
        <v>22.41147684940961</v>
      </c>
      <c r="J715" s="47" t="s">
        <v>117</v>
      </c>
      <c r="L715" s="72">
        <f>AVERAGE($G$6:G715)</f>
        <v>5433.7253521126759</v>
      </c>
      <c r="M715" s="73">
        <f>AVERAGE($H$6:H715)</f>
        <v>26.052112676056339</v>
      </c>
      <c r="N715" s="86">
        <f>AVERAGE($I$6:I715)</f>
        <v>3891.6965261059358</v>
      </c>
      <c r="P715" s="47">
        <v>710</v>
      </c>
      <c r="Q715" s="71">
        <v>19</v>
      </c>
      <c r="R715" s="72">
        <v>5</v>
      </c>
      <c r="S715" s="73">
        <v>12</v>
      </c>
      <c r="T715" s="72">
        <v>6165</v>
      </c>
      <c r="U715" s="73">
        <v>26</v>
      </c>
      <c r="V715" s="86">
        <v>4657.1954569762056</v>
      </c>
      <c r="W715" s="47" t="s">
        <v>117</v>
      </c>
      <c r="Y715" s="72">
        <f>AVERAGE($T$6:T715)</f>
        <v>6268.0281690140846</v>
      </c>
      <c r="Z715" s="73">
        <f>AVERAGE($U$6:U715)</f>
        <v>26.280281690140846</v>
      </c>
      <c r="AA715" s="86">
        <f>AVERAGE($V$6:V715)</f>
        <v>4727.1468279321916</v>
      </c>
      <c r="AC715" s="47">
        <v>710</v>
      </c>
      <c r="AD715" s="74">
        <v>15</v>
      </c>
      <c r="AE715" s="74">
        <v>2</v>
      </c>
      <c r="AF715" s="73">
        <v>2</v>
      </c>
      <c r="AG715" s="72">
        <v>5324</v>
      </c>
      <c r="AH715" s="73">
        <v>15</v>
      </c>
      <c r="AI715" s="86">
        <v>3797.195538328433</v>
      </c>
      <c r="AJ715" s="47" t="s">
        <v>117</v>
      </c>
      <c r="AM715" s="72">
        <f>AVERAGE($AG$6:AG715)</f>
        <v>9455.8887323943654</v>
      </c>
      <c r="AN715" s="73">
        <f>AVERAGE($AH$6:AH715)</f>
        <v>26.374647887323945</v>
      </c>
      <c r="AO715" s="47">
        <f>AVERAGE($AI$6:AI715)</f>
        <v>7911.1659692641442</v>
      </c>
    </row>
    <row r="716" spans="3:41" x14ac:dyDescent="0.35">
      <c r="C716" s="49">
        <v>711</v>
      </c>
      <c r="D716" s="74">
        <v>18</v>
      </c>
      <c r="E716" s="74">
        <v>6</v>
      </c>
      <c r="F716" s="73">
        <v>20</v>
      </c>
      <c r="G716" s="72">
        <v>6622</v>
      </c>
      <c r="H716" s="73">
        <v>32</v>
      </c>
      <c r="I716" s="86">
        <v>5052.6479034652157</v>
      </c>
      <c r="J716" s="47" t="s">
        <v>117</v>
      </c>
      <c r="L716" s="72">
        <f>AVERAGE($G$6:G716)</f>
        <v>5435.3966244725734</v>
      </c>
      <c r="M716" s="73">
        <f>AVERAGE($H$6:H716)</f>
        <v>26.060478199718705</v>
      </c>
      <c r="N716" s="86">
        <f>AVERAGE($I$6:I716)</f>
        <v>3893.3293691120671</v>
      </c>
      <c r="P716" s="47">
        <v>711</v>
      </c>
      <c r="Q716" s="71">
        <v>15</v>
      </c>
      <c r="R716" s="72">
        <v>6</v>
      </c>
      <c r="S716" s="73">
        <v>14</v>
      </c>
      <c r="T716" s="72">
        <v>5512</v>
      </c>
      <c r="U716" s="73">
        <v>23</v>
      </c>
      <c r="V716" s="86">
        <v>3919.9403550327611</v>
      </c>
      <c r="W716" s="47" t="s">
        <v>117</v>
      </c>
      <c r="Y716" s="72">
        <f>AVERAGE($T$6:T716)</f>
        <v>6266.9648382559772</v>
      </c>
      <c r="Z716" s="73">
        <f>AVERAGE($U$6:U716)</f>
        <v>26.275668073136426</v>
      </c>
      <c r="AA716" s="86">
        <f>AVERAGE($V$6:V716)</f>
        <v>4726.0115164372564</v>
      </c>
      <c r="AC716" s="47">
        <v>711</v>
      </c>
      <c r="AD716" s="74">
        <v>15</v>
      </c>
      <c r="AE716" s="74">
        <v>4</v>
      </c>
      <c r="AF716" s="73">
        <v>17</v>
      </c>
      <c r="AG716" s="72">
        <v>9948</v>
      </c>
      <c r="AH716" s="73">
        <v>28</v>
      </c>
      <c r="AI716" s="86">
        <v>8402.3488194071142</v>
      </c>
      <c r="AJ716" s="47" t="s">
        <v>117</v>
      </c>
      <c r="AM716" s="72">
        <f>AVERAGE($AG$6:AG716)</f>
        <v>9456.5808720112509</v>
      </c>
      <c r="AN716" s="73">
        <f>AVERAGE($AH$6:AH716)</f>
        <v>26.376933895921237</v>
      </c>
      <c r="AO716" s="47">
        <f>AVERAGE($AI$6:AI716)</f>
        <v>7911.8568030899423</v>
      </c>
    </row>
    <row r="717" spans="3:41" x14ac:dyDescent="0.35">
      <c r="C717" s="49">
        <v>712</v>
      </c>
      <c r="D717" s="74">
        <v>20</v>
      </c>
      <c r="E717" s="74">
        <v>4</v>
      </c>
      <c r="F717" s="73">
        <v>21</v>
      </c>
      <c r="G717" s="72">
        <v>7548</v>
      </c>
      <c r="H717" s="73">
        <v>37</v>
      </c>
      <c r="I717" s="86">
        <v>6023.9720268268302</v>
      </c>
      <c r="J717" s="47" t="s">
        <v>117</v>
      </c>
      <c r="L717" s="72">
        <f>AVERAGE($G$6:G717)</f>
        <v>5438.3637640449442</v>
      </c>
      <c r="M717" s="73">
        <f>AVERAGE($H$6:H717)</f>
        <v>26.075842696629213</v>
      </c>
      <c r="N717" s="86">
        <f>AVERAGE($I$6:I717)</f>
        <v>3896.3218447549252</v>
      </c>
      <c r="P717" s="47">
        <v>712</v>
      </c>
      <c r="Q717" s="71">
        <v>8</v>
      </c>
      <c r="R717" s="72">
        <v>3</v>
      </c>
      <c r="S717" s="73">
        <v>5</v>
      </c>
      <c r="T717" s="72">
        <v>2411</v>
      </c>
      <c r="U717" s="73">
        <v>10</v>
      </c>
      <c r="V717" s="86">
        <v>839.13643542096997</v>
      </c>
      <c r="W717" s="47" t="s">
        <v>117</v>
      </c>
      <c r="Y717" s="72">
        <f>AVERAGE($T$6:T717)</f>
        <v>6261.5491573033705</v>
      </c>
      <c r="Z717" s="73">
        <f>AVERAGE($U$6:U717)</f>
        <v>26.252808988764045</v>
      </c>
      <c r="AA717" s="86">
        <f>AVERAGE($V$6:V717)</f>
        <v>4720.5524222223457</v>
      </c>
      <c r="AC717" s="47">
        <v>712</v>
      </c>
      <c r="AD717" s="74">
        <v>14</v>
      </c>
      <c r="AE717" s="74">
        <v>6</v>
      </c>
      <c r="AF717" s="73">
        <v>32</v>
      </c>
      <c r="AG717" s="72">
        <v>14222</v>
      </c>
      <c r="AH717" s="73">
        <v>40</v>
      </c>
      <c r="AI717" s="86">
        <v>12674.264131306198</v>
      </c>
      <c r="AJ717" s="47" t="s">
        <v>117</v>
      </c>
      <c r="AM717" s="72">
        <f>AVERAGE($AG$6:AG717)</f>
        <v>9463.2738764044952</v>
      </c>
      <c r="AN717" s="73">
        <f>AVERAGE($AH$6:AH717)</f>
        <v>26.396067415730336</v>
      </c>
      <c r="AO717" s="47">
        <f>AVERAGE($AI$6:AI717)</f>
        <v>7918.5455774273241</v>
      </c>
    </row>
    <row r="718" spans="3:41" x14ac:dyDescent="0.35">
      <c r="C718" s="49">
        <v>713</v>
      </c>
      <c r="D718" s="74">
        <v>10</v>
      </c>
      <c r="E718" s="74">
        <v>4</v>
      </c>
      <c r="F718" s="73">
        <v>4</v>
      </c>
      <c r="G718" s="72">
        <v>2148</v>
      </c>
      <c r="H718" s="73">
        <v>10</v>
      </c>
      <c r="I718" s="86">
        <v>648.82305201142799</v>
      </c>
      <c r="J718" s="47" t="s">
        <v>117</v>
      </c>
      <c r="L718" s="72">
        <f>AVERAGE($G$6:G718)</f>
        <v>5433.7489481065923</v>
      </c>
      <c r="M718" s="73">
        <f>AVERAGE($H$6:H718)</f>
        <v>26.053295932678822</v>
      </c>
      <c r="N718" s="86">
        <f>AVERAGE($I$6:I718)</f>
        <v>3891.7671479909091</v>
      </c>
      <c r="P718" s="47">
        <v>713</v>
      </c>
      <c r="Q718" s="71">
        <v>9</v>
      </c>
      <c r="R718" s="72">
        <v>8</v>
      </c>
      <c r="S718" s="73">
        <v>28</v>
      </c>
      <c r="T718" s="72">
        <v>6966</v>
      </c>
      <c r="U718" s="73">
        <v>29</v>
      </c>
      <c r="V718" s="86">
        <v>5494.6339530739524</v>
      </c>
      <c r="W718" s="47" t="s">
        <v>117</v>
      </c>
      <c r="Y718" s="72">
        <f>AVERAGE($T$6:T718)</f>
        <v>6262.5371669004207</v>
      </c>
      <c r="Z718" s="73">
        <f>AVERAGE($U$6:U718)</f>
        <v>26.256661991584853</v>
      </c>
      <c r="AA718" s="86">
        <f>AVERAGE($V$6:V718)</f>
        <v>4721.638090568561</v>
      </c>
      <c r="AC718" s="47">
        <v>713</v>
      </c>
      <c r="AD718" s="74">
        <v>15</v>
      </c>
      <c r="AE718" s="74">
        <v>13</v>
      </c>
      <c r="AF718" s="73">
        <v>13</v>
      </c>
      <c r="AG718" s="72">
        <v>5731</v>
      </c>
      <c r="AH718" s="73">
        <v>15</v>
      </c>
      <c r="AI718" s="86">
        <v>4299.8068148663078</v>
      </c>
      <c r="AJ718" s="47" t="s">
        <v>117</v>
      </c>
      <c r="AM718" s="72">
        <f>AVERAGE($AG$6:AG718)</f>
        <v>9458.0392706872371</v>
      </c>
      <c r="AN718" s="73">
        <f>AVERAGE($AH$6:AH718)</f>
        <v>26.380084151472651</v>
      </c>
      <c r="AO718" s="47">
        <f>AVERAGE($AI$6:AI718)</f>
        <v>7913.4702074938577</v>
      </c>
    </row>
    <row r="719" spans="3:41" x14ac:dyDescent="0.35">
      <c r="C719" s="49">
        <v>714</v>
      </c>
      <c r="D719" s="74">
        <v>12</v>
      </c>
      <c r="E719" s="74">
        <v>7</v>
      </c>
      <c r="F719" s="73">
        <v>0</v>
      </c>
      <c r="G719" s="72">
        <v>1259</v>
      </c>
      <c r="H719" s="73">
        <v>5</v>
      </c>
      <c r="I719" s="86">
        <v>-270.68265451519483</v>
      </c>
      <c r="J719" s="47" t="s">
        <v>117</v>
      </c>
      <c r="L719" s="72">
        <f>AVERAGE($G$6:G719)</f>
        <v>5427.9019607843138</v>
      </c>
      <c r="M719" s="73">
        <f>AVERAGE($H$6:H719)</f>
        <v>26.023809523809526</v>
      </c>
      <c r="N719" s="86">
        <f>AVERAGE($I$6:I719)</f>
        <v>3885.9373863627488</v>
      </c>
      <c r="P719" s="47">
        <v>714</v>
      </c>
      <c r="Q719" s="71">
        <v>12</v>
      </c>
      <c r="R719" s="72">
        <v>4</v>
      </c>
      <c r="S719" s="73">
        <v>3</v>
      </c>
      <c r="T719" s="72">
        <v>2678</v>
      </c>
      <c r="U719" s="73">
        <v>11</v>
      </c>
      <c r="V719" s="86">
        <v>1159.8741717305211</v>
      </c>
      <c r="W719" s="47" t="s">
        <v>117</v>
      </c>
      <c r="Y719" s="72">
        <f>AVERAGE($T$6:T719)</f>
        <v>6257.5168067226887</v>
      </c>
      <c r="Z719" s="73">
        <f>AVERAGE($U$6:U719)</f>
        <v>26.235294117647058</v>
      </c>
      <c r="AA719" s="86">
        <f>AVERAGE($V$6:V719)</f>
        <v>4716.6496256962391</v>
      </c>
      <c r="AC719" s="47">
        <v>714</v>
      </c>
      <c r="AD719" s="74">
        <v>17</v>
      </c>
      <c r="AE719" s="74">
        <v>3</v>
      </c>
      <c r="AF719" s="73">
        <v>10</v>
      </c>
      <c r="AG719" s="72">
        <v>8511</v>
      </c>
      <c r="AH719" s="73">
        <v>24</v>
      </c>
      <c r="AI719" s="86">
        <v>6949.5059718055945</v>
      </c>
      <c r="AJ719" s="47" t="s">
        <v>117</v>
      </c>
      <c r="AM719" s="72">
        <f>AVERAGE($AG$6:AG719)</f>
        <v>9456.712885154062</v>
      </c>
      <c r="AN719" s="73">
        <f>AVERAGE($AH$6:AH719)</f>
        <v>26.376750700280112</v>
      </c>
      <c r="AO719" s="47">
        <f>AVERAGE($AI$6:AI719)</f>
        <v>7912.1201175279075</v>
      </c>
    </row>
    <row r="720" spans="3:41" x14ac:dyDescent="0.35">
      <c r="C720" s="49">
        <v>715</v>
      </c>
      <c r="D720" s="74">
        <v>12</v>
      </c>
      <c r="E720" s="74">
        <v>5</v>
      </c>
      <c r="F720" s="73">
        <v>3</v>
      </c>
      <c r="G720" s="72">
        <v>2185</v>
      </c>
      <c r="H720" s="73">
        <v>10</v>
      </c>
      <c r="I720" s="86">
        <v>636.07844636005416</v>
      </c>
      <c r="J720" s="47" t="s">
        <v>117</v>
      </c>
      <c r="L720" s="72">
        <f>AVERAGE($G$6:G720)</f>
        <v>5423.3664335664334</v>
      </c>
      <c r="M720" s="73">
        <f>AVERAGE($H$6:H720)</f>
        <v>26.001398601398602</v>
      </c>
      <c r="N720" s="86">
        <f>AVERAGE($I$6:I720)</f>
        <v>3881.3921291040037</v>
      </c>
      <c r="P720" s="47">
        <v>715</v>
      </c>
      <c r="Q720" s="71">
        <v>17</v>
      </c>
      <c r="R720" s="72">
        <v>6</v>
      </c>
      <c r="S720" s="73">
        <v>32</v>
      </c>
      <c r="T720" s="72">
        <v>10112</v>
      </c>
      <c r="U720" s="73">
        <v>43</v>
      </c>
      <c r="V720" s="86">
        <v>8563.9487372159565</v>
      </c>
      <c r="W720" s="47" t="s">
        <v>117</v>
      </c>
      <c r="Y720" s="72">
        <f>AVERAGE($T$6:T720)</f>
        <v>6262.9076923076927</v>
      </c>
      <c r="Z720" s="73">
        <f>AVERAGE($U$6:U720)</f>
        <v>26.25874125874126</v>
      </c>
      <c r="AA720" s="86">
        <f>AVERAGE($V$6:V720)</f>
        <v>4722.0304636144492</v>
      </c>
      <c r="AC720" s="47">
        <v>715</v>
      </c>
      <c r="AD720" s="74">
        <v>20</v>
      </c>
      <c r="AE720" s="74">
        <v>10</v>
      </c>
      <c r="AF720" s="73">
        <v>30</v>
      </c>
      <c r="AG720" s="72">
        <v>14370</v>
      </c>
      <c r="AH720" s="73">
        <v>40</v>
      </c>
      <c r="AI720" s="86">
        <v>12835.234306581824</v>
      </c>
      <c r="AJ720" s="47" t="s">
        <v>117</v>
      </c>
      <c r="AM720" s="72">
        <f>AVERAGE($AG$6:AG720)</f>
        <v>9463.584615384616</v>
      </c>
      <c r="AN720" s="73">
        <f>AVERAGE($AH$6:AH720)</f>
        <v>26.395804195804196</v>
      </c>
      <c r="AO720" s="47">
        <f>AVERAGE($AI$6:AI720)</f>
        <v>7919.0055919181932</v>
      </c>
    </row>
    <row r="721" spans="3:41" x14ac:dyDescent="0.35">
      <c r="C721" s="49">
        <v>716</v>
      </c>
      <c r="D721" s="74">
        <v>13</v>
      </c>
      <c r="E721" s="74">
        <v>3</v>
      </c>
      <c r="F721" s="73">
        <v>21</v>
      </c>
      <c r="G721" s="72">
        <v>6311</v>
      </c>
      <c r="H721" s="73">
        <v>31</v>
      </c>
      <c r="I721" s="86">
        <v>4797.8296506778997</v>
      </c>
      <c r="J721" s="47" t="s">
        <v>117</v>
      </c>
      <c r="L721" s="72">
        <f>AVERAGE($G$6:G721)</f>
        <v>5424.6061452513968</v>
      </c>
      <c r="M721" s="73">
        <f>AVERAGE($H$6:H721)</f>
        <v>26.008379888268156</v>
      </c>
      <c r="N721" s="86">
        <f>AVERAGE($I$6:I721)</f>
        <v>3882.6720697765927</v>
      </c>
      <c r="P721" s="47">
        <v>716</v>
      </c>
      <c r="Q721" s="71">
        <v>14</v>
      </c>
      <c r="R721" s="72">
        <v>2</v>
      </c>
      <c r="S721" s="73">
        <v>15</v>
      </c>
      <c r="T721" s="72">
        <v>6284</v>
      </c>
      <c r="U721" s="73">
        <v>27</v>
      </c>
      <c r="V721" s="86">
        <v>4738.9229077319596</v>
      </c>
      <c r="W721" s="47" t="s">
        <v>117</v>
      </c>
      <c r="Y721" s="72">
        <f>AVERAGE($T$6:T721)</f>
        <v>6262.9371508379891</v>
      </c>
      <c r="Z721" s="73">
        <f>AVERAGE($U$6:U721)</f>
        <v>26.259776536312849</v>
      </c>
      <c r="AA721" s="86">
        <f>AVERAGE($V$6:V721)</f>
        <v>4722.0540564134953</v>
      </c>
      <c r="AC721" s="47">
        <v>716</v>
      </c>
      <c r="AD721" s="74">
        <v>11</v>
      </c>
      <c r="AE721" s="74">
        <v>3</v>
      </c>
      <c r="AF721" s="73">
        <v>20</v>
      </c>
      <c r="AG721" s="72">
        <v>9911</v>
      </c>
      <c r="AH721" s="73">
        <v>28</v>
      </c>
      <c r="AI721" s="86">
        <v>8369.7991815169062</v>
      </c>
      <c r="AJ721" s="47" t="s">
        <v>117</v>
      </c>
      <c r="AM721" s="72">
        <f>AVERAGE($AG$6:AG721)</f>
        <v>9464.2094972067043</v>
      </c>
      <c r="AN721" s="73">
        <f>AVERAGE($AH$6:AH721)</f>
        <v>26.398044692737429</v>
      </c>
      <c r="AO721" s="47">
        <f>AVERAGE($AI$6:AI721)</f>
        <v>7919.635191903667</v>
      </c>
    </row>
    <row r="722" spans="3:41" x14ac:dyDescent="0.35">
      <c r="C722" s="49">
        <v>717</v>
      </c>
      <c r="D722" s="74">
        <v>18</v>
      </c>
      <c r="E722" s="74">
        <v>5</v>
      </c>
      <c r="F722" s="73">
        <v>27</v>
      </c>
      <c r="G722" s="72">
        <v>8185</v>
      </c>
      <c r="H722" s="73">
        <v>40</v>
      </c>
      <c r="I722" s="86">
        <v>6646.9269986377831</v>
      </c>
      <c r="J722" s="47" t="s">
        <v>117</v>
      </c>
      <c r="L722" s="72">
        <f>AVERAGE($G$6:G722)</f>
        <v>5428.4560669456068</v>
      </c>
      <c r="M722" s="73">
        <f>AVERAGE($H$6:H722)</f>
        <v>26.027894002789399</v>
      </c>
      <c r="N722" s="86">
        <f>AVERAGE($I$6:I722)</f>
        <v>3886.5273765114057</v>
      </c>
      <c r="P722" s="47">
        <v>717</v>
      </c>
      <c r="Q722" s="71">
        <v>15</v>
      </c>
      <c r="R722" s="72">
        <v>9</v>
      </c>
      <c r="S722" s="73">
        <v>33</v>
      </c>
      <c r="T722" s="72">
        <v>9303</v>
      </c>
      <c r="U722" s="73">
        <v>39</v>
      </c>
      <c r="V722" s="86">
        <v>7708.5006659641012</v>
      </c>
      <c r="W722" s="47" t="s">
        <v>117</v>
      </c>
      <c r="Y722" s="72">
        <f>AVERAGE($T$6:T722)</f>
        <v>6267.1771269177125</v>
      </c>
      <c r="Z722" s="73">
        <f>AVERAGE($U$6:U722)</f>
        <v>26.277545327754531</v>
      </c>
      <c r="AA722" s="86">
        <f>AVERAGE($V$6:V722)</f>
        <v>4726.2192539163561</v>
      </c>
      <c r="AC722" s="47">
        <v>717</v>
      </c>
      <c r="AD722" s="74">
        <v>15</v>
      </c>
      <c r="AE722" s="74">
        <v>5</v>
      </c>
      <c r="AF722" s="73">
        <v>27</v>
      </c>
      <c r="AG722" s="72">
        <v>13135</v>
      </c>
      <c r="AH722" s="73">
        <v>37</v>
      </c>
      <c r="AI722" s="86">
        <v>11590.795064017257</v>
      </c>
      <c r="AJ722" s="47" t="s">
        <v>117</v>
      </c>
      <c r="AM722" s="72">
        <f>AVERAGE($AG$6:AG722)</f>
        <v>9469.3291492329154</v>
      </c>
      <c r="AN722" s="73">
        <f>AVERAGE($AH$6:AH722)</f>
        <v>26.412831241283126</v>
      </c>
      <c r="AO722" s="47">
        <f>AVERAGE($AI$6:AI722)</f>
        <v>7924.7553590893203</v>
      </c>
    </row>
    <row r="723" spans="3:41" x14ac:dyDescent="0.35">
      <c r="C723" s="49">
        <v>718</v>
      </c>
      <c r="D723" s="74">
        <v>14</v>
      </c>
      <c r="E723" s="74">
        <v>6</v>
      </c>
      <c r="F723" s="73">
        <v>7</v>
      </c>
      <c r="G723" s="72">
        <v>3222</v>
      </c>
      <c r="H723" s="73">
        <v>15</v>
      </c>
      <c r="I723" s="86">
        <v>1678.2425254271834</v>
      </c>
      <c r="J723" s="47" t="s">
        <v>117</v>
      </c>
      <c r="L723" s="72">
        <f>AVERAGE($G$6:G723)</f>
        <v>5425.3830083565463</v>
      </c>
      <c r="M723" s="73">
        <f>AVERAGE($H$6:H723)</f>
        <v>26.012534818941504</v>
      </c>
      <c r="N723" s="86">
        <f>AVERAGE($I$6:I723)</f>
        <v>3883.4517708692269</v>
      </c>
      <c r="P723" s="47">
        <v>718</v>
      </c>
      <c r="Q723" s="71">
        <v>17</v>
      </c>
      <c r="R723" s="72">
        <v>2</v>
      </c>
      <c r="S723" s="73">
        <v>16</v>
      </c>
      <c r="T723" s="72">
        <v>7204</v>
      </c>
      <c r="U723" s="73">
        <v>31</v>
      </c>
      <c r="V723" s="86">
        <v>5657.436457130113</v>
      </c>
      <c r="W723" s="47" t="s">
        <v>117</v>
      </c>
      <c r="Y723" s="72">
        <f>AVERAGE($T$6:T723)</f>
        <v>6268.4818941504182</v>
      </c>
      <c r="Z723" s="73">
        <f>AVERAGE($U$6:U723)</f>
        <v>26.284122562674096</v>
      </c>
      <c r="AA723" s="86">
        <f>AVERAGE($V$6:V723)</f>
        <v>4727.5162138094111</v>
      </c>
      <c r="AC723" s="47">
        <v>718</v>
      </c>
      <c r="AD723" s="74">
        <v>14</v>
      </c>
      <c r="AE723" s="74">
        <v>6</v>
      </c>
      <c r="AF723" s="73">
        <v>29</v>
      </c>
      <c r="AG723" s="72">
        <v>13172</v>
      </c>
      <c r="AH723" s="73">
        <v>37</v>
      </c>
      <c r="AI723" s="86">
        <v>11624.380702068742</v>
      </c>
      <c r="AJ723" s="47" t="s">
        <v>117</v>
      </c>
      <c r="AM723" s="72">
        <f>AVERAGE($AG$6:AG723)</f>
        <v>9474.4860724233986</v>
      </c>
      <c r="AN723" s="73">
        <f>AVERAGE($AH$6:AH723)</f>
        <v>26.427576601671309</v>
      </c>
      <c r="AO723" s="47">
        <f>AVERAGE($AI$6:AI723)</f>
        <v>7929.9080406255034</v>
      </c>
    </row>
    <row r="724" spans="3:41" x14ac:dyDescent="0.35">
      <c r="C724" s="49">
        <v>719</v>
      </c>
      <c r="D724" s="74">
        <v>15</v>
      </c>
      <c r="E724" s="74">
        <v>9</v>
      </c>
      <c r="F724" s="73">
        <v>33</v>
      </c>
      <c r="G724" s="72">
        <v>8133</v>
      </c>
      <c r="H724" s="73">
        <v>39</v>
      </c>
      <c r="I724" s="86">
        <v>6619.4959280437724</v>
      </c>
      <c r="J724" s="47" t="s">
        <v>117</v>
      </c>
      <c r="L724" s="72">
        <f>AVERAGE($G$6:G724)</f>
        <v>5429.1488178025038</v>
      </c>
      <c r="M724" s="73">
        <f>AVERAGE($H$6:H724)</f>
        <v>26.030598052851182</v>
      </c>
      <c r="N724" s="86">
        <f>AVERAGE($I$6:I724)</f>
        <v>3887.2571174021546</v>
      </c>
      <c r="P724" s="47">
        <v>719</v>
      </c>
      <c r="Q724" s="71">
        <v>10</v>
      </c>
      <c r="R724" s="72">
        <v>5</v>
      </c>
      <c r="S724" s="73">
        <v>24</v>
      </c>
      <c r="T724" s="72">
        <v>6855</v>
      </c>
      <c r="U724" s="73">
        <v>29</v>
      </c>
      <c r="V724" s="86">
        <v>5230.4621842538654</v>
      </c>
      <c r="W724" s="47" t="s">
        <v>117</v>
      </c>
      <c r="Y724" s="72">
        <f>AVERAGE($T$6:T724)</f>
        <v>6269.2976356050067</v>
      </c>
      <c r="Z724" s="73">
        <f>AVERAGE($U$6:U724)</f>
        <v>26.287899860917943</v>
      </c>
      <c r="AA724" s="86">
        <f>AVERAGE($V$6:V724)</f>
        <v>4728.2157214178178</v>
      </c>
      <c r="AC724" s="47">
        <v>719</v>
      </c>
      <c r="AD724" s="74">
        <v>18</v>
      </c>
      <c r="AE724" s="74">
        <v>4</v>
      </c>
      <c r="AF724" s="73">
        <v>31</v>
      </c>
      <c r="AG724" s="72">
        <v>15898</v>
      </c>
      <c r="AH724" s="73">
        <v>45</v>
      </c>
      <c r="AI724" s="86">
        <v>14316.051804178413</v>
      </c>
      <c r="AJ724" s="47" t="s">
        <v>117</v>
      </c>
      <c r="AM724" s="72">
        <f>AVERAGE($AG$6:AG724)</f>
        <v>9483.4200278164117</v>
      </c>
      <c r="AN724" s="73">
        <f>AVERAGE($AH$6:AH724)</f>
        <v>26.453407510431155</v>
      </c>
      <c r="AO724" s="47">
        <f>AVERAGE($AI$6:AI724)</f>
        <v>7938.7900208251604</v>
      </c>
    </row>
    <row r="725" spans="3:41" x14ac:dyDescent="0.35">
      <c r="C725" s="49">
        <v>720</v>
      </c>
      <c r="D725" s="74">
        <v>13</v>
      </c>
      <c r="E725" s="74">
        <v>3</v>
      </c>
      <c r="F725" s="73">
        <v>10</v>
      </c>
      <c r="G725" s="72">
        <v>4111</v>
      </c>
      <c r="H725" s="73">
        <v>20</v>
      </c>
      <c r="I725" s="86">
        <v>2557.4659601227154</v>
      </c>
      <c r="J725" s="47" t="s">
        <v>117</v>
      </c>
      <c r="L725" s="72">
        <f>AVERAGE($G$6:G725)</f>
        <v>5427.3180555555555</v>
      </c>
      <c r="M725" s="73">
        <f>AVERAGE($H$6:H725)</f>
        <v>26.022222222222222</v>
      </c>
      <c r="N725" s="86">
        <f>AVERAGE($I$6:I725)</f>
        <v>3885.410185239266</v>
      </c>
      <c r="P725" s="47">
        <v>720</v>
      </c>
      <c r="Q725" s="71">
        <v>20</v>
      </c>
      <c r="R725" s="72">
        <v>7</v>
      </c>
      <c r="S725" s="73">
        <v>18</v>
      </c>
      <c r="T725" s="72">
        <v>7389</v>
      </c>
      <c r="U725" s="73">
        <v>31</v>
      </c>
      <c r="V725" s="86">
        <v>5860.4523466274259</v>
      </c>
      <c r="W725" s="47" t="s">
        <v>117</v>
      </c>
      <c r="Y725" s="72">
        <f>AVERAGE($T$6:T725)</f>
        <v>6270.8527777777781</v>
      </c>
      <c r="Z725" s="73">
        <f>AVERAGE($U$6:U725)</f>
        <v>26.294444444444444</v>
      </c>
      <c r="AA725" s="86">
        <f>AVERAGE($V$6:V725)</f>
        <v>4729.788272286165</v>
      </c>
      <c r="AC725" s="47">
        <v>720</v>
      </c>
      <c r="AD725" s="74">
        <v>15</v>
      </c>
      <c r="AE725" s="74">
        <v>5</v>
      </c>
      <c r="AF725" s="73">
        <v>32</v>
      </c>
      <c r="AG725" s="72">
        <v>14885</v>
      </c>
      <c r="AH725" s="73">
        <v>42</v>
      </c>
      <c r="AI725" s="86">
        <v>13347.164613151719</v>
      </c>
      <c r="AJ725" s="47" t="s">
        <v>117</v>
      </c>
      <c r="AM725" s="72">
        <f>AVERAGE($AG$6:AG725)</f>
        <v>9490.9222222222215</v>
      </c>
      <c r="AN725" s="73">
        <f>AVERAGE($AH$6:AH725)</f>
        <v>26.475000000000001</v>
      </c>
      <c r="AO725" s="47">
        <f>AVERAGE($AI$6:AI725)</f>
        <v>7946.3016522033913</v>
      </c>
    </row>
    <row r="726" spans="3:41" x14ac:dyDescent="0.35">
      <c r="C726" s="49">
        <v>721</v>
      </c>
      <c r="D726" s="74">
        <v>18</v>
      </c>
      <c r="E726" s="74">
        <v>8</v>
      </c>
      <c r="F726" s="73">
        <v>17</v>
      </c>
      <c r="G726" s="72">
        <v>5696</v>
      </c>
      <c r="H726" s="73">
        <v>27</v>
      </c>
      <c r="I726" s="86">
        <v>4048.0199379521623</v>
      </c>
      <c r="J726" s="47" t="s">
        <v>117</v>
      </c>
      <c r="L726" s="72">
        <f>AVERAGE($G$6:G726)</f>
        <v>5427.6907073509019</v>
      </c>
      <c r="M726" s="73">
        <f>AVERAGE($H$6:H726)</f>
        <v>26.023578363384189</v>
      </c>
      <c r="N726" s="86">
        <f>AVERAGE($I$6:I726)</f>
        <v>3885.6357188768707</v>
      </c>
      <c r="P726" s="47">
        <v>721</v>
      </c>
      <c r="Q726" s="71">
        <v>18</v>
      </c>
      <c r="R726" s="72">
        <v>5</v>
      </c>
      <c r="S726" s="73">
        <v>24</v>
      </c>
      <c r="T726" s="72">
        <v>8695</v>
      </c>
      <c r="U726" s="73">
        <v>37</v>
      </c>
      <c r="V726" s="86">
        <v>7118.3269871339717</v>
      </c>
      <c r="W726" s="47" t="s">
        <v>117</v>
      </c>
      <c r="Y726" s="72">
        <f>AVERAGE($T$6:T726)</f>
        <v>6274.2149791955617</v>
      </c>
      <c r="Z726" s="73">
        <f>AVERAGE($U$6:U726)</f>
        <v>26.309292649098474</v>
      </c>
      <c r="AA726" s="86">
        <f>AVERAGE($V$6:V726)</f>
        <v>4733.1010860376873</v>
      </c>
      <c r="AC726" s="47">
        <v>721</v>
      </c>
      <c r="AD726" s="74">
        <v>18</v>
      </c>
      <c r="AE726" s="74">
        <v>5</v>
      </c>
      <c r="AF726" s="73">
        <v>23</v>
      </c>
      <c r="AG726" s="72">
        <v>12785</v>
      </c>
      <c r="AH726" s="73">
        <v>36</v>
      </c>
      <c r="AI726" s="86">
        <v>11265.474610669829</v>
      </c>
      <c r="AJ726" s="47" t="s">
        <v>117</v>
      </c>
      <c r="AM726" s="72">
        <f>AVERAGE($AG$6:AG726)</f>
        <v>9495.4909847434119</v>
      </c>
      <c r="AN726" s="73">
        <f>AVERAGE($AH$6:AH726)</f>
        <v>26.488210818307905</v>
      </c>
      <c r="AO726" s="47">
        <f>AVERAGE($AI$6:AI726)</f>
        <v>7950.9052208004323</v>
      </c>
    </row>
    <row r="727" spans="3:41" x14ac:dyDescent="0.35">
      <c r="C727" s="49">
        <v>722</v>
      </c>
      <c r="D727" s="74">
        <v>11</v>
      </c>
      <c r="E727" s="74">
        <v>5</v>
      </c>
      <c r="F727" s="73">
        <v>35</v>
      </c>
      <c r="G727" s="72">
        <v>8385</v>
      </c>
      <c r="H727" s="73">
        <v>41</v>
      </c>
      <c r="I727" s="86">
        <v>6871.159236272124</v>
      </c>
      <c r="J727" s="47" t="s">
        <v>117</v>
      </c>
      <c r="L727" s="72">
        <f>AVERAGE($G$6:G727)</f>
        <v>5431.7867036011085</v>
      </c>
      <c r="M727" s="73">
        <f>AVERAGE($H$6:H727)</f>
        <v>26.044321329639889</v>
      </c>
      <c r="N727" s="86">
        <f>AVERAGE($I$6:I727)</f>
        <v>3889.7707930006868</v>
      </c>
      <c r="P727" s="47">
        <v>722</v>
      </c>
      <c r="Q727" s="71">
        <v>20</v>
      </c>
      <c r="R727" s="72">
        <v>10</v>
      </c>
      <c r="S727" s="73">
        <v>34</v>
      </c>
      <c r="T727" s="72">
        <v>10490</v>
      </c>
      <c r="U727" s="73">
        <v>44</v>
      </c>
      <c r="V727" s="86">
        <v>8995.9513004595374</v>
      </c>
      <c r="W727" s="47" t="s">
        <v>117</v>
      </c>
      <c r="Y727" s="72">
        <f>AVERAGE($T$6:T727)</f>
        <v>6280.0540166204983</v>
      </c>
      <c r="Z727" s="73">
        <f>AVERAGE($U$6:U727)</f>
        <v>26.333795013850416</v>
      </c>
      <c r="AA727" s="86">
        <f>AVERAGE($V$6:V727)</f>
        <v>4739.0053107114018</v>
      </c>
      <c r="AC727" s="47">
        <v>722</v>
      </c>
      <c r="AD727" s="74">
        <v>15</v>
      </c>
      <c r="AE727" s="74">
        <v>3</v>
      </c>
      <c r="AF727" s="73">
        <v>3</v>
      </c>
      <c r="AG727" s="72">
        <v>5361</v>
      </c>
      <c r="AH727" s="73">
        <v>15</v>
      </c>
      <c r="AI727" s="86">
        <v>3816.4812511872879</v>
      </c>
      <c r="AJ727" s="47" t="s">
        <v>117</v>
      </c>
      <c r="AM727" s="72">
        <f>AVERAGE($AG$6:AG727)</f>
        <v>9489.7645429362874</v>
      </c>
      <c r="AN727" s="73">
        <f>AVERAGE($AH$6:AH727)</f>
        <v>26.47229916897507</v>
      </c>
      <c r="AO727" s="47">
        <f>AVERAGE($AI$6:AI727)</f>
        <v>7945.1788718120488</v>
      </c>
    </row>
    <row r="728" spans="3:41" x14ac:dyDescent="0.35">
      <c r="C728" s="49">
        <v>723</v>
      </c>
      <c r="D728" s="74">
        <v>21</v>
      </c>
      <c r="E728" s="74">
        <v>8</v>
      </c>
      <c r="F728" s="73">
        <v>16</v>
      </c>
      <c r="G728" s="72">
        <v>6096</v>
      </c>
      <c r="H728" s="73">
        <v>29</v>
      </c>
      <c r="I728" s="86">
        <v>4590.2788126304076</v>
      </c>
      <c r="J728" s="47" t="s">
        <v>117</v>
      </c>
      <c r="L728" s="72">
        <f>AVERAGE($G$6:G728)</f>
        <v>5432.7053941908716</v>
      </c>
      <c r="M728" s="73">
        <f>AVERAGE($H$6:H728)</f>
        <v>26.048409405255878</v>
      </c>
      <c r="N728" s="86">
        <f>AVERAGE($I$6:I728)</f>
        <v>3890.7396837608944</v>
      </c>
      <c r="P728" s="47">
        <v>723</v>
      </c>
      <c r="Q728" s="71">
        <v>14</v>
      </c>
      <c r="R728" s="72">
        <v>6</v>
      </c>
      <c r="S728" s="73">
        <v>1</v>
      </c>
      <c r="T728" s="72">
        <v>2292</v>
      </c>
      <c r="U728" s="73">
        <v>9</v>
      </c>
      <c r="V728" s="86">
        <v>758.34234100882804</v>
      </c>
      <c r="W728" s="47" t="s">
        <v>117</v>
      </c>
      <c r="Y728" s="72">
        <f>AVERAGE($T$6:T728)</f>
        <v>6274.5380359612727</v>
      </c>
      <c r="Z728" s="73">
        <f>AVERAGE($U$6:U728)</f>
        <v>26.30982019363762</v>
      </c>
      <c r="AA728" s="86">
        <f>AVERAGE($V$6:V728)</f>
        <v>4733.4995528003328</v>
      </c>
      <c r="AC728" s="47">
        <v>723</v>
      </c>
      <c r="AD728" s="74">
        <v>17</v>
      </c>
      <c r="AE728" s="74">
        <v>5</v>
      </c>
      <c r="AF728" s="73">
        <v>22</v>
      </c>
      <c r="AG728" s="72">
        <v>12085</v>
      </c>
      <c r="AH728" s="73">
        <v>34</v>
      </c>
      <c r="AI728" s="86">
        <v>10570.440885168271</v>
      </c>
      <c r="AJ728" s="47" t="s">
        <v>117</v>
      </c>
      <c r="AM728" s="72">
        <f>AVERAGE($AG$6:AG728)</f>
        <v>9493.354080221301</v>
      </c>
      <c r="AN728" s="73">
        <f>AVERAGE($AH$6:AH728)</f>
        <v>26.482710926694327</v>
      </c>
      <c r="AO728" s="47">
        <f>AVERAGE($AI$6:AI728)</f>
        <v>7948.8099396036896</v>
      </c>
    </row>
    <row r="729" spans="3:41" x14ac:dyDescent="0.35">
      <c r="C729" s="49">
        <v>724</v>
      </c>
      <c r="D729" s="74">
        <v>15</v>
      </c>
      <c r="E729" s="74">
        <v>6</v>
      </c>
      <c r="F729" s="73">
        <v>28</v>
      </c>
      <c r="G729" s="72">
        <v>7622</v>
      </c>
      <c r="H729" s="73">
        <v>37</v>
      </c>
      <c r="I729" s="86">
        <v>6074.4707979206505</v>
      </c>
      <c r="J729" s="47" t="s">
        <v>117</v>
      </c>
      <c r="L729" s="72">
        <f>AVERAGE($G$6:G729)</f>
        <v>5435.7292817679554</v>
      </c>
      <c r="M729" s="73">
        <f>AVERAGE($H$6:H729)</f>
        <v>26.063535911602209</v>
      </c>
      <c r="N729" s="86">
        <f>AVERAGE($I$6:I729)</f>
        <v>3893.7558869572476</v>
      </c>
      <c r="P729" s="47">
        <v>724</v>
      </c>
      <c r="Q729" s="71">
        <v>17</v>
      </c>
      <c r="R729" s="72">
        <v>5</v>
      </c>
      <c r="S729" s="73">
        <v>28</v>
      </c>
      <c r="T729" s="72">
        <v>9385</v>
      </c>
      <c r="U729" s="73">
        <v>40</v>
      </c>
      <c r="V729" s="86">
        <v>7827.5317654200908</v>
      </c>
      <c r="W729" s="47" t="s">
        <v>117</v>
      </c>
      <c r="Y729" s="72">
        <f>AVERAGE($T$6:T729)</f>
        <v>6278.8342541436468</v>
      </c>
      <c r="Z729" s="73">
        <f>AVERAGE($U$6:U729)</f>
        <v>26.328729281767956</v>
      </c>
      <c r="AA729" s="86">
        <f>AVERAGE($V$6:V729)</f>
        <v>4737.7730779558851</v>
      </c>
      <c r="AC729" s="47">
        <v>724</v>
      </c>
      <c r="AD729" s="74">
        <v>6</v>
      </c>
      <c r="AE729" s="74">
        <v>8</v>
      </c>
      <c r="AF729" s="73">
        <v>17</v>
      </c>
      <c r="AG729" s="72">
        <v>5546</v>
      </c>
      <c r="AH729" s="73">
        <v>15</v>
      </c>
      <c r="AI729" s="86">
        <v>4059.6422800048726</v>
      </c>
      <c r="AJ729" s="47" t="s">
        <v>117</v>
      </c>
      <c r="AM729" s="72">
        <f>AVERAGE($AG$6:AG729)</f>
        <v>9487.901933701658</v>
      </c>
      <c r="AN729" s="73">
        <f>AVERAGE($AH$6:AH729)</f>
        <v>26.466850828729282</v>
      </c>
      <c r="AO729" s="47">
        <f>AVERAGE($AI$6:AI729)</f>
        <v>7943.4381610683322</v>
      </c>
    </row>
    <row r="730" spans="3:41" x14ac:dyDescent="0.35">
      <c r="C730" s="49">
        <v>725</v>
      </c>
      <c r="D730" s="74">
        <v>14</v>
      </c>
      <c r="E730" s="74">
        <v>9</v>
      </c>
      <c r="F730" s="73">
        <v>25</v>
      </c>
      <c r="G730" s="72">
        <v>6333</v>
      </c>
      <c r="H730" s="73">
        <v>30</v>
      </c>
      <c r="I730" s="86">
        <v>4780.5962532398171</v>
      </c>
      <c r="J730" s="47" t="s">
        <v>117</v>
      </c>
      <c r="L730" s="72">
        <f>AVERAGE($G$6:G730)</f>
        <v>5436.9668965517239</v>
      </c>
      <c r="M730" s="73">
        <f>AVERAGE($H$6:H730)</f>
        <v>26.068965517241381</v>
      </c>
      <c r="N730" s="86">
        <f>AVERAGE($I$6:I730)</f>
        <v>3894.9791150486722</v>
      </c>
      <c r="P730" s="47">
        <v>725</v>
      </c>
      <c r="Q730" s="71">
        <v>6</v>
      </c>
      <c r="R730" s="72">
        <v>4</v>
      </c>
      <c r="S730" s="73">
        <v>21</v>
      </c>
      <c r="T730" s="72">
        <v>5438</v>
      </c>
      <c r="U730" s="73">
        <v>23</v>
      </c>
      <c r="V730" s="86">
        <v>3876.7502665051297</v>
      </c>
      <c r="W730" s="47" t="s">
        <v>117</v>
      </c>
      <c r="Y730" s="72">
        <f>AVERAGE($T$6:T730)</f>
        <v>6277.6744827586208</v>
      </c>
      <c r="Z730" s="73">
        <f>AVERAGE($U$6:U730)</f>
        <v>26.324137931034482</v>
      </c>
      <c r="AA730" s="86">
        <f>AVERAGE($V$6:V730)</f>
        <v>4736.5854602849186</v>
      </c>
      <c r="AC730" s="47">
        <v>725</v>
      </c>
      <c r="AD730" s="74">
        <v>17</v>
      </c>
      <c r="AE730" s="74">
        <v>2</v>
      </c>
      <c r="AF730" s="73">
        <v>1</v>
      </c>
      <c r="AG730" s="72">
        <v>5674</v>
      </c>
      <c r="AH730" s="73">
        <v>16</v>
      </c>
      <c r="AI730" s="86">
        <v>4138.2077011848796</v>
      </c>
      <c r="AJ730" s="47" t="s">
        <v>117</v>
      </c>
      <c r="AM730" s="72">
        <f>AVERAGE($AG$6:AG730)</f>
        <v>9482.6413793103457</v>
      </c>
      <c r="AN730" s="73">
        <f>AVERAGE($AH$6:AH730)</f>
        <v>26.45241379310345</v>
      </c>
      <c r="AO730" s="47">
        <f>AVERAGE($AI$6:AI730)</f>
        <v>7938.1895673305617</v>
      </c>
    </row>
    <row r="731" spans="3:41" x14ac:dyDescent="0.35">
      <c r="C731" s="49">
        <v>726</v>
      </c>
      <c r="D731" s="74">
        <v>10</v>
      </c>
      <c r="E731" s="74">
        <v>3</v>
      </c>
      <c r="F731" s="73">
        <v>18</v>
      </c>
      <c r="G731" s="72">
        <v>5111</v>
      </c>
      <c r="H731" s="73">
        <v>25</v>
      </c>
      <c r="I731" s="86">
        <v>3605.6033701705119</v>
      </c>
      <c r="J731" s="47" t="s">
        <v>117</v>
      </c>
      <c r="L731" s="72">
        <f>AVERAGE($G$6:G731)</f>
        <v>5436.5179063360883</v>
      </c>
      <c r="M731" s="73">
        <f>AVERAGE($H$6:H731)</f>
        <v>26.067493112947659</v>
      </c>
      <c r="N731" s="86">
        <f>AVERAGE($I$6:I731)</f>
        <v>3894.580525868399</v>
      </c>
      <c r="P731" s="47">
        <v>726</v>
      </c>
      <c r="Q731" s="71">
        <v>15</v>
      </c>
      <c r="R731" s="72">
        <v>7</v>
      </c>
      <c r="S731" s="73">
        <v>22</v>
      </c>
      <c r="T731" s="72">
        <v>7159</v>
      </c>
      <c r="U731" s="73">
        <v>30</v>
      </c>
      <c r="V731" s="86">
        <v>5618.8978677762516</v>
      </c>
      <c r="W731" s="47" t="s">
        <v>117</v>
      </c>
      <c r="Y731" s="72">
        <f>AVERAGE($T$6:T731)</f>
        <v>6278.8884297520663</v>
      </c>
      <c r="Z731" s="73">
        <f>AVERAGE($U$6:U731)</f>
        <v>26.329201101928376</v>
      </c>
      <c r="AA731" s="86">
        <f>AVERAGE($V$6:V731)</f>
        <v>4737.8007666313251</v>
      </c>
      <c r="AC731" s="47">
        <v>726</v>
      </c>
      <c r="AD731" s="74">
        <v>18</v>
      </c>
      <c r="AE731" s="74">
        <v>7</v>
      </c>
      <c r="AF731" s="73">
        <v>22</v>
      </c>
      <c r="AG731" s="72">
        <v>11809</v>
      </c>
      <c r="AH731" s="73">
        <v>33</v>
      </c>
      <c r="AI731" s="86">
        <v>10289.139760892309</v>
      </c>
      <c r="AJ731" s="47" t="s">
        <v>117</v>
      </c>
      <c r="AM731" s="72">
        <f>AVERAGE($AG$6:AG731)</f>
        <v>9485.8457300275477</v>
      </c>
      <c r="AN731" s="73">
        <f>AVERAGE($AH$6:AH731)</f>
        <v>26.461432506887054</v>
      </c>
      <c r="AO731" s="47">
        <f>AVERAGE($AI$6:AI731)</f>
        <v>7941.4277907376709</v>
      </c>
    </row>
    <row r="732" spans="3:41" x14ac:dyDescent="0.35">
      <c r="C732" s="49">
        <v>727</v>
      </c>
      <c r="D732" s="74">
        <v>15</v>
      </c>
      <c r="E732" s="74">
        <v>7</v>
      </c>
      <c r="F732" s="73">
        <v>7</v>
      </c>
      <c r="G732" s="72">
        <v>3259</v>
      </c>
      <c r="H732" s="73">
        <v>15</v>
      </c>
      <c r="I732" s="86">
        <v>1727.611395318582</v>
      </c>
      <c r="J732" s="47" t="s">
        <v>117</v>
      </c>
      <c r="L732" s="72">
        <f>AVERAGE($G$6:G732)</f>
        <v>5433.522696011004</v>
      </c>
      <c r="M732" s="73">
        <f>AVERAGE($H$6:H732)</f>
        <v>26.052269601100413</v>
      </c>
      <c r="N732" s="86">
        <f>AVERAGE($I$6:I732)</f>
        <v>3891.5998255512741</v>
      </c>
      <c r="P732" s="47">
        <v>727</v>
      </c>
      <c r="Q732" s="71">
        <v>15</v>
      </c>
      <c r="R732" s="72">
        <v>6</v>
      </c>
      <c r="S732" s="73">
        <v>9</v>
      </c>
      <c r="T732" s="72">
        <v>4362</v>
      </c>
      <c r="U732" s="73">
        <v>18</v>
      </c>
      <c r="V732" s="86">
        <v>2841.3248307016493</v>
      </c>
      <c r="W732" s="47" t="s">
        <v>117</v>
      </c>
      <c r="Y732" s="72">
        <f>AVERAGE($T$6:T732)</f>
        <v>6276.2517193947733</v>
      </c>
      <c r="Z732" s="73">
        <f>AVERAGE($U$6:U732)</f>
        <v>26.31774415405777</v>
      </c>
      <c r="AA732" s="86">
        <f>AVERAGE($V$6:V732)</f>
        <v>4735.1921339821783</v>
      </c>
      <c r="AC732" s="47">
        <v>727</v>
      </c>
      <c r="AD732" s="74">
        <v>19</v>
      </c>
      <c r="AE732" s="74">
        <v>7</v>
      </c>
      <c r="AF732" s="73">
        <v>17</v>
      </c>
      <c r="AG732" s="72">
        <v>10409</v>
      </c>
      <c r="AH732" s="73">
        <v>29</v>
      </c>
      <c r="AI732" s="86">
        <v>8830.5938391874206</v>
      </c>
      <c r="AJ732" s="47" t="s">
        <v>117</v>
      </c>
      <c r="AM732" s="72">
        <f>AVERAGE($AG$6:AG732)</f>
        <v>9487.1155433287477</v>
      </c>
      <c r="AN732" s="73">
        <f>AVERAGE($AH$6:AH732)</f>
        <v>26.464924346629985</v>
      </c>
      <c r="AO732" s="47">
        <f>AVERAGE($AI$6:AI732)</f>
        <v>7942.6508527025262</v>
      </c>
    </row>
    <row r="733" spans="3:41" x14ac:dyDescent="0.35">
      <c r="C733" s="49">
        <v>728</v>
      </c>
      <c r="D733" s="74">
        <v>14</v>
      </c>
      <c r="E733" s="74">
        <v>6</v>
      </c>
      <c r="F733" s="73">
        <v>23</v>
      </c>
      <c r="G733" s="72">
        <v>6422</v>
      </c>
      <c r="H733" s="73">
        <v>31</v>
      </c>
      <c r="I733" s="86">
        <v>4882.2948805892565</v>
      </c>
      <c r="J733" s="47" t="s">
        <v>117</v>
      </c>
      <c r="L733" s="72">
        <f>AVERAGE($G$6:G733)</f>
        <v>5434.8804945054944</v>
      </c>
      <c r="M733" s="73">
        <f>AVERAGE($H$6:H733)</f>
        <v>26.059065934065934</v>
      </c>
      <c r="N733" s="86">
        <f>AVERAGE($I$6:I733)</f>
        <v>3892.9606704070957</v>
      </c>
      <c r="P733" s="47">
        <v>728</v>
      </c>
      <c r="Q733" s="71">
        <v>15</v>
      </c>
      <c r="R733" s="72">
        <v>6</v>
      </c>
      <c r="S733" s="73">
        <v>19</v>
      </c>
      <c r="T733" s="72">
        <v>6662</v>
      </c>
      <c r="U733" s="73">
        <v>28</v>
      </c>
      <c r="V733" s="86">
        <v>5121.4062446395792</v>
      </c>
      <c r="W733" s="47" t="s">
        <v>117</v>
      </c>
      <c r="Y733" s="72">
        <f>AVERAGE($T$6:T733)</f>
        <v>6276.7815934065939</v>
      </c>
      <c r="Z733" s="73">
        <f>AVERAGE($U$6:U733)</f>
        <v>26.320054945054945</v>
      </c>
      <c r="AA733" s="86">
        <f>AVERAGE($V$6:V733)</f>
        <v>4735.7226478704442</v>
      </c>
      <c r="AC733" s="47">
        <v>728</v>
      </c>
      <c r="AD733" s="74">
        <v>19</v>
      </c>
      <c r="AE733" s="74">
        <v>5</v>
      </c>
      <c r="AF733" s="73">
        <v>35</v>
      </c>
      <c r="AG733" s="72">
        <v>17335</v>
      </c>
      <c r="AH733" s="73">
        <v>49</v>
      </c>
      <c r="AI733" s="86">
        <v>15745.997588776972</v>
      </c>
      <c r="AJ733" s="47" t="s">
        <v>117</v>
      </c>
      <c r="AM733" s="72">
        <f>AVERAGE($AG$6:AG733)</f>
        <v>9497.8956043956041</v>
      </c>
      <c r="AN733" s="73">
        <f>AVERAGE($AH$6:AH733)</f>
        <v>26.49587912087912</v>
      </c>
      <c r="AO733" s="47">
        <f>AVERAGE($AI$6:AI733)</f>
        <v>7953.3697355817494</v>
      </c>
    </row>
    <row r="734" spans="3:41" x14ac:dyDescent="0.35">
      <c r="C734" s="49">
        <v>729</v>
      </c>
      <c r="D734" s="74">
        <v>22</v>
      </c>
      <c r="E734" s="74">
        <v>6</v>
      </c>
      <c r="F734" s="73">
        <v>29</v>
      </c>
      <c r="G734" s="72">
        <v>9222</v>
      </c>
      <c r="H734" s="73">
        <v>45</v>
      </c>
      <c r="I734" s="86">
        <v>7713.2767059196476</v>
      </c>
      <c r="J734" s="47" t="s">
        <v>117</v>
      </c>
      <c r="L734" s="72">
        <f>AVERAGE($G$6:G734)</f>
        <v>5440.0754458161864</v>
      </c>
      <c r="M734" s="73">
        <f>AVERAGE($H$6:H734)</f>
        <v>26.085048010973939</v>
      </c>
      <c r="N734" s="86">
        <f>AVERAGE($I$6:I734)</f>
        <v>3898.2011587960019</v>
      </c>
      <c r="P734" s="47">
        <v>729</v>
      </c>
      <c r="Q734" s="71">
        <v>12</v>
      </c>
      <c r="R734" s="72">
        <v>11</v>
      </c>
      <c r="S734" s="73">
        <v>13</v>
      </c>
      <c r="T734" s="72">
        <v>3627</v>
      </c>
      <c r="U734" s="73">
        <v>14</v>
      </c>
      <c r="V734" s="86">
        <v>2056.4449222368548</v>
      </c>
      <c r="W734" s="47" t="s">
        <v>117</v>
      </c>
      <c r="Y734" s="72">
        <f>AVERAGE($T$6:T734)</f>
        <v>6273.1467764060353</v>
      </c>
      <c r="Z734" s="73">
        <f>AVERAGE($U$6:U734)</f>
        <v>26.303155006858709</v>
      </c>
      <c r="AA734" s="86">
        <f>AVERAGE($V$6:V734)</f>
        <v>4732.0473697831549</v>
      </c>
      <c r="AC734" s="47">
        <v>729</v>
      </c>
      <c r="AD734" s="74">
        <v>14</v>
      </c>
      <c r="AE734" s="74">
        <v>8</v>
      </c>
      <c r="AF734" s="73">
        <v>12</v>
      </c>
      <c r="AG734" s="72">
        <v>6596</v>
      </c>
      <c r="AH734" s="73">
        <v>18</v>
      </c>
      <c r="AI734" s="86">
        <v>5030.6105452194151</v>
      </c>
      <c r="AJ734" s="47" t="s">
        <v>117</v>
      </c>
      <c r="AM734" s="72">
        <f>AVERAGE($AG$6:AG734)</f>
        <v>9493.9149519890252</v>
      </c>
      <c r="AN734" s="73">
        <f>AVERAGE($AH$6:AH734)</f>
        <v>26.484224965706446</v>
      </c>
      <c r="AO734" s="47">
        <f>AVERAGE($AI$6:AI734)</f>
        <v>7949.3604637156832</v>
      </c>
    </row>
    <row r="735" spans="3:41" x14ac:dyDescent="0.35">
      <c r="C735" s="49">
        <v>730</v>
      </c>
      <c r="D735" s="74">
        <v>21</v>
      </c>
      <c r="E735" s="74">
        <v>6</v>
      </c>
      <c r="F735" s="73">
        <v>26</v>
      </c>
      <c r="G735" s="72">
        <v>8422</v>
      </c>
      <c r="H735" s="73">
        <v>41</v>
      </c>
      <c r="I735" s="86">
        <v>6886.3015318749412</v>
      </c>
      <c r="J735" s="47" t="s">
        <v>117</v>
      </c>
      <c r="L735" s="72">
        <f>AVERAGE($G$6:G735)</f>
        <v>5444.1602739726031</v>
      </c>
      <c r="M735" s="73">
        <f>AVERAGE($H$6:H735)</f>
        <v>26.105479452054794</v>
      </c>
      <c r="N735" s="86">
        <f>AVERAGE($I$6:I735)</f>
        <v>3902.2944469783019</v>
      </c>
      <c r="P735" s="47">
        <v>730</v>
      </c>
      <c r="Q735" s="71">
        <v>15</v>
      </c>
      <c r="R735" s="72">
        <v>10</v>
      </c>
      <c r="S735" s="73">
        <v>12</v>
      </c>
      <c r="T735" s="72">
        <v>4280</v>
      </c>
      <c r="U735" s="73">
        <v>17</v>
      </c>
      <c r="V735" s="86">
        <v>2791.4340748869217</v>
      </c>
      <c r="W735" s="47" t="s">
        <v>117</v>
      </c>
      <c r="Y735" s="72">
        <f>AVERAGE($T$6:T735)</f>
        <v>6270.4164383561647</v>
      </c>
      <c r="Z735" s="73">
        <f>AVERAGE($U$6:U735)</f>
        <v>26.290410958904111</v>
      </c>
      <c r="AA735" s="86">
        <f>AVERAGE($V$6:V735)</f>
        <v>4729.3889954065853</v>
      </c>
      <c r="AC735" s="47">
        <v>730</v>
      </c>
      <c r="AD735" s="74">
        <v>12</v>
      </c>
      <c r="AE735" s="74">
        <v>5</v>
      </c>
      <c r="AF735" s="73">
        <v>15</v>
      </c>
      <c r="AG735" s="72">
        <v>7885</v>
      </c>
      <c r="AH735" s="73">
        <v>22</v>
      </c>
      <c r="AI735" s="86">
        <v>6317.3292572160808</v>
      </c>
      <c r="AJ735" s="47" t="s">
        <v>117</v>
      </c>
      <c r="AM735" s="72">
        <f>AVERAGE($AG$6:AG735)</f>
        <v>9491.7109589041102</v>
      </c>
      <c r="AN735" s="73">
        <f>AVERAGE($AH$6:AH735)</f>
        <v>26.478082191780821</v>
      </c>
      <c r="AO735" s="47">
        <f>AVERAGE($AI$6:AI735)</f>
        <v>7947.1248045286984</v>
      </c>
    </row>
    <row r="736" spans="3:41" x14ac:dyDescent="0.35">
      <c r="C736" s="49">
        <v>731</v>
      </c>
      <c r="D736" s="74">
        <v>16</v>
      </c>
      <c r="E736" s="74">
        <v>6</v>
      </c>
      <c r="F736" s="73">
        <v>13</v>
      </c>
      <c r="G736" s="72">
        <v>4822</v>
      </c>
      <c r="H736" s="73">
        <v>23</v>
      </c>
      <c r="I736" s="86">
        <v>3362.5098426739028</v>
      </c>
      <c r="J736" s="47" t="s">
        <v>117</v>
      </c>
      <c r="L736" s="72">
        <f>AVERAGE($G$6:G736)</f>
        <v>5443.3091655266762</v>
      </c>
      <c r="M736" s="73">
        <f>AVERAGE($H$6:H736)</f>
        <v>26.101231190150479</v>
      </c>
      <c r="N736" s="86">
        <f>AVERAGE($I$6:I736)</f>
        <v>3901.5560275469688</v>
      </c>
      <c r="P736" s="47">
        <v>731</v>
      </c>
      <c r="Q736" s="71">
        <v>18</v>
      </c>
      <c r="R736" s="72">
        <v>3</v>
      </c>
      <c r="S736" s="73">
        <v>20</v>
      </c>
      <c r="T736" s="72">
        <v>8161</v>
      </c>
      <c r="U736" s="73">
        <v>35</v>
      </c>
      <c r="V736" s="86">
        <v>6628.9311680398459</v>
      </c>
      <c r="W736" s="47" t="s">
        <v>117</v>
      </c>
      <c r="Y736" s="72">
        <f>AVERAGE($T$6:T736)</f>
        <v>6273.0027359781125</v>
      </c>
      <c r="Z736" s="73">
        <f>AVERAGE($U$6:U736)</f>
        <v>26.302325581395348</v>
      </c>
      <c r="AA736" s="86">
        <f>AVERAGE($V$6:V736)</f>
        <v>4731.9875483103242</v>
      </c>
      <c r="AC736" s="47">
        <v>731</v>
      </c>
      <c r="AD736" s="74">
        <v>24</v>
      </c>
      <c r="AE736" s="74">
        <v>5</v>
      </c>
      <c r="AF736" s="73">
        <v>33</v>
      </c>
      <c r="AG736" s="72">
        <v>17685</v>
      </c>
      <c r="AH736" s="73">
        <v>50</v>
      </c>
      <c r="AI736" s="86">
        <v>15100.599426377859</v>
      </c>
      <c r="AJ736" s="47" t="s">
        <v>118</v>
      </c>
      <c r="AM736" s="72">
        <f>AVERAGE($AG$6:AG736)</f>
        <v>9502.9192886456913</v>
      </c>
      <c r="AN736" s="73">
        <f>AVERAGE($AH$6:AH736)</f>
        <v>26.510259917920656</v>
      </c>
      <c r="AO736" s="47">
        <f>AVERAGE($AI$6:AI736)</f>
        <v>7956.910679524387</v>
      </c>
    </row>
    <row r="737" spans="3:41" x14ac:dyDescent="0.35">
      <c r="C737" s="49">
        <v>732</v>
      </c>
      <c r="D737" s="74">
        <v>15</v>
      </c>
      <c r="E737" s="74">
        <v>3</v>
      </c>
      <c r="F737" s="73">
        <v>19</v>
      </c>
      <c r="G737" s="72">
        <v>6311</v>
      </c>
      <c r="H737" s="73">
        <v>31</v>
      </c>
      <c r="I737" s="86">
        <v>4763.645048114573</v>
      </c>
      <c r="J737" s="47" t="s">
        <v>117</v>
      </c>
      <c r="L737" s="72">
        <f>AVERAGE($G$6:G737)</f>
        <v>5444.4945355191257</v>
      </c>
      <c r="M737" s="73">
        <f>AVERAGE($H$6:H737)</f>
        <v>26.107923497267759</v>
      </c>
      <c r="N737" s="86">
        <f>AVERAGE($I$6:I737)</f>
        <v>3902.7337447881814</v>
      </c>
      <c r="P737" s="47">
        <v>732</v>
      </c>
      <c r="Q737" s="71">
        <v>14</v>
      </c>
      <c r="R737" s="72">
        <v>5</v>
      </c>
      <c r="S737" s="73">
        <v>7</v>
      </c>
      <c r="T737" s="72">
        <v>3865</v>
      </c>
      <c r="U737" s="73">
        <v>16</v>
      </c>
      <c r="V737" s="86">
        <v>2310.6807907286329</v>
      </c>
      <c r="W737" s="47" t="s">
        <v>117</v>
      </c>
      <c r="Y737" s="72">
        <f>AVERAGE($T$6:T737)</f>
        <v>6269.7131147540986</v>
      </c>
      <c r="Z737" s="73">
        <f>AVERAGE($U$6:U737)</f>
        <v>26.288251366120218</v>
      </c>
      <c r="AA737" s="86">
        <f>AVERAGE($V$6:V737)</f>
        <v>4728.6797521934095</v>
      </c>
      <c r="AC737" s="47">
        <v>732</v>
      </c>
      <c r="AD737" s="74">
        <v>19</v>
      </c>
      <c r="AE737" s="74">
        <v>4</v>
      </c>
      <c r="AF737" s="73">
        <v>15</v>
      </c>
      <c r="AG737" s="72">
        <v>10648</v>
      </c>
      <c r="AH737" s="73">
        <v>30</v>
      </c>
      <c r="AI737" s="86">
        <v>9072.7609095294156</v>
      </c>
      <c r="AJ737" s="47" t="s">
        <v>117</v>
      </c>
      <c r="AM737" s="72">
        <f>AVERAGE($AG$6:AG737)</f>
        <v>9504.4836065573763</v>
      </c>
      <c r="AN737" s="73">
        <f>AVERAGE($AH$6:AH737)</f>
        <v>26.515027322404372</v>
      </c>
      <c r="AO737" s="47">
        <f>AVERAGE($AI$6:AI737)</f>
        <v>7958.4350650845035</v>
      </c>
    </row>
    <row r="738" spans="3:41" x14ac:dyDescent="0.35">
      <c r="C738" s="49">
        <v>733</v>
      </c>
      <c r="D738" s="74">
        <v>11</v>
      </c>
      <c r="E738" s="74">
        <v>5</v>
      </c>
      <c r="F738" s="73">
        <v>13</v>
      </c>
      <c r="G738" s="72">
        <v>3985</v>
      </c>
      <c r="H738" s="73">
        <v>19</v>
      </c>
      <c r="I738" s="86">
        <v>2463.9247254094071</v>
      </c>
      <c r="J738" s="47" t="s">
        <v>117</v>
      </c>
      <c r="L738" s="72">
        <f>AVERAGE($G$6:G738)</f>
        <v>5442.5034106412004</v>
      </c>
      <c r="M738" s="73">
        <f>AVERAGE($H$6:H738)</f>
        <v>26.098226466575717</v>
      </c>
      <c r="N738" s="86">
        <f>AVERAGE($I$6:I738)</f>
        <v>3900.7708402596977</v>
      </c>
      <c r="P738" s="47">
        <v>733</v>
      </c>
      <c r="Q738" s="71">
        <v>13</v>
      </c>
      <c r="R738" s="72">
        <v>11</v>
      </c>
      <c r="S738" s="73">
        <v>1</v>
      </c>
      <c r="T738" s="72">
        <v>1097</v>
      </c>
      <c r="U738" s="73">
        <v>3</v>
      </c>
      <c r="V738" s="86">
        <v>-465.89745651830026</v>
      </c>
      <c r="W738" s="47" t="s">
        <v>117</v>
      </c>
      <c r="Y738" s="72">
        <f>AVERAGE($T$6:T738)</f>
        <v>6262.6562073669847</v>
      </c>
      <c r="Z738" s="73">
        <f>AVERAGE($U$6:U738)</f>
        <v>26.256480218281038</v>
      </c>
      <c r="AA738" s="86">
        <f>AVERAGE($V$6:V738)</f>
        <v>4721.5930165744303</v>
      </c>
      <c r="AC738" s="47">
        <v>733</v>
      </c>
      <c r="AD738" s="74">
        <v>14</v>
      </c>
      <c r="AE738" s="74">
        <v>4</v>
      </c>
      <c r="AF738" s="73">
        <v>4</v>
      </c>
      <c r="AG738" s="72">
        <v>5048</v>
      </c>
      <c r="AH738" s="73">
        <v>14</v>
      </c>
      <c r="AI738" s="86">
        <v>3506.664376446166</v>
      </c>
      <c r="AJ738" s="47" t="s">
        <v>117</v>
      </c>
      <c r="AM738" s="72">
        <f>AVERAGE($AG$6:AG738)</f>
        <v>9498.403819918145</v>
      </c>
      <c r="AN738" s="73">
        <f>AVERAGE($AH$6:AH738)</f>
        <v>26.497953615279673</v>
      </c>
      <c r="AO738" s="47">
        <f>AVERAGE($AI$6:AI738)</f>
        <v>7952.3617080740823</v>
      </c>
    </row>
    <row r="739" spans="3:41" x14ac:dyDescent="0.35">
      <c r="C739" s="49">
        <v>734</v>
      </c>
      <c r="D739" s="74">
        <v>8</v>
      </c>
      <c r="E739" s="74">
        <v>7</v>
      </c>
      <c r="F739" s="73">
        <v>26</v>
      </c>
      <c r="G739" s="72">
        <v>5659</v>
      </c>
      <c r="H739" s="73">
        <v>27</v>
      </c>
      <c r="I739" s="86">
        <v>4143.108500813647</v>
      </c>
      <c r="J739" s="47" t="s">
        <v>117</v>
      </c>
      <c r="L739" s="72">
        <f>AVERAGE($G$6:G739)</f>
        <v>5442.7983651226159</v>
      </c>
      <c r="M739" s="73">
        <f>AVERAGE($H$6:H739)</f>
        <v>26.099455040871934</v>
      </c>
      <c r="N739" s="86">
        <f>AVERAGE($I$6:I739)</f>
        <v>3901.1010005601797</v>
      </c>
      <c r="P739" s="47">
        <v>734</v>
      </c>
      <c r="Q739" s="71">
        <v>13</v>
      </c>
      <c r="R739" s="72">
        <v>5</v>
      </c>
      <c r="S739" s="73">
        <v>13</v>
      </c>
      <c r="T739" s="72">
        <v>5015</v>
      </c>
      <c r="U739" s="73">
        <v>21</v>
      </c>
      <c r="V739" s="86">
        <v>3464.3637740036347</v>
      </c>
      <c r="W739" s="47" t="s">
        <v>117</v>
      </c>
      <c r="Y739" s="72">
        <f>AVERAGE($T$6:T739)</f>
        <v>6260.9564032697544</v>
      </c>
      <c r="Z739" s="73">
        <f>AVERAGE($U$6:U739)</f>
        <v>26.249318801089917</v>
      </c>
      <c r="AA739" s="86">
        <f>AVERAGE($V$6:V739)</f>
        <v>4719.8801701949051</v>
      </c>
      <c r="AC739" s="47">
        <v>734</v>
      </c>
      <c r="AD739" s="74">
        <v>11</v>
      </c>
      <c r="AE739" s="74">
        <v>7</v>
      </c>
      <c r="AF739" s="73">
        <v>9</v>
      </c>
      <c r="AG739" s="72">
        <v>4809</v>
      </c>
      <c r="AH739" s="73">
        <v>13</v>
      </c>
      <c r="AI739" s="86">
        <v>3282.6297550965519</v>
      </c>
      <c r="AJ739" s="47" t="s">
        <v>117</v>
      </c>
      <c r="AM739" s="72">
        <f>AVERAGE($AG$6:AG739)</f>
        <v>9492.0149863760216</v>
      </c>
      <c r="AN739" s="73">
        <f>AVERAGE($AH$6:AH739)</f>
        <v>26.479564032697549</v>
      </c>
      <c r="AO739" s="47">
        <f>AVERAGE($AI$6:AI739)</f>
        <v>7945.9996754405984</v>
      </c>
    </row>
    <row r="740" spans="3:41" x14ac:dyDescent="0.35">
      <c r="C740" s="49">
        <v>735</v>
      </c>
      <c r="D740" s="74">
        <v>16</v>
      </c>
      <c r="E740" s="74">
        <v>8</v>
      </c>
      <c r="F740" s="73">
        <v>20</v>
      </c>
      <c r="G740" s="72">
        <v>5896</v>
      </c>
      <c r="H740" s="73">
        <v>28</v>
      </c>
      <c r="I740" s="86">
        <v>4347.4871066443893</v>
      </c>
      <c r="J740" s="47" t="s">
        <v>117</v>
      </c>
      <c r="L740" s="72">
        <f>AVERAGE($G$6:G740)</f>
        <v>5443.4149659863942</v>
      </c>
      <c r="M740" s="73">
        <f>AVERAGE($H$6:H740)</f>
        <v>26.102040816326532</v>
      </c>
      <c r="N740" s="86">
        <f>AVERAGE($I$6:I740)</f>
        <v>3901.7083285956687</v>
      </c>
      <c r="P740" s="47">
        <v>735</v>
      </c>
      <c r="Q740" s="71">
        <v>19</v>
      </c>
      <c r="R740" s="72">
        <v>5</v>
      </c>
      <c r="S740" s="73">
        <v>14</v>
      </c>
      <c r="T740" s="72">
        <v>6625</v>
      </c>
      <c r="U740" s="73">
        <v>28</v>
      </c>
      <c r="V740" s="86">
        <v>5023.0816372453155</v>
      </c>
      <c r="W740" s="47" t="s">
        <v>117</v>
      </c>
      <c r="Y740" s="72">
        <f>AVERAGE($T$6:T740)</f>
        <v>6261.4517006802726</v>
      </c>
      <c r="Z740" s="73">
        <f>AVERAGE($U$6:U740)</f>
        <v>26.251700680272108</v>
      </c>
      <c r="AA740" s="86">
        <f>AVERAGE($V$6:V740)</f>
        <v>4720.2926891976949</v>
      </c>
      <c r="AC740" s="47">
        <v>735</v>
      </c>
      <c r="AD740" s="74">
        <v>18</v>
      </c>
      <c r="AE740" s="74">
        <v>4</v>
      </c>
      <c r="AF740" s="73">
        <v>18</v>
      </c>
      <c r="AG740" s="72">
        <v>11348</v>
      </c>
      <c r="AH740" s="73">
        <v>32</v>
      </c>
      <c r="AI740" s="86">
        <v>9798.3163374666274</v>
      </c>
      <c r="AJ740" s="47" t="s">
        <v>117</v>
      </c>
      <c r="AM740" s="72">
        <f>AVERAGE($AG$6:AG740)</f>
        <v>9494.540136054422</v>
      </c>
      <c r="AN740" s="73">
        <f>AVERAGE($AH$6:AH740)</f>
        <v>26.487074829931974</v>
      </c>
      <c r="AO740" s="47">
        <f>AVERAGE($AI$6:AI740)</f>
        <v>7948.5198341644427</v>
      </c>
    </row>
    <row r="741" spans="3:41" x14ac:dyDescent="0.35">
      <c r="C741" s="49">
        <v>736</v>
      </c>
      <c r="D741" s="74">
        <v>15</v>
      </c>
      <c r="E741" s="74">
        <v>6</v>
      </c>
      <c r="F741" s="73">
        <v>20</v>
      </c>
      <c r="G741" s="72">
        <v>6022</v>
      </c>
      <c r="H741" s="73">
        <v>29</v>
      </c>
      <c r="I741" s="86">
        <v>4448.2682528067444</v>
      </c>
      <c r="J741" s="47" t="s">
        <v>117</v>
      </c>
      <c r="L741" s="72">
        <f>AVERAGE($G$6:G741)</f>
        <v>5444.201086956522</v>
      </c>
      <c r="M741" s="73">
        <f>AVERAGE($H$6:H741)</f>
        <v>26.105978260869566</v>
      </c>
      <c r="N741" s="86">
        <f>AVERAGE($I$6:I741)</f>
        <v>3902.4509371883469</v>
      </c>
      <c r="P741" s="47">
        <v>736</v>
      </c>
      <c r="Q741" s="71">
        <v>11</v>
      </c>
      <c r="R741" s="72">
        <v>13</v>
      </c>
      <c r="S741" s="73">
        <v>34</v>
      </c>
      <c r="T741" s="72">
        <v>7841</v>
      </c>
      <c r="U741" s="73">
        <v>32</v>
      </c>
      <c r="V741" s="86">
        <v>6309.6929272817797</v>
      </c>
      <c r="W741" s="47" t="s">
        <v>117</v>
      </c>
      <c r="Y741" s="72">
        <f>AVERAGE($T$6:T741)</f>
        <v>6263.597826086957</v>
      </c>
      <c r="Z741" s="73">
        <f>AVERAGE($U$6:U741)</f>
        <v>26.259510869565219</v>
      </c>
      <c r="AA741" s="86">
        <f>AVERAGE($V$6:V741)</f>
        <v>4722.4522003907441</v>
      </c>
      <c r="AC741" s="47">
        <v>736</v>
      </c>
      <c r="AD741" s="74">
        <v>14</v>
      </c>
      <c r="AE741" s="74">
        <v>7</v>
      </c>
      <c r="AF741" s="73">
        <v>15</v>
      </c>
      <c r="AG741" s="72">
        <v>7959</v>
      </c>
      <c r="AH741" s="73">
        <v>22</v>
      </c>
      <c r="AI741" s="86">
        <v>6413.4315987899772</v>
      </c>
      <c r="AJ741" s="47" t="s">
        <v>117</v>
      </c>
      <c r="AM741" s="72">
        <f>AVERAGE($AG$6:AG741)</f>
        <v>9492.453804347826</v>
      </c>
      <c r="AN741" s="73">
        <f>AVERAGE($AH$6:AH741)</f>
        <v>26.480978260869566</v>
      </c>
      <c r="AO741" s="47">
        <f>AVERAGE($AI$6:AI741)</f>
        <v>7946.4341164533362</v>
      </c>
    </row>
    <row r="742" spans="3:41" x14ac:dyDescent="0.35">
      <c r="C742" s="49">
        <v>737</v>
      </c>
      <c r="D742" s="74">
        <v>14</v>
      </c>
      <c r="E742" s="74">
        <v>5</v>
      </c>
      <c r="F742" s="73">
        <v>17</v>
      </c>
      <c r="G742" s="72">
        <v>5385</v>
      </c>
      <c r="H742" s="73">
        <v>26</v>
      </c>
      <c r="I742" s="86">
        <v>3825.4586567642214</v>
      </c>
      <c r="J742" s="47" t="s">
        <v>117</v>
      </c>
      <c r="L742" s="72">
        <f>AVERAGE($G$6:G742)</f>
        <v>5444.1207598371775</v>
      </c>
      <c r="M742" s="73">
        <f>AVERAGE($H$6:H742)</f>
        <v>26.105834464043419</v>
      </c>
      <c r="N742" s="86">
        <f>AVERAGE($I$6:I742)</f>
        <v>3902.3464700507293</v>
      </c>
      <c r="P742" s="47">
        <v>737</v>
      </c>
      <c r="Q742" s="71">
        <v>15</v>
      </c>
      <c r="R742" s="72">
        <v>6</v>
      </c>
      <c r="S742" s="73">
        <v>2</v>
      </c>
      <c r="T742" s="72">
        <v>2752</v>
      </c>
      <c r="U742" s="73">
        <v>11</v>
      </c>
      <c r="V742" s="86">
        <v>1233.8931665619534</v>
      </c>
      <c r="W742" s="47" t="s">
        <v>117</v>
      </c>
      <c r="Y742" s="72">
        <f>AVERAGE($T$6:T742)</f>
        <v>6258.8331071913162</v>
      </c>
      <c r="Z742" s="73">
        <f>AVERAGE($U$6:U742)</f>
        <v>26.238805970149254</v>
      </c>
      <c r="AA742" s="86">
        <f>AVERAGE($V$6:V742)</f>
        <v>4717.7187417288324</v>
      </c>
      <c r="AC742" s="47">
        <v>737</v>
      </c>
      <c r="AD742" s="74">
        <v>15</v>
      </c>
      <c r="AE742" s="74">
        <v>10</v>
      </c>
      <c r="AF742" s="73">
        <v>28</v>
      </c>
      <c r="AG742" s="72">
        <v>11920</v>
      </c>
      <c r="AH742" s="73">
        <v>33</v>
      </c>
      <c r="AI742" s="86">
        <v>10331.927952797998</v>
      </c>
      <c r="AJ742" s="47" t="s">
        <v>117</v>
      </c>
      <c r="AM742" s="72">
        <f>AVERAGE($AG$6:AG742)</f>
        <v>9495.7476255088204</v>
      </c>
      <c r="AN742" s="73">
        <f>AVERAGE($AH$6:AH742)</f>
        <v>26.489823609226594</v>
      </c>
      <c r="AO742" s="47">
        <f>AVERAGE($AI$6:AI742)</f>
        <v>7949.6708787821617</v>
      </c>
    </row>
    <row r="743" spans="3:41" x14ac:dyDescent="0.35">
      <c r="C743" s="49">
        <v>738</v>
      </c>
      <c r="D743" s="74">
        <v>19</v>
      </c>
      <c r="E743" s="74">
        <v>3</v>
      </c>
      <c r="F743" s="73">
        <v>13</v>
      </c>
      <c r="G743" s="72">
        <v>5911</v>
      </c>
      <c r="H743" s="73">
        <v>29</v>
      </c>
      <c r="I743" s="86">
        <v>4419.5571552427273</v>
      </c>
      <c r="J743" s="47" t="s">
        <v>117</v>
      </c>
      <c r="L743" s="72">
        <f>AVERAGE($G$6:G743)</f>
        <v>5444.753387533875</v>
      </c>
      <c r="M743" s="73">
        <f>AVERAGE($H$6:H743)</f>
        <v>26.109756097560975</v>
      </c>
      <c r="N743" s="86">
        <f>AVERAGE($I$6:I743)</f>
        <v>3903.0472975374391</v>
      </c>
      <c r="P743" s="47">
        <v>738</v>
      </c>
      <c r="Q743" s="71">
        <v>15</v>
      </c>
      <c r="R743" s="72">
        <v>7</v>
      </c>
      <c r="S743" s="73">
        <v>9</v>
      </c>
      <c r="T743" s="72">
        <v>4169</v>
      </c>
      <c r="U743" s="73">
        <v>17</v>
      </c>
      <c r="V743" s="86">
        <v>2599.1191663943823</v>
      </c>
      <c r="W743" s="47" t="s">
        <v>117</v>
      </c>
      <c r="Y743" s="72">
        <f>AVERAGE($T$6:T743)</f>
        <v>6256.00135501355</v>
      </c>
      <c r="Z743" s="73">
        <f>AVERAGE($U$6:U743)</f>
        <v>26.226287262872628</v>
      </c>
      <c r="AA743" s="86">
        <f>AVERAGE($V$6:V743)</f>
        <v>4714.8480105969429</v>
      </c>
      <c r="AC743" s="47">
        <v>738</v>
      </c>
      <c r="AD743" s="74">
        <v>13</v>
      </c>
      <c r="AE743" s="74">
        <v>2</v>
      </c>
      <c r="AF743" s="73">
        <v>25</v>
      </c>
      <c r="AG743" s="72">
        <v>12674</v>
      </c>
      <c r="AH743" s="73">
        <v>36</v>
      </c>
      <c r="AI743" s="86">
        <v>11161.520202517479</v>
      </c>
      <c r="AJ743" s="47" t="s">
        <v>117</v>
      </c>
      <c r="AM743" s="72">
        <f>AVERAGE($AG$6:AG743)</f>
        <v>9500.0542005420048</v>
      </c>
      <c r="AN743" s="73">
        <f>AVERAGE($AH$6:AH743)</f>
        <v>26.502710027100271</v>
      </c>
      <c r="AO743" s="47">
        <f>AVERAGE($AI$6:AI743)</f>
        <v>7954.0229781368171</v>
      </c>
    </row>
    <row r="744" spans="3:41" x14ac:dyDescent="0.35">
      <c r="C744" s="49">
        <v>739</v>
      </c>
      <c r="D744" s="74">
        <v>11</v>
      </c>
      <c r="E744" s="74">
        <v>10</v>
      </c>
      <c r="F744" s="73">
        <v>7</v>
      </c>
      <c r="G744" s="72">
        <v>1970</v>
      </c>
      <c r="H744" s="73">
        <v>8</v>
      </c>
      <c r="I744" s="86">
        <v>468.52819391591584</v>
      </c>
      <c r="J744" s="47" t="s">
        <v>117</v>
      </c>
      <c r="L744" s="72">
        <f>AVERAGE($G$6:G744)</f>
        <v>5440.0514208389714</v>
      </c>
      <c r="M744" s="73">
        <f>AVERAGE($H$6:H744)</f>
        <v>26.085250338294994</v>
      </c>
      <c r="N744" s="86">
        <f>AVERAGE($I$6:I744)</f>
        <v>3898.3997750697508</v>
      </c>
      <c r="P744" s="47">
        <v>739</v>
      </c>
      <c r="Q744" s="71">
        <v>16</v>
      </c>
      <c r="R744" s="72">
        <v>5</v>
      </c>
      <c r="S744" s="73">
        <v>32</v>
      </c>
      <c r="T744" s="72">
        <v>10075</v>
      </c>
      <c r="U744" s="73">
        <v>43</v>
      </c>
      <c r="V744" s="86">
        <v>8560.2548563827841</v>
      </c>
      <c r="W744" s="47" t="s">
        <v>117</v>
      </c>
      <c r="Y744" s="72">
        <f>AVERAGE($T$6:T744)</f>
        <v>6261.1691474966174</v>
      </c>
      <c r="Z744" s="73">
        <f>AVERAGE($U$6:U744)</f>
        <v>26.248985115020297</v>
      </c>
      <c r="AA744" s="86">
        <f>AVERAGE($V$6:V744)</f>
        <v>4720.0515381284531</v>
      </c>
      <c r="AC744" s="47">
        <v>739</v>
      </c>
      <c r="AD744" s="74">
        <v>11</v>
      </c>
      <c r="AE744" s="74">
        <v>9</v>
      </c>
      <c r="AF744" s="73">
        <v>11</v>
      </c>
      <c r="AG744" s="72">
        <v>4883</v>
      </c>
      <c r="AH744" s="73">
        <v>13</v>
      </c>
      <c r="AI744" s="86">
        <v>3367.674041937149</v>
      </c>
      <c r="AJ744" s="47" t="s">
        <v>117</v>
      </c>
      <c r="AM744" s="72">
        <f>AVERAGE($AG$6:AG744)</f>
        <v>9493.8064952638706</v>
      </c>
      <c r="AN744" s="73">
        <f>AVERAGE($AH$6:AH744)</f>
        <v>26.484438430311233</v>
      </c>
      <c r="AO744" s="47">
        <f>AVERAGE($AI$6:AI744)</f>
        <v>7947.8168226074531</v>
      </c>
    </row>
    <row r="745" spans="3:41" x14ac:dyDescent="0.35">
      <c r="C745" s="49">
        <v>740</v>
      </c>
      <c r="D745" s="74">
        <v>8</v>
      </c>
      <c r="E745" s="74">
        <v>4</v>
      </c>
      <c r="F745" s="73">
        <v>26</v>
      </c>
      <c r="G745" s="72">
        <v>6148</v>
      </c>
      <c r="H745" s="73">
        <v>30</v>
      </c>
      <c r="I745" s="86">
        <v>4608.4964663469127</v>
      </c>
      <c r="J745" s="47" t="s">
        <v>117</v>
      </c>
      <c r="L745" s="72">
        <f>AVERAGE($G$6:G745)</f>
        <v>5441.008108108108</v>
      </c>
      <c r="M745" s="73">
        <f>AVERAGE($H$6:H745)</f>
        <v>26.090540540540541</v>
      </c>
      <c r="N745" s="86">
        <f>AVERAGE($I$6:I745)</f>
        <v>3899.3593651930983</v>
      </c>
      <c r="P745" s="47">
        <v>740</v>
      </c>
      <c r="Q745" s="71">
        <v>11</v>
      </c>
      <c r="R745" s="72">
        <v>5</v>
      </c>
      <c r="S745" s="73">
        <v>16</v>
      </c>
      <c r="T745" s="72">
        <v>5245</v>
      </c>
      <c r="U745" s="73">
        <v>22</v>
      </c>
      <c r="V745" s="86">
        <v>3724.6596132383329</v>
      </c>
      <c r="W745" s="47" t="s">
        <v>117</v>
      </c>
      <c r="Y745" s="72">
        <f>AVERAGE($T$6:T745)</f>
        <v>6259.7959459459462</v>
      </c>
      <c r="Z745" s="73">
        <f>AVERAGE($U$6:U745)</f>
        <v>26.243243243243242</v>
      </c>
      <c r="AA745" s="86">
        <f>AVERAGE($V$6:V745)</f>
        <v>4718.7064139056283</v>
      </c>
      <c r="AC745" s="47">
        <v>740</v>
      </c>
      <c r="AD745" s="74">
        <v>14</v>
      </c>
      <c r="AE745" s="74">
        <v>5</v>
      </c>
      <c r="AF745" s="73">
        <v>32</v>
      </c>
      <c r="AG745" s="72">
        <v>14535</v>
      </c>
      <c r="AH745" s="73">
        <v>41</v>
      </c>
      <c r="AI745" s="86">
        <v>12994.894896822369</v>
      </c>
      <c r="AJ745" s="47" t="s">
        <v>117</v>
      </c>
      <c r="AM745" s="72">
        <f>AVERAGE($AG$6:AG745)</f>
        <v>9500.618918918919</v>
      </c>
      <c r="AN745" s="73">
        <f>AVERAGE($AH$6:AH745)</f>
        <v>26.504054054054055</v>
      </c>
      <c r="AO745" s="47">
        <f>AVERAGE($AI$6:AI745)</f>
        <v>7954.6371983834188</v>
      </c>
    </row>
    <row r="746" spans="3:41" x14ac:dyDescent="0.35">
      <c r="C746" s="49">
        <v>741</v>
      </c>
      <c r="D746" s="74">
        <v>18</v>
      </c>
      <c r="E746" s="74">
        <v>4</v>
      </c>
      <c r="F746" s="73">
        <v>10</v>
      </c>
      <c r="G746" s="72">
        <v>4948</v>
      </c>
      <c r="H746" s="73">
        <v>24</v>
      </c>
      <c r="I746" s="86">
        <v>3396.309201295187</v>
      </c>
      <c r="J746" s="47" t="s">
        <v>117</v>
      </c>
      <c r="L746" s="72">
        <f>AVERAGE($G$6:G746)</f>
        <v>5440.3427800269901</v>
      </c>
      <c r="M746" s="73">
        <f>AVERAGE($H$6:H746)</f>
        <v>26.087719298245613</v>
      </c>
      <c r="N746" s="86">
        <f>AVERAGE($I$6:I746)</f>
        <v>3898.6804850798758</v>
      </c>
      <c r="P746" s="47">
        <v>741</v>
      </c>
      <c r="Q746" s="71">
        <v>14</v>
      </c>
      <c r="R746" s="72">
        <v>6</v>
      </c>
      <c r="S746" s="73">
        <v>33</v>
      </c>
      <c r="T746" s="72">
        <v>9652</v>
      </c>
      <c r="U746" s="73">
        <v>41</v>
      </c>
      <c r="V746" s="86">
        <v>8058.5358236085376</v>
      </c>
      <c r="W746" s="47" t="s">
        <v>117</v>
      </c>
      <c r="Y746" s="72">
        <f>AVERAGE($T$6:T746)</f>
        <v>6264.3738191632929</v>
      </c>
      <c r="Z746" s="73">
        <f>AVERAGE($U$6:U746)</f>
        <v>26.263157894736842</v>
      </c>
      <c r="AA746" s="86">
        <f>AVERAGE($V$6:V746)</f>
        <v>4723.2136060914627</v>
      </c>
      <c r="AC746" s="47">
        <v>741</v>
      </c>
      <c r="AD746" s="74">
        <v>16</v>
      </c>
      <c r="AE746" s="74">
        <v>3</v>
      </c>
      <c r="AF746" s="73">
        <v>5</v>
      </c>
      <c r="AG746" s="72">
        <v>6411</v>
      </c>
      <c r="AH746" s="73">
        <v>18</v>
      </c>
      <c r="AI746" s="86">
        <v>4927.1928104699064</v>
      </c>
      <c r="AJ746" s="47" t="s">
        <v>117</v>
      </c>
      <c r="AM746" s="72">
        <f>AVERAGE($AG$6:AG746)</f>
        <v>9496.4493927125513</v>
      </c>
      <c r="AN746" s="73">
        <f>AVERAGE($AH$6:AH746)</f>
        <v>26.492577597840757</v>
      </c>
      <c r="AO746" s="47">
        <f>AVERAGE($AI$6:AI746)</f>
        <v>7950.5515784267209</v>
      </c>
    </row>
    <row r="747" spans="3:41" x14ac:dyDescent="0.35">
      <c r="C747" s="49">
        <v>742</v>
      </c>
      <c r="D747" s="74">
        <v>9</v>
      </c>
      <c r="E747" s="74">
        <v>8</v>
      </c>
      <c r="F747" s="73">
        <v>32</v>
      </c>
      <c r="G747" s="72">
        <v>6896</v>
      </c>
      <c r="H747" s="73">
        <v>33</v>
      </c>
      <c r="I747" s="86">
        <v>5342.8712850054344</v>
      </c>
      <c r="J747" s="47" t="s">
        <v>117</v>
      </c>
      <c r="L747" s="72">
        <f>AVERAGE($G$6:G747)</f>
        <v>5442.3045822102422</v>
      </c>
      <c r="M747" s="73">
        <f>AVERAGE($H$6:H747)</f>
        <v>26.097035040431265</v>
      </c>
      <c r="N747" s="86">
        <f>AVERAGE($I$6:I747)</f>
        <v>3900.6268338668374</v>
      </c>
      <c r="P747" s="47">
        <v>742</v>
      </c>
      <c r="Q747" s="71">
        <v>10</v>
      </c>
      <c r="R747" s="72">
        <v>6</v>
      </c>
      <c r="S747" s="73">
        <v>18</v>
      </c>
      <c r="T747" s="72">
        <v>5282</v>
      </c>
      <c r="U747" s="73">
        <v>22</v>
      </c>
      <c r="V747" s="86">
        <v>3759.4220164599974</v>
      </c>
      <c r="W747" s="47" t="s">
        <v>117</v>
      </c>
      <c r="Y747" s="72">
        <f>AVERAGE($T$6:T747)</f>
        <v>6263.0498652291108</v>
      </c>
      <c r="Z747" s="73">
        <f>AVERAGE($U$6:U747)</f>
        <v>26.257412398921833</v>
      </c>
      <c r="AA747" s="86">
        <f>AVERAGE($V$6:V747)</f>
        <v>4721.9146955933065</v>
      </c>
      <c r="AC747" s="47">
        <v>742</v>
      </c>
      <c r="AD747" s="74">
        <v>16</v>
      </c>
      <c r="AE747" s="74">
        <v>4</v>
      </c>
      <c r="AF747" s="73">
        <v>3</v>
      </c>
      <c r="AG747" s="72">
        <v>5398</v>
      </c>
      <c r="AH747" s="73">
        <v>15</v>
      </c>
      <c r="AI747" s="86">
        <v>3841.9607368586439</v>
      </c>
      <c r="AJ747" s="47" t="s">
        <v>117</v>
      </c>
      <c r="AM747" s="72">
        <f>AVERAGE($AG$6:AG747)</f>
        <v>9490.9258760107823</v>
      </c>
      <c r="AN747" s="73">
        <f>AVERAGE($AH$6:AH747)</f>
        <v>26.477088948787063</v>
      </c>
      <c r="AO747" s="47">
        <f>AVERAGE($AI$6:AI747)</f>
        <v>7945.0143940041226</v>
      </c>
    </row>
    <row r="748" spans="3:41" x14ac:dyDescent="0.35">
      <c r="C748" s="49">
        <v>743</v>
      </c>
      <c r="D748" s="74">
        <v>14</v>
      </c>
      <c r="E748" s="74">
        <v>5</v>
      </c>
      <c r="F748" s="73">
        <v>7</v>
      </c>
      <c r="G748" s="72">
        <v>3385</v>
      </c>
      <c r="H748" s="73">
        <v>16</v>
      </c>
      <c r="I748" s="86">
        <v>1828.0904874179503</v>
      </c>
      <c r="J748" s="47" t="s">
        <v>117</v>
      </c>
      <c r="L748" s="72">
        <f>AVERAGE($G$6:G748)</f>
        <v>5439.5356662180347</v>
      </c>
      <c r="M748" s="73">
        <f>AVERAGE($H$6:H748)</f>
        <v>26.083445491251684</v>
      </c>
      <c r="N748" s="86">
        <f>AVERAGE($I$6:I748)</f>
        <v>3897.837417518992</v>
      </c>
      <c r="P748" s="47">
        <v>743</v>
      </c>
      <c r="Q748" s="71">
        <v>17</v>
      </c>
      <c r="R748" s="72">
        <v>5</v>
      </c>
      <c r="S748" s="73">
        <v>10</v>
      </c>
      <c r="T748" s="72">
        <v>5245</v>
      </c>
      <c r="U748" s="73">
        <v>22</v>
      </c>
      <c r="V748" s="86">
        <v>3675.7537115347745</v>
      </c>
      <c r="W748" s="47" t="s">
        <v>117</v>
      </c>
      <c r="Y748" s="72">
        <f>AVERAGE($T$6:T748)</f>
        <v>6261.6796769851953</v>
      </c>
      <c r="Z748" s="73">
        <f>AVERAGE($U$6:U748)</f>
        <v>26.251682368775235</v>
      </c>
      <c r="AA748" s="86">
        <f>AVERAGE($V$6:V748)</f>
        <v>4720.5066727345466</v>
      </c>
      <c r="AC748" s="47">
        <v>743</v>
      </c>
      <c r="AD748" s="74">
        <v>12</v>
      </c>
      <c r="AE748" s="74">
        <v>2</v>
      </c>
      <c r="AF748" s="73">
        <v>27</v>
      </c>
      <c r="AG748" s="72">
        <v>13024</v>
      </c>
      <c r="AH748" s="73">
        <v>37</v>
      </c>
      <c r="AI748" s="86">
        <v>11502.721083392918</v>
      </c>
      <c r="AJ748" s="47" t="s">
        <v>117</v>
      </c>
      <c r="AM748" s="72">
        <f>AVERAGE($AG$6:AG748)</f>
        <v>9495.6810228802151</v>
      </c>
      <c r="AN748" s="73">
        <f>AVERAGE($AH$6:AH748)</f>
        <v>26.491251682368777</v>
      </c>
      <c r="AO748" s="47">
        <f>AVERAGE($AI$6:AI748)</f>
        <v>7949.8026937206623</v>
      </c>
    </row>
    <row r="749" spans="3:41" x14ac:dyDescent="0.35">
      <c r="C749" s="49">
        <v>744</v>
      </c>
      <c r="D749" s="74">
        <v>14</v>
      </c>
      <c r="E749" s="74">
        <v>9</v>
      </c>
      <c r="F749" s="73">
        <v>27</v>
      </c>
      <c r="G749" s="72">
        <v>6733</v>
      </c>
      <c r="H749" s="73">
        <v>32</v>
      </c>
      <c r="I749" s="86">
        <v>5208.7350486670275</v>
      </c>
      <c r="J749" s="47" t="s">
        <v>117</v>
      </c>
      <c r="L749" s="72">
        <f>AVERAGE($G$6:G749)</f>
        <v>5441.2741935483873</v>
      </c>
      <c r="M749" s="73">
        <f>AVERAGE($H$6:H749)</f>
        <v>26.091397849462364</v>
      </c>
      <c r="N749" s="86">
        <f>AVERAGE($I$6:I749)</f>
        <v>3899.5993767006426</v>
      </c>
      <c r="P749" s="47">
        <v>744</v>
      </c>
      <c r="Q749" s="71">
        <v>14</v>
      </c>
      <c r="R749" s="72">
        <v>7</v>
      </c>
      <c r="S749" s="73">
        <v>5</v>
      </c>
      <c r="T749" s="72">
        <v>3019</v>
      </c>
      <c r="U749" s="73">
        <v>12</v>
      </c>
      <c r="V749" s="86">
        <v>1487.3954687764474</v>
      </c>
      <c r="W749" s="47" t="s">
        <v>117</v>
      </c>
      <c r="Y749" s="72">
        <f>AVERAGE($T$6:T749)</f>
        <v>6257.3212365591398</v>
      </c>
      <c r="Z749" s="73">
        <f>AVERAGE($U$6:U749)</f>
        <v>26.232526881720432</v>
      </c>
      <c r="AA749" s="86">
        <f>AVERAGE($V$6:V749)</f>
        <v>4716.161093159335</v>
      </c>
      <c r="AC749" s="47">
        <v>744</v>
      </c>
      <c r="AD749" s="74">
        <v>15</v>
      </c>
      <c r="AE749" s="74">
        <v>8</v>
      </c>
      <c r="AF749" s="73">
        <v>5</v>
      </c>
      <c r="AG749" s="72">
        <v>4496</v>
      </c>
      <c r="AH749" s="73">
        <v>12</v>
      </c>
      <c r="AI749" s="86">
        <v>2981.8809659737817</v>
      </c>
      <c r="AJ749" s="47" t="s">
        <v>117</v>
      </c>
      <c r="AM749" s="72">
        <f>AVERAGE($AG$6:AG749)</f>
        <v>9488.9610215053763</v>
      </c>
      <c r="AN749" s="73">
        <f>AVERAGE($AH$6:AH749)</f>
        <v>26.471774193548388</v>
      </c>
      <c r="AO749" s="47">
        <f>AVERAGE($AI$6:AI749)</f>
        <v>7943.1253795704661</v>
      </c>
    </row>
    <row r="750" spans="3:41" x14ac:dyDescent="0.35">
      <c r="C750" s="49">
        <v>745</v>
      </c>
      <c r="D750" s="74">
        <v>14</v>
      </c>
      <c r="E750" s="74">
        <v>9</v>
      </c>
      <c r="F750" s="73">
        <v>27</v>
      </c>
      <c r="G750" s="72">
        <v>6733</v>
      </c>
      <c r="H750" s="73">
        <v>32</v>
      </c>
      <c r="I750" s="86">
        <v>5160.2763813955526</v>
      </c>
      <c r="J750" s="47" t="s">
        <v>117</v>
      </c>
      <c r="L750" s="72">
        <f>AVERAGE($G$6:G750)</f>
        <v>5443.0080536912756</v>
      </c>
      <c r="M750" s="73">
        <f>AVERAGE($H$6:H750)</f>
        <v>26.099328859060403</v>
      </c>
      <c r="N750" s="86">
        <f>AVERAGE($I$6:I750)</f>
        <v>3901.2915605995622</v>
      </c>
      <c r="P750" s="47">
        <v>745</v>
      </c>
      <c r="Q750" s="71">
        <v>11</v>
      </c>
      <c r="R750" s="72">
        <v>5</v>
      </c>
      <c r="S750" s="73">
        <v>1</v>
      </c>
      <c r="T750" s="72">
        <v>1795</v>
      </c>
      <c r="U750" s="73">
        <v>7</v>
      </c>
      <c r="V750" s="86">
        <v>305.27556729890193</v>
      </c>
      <c r="W750" s="47" t="s">
        <v>117</v>
      </c>
      <c r="Y750" s="72">
        <f>AVERAGE($T$6:T750)</f>
        <v>6251.331543624161</v>
      </c>
      <c r="Z750" s="73">
        <f>AVERAGE($U$6:U750)</f>
        <v>26.206711409395972</v>
      </c>
      <c r="AA750" s="86">
        <f>AVERAGE($V$6:V750)</f>
        <v>4710.2404414467701</v>
      </c>
      <c r="AC750" s="47">
        <v>745</v>
      </c>
      <c r="AD750" s="74">
        <v>19</v>
      </c>
      <c r="AE750" s="74">
        <v>6</v>
      </c>
      <c r="AF750" s="73">
        <v>26</v>
      </c>
      <c r="AG750" s="72">
        <v>13872</v>
      </c>
      <c r="AH750" s="73">
        <v>39</v>
      </c>
      <c r="AI750" s="86">
        <v>12290.467535456066</v>
      </c>
      <c r="AJ750" s="47" t="s">
        <v>117</v>
      </c>
      <c r="AM750" s="72">
        <f>AVERAGE($AG$6:AG750)</f>
        <v>9494.8442953020131</v>
      </c>
      <c r="AN750" s="73">
        <f>AVERAGE($AH$6:AH750)</f>
        <v>26.488590604026847</v>
      </c>
      <c r="AO750" s="47">
        <f>AVERAGE($AI$6:AI750)</f>
        <v>7948.9607381689693</v>
      </c>
    </row>
    <row r="751" spans="3:41" x14ac:dyDescent="0.35">
      <c r="C751" s="49">
        <v>746</v>
      </c>
      <c r="D751" s="74">
        <v>8</v>
      </c>
      <c r="E751" s="74">
        <v>9</v>
      </c>
      <c r="F751" s="73">
        <v>33</v>
      </c>
      <c r="G751" s="72">
        <v>6733</v>
      </c>
      <c r="H751" s="73">
        <v>32</v>
      </c>
      <c r="I751" s="86">
        <v>5200.0012294792505</v>
      </c>
      <c r="J751" s="47" t="s">
        <v>117</v>
      </c>
      <c r="L751" s="72">
        <f>AVERAGE($G$6:G751)</f>
        <v>5444.7372654155497</v>
      </c>
      <c r="M751" s="73">
        <f>AVERAGE($H$6:H751)</f>
        <v>26.107238605898122</v>
      </c>
      <c r="N751" s="86">
        <f>AVERAGE($I$6:I751)</f>
        <v>3903.0324582790258</v>
      </c>
      <c r="P751" s="47">
        <v>746</v>
      </c>
      <c r="Q751" s="71">
        <v>18</v>
      </c>
      <c r="R751" s="72">
        <v>3</v>
      </c>
      <c r="S751" s="73">
        <v>30</v>
      </c>
      <c r="T751" s="72">
        <v>10461</v>
      </c>
      <c r="U751" s="73">
        <v>45</v>
      </c>
      <c r="V751" s="86">
        <v>8912.6354184421543</v>
      </c>
      <c r="W751" s="47" t="s">
        <v>117</v>
      </c>
      <c r="Y751" s="72">
        <f>AVERAGE($T$6:T751)</f>
        <v>6256.9745308310994</v>
      </c>
      <c r="Z751" s="73">
        <f>AVERAGE($U$6:U751)</f>
        <v>26.231903485254691</v>
      </c>
      <c r="AA751" s="86">
        <f>AVERAGE($V$6:V751)</f>
        <v>4715.8736786813479</v>
      </c>
      <c r="AC751" s="47">
        <v>746</v>
      </c>
      <c r="AD751" s="74">
        <v>7</v>
      </c>
      <c r="AE751" s="74">
        <v>9</v>
      </c>
      <c r="AF751" s="73">
        <v>23</v>
      </c>
      <c r="AG751" s="72">
        <v>7683</v>
      </c>
      <c r="AH751" s="73">
        <v>21</v>
      </c>
      <c r="AI751" s="86">
        <v>6117.8234477249243</v>
      </c>
      <c r="AJ751" s="47" t="s">
        <v>117</v>
      </c>
      <c r="AM751" s="72">
        <f>AVERAGE($AG$6:AG751)</f>
        <v>9492.4155495978557</v>
      </c>
      <c r="AN751" s="73">
        <f>AVERAGE($AH$6:AH751)</f>
        <v>26.481233243967829</v>
      </c>
      <c r="AO751" s="47">
        <f>AVERAGE($AI$6:AI751)</f>
        <v>7946.5061305410281</v>
      </c>
    </row>
    <row r="752" spans="3:41" x14ac:dyDescent="0.35">
      <c r="C752" s="49">
        <v>747</v>
      </c>
      <c r="D752" s="74">
        <v>20</v>
      </c>
      <c r="E752" s="74">
        <v>8</v>
      </c>
      <c r="F752" s="73">
        <v>12</v>
      </c>
      <c r="G752" s="72">
        <v>5096</v>
      </c>
      <c r="H752" s="73">
        <v>24</v>
      </c>
      <c r="I752" s="86">
        <v>3602.062426238811</v>
      </c>
      <c r="J752" s="47" t="s">
        <v>117</v>
      </c>
      <c r="L752" s="72">
        <f>AVERAGE($G$6:G752)</f>
        <v>5444.270414993307</v>
      </c>
      <c r="M752" s="73">
        <f>AVERAGE($H$6:H752)</f>
        <v>26.104417670682732</v>
      </c>
      <c r="N752" s="86">
        <f>AVERAGE($I$6:I752)</f>
        <v>3902.6295532829881</v>
      </c>
      <c r="P752" s="47">
        <v>747</v>
      </c>
      <c r="Q752" s="71">
        <v>22</v>
      </c>
      <c r="R752" s="72">
        <v>7</v>
      </c>
      <c r="S752" s="73">
        <v>21</v>
      </c>
      <c r="T752" s="72">
        <v>8539</v>
      </c>
      <c r="U752" s="73">
        <v>36</v>
      </c>
      <c r="V752" s="86">
        <v>7005.3416264966663</v>
      </c>
      <c r="W752" s="47" t="s">
        <v>117</v>
      </c>
      <c r="Y752" s="72">
        <f>AVERAGE($T$6:T752)</f>
        <v>6260.0294511378852</v>
      </c>
      <c r="Z752" s="73">
        <f>AVERAGE($U$6:U752)</f>
        <v>26.244979919678716</v>
      </c>
      <c r="AA752" s="86">
        <f>AVERAGE($V$6:V752)</f>
        <v>4718.9385621456258</v>
      </c>
      <c r="AC752" s="47">
        <v>747</v>
      </c>
      <c r="AD752" s="74">
        <v>10</v>
      </c>
      <c r="AE752" s="74">
        <v>7</v>
      </c>
      <c r="AF752" s="73">
        <v>15</v>
      </c>
      <c r="AG752" s="72">
        <v>6559</v>
      </c>
      <c r="AH752" s="73">
        <v>18</v>
      </c>
      <c r="AI752" s="86">
        <v>5013.129032265193</v>
      </c>
      <c r="AJ752" s="47" t="s">
        <v>117</v>
      </c>
      <c r="AM752" s="72">
        <f>AVERAGE($AG$6:AG752)</f>
        <v>9488.4886211512712</v>
      </c>
      <c r="AN752" s="73">
        <f>AVERAGE($AH$6:AH752)</f>
        <v>26.46987951807229</v>
      </c>
      <c r="AO752" s="47">
        <f>AVERAGE($AI$6:AI752)</f>
        <v>7942.5792535687715</v>
      </c>
    </row>
    <row r="753" spans="3:41" x14ac:dyDescent="0.35">
      <c r="C753" s="49">
        <v>748</v>
      </c>
      <c r="D753" s="74">
        <v>10</v>
      </c>
      <c r="E753" s="74">
        <v>3</v>
      </c>
      <c r="F753" s="73">
        <v>9</v>
      </c>
      <c r="G753" s="72">
        <v>3311</v>
      </c>
      <c r="H753" s="73">
        <v>16</v>
      </c>
      <c r="I753" s="86">
        <v>1738.949435729498</v>
      </c>
      <c r="J753" s="47" t="s">
        <v>117</v>
      </c>
      <c r="L753" s="72">
        <f>AVERAGE($G$6:G753)</f>
        <v>5441.4184491978613</v>
      </c>
      <c r="M753" s="73">
        <f>AVERAGE($H$6:H753)</f>
        <v>26.09090909090909</v>
      </c>
      <c r="N753" s="86">
        <f>AVERAGE($I$6:I753)</f>
        <v>3899.7369328049754</v>
      </c>
      <c r="P753" s="47">
        <v>748</v>
      </c>
      <c r="Q753" s="71">
        <v>11</v>
      </c>
      <c r="R753" s="72">
        <v>5</v>
      </c>
      <c r="S753" s="73">
        <v>21</v>
      </c>
      <c r="T753" s="72">
        <v>6395</v>
      </c>
      <c r="U753" s="73">
        <v>27</v>
      </c>
      <c r="V753" s="86">
        <v>4882.5734367174555</v>
      </c>
      <c r="W753" s="47" t="s">
        <v>117</v>
      </c>
      <c r="Y753" s="72">
        <f>AVERAGE($T$6:T753)</f>
        <v>6260.2098930481279</v>
      </c>
      <c r="Z753" s="73">
        <f>AVERAGE($U$6:U753)</f>
        <v>26.245989304812834</v>
      </c>
      <c r="AA753" s="86">
        <f>AVERAGE($V$6:V753)</f>
        <v>4719.1573253469251</v>
      </c>
      <c r="AC753" s="47">
        <v>748</v>
      </c>
      <c r="AD753" s="74">
        <v>19</v>
      </c>
      <c r="AE753" s="74">
        <v>4</v>
      </c>
      <c r="AF753" s="73">
        <v>26</v>
      </c>
      <c r="AG753" s="72">
        <v>14498</v>
      </c>
      <c r="AH753" s="73">
        <v>41</v>
      </c>
      <c r="AI753" s="86">
        <v>12996.900176957552</v>
      </c>
      <c r="AJ753" s="47" t="s">
        <v>117</v>
      </c>
      <c r="AM753" s="72">
        <f>AVERAGE($AG$6:AG753)</f>
        <v>9495.1858288770054</v>
      </c>
      <c r="AN753" s="73">
        <f>AVERAGE($AH$6:AH753)</f>
        <v>26.489304812834224</v>
      </c>
      <c r="AO753" s="47">
        <f>AVERAGE($AI$6:AI753)</f>
        <v>7949.3363671027137</v>
      </c>
    </row>
    <row r="754" spans="3:41" x14ac:dyDescent="0.35">
      <c r="C754" s="49">
        <v>749</v>
      </c>
      <c r="D754" s="74">
        <v>19</v>
      </c>
      <c r="E754" s="74">
        <v>3</v>
      </c>
      <c r="F754" s="73">
        <v>20</v>
      </c>
      <c r="G754" s="72">
        <v>7311</v>
      </c>
      <c r="H754" s="73">
        <v>36</v>
      </c>
      <c r="I754" s="86">
        <v>5779.586570717167</v>
      </c>
      <c r="J754" s="47" t="s">
        <v>117</v>
      </c>
      <c r="L754" s="72">
        <f>AVERAGE($G$6:G754)</f>
        <v>5443.9145527369828</v>
      </c>
      <c r="M754" s="73">
        <f>AVERAGE($H$6:H754)</f>
        <v>26.104138851802404</v>
      </c>
      <c r="N754" s="86">
        <f>AVERAGE($I$6:I754)</f>
        <v>3902.2467454056596</v>
      </c>
      <c r="P754" s="47">
        <v>749</v>
      </c>
      <c r="Q754" s="71">
        <v>8</v>
      </c>
      <c r="R754" s="72">
        <v>6</v>
      </c>
      <c r="S754" s="73">
        <v>25</v>
      </c>
      <c r="T754" s="72">
        <v>6432</v>
      </c>
      <c r="U754" s="73">
        <v>27</v>
      </c>
      <c r="V754" s="86">
        <v>4866.1849147349112</v>
      </c>
      <c r="W754" s="47" t="s">
        <v>117</v>
      </c>
      <c r="Y754" s="72">
        <f>AVERAGE($T$6:T754)</f>
        <v>6260.4392523364486</v>
      </c>
      <c r="Z754" s="73">
        <f>AVERAGE($U$6:U754)</f>
        <v>26.246995994659546</v>
      </c>
      <c r="AA754" s="86">
        <f>AVERAGE($V$6:V754)</f>
        <v>4719.3536238641318</v>
      </c>
      <c r="AC754" s="47">
        <v>749</v>
      </c>
      <c r="AD754" s="74">
        <v>13</v>
      </c>
      <c r="AE754" s="74">
        <v>4</v>
      </c>
      <c r="AF754" s="73">
        <v>23</v>
      </c>
      <c r="AG754" s="72">
        <v>11348</v>
      </c>
      <c r="AH754" s="73">
        <v>32</v>
      </c>
      <c r="AI754" s="86">
        <v>9780.8896960260208</v>
      </c>
      <c r="AJ754" s="47" t="s">
        <v>117</v>
      </c>
      <c r="AM754" s="72">
        <f>AVERAGE($AG$6:AG754)</f>
        <v>9497.6595460614153</v>
      </c>
      <c r="AN754" s="73">
        <f>AVERAGE($AH$6:AH754)</f>
        <v>26.496662216288385</v>
      </c>
      <c r="AO754" s="47">
        <f>AVERAGE($AI$6:AI754)</f>
        <v>7951.7816986500075</v>
      </c>
    </row>
    <row r="755" spans="3:41" x14ac:dyDescent="0.35">
      <c r="C755" s="49">
        <v>750</v>
      </c>
      <c r="D755" s="74">
        <v>11</v>
      </c>
      <c r="E755" s="74">
        <v>13</v>
      </c>
      <c r="F755" s="73">
        <v>15</v>
      </c>
      <c r="G755" s="72">
        <v>3081</v>
      </c>
      <c r="H755" s="73">
        <v>13</v>
      </c>
      <c r="I755" s="86">
        <v>1542.3054347050841</v>
      </c>
      <c r="J755" s="47" t="s">
        <v>117</v>
      </c>
      <c r="L755" s="72">
        <f>AVERAGE($G$6:G755)</f>
        <v>5440.7640000000001</v>
      </c>
      <c r="M755" s="73">
        <f>AVERAGE($H$6:H755)</f>
        <v>26.086666666666666</v>
      </c>
      <c r="N755" s="86">
        <f>AVERAGE($I$6:I755)</f>
        <v>3899.1001569913924</v>
      </c>
      <c r="P755" s="47">
        <v>750</v>
      </c>
      <c r="Q755" s="71">
        <v>18</v>
      </c>
      <c r="R755" s="72">
        <v>7</v>
      </c>
      <c r="S755" s="73">
        <v>27</v>
      </c>
      <c r="T755" s="72">
        <v>8999</v>
      </c>
      <c r="U755" s="73">
        <v>38</v>
      </c>
      <c r="V755" s="86">
        <v>7435.908953507369</v>
      </c>
      <c r="W755" s="47" t="s">
        <v>117</v>
      </c>
      <c r="Y755" s="72">
        <f>AVERAGE($T$6:T755)</f>
        <v>6264.0906666666669</v>
      </c>
      <c r="Z755" s="73">
        <f>AVERAGE($U$6:U755)</f>
        <v>26.262666666666668</v>
      </c>
      <c r="AA755" s="86">
        <f>AVERAGE($V$6:V755)</f>
        <v>4722.975697636989</v>
      </c>
      <c r="AC755" s="47">
        <v>750</v>
      </c>
      <c r="AD755" s="74">
        <v>11</v>
      </c>
      <c r="AE755" s="74">
        <v>6</v>
      </c>
      <c r="AF755" s="73">
        <v>33</v>
      </c>
      <c r="AG755" s="72">
        <v>13522</v>
      </c>
      <c r="AH755" s="73">
        <v>38</v>
      </c>
      <c r="AI755" s="86">
        <v>11968.755133694183</v>
      </c>
      <c r="AJ755" s="47" t="s">
        <v>117</v>
      </c>
      <c r="AM755" s="72">
        <f>AVERAGE($AG$6:AG755)</f>
        <v>9503.025333333333</v>
      </c>
      <c r="AN755" s="73">
        <f>AVERAGE($AH$6:AH755)</f>
        <v>26.512</v>
      </c>
      <c r="AO755" s="47">
        <f>AVERAGE($AI$6:AI755)</f>
        <v>7957.1376632300662</v>
      </c>
    </row>
    <row r="756" spans="3:41" x14ac:dyDescent="0.35">
      <c r="C756" s="49">
        <v>751</v>
      </c>
      <c r="D756" s="74">
        <v>13</v>
      </c>
      <c r="E756" s="74">
        <v>8</v>
      </c>
      <c r="F756" s="73">
        <v>16</v>
      </c>
      <c r="G756" s="72">
        <v>4496</v>
      </c>
      <c r="H756" s="73">
        <v>21</v>
      </c>
      <c r="I756" s="86">
        <v>2960.0274386961637</v>
      </c>
      <c r="J756" s="47" t="s">
        <v>117</v>
      </c>
      <c r="L756" s="72">
        <f>AVERAGE($G$6:G756)</f>
        <v>5439.5059920106523</v>
      </c>
      <c r="M756" s="73">
        <f>AVERAGE($H$6:H756)</f>
        <v>26.079893475366177</v>
      </c>
      <c r="N756" s="86">
        <f>AVERAGE($I$6:I756)</f>
        <v>3897.8497272732893</v>
      </c>
      <c r="P756" s="47">
        <v>751</v>
      </c>
      <c r="Q756" s="71">
        <v>8</v>
      </c>
      <c r="R756" s="72">
        <v>5</v>
      </c>
      <c r="S756" s="73">
        <v>11</v>
      </c>
      <c r="T756" s="72">
        <v>3405</v>
      </c>
      <c r="U756" s="73">
        <v>14</v>
      </c>
      <c r="V756" s="86">
        <v>1844.7422100750573</v>
      </c>
      <c r="W756" s="47" t="s">
        <v>117</v>
      </c>
      <c r="Y756" s="72">
        <f>AVERAGE($T$6:T756)</f>
        <v>6260.2836218375496</v>
      </c>
      <c r="Z756" s="73">
        <f>AVERAGE($U$6:U756)</f>
        <v>26.246338215712385</v>
      </c>
      <c r="AA756" s="86">
        <f>AVERAGE($V$6:V756)</f>
        <v>4719.1431630330453</v>
      </c>
      <c r="AC756" s="47">
        <v>751</v>
      </c>
      <c r="AD756" s="74">
        <v>18</v>
      </c>
      <c r="AE756" s="74">
        <v>3</v>
      </c>
      <c r="AF756" s="73">
        <v>7</v>
      </c>
      <c r="AG756" s="72">
        <v>7811</v>
      </c>
      <c r="AH756" s="73">
        <v>22</v>
      </c>
      <c r="AI756" s="86">
        <v>6298.7359504262677</v>
      </c>
      <c r="AJ756" s="47" t="s">
        <v>117</v>
      </c>
      <c r="AM756" s="72">
        <f>AVERAGE($AG$6:AG756)</f>
        <v>9500.7723035952058</v>
      </c>
      <c r="AN756" s="73">
        <f>AVERAGE($AH$6:AH756)</f>
        <v>26.505992010652463</v>
      </c>
      <c r="AO756" s="47">
        <f>AVERAGE($AI$6:AI756)</f>
        <v>7954.9294052902478</v>
      </c>
    </row>
    <row r="757" spans="3:41" x14ac:dyDescent="0.35">
      <c r="C757" s="49">
        <v>752</v>
      </c>
      <c r="D757" s="74">
        <v>20</v>
      </c>
      <c r="E757" s="74">
        <v>6</v>
      </c>
      <c r="F757" s="73">
        <v>21</v>
      </c>
      <c r="G757" s="72">
        <v>7222</v>
      </c>
      <c r="H757" s="73">
        <v>35</v>
      </c>
      <c r="I757" s="86">
        <v>5657.3173772152004</v>
      </c>
      <c r="J757" s="47" t="s">
        <v>117</v>
      </c>
      <c r="L757" s="72">
        <f>AVERAGE($G$6:G757)</f>
        <v>5441.8763297872338</v>
      </c>
      <c r="M757" s="73">
        <f>AVERAGE($H$6:H757)</f>
        <v>26.091755319148938</v>
      </c>
      <c r="N757" s="86">
        <f>AVERAGE($I$6:I757)</f>
        <v>3900.1894448928929</v>
      </c>
      <c r="P757" s="47">
        <v>752</v>
      </c>
      <c r="Q757" s="71">
        <v>18</v>
      </c>
      <c r="R757" s="72">
        <v>1</v>
      </c>
      <c r="S757" s="73">
        <v>26</v>
      </c>
      <c r="T757" s="72">
        <v>9927</v>
      </c>
      <c r="U757" s="73">
        <v>43</v>
      </c>
      <c r="V757" s="86">
        <v>8393.6191360991925</v>
      </c>
      <c r="W757" s="47" t="s">
        <v>117</v>
      </c>
      <c r="Y757" s="72">
        <f>AVERAGE($T$6:T757)</f>
        <v>6265.1595744680853</v>
      </c>
      <c r="Z757" s="73">
        <f>AVERAGE($U$6:U757)</f>
        <v>26.268617021276597</v>
      </c>
      <c r="AA757" s="86">
        <f>AVERAGE($V$6:V757)</f>
        <v>4724.0294342738252</v>
      </c>
      <c r="AC757" s="47">
        <v>752</v>
      </c>
      <c r="AD757" s="74">
        <v>10</v>
      </c>
      <c r="AE757" s="74">
        <v>3</v>
      </c>
      <c r="AF757" s="73">
        <v>1</v>
      </c>
      <c r="AG757" s="72">
        <v>2911</v>
      </c>
      <c r="AH757" s="73">
        <v>8</v>
      </c>
      <c r="AI757" s="86">
        <v>1407.2655867017236</v>
      </c>
      <c r="AJ757" s="47" t="s">
        <v>117</v>
      </c>
      <c r="AM757" s="72">
        <f>AVERAGE($AG$6:AG757)</f>
        <v>9492.0093085106382</v>
      </c>
      <c r="AN757" s="73">
        <f>AVERAGE($AH$6:AH757)</f>
        <v>26.481382978723403</v>
      </c>
      <c r="AO757" s="47">
        <f>AVERAGE($AI$6:AI757)</f>
        <v>7946.2224055314873</v>
      </c>
    </row>
    <row r="758" spans="3:41" x14ac:dyDescent="0.35">
      <c r="C758" s="49">
        <v>753</v>
      </c>
      <c r="D758" s="74">
        <v>21</v>
      </c>
      <c r="E758" s="74">
        <v>5</v>
      </c>
      <c r="F758" s="73">
        <v>29</v>
      </c>
      <c r="G758" s="72">
        <v>9185</v>
      </c>
      <c r="H758" s="73">
        <v>45</v>
      </c>
      <c r="I758" s="86">
        <v>7705.293407288601</v>
      </c>
      <c r="J758" s="47" t="s">
        <v>117</v>
      </c>
      <c r="L758" s="72">
        <f>AVERAGE($G$6:G758)</f>
        <v>5446.8472775564405</v>
      </c>
      <c r="M758" s="73">
        <f>AVERAGE($H$6:H758)</f>
        <v>26.116865869853918</v>
      </c>
      <c r="N758" s="86">
        <f>AVERAGE($I$6:I758)</f>
        <v>3905.2427038070969</v>
      </c>
      <c r="P758" s="47">
        <v>753</v>
      </c>
      <c r="Q758" s="71">
        <v>18</v>
      </c>
      <c r="R758" s="72">
        <v>4</v>
      </c>
      <c r="S758" s="73">
        <v>28</v>
      </c>
      <c r="T758" s="72">
        <v>9808</v>
      </c>
      <c r="U758" s="73">
        <v>42</v>
      </c>
      <c r="V758" s="86">
        <v>8236.2665300011431</v>
      </c>
      <c r="W758" s="47" t="s">
        <v>117</v>
      </c>
      <c r="Y758" s="72">
        <f>AVERAGE($T$6:T758)</f>
        <v>6269.8645418326696</v>
      </c>
      <c r="Z758" s="73">
        <f>AVERAGE($U$6:U758)</f>
        <v>26.289508632138116</v>
      </c>
      <c r="AA758" s="86">
        <f>AVERAGE($V$6:V758)</f>
        <v>4728.693759766159</v>
      </c>
      <c r="AC758" s="47">
        <v>753</v>
      </c>
      <c r="AD758" s="74">
        <v>16</v>
      </c>
      <c r="AE758" s="74">
        <v>5</v>
      </c>
      <c r="AF758" s="73">
        <v>3</v>
      </c>
      <c r="AG758" s="72">
        <v>5085</v>
      </c>
      <c r="AH758" s="73">
        <v>14</v>
      </c>
      <c r="AI758" s="86">
        <v>3530.4624409233638</v>
      </c>
      <c r="AJ758" s="47" t="s">
        <v>117</v>
      </c>
      <c r="AM758" s="72">
        <f>AVERAGE($AG$6:AG758)</f>
        <v>9486.156706507305</v>
      </c>
      <c r="AN758" s="73">
        <f>AVERAGE($AH$6:AH758)</f>
        <v>26.464807436918992</v>
      </c>
      <c r="AO758" s="47">
        <f>AVERAGE($AI$6:AI758)</f>
        <v>7940.358182470919</v>
      </c>
    </row>
    <row r="759" spans="3:41" x14ac:dyDescent="0.35">
      <c r="C759" s="49">
        <v>754</v>
      </c>
      <c r="D759" s="74">
        <v>12</v>
      </c>
      <c r="E759" s="74">
        <v>5</v>
      </c>
      <c r="F759" s="73">
        <v>32</v>
      </c>
      <c r="G759" s="72">
        <v>7985</v>
      </c>
      <c r="H759" s="73">
        <v>39</v>
      </c>
      <c r="I759" s="86">
        <v>6482.1687611479856</v>
      </c>
      <c r="J759" s="47" t="s">
        <v>117</v>
      </c>
      <c r="L759" s="72">
        <f>AVERAGE($G$6:G759)</f>
        <v>5450.2135278514588</v>
      </c>
      <c r="M759" s="73">
        <f>AVERAGE($H$6:H759)</f>
        <v>26.133952254641908</v>
      </c>
      <c r="N759" s="86">
        <f>AVERAGE($I$6:I759)</f>
        <v>3908.6603776231991</v>
      </c>
      <c r="P759" s="47">
        <v>754</v>
      </c>
      <c r="Q759" s="71">
        <v>18</v>
      </c>
      <c r="R759" s="72">
        <v>5</v>
      </c>
      <c r="S759" s="73">
        <v>33</v>
      </c>
      <c r="T759" s="72">
        <v>10765</v>
      </c>
      <c r="U759" s="73">
        <v>46</v>
      </c>
      <c r="V759" s="86">
        <v>9209.7296250154704</v>
      </c>
      <c r="W759" s="47" t="s">
        <v>117</v>
      </c>
      <c r="Y759" s="72">
        <f>AVERAGE($T$6:T759)</f>
        <v>6275.8262599469499</v>
      </c>
      <c r="Z759" s="73">
        <f>AVERAGE($U$6:U759)</f>
        <v>26.315649867374006</v>
      </c>
      <c r="AA759" s="86">
        <f>AVERAGE($V$6:V759)</f>
        <v>4734.6367781550834</v>
      </c>
      <c r="AC759" s="47">
        <v>754</v>
      </c>
      <c r="AD759" s="74">
        <v>13</v>
      </c>
      <c r="AE759" s="74">
        <v>7</v>
      </c>
      <c r="AF759" s="73">
        <v>15</v>
      </c>
      <c r="AG759" s="72">
        <v>7609</v>
      </c>
      <c r="AH759" s="73">
        <v>21</v>
      </c>
      <c r="AI759" s="86">
        <v>6025.1650769709759</v>
      </c>
      <c r="AJ759" s="47" t="s">
        <v>117</v>
      </c>
      <c r="AM759" s="72">
        <f>AVERAGE($AG$6:AG759)</f>
        <v>9483.6671087533159</v>
      </c>
      <c r="AN759" s="73">
        <f>AVERAGE($AH$6:AH759)</f>
        <v>26.457559681697614</v>
      </c>
      <c r="AO759" s="47">
        <f>AVERAGE($AI$6:AI759)</f>
        <v>7937.8181385644202</v>
      </c>
    </row>
    <row r="760" spans="3:41" x14ac:dyDescent="0.35">
      <c r="C760" s="49">
        <v>755</v>
      </c>
      <c r="D760" s="74">
        <v>15</v>
      </c>
      <c r="E760" s="74">
        <v>7</v>
      </c>
      <c r="F760" s="73">
        <v>27</v>
      </c>
      <c r="G760" s="72">
        <v>7259</v>
      </c>
      <c r="H760" s="73">
        <v>35</v>
      </c>
      <c r="I760" s="86">
        <v>5707.7615688057122</v>
      </c>
      <c r="J760" s="47" t="s">
        <v>117</v>
      </c>
      <c r="L760" s="72">
        <f>AVERAGE($G$6:G760)</f>
        <v>5452.6092715231789</v>
      </c>
      <c r="M760" s="73">
        <f>AVERAGE($H$6:H760)</f>
        <v>26.14569536423841</v>
      </c>
      <c r="N760" s="86">
        <f>AVERAGE($I$6:I760)</f>
        <v>3911.0432931082087</v>
      </c>
      <c r="P760" s="47">
        <v>755</v>
      </c>
      <c r="Q760" s="71">
        <v>7</v>
      </c>
      <c r="R760" s="72">
        <v>9</v>
      </c>
      <c r="S760" s="73">
        <v>30</v>
      </c>
      <c r="T760" s="72">
        <v>6773</v>
      </c>
      <c r="U760" s="73">
        <v>28</v>
      </c>
      <c r="V760" s="86">
        <v>5231.1834689248408</v>
      </c>
      <c r="W760" s="47" t="s">
        <v>117</v>
      </c>
      <c r="Y760" s="72">
        <f>AVERAGE($T$6:T760)</f>
        <v>6276.4847682119207</v>
      </c>
      <c r="Z760" s="73">
        <f>AVERAGE($U$6:U760)</f>
        <v>26.317880794701988</v>
      </c>
      <c r="AA760" s="86">
        <f>AVERAGE($V$6:V760)</f>
        <v>4735.2944558912022</v>
      </c>
      <c r="AC760" s="47">
        <v>755</v>
      </c>
      <c r="AD760" s="74">
        <v>13</v>
      </c>
      <c r="AE760" s="74">
        <v>6</v>
      </c>
      <c r="AF760" s="73">
        <v>0</v>
      </c>
      <c r="AG760" s="72">
        <v>2672</v>
      </c>
      <c r="AH760" s="73">
        <v>7</v>
      </c>
      <c r="AI760" s="86">
        <v>1126.5226311726806</v>
      </c>
      <c r="AJ760" s="47" t="s">
        <v>117</v>
      </c>
      <c r="AM760" s="72">
        <f>AVERAGE($AG$6:AG760)</f>
        <v>9474.6450331125834</v>
      </c>
      <c r="AN760" s="73">
        <f>AVERAGE($AH$6:AH760)</f>
        <v>26.431788079470198</v>
      </c>
      <c r="AO760" s="47">
        <f>AVERAGE($AI$6:AI760)</f>
        <v>7928.7965551109219</v>
      </c>
    </row>
    <row r="761" spans="3:41" x14ac:dyDescent="0.35">
      <c r="C761" s="49">
        <v>756</v>
      </c>
      <c r="D761" s="74">
        <v>14</v>
      </c>
      <c r="E761" s="74">
        <v>3</v>
      </c>
      <c r="F761" s="73">
        <v>25</v>
      </c>
      <c r="G761" s="72">
        <v>7311</v>
      </c>
      <c r="H761" s="73">
        <v>36</v>
      </c>
      <c r="I761" s="86">
        <v>5765.8645926776035</v>
      </c>
      <c r="J761" s="47" t="s">
        <v>117</v>
      </c>
      <c r="L761" s="72">
        <f>AVERAGE($G$6:G761)</f>
        <v>5455.0674603174602</v>
      </c>
      <c r="M761" s="73">
        <f>AVERAGE($H$6:H761)</f>
        <v>26.158730158730158</v>
      </c>
      <c r="N761" s="86">
        <f>AVERAGE($I$6:I761)</f>
        <v>3913.4967604356816</v>
      </c>
      <c r="P761" s="47">
        <v>756</v>
      </c>
      <c r="Q761" s="71">
        <v>15</v>
      </c>
      <c r="R761" s="72">
        <v>6</v>
      </c>
      <c r="S761" s="73">
        <v>18</v>
      </c>
      <c r="T761" s="72">
        <v>6432</v>
      </c>
      <c r="U761" s="73">
        <v>27</v>
      </c>
      <c r="V761" s="86">
        <v>4843.5926554489515</v>
      </c>
      <c r="W761" s="47" t="s">
        <v>117</v>
      </c>
      <c r="Y761" s="72">
        <f>AVERAGE($T$6:T761)</f>
        <v>6276.6904761904761</v>
      </c>
      <c r="Z761" s="73">
        <f>AVERAGE($U$6:U761)</f>
        <v>26.31878306878307</v>
      </c>
      <c r="AA761" s="86">
        <f>AVERAGE($V$6:V761)</f>
        <v>4735.4377074779195</v>
      </c>
      <c r="AC761" s="47">
        <v>756</v>
      </c>
      <c r="AD761" s="74">
        <v>12</v>
      </c>
      <c r="AE761" s="74">
        <v>4</v>
      </c>
      <c r="AF761" s="73">
        <v>0</v>
      </c>
      <c r="AG761" s="72">
        <v>2948</v>
      </c>
      <c r="AH761" s="73">
        <v>8</v>
      </c>
      <c r="AI761" s="86">
        <v>1397.9691975286451</v>
      </c>
      <c r="AJ761" s="47" t="s">
        <v>117</v>
      </c>
      <c r="AM761" s="72">
        <f>AVERAGE($AG$6:AG761)</f>
        <v>9466.0119047619046</v>
      </c>
      <c r="AN761" s="73">
        <f>AVERAGE($AH$6:AH761)</f>
        <v>26.407407407407408</v>
      </c>
      <c r="AO761" s="47">
        <f>AVERAGE($AI$6:AI761)</f>
        <v>7920.1578945850188</v>
      </c>
    </row>
    <row r="762" spans="3:41" x14ac:dyDescent="0.35">
      <c r="C762" s="49">
        <v>757</v>
      </c>
      <c r="D762" s="74">
        <v>9</v>
      </c>
      <c r="E762" s="74">
        <v>5</v>
      </c>
      <c r="F762" s="73">
        <v>26</v>
      </c>
      <c r="G762" s="72">
        <v>6185</v>
      </c>
      <c r="H762" s="73">
        <v>30</v>
      </c>
      <c r="I762" s="86">
        <v>4618.6362778606317</v>
      </c>
      <c r="J762" s="47" t="s">
        <v>117</v>
      </c>
      <c r="L762" s="72">
        <f>AVERAGE($G$6:G762)</f>
        <v>5456.0317040951122</v>
      </c>
      <c r="M762" s="73">
        <f>AVERAGE($H$6:H762)</f>
        <v>26.163804491413476</v>
      </c>
      <c r="N762" s="86">
        <f>AVERAGE($I$6:I762)</f>
        <v>3914.4282525326757</v>
      </c>
      <c r="P762" s="47">
        <v>757</v>
      </c>
      <c r="Q762" s="71">
        <v>18</v>
      </c>
      <c r="R762" s="72">
        <v>5</v>
      </c>
      <c r="S762" s="73">
        <v>7</v>
      </c>
      <c r="T762" s="72">
        <v>4785</v>
      </c>
      <c r="U762" s="73">
        <v>20</v>
      </c>
      <c r="V762" s="86">
        <v>3210.2374880142656</v>
      </c>
      <c r="W762" s="47" t="s">
        <v>117</v>
      </c>
      <c r="Y762" s="72">
        <f>AVERAGE($T$6:T762)</f>
        <v>6274.7199471598415</v>
      </c>
      <c r="Z762" s="73">
        <f>AVERAGE($U$6:U762)</f>
        <v>26.310435931307794</v>
      </c>
      <c r="AA762" s="86">
        <f>AVERAGE($V$6:V762)</f>
        <v>4733.4229119436213</v>
      </c>
      <c r="AC762" s="47">
        <v>757</v>
      </c>
      <c r="AD762" s="74">
        <v>15</v>
      </c>
      <c r="AE762" s="74">
        <v>5</v>
      </c>
      <c r="AF762" s="73">
        <v>25</v>
      </c>
      <c r="AG762" s="72">
        <v>12435</v>
      </c>
      <c r="AH762" s="73">
        <v>35</v>
      </c>
      <c r="AI762" s="86">
        <v>10896.91971165939</v>
      </c>
      <c r="AJ762" s="47" t="s">
        <v>117</v>
      </c>
      <c r="AM762" s="72">
        <f>AVERAGE($AG$6:AG762)</f>
        <v>9469.9339498018489</v>
      </c>
      <c r="AN762" s="73">
        <f>AVERAGE($AH$6:AH762)</f>
        <v>26.418758256274767</v>
      </c>
      <c r="AO762" s="47">
        <f>AVERAGE($AI$6:AI762)</f>
        <v>7924.0902087423174</v>
      </c>
    </row>
    <row r="763" spans="3:41" x14ac:dyDescent="0.35">
      <c r="C763" s="49">
        <v>758</v>
      </c>
      <c r="D763" s="74">
        <v>18</v>
      </c>
      <c r="E763" s="74">
        <v>9</v>
      </c>
      <c r="F763" s="73">
        <v>26</v>
      </c>
      <c r="G763" s="72">
        <v>7333</v>
      </c>
      <c r="H763" s="73">
        <v>35</v>
      </c>
      <c r="I763" s="86">
        <v>5835.3360327410783</v>
      </c>
      <c r="J763" s="47" t="s">
        <v>117</v>
      </c>
      <c r="L763" s="72">
        <f>AVERAGE($G$6:G763)</f>
        <v>5458.507915567282</v>
      </c>
      <c r="M763" s="73">
        <f>AVERAGE($H$6:H763)</f>
        <v>26.175461741424801</v>
      </c>
      <c r="N763" s="86">
        <f>AVERAGE($I$6:I763)</f>
        <v>3916.9624316622385</v>
      </c>
      <c r="P763" s="47">
        <v>758</v>
      </c>
      <c r="Q763" s="71">
        <v>20</v>
      </c>
      <c r="R763" s="72">
        <v>6</v>
      </c>
      <c r="S763" s="73">
        <v>20</v>
      </c>
      <c r="T763" s="72">
        <v>8042</v>
      </c>
      <c r="U763" s="73">
        <v>34</v>
      </c>
      <c r="V763" s="86">
        <v>6557.3323282832644</v>
      </c>
      <c r="W763" s="47" t="s">
        <v>117</v>
      </c>
      <c r="Y763" s="72">
        <f>AVERAGE($T$6:T763)</f>
        <v>6277.0514511873353</v>
      </c>
      <c r="Z763" s="73">
        <f>AVERAGE($U$6:U763)</f>
        <v>26.320580474934037</v>
      </c>
      <c r="AA763" s="86">
        <f>AVERAGE($V$6:V763)</f>
        <v>4735.8291248939377</v>
      </c>
      <c r="AC763" s="47">
        <v>758</v>
      </c>
      <c r="AD763" s="74">
        <v>17</v>
      </c>
      <c r="AE763" s="74">
        <v>11</v>
      </c>
      <c r="AF763" s="73">
        <v>5</v>
      </c>
      <c r="AG763" s="72">
        <v>4257</v>
      </c>
      <c r="AH763" s="73">
        <v>11</v>
      </c>
      <c r="AI763" s="86">
        <v>2718.3716791468087</v>
      </c>
      <c r="AJ763" s="47" t="s">
        <v>117</v>
      </c>
      <c r="AM763" s="72">
        <f>AVERAGE($AG$6:AG763)</f>
        <v>9463.0567282321899</v>
      </c>
      <c r="AN763" s="73">
        <f>AVERAGE($AH$6:AH763)</f>
        <v>26.398416886543536</v>
      </c>
      <c r="AO763" s="47">
        <f>AVERAGE($AI$6:AI763)</f>
        <v>7917.2225061966765</v>
      </c>
    </row>
    <row r="764" spans="3:41" x14ac:dyDescent="0.35">
      <c r="C764" s="49">
        <v>759</v>
      </c>
      <c r="D764" s="74">
        <v>16</v>
      </c>
      <c r="E764" s="74">
        <v>9</v>
      </c>
      <c r="F764" s="73">
        <v>23</v>
      </c>
      <c r="G764" s="72">
        <v>6333</v>
      </c>
      <c r="H764" s="73">
        <v>30</v>
      </c>
      <c r="I764" s="86">
        <v>4794.9326207239537</v>
      </c>
      <c r="J764" s="47" t="s">
        <v>117</v>
      </c>
      <c r="L764" s="72">
        <f>AVERAGE($G$6:G764)</f>
        <v>5459.660079051383</v>
      </c>
      <c r="M764" s="73">
        <f>AVERAGE($H$6:H764)</f>
        <v>26.180500658761527</v>
      </c>
      <c r="N764" s="86">
        <f>AVERAGE($I$6:I764)</f>
        <v>3918.1191776293817</v>
      </c>
      <c r="P764" s="47">
        <v>759</v>
      </c>
      <c r="Q764" s="71">
        <v>14</v>
      </c>
      <c r="R764" s="72">
        <v>6</v>
      </c>
      <c r="S764" s="73">
        <v>23</v>
      </c>
      <c r="T764" s="72">
        <v>7352</v>
      </c>
      <c r="U764" s="73">
        <v>31</v>
      </c>
      <c r="V764" s="86">
        <v>5793.1182099726375</v>
      </c>
      <c r="W764" s="47" t="s">
        <v>117</v>
      </c>
      <c r="Y764" s="72">
        <f>AVERAGE($T$6:T764)</f>
        <v>6278.467720685112</v>
      </c>
      <c r="Z764" s="73">
        <f>AVERAGE($U$6:U764)</f>
        <v>26.326745718050066</v>
      </c>
      <c r="AA764" s="86">
        <f>AVERAGE($V$6:V764)</f>
        <v>4737.2221276410764</v>
      </c>
      <c r="AC764" s="47">
        <v>759</v>
      </c>
      <c r="AD764" s="74">
        <v>10</v>
      </c>
      <c r="AE764" s="74">
        <v>6</v>
      </c>
      <c r="AF764" s="73">
        <v>2</v>
      </c>
      <c r="AG764" s="72">
        <v>2322</v>
      </c>
      <c r="AH764" s="73">
        <v>6</v>
      </c>
      <c r="AI764" s="86">
        <v>827.662358356494</v>
      </c>
      <c r="AJ764" s="47" t="s">
        <v>117</v>
      </c>
      <c r="AM764" s="72">
        <f>AVERAGE($AG$6:AG764)</f>
        <v>9453.648221343874</v>
      </c>
      <c r="AN764" s="73">
        <f>AVERAGE($AH$6:AH764)</f>
        <v>26.371541501976285</v>
      </c>
      <c r="AO764" s="47">
        <f>AVERAGE($AI$6:AI764)</f>
        <v>7907.8818472403655</v>
      </c>
    </row>
    <row r="765" spans="3:41" x14ac:dyDescent="0.35">
      <c r="C765" s="49">
        <v>760</v>
      </c>
      <c r="D765" s="74">
        <v>20</v>
      </c>
      <c r="E765" s="74">
        <v>7</v>
      </c>
      <c r="F765" s="73">
        <v>34</v>
      </c>
      <c r="G765" s="72">
        <v>9659</v>
      </c>
      <c r="H765" s="73">
        <v>47</v>
      </c>
      <c r="I765" s="86">
        <v>8079.6124836128492</v>
      </c>
      <c r="J765" s="47" t="s">
        <v>117</v>
      </c>
      <c r="L765" s="72">
        <f>AVERAGE($G$6:G765)</f>
        <v>5465.1855263157895</v>
      </c>
      <c r="M765" s="73">
        <f>AVERAGE($H$6:H765)</f>
        <v>26.207894736842107</v>
      </c>
      <c r="N765" s="86">
        <f>AVERAGE($I$6:I765)</f>
        <v>3923.5948267162016</v>
      </c>
      <c r="P765" s="47">
        <v>760</v>
      </c>
      <c r="Q765" s="71">
        <v>13</v>
      </c>
      <c r="R765" s="72">
        <v>8</v>
      </c>
      <c r="S765" s="73">
        <v>15</v>
      </c>
      <c r="T765" s="72">
        <v>4896</v>
      </c>
      <c r="U765" s="73">
        <v>20</v>
      </c>
      <c r="V765" s="86">
        <v>3349.575768152637</v>
      </c>
      <c r="W765" s="47" t="s">
        <v>117</v>
      </c>
      <c r="Y765" s="72">
        <f>AVERAGE($T$6:T765)</f>
        <v>6276.648684210526</v>
      </c>
      <c r="Z765" s="73">
        <f>AVERAGE($U$6:U765)</f>
        <v>26.318421052631578</v>
      </c>
      <c r="AA765" s="86">
        <f>AVERAGE($V$6:V765)</f>
        <v>4735.3962771680654</v>
      </c>
      <c r="AC765" s="47">
        <v>760</v>
      </c>
      <c r="AD765" s="74">
        <v>19</v>
      </c>
      <c r="AE765" s="74">
        <v>8</v>
      </c>
      <c r="AF765" s="73">
        <v>5</v>
      </c>
      <c r="AG765" s="72">
        <v>5896</v>
      </c>
      <c r="AH765" s="73">
        <v>16</v>
      </c>
      <c r="AI765" s="86">
        <v>4360.3652490186032</v>
      </c>
      <c r="AJ765" s="47" t="s">
        <v>117</v>
      </c>
      <c r="AM765" s="72">
        <f>AVERAGE($AG$6:AG765)</f>
        <v>9448.9671052631584</v>
      </c>
      <c r="AN765" s="73">
        <f>AVERAGE($AH$6:AH765)</f>
        <v>26.357894736842105</v>
      </c>
      <c r="AO765" s="47">
        <f>AVERAGE($AI$6:AI765)</f>
        <v>7903.214062242705</v>
      </c>
    </row>
    <row r="766" spans="3:41" x14ac:dyDescent="0.35">
      <c r="C766" s="49">
        <v>761</v>
      </c>
      <c r="D766" s="74">
        <v>18</v>
      </c>
      <c r="E766" s="74">
        <v>5</v>
      </c>
      <c r="F766" s="73">
        <v>4</v>
      </c>
      <c r="G766" s="72">
        <v>3585</v>
      </c>
      <c r="H766" s="73">
        <v>17</v>
      </c>
      <c r="I766" s="86">
        <v>2029.7090586004601</v>
      </c>
      <c r="J766" s="47" t="s">
        <v>117</v>
      </c>
      <c r="L766" s="72">
        <f>AVERAGE($G$6:G766)</f>
        <v>5462.7148488830489</v>
      </c>
      <c r="M766" s="73">
        <f>AVERAGE($H$6:H766)</f>
        <v>26.195795006570304</v>
      </c>
      <c r="N766" s="86">
        <f>AVERAGE($I$6:I766)</f>
        <v>3921.1061463376004</v>
      </c>
      <c r="P766" s="47">
        <v>761</v>
      </c>
      <c r="Q766" s="71">
        <v>13</v>
      </c>
      <c r="R766" s="72">
        <v>1</v>
      </c>
      <c r="S766" s="73">
        <v>2</v>
      </c>
      <c r="T766" s="72">
        <v>3257</v>
      </c>
      <c r="U766" s="73">
        <v>14</v>
      </c>
      <c r="V766" s="86">
        <v>1687.7276189058971</v>
      </c>
      <c r="W766" s="47" t="s">
        <v>117</v>
      </c>
      <c r="Y766" s="72">
        <f>AVERAGE($T$6:T766)</f>
        <v>6272.6806833114324</v>
      </c>
      <c r="Z766" s="73">
        <f>AVERAGE($U$6:U766)</f>
        <v>26.302233902759529</v>
      </c>
      <c r="AA766" s="86">
        <f>AVERAGE($V$6:V766)</f>
        <v>4731.3914563293501</v>
      </c>
      <c r="AC766" s="47">
        <v>761</v>
      </c>
      <c r="AD766" s="74">
        <v>19</v>
      </c>
      <c r="AE766" s="74">
        <v>4</v>
      </c>
      <c r="AF766" s="73">
        <v>26</v>
      </c>
      <c r="AG766" s="72">
        <v>14498</v>
      </c>
      <c r="AH766" s="73">
        <v>41</v>
      </c>
      <c r="AI766" s="86">
        <v>12993.220432955381</v>
      </c>
      <c r="AJ766" s="47" t="s">
        <v>117</v>
      </c>
      <c r="AM766" s="72">
        <f>AVERAGE($AG$6:AG766)</f>
        <v>9455.6018396846248</v>
      </c>
      <c r="AN766" s="73">
        <f>AVERAGE($AH$6:AH766)</f>
        <v>26.37713534822602</v>
      </c>
      <c r="AO766" s="47">
        <f>AVERAGE($AI$6:AI766)</f>
        <v>7909.9026382883203</v>
      </c>
    </row>
    <row r="767" spans="3:41" x14ac:dyDescent="0.35">
      <c r="C767" s="49">
        <v>762</v>
      </c>
      <c r="D767" s="74">
        <v>13</v>
      </c>
      <c r="E767" s="74">
        <v>4</v>
      </c>
      <c r="F767" s="73">
        <v>32</v>
      </c>
      <c r="G767" s="72">
        <v>8348</v>
      </c>
      <c r="H767" s="73">
        <v>41</v>
      </c>
      <c r="I767" s="86">
        <v>6812.3365231666012</v>
      </c>
      <c r="J767" s="47" t="s">
        <v>117</v>
      </c>
      <c r="L767" s="72">
        <f>AVERAGE($G$6:G767)</f>
        <v>5466.5013123359577</v>
      </c>
      <c r="M767" s="73">
        <f>AVERAGE($H$6:H767)</f>
        <v>26.215223097112862</v>
      </c>
      <c r="N767" s="86">
        <f>AVERAGE($I$6:I767)</f>
        <v>3924.9004119239899</v>
      </c>
      <c r="P767" s="47">
        <v>762</v>
      </c>
      <c r="Q767" s="71">
        <v>18</v>
      </c>
      <c r="R767" s="72">
        <v>6</v>
      </c>
      <c r="S767" s="73">
        <v>32</v>
      </c>
      <c r="T767" s="72">
        <v>10342</v>
      </c>
      <c r="U767" s="73">
        <v>44</v>
      </c>
      <c r="V767" s="86">
        <v>8849.2033988188869</v>
      </c>
      <c r="W767" s="47" t="s">
        <v>117</v>
      </c>
      <c r="Y767" s="72">
        <f>AVERAGE($T$6:T767)</f>
        <v>6278.0209973753281</v>
      </c>
      <c r="Z767" s="73">
        <f>AVERAGE($U$6:U767)</f>
        <v>26.325459317585302</v>
      </c>
      <c r="AA767" s="86">
        <f>AVERAGE($V$6:V767)</f>
        <v>4736.7954090097828</v>
      </c>
      <c r="AC767" s="47">
        <v>762</v>
      </c>
      <c r="AD767" s="74">
        <v>15</v>
      </c>
      <c r="AE767" s="74">
        <v>5</v>
      </c>
      <c r="AF767" s="73">
        <v>35</v>
      </c>
      <c r="AG767" s="72">
        <v>15935</v>
      </c>
      <c r="AH767" s="73">
        <v>45</v>
      </c>
      <c r="AI767" s="86">
        <v>14410.765051787921</v>
      </c>
      <c r="AJ767" s="47" t="s">
        <v>117</v>
      </c>
      <c r="AM767" s="72">
        <f>AVERAGE($AG$6:AG767)</f>
        <v>9464.1049868766404</v>
      </c>
      <c r="AN767" s="73">
        <f>AVERAGE($AH$6:AH767)</f>
        <v>26.401574803149607</v>
      </c>
      <c r="AO767" s="47">
        <f>AVERAGE($AI$6:AI767)</f>
        <v>7918.4339537916003</v>
      </c>
    </row>
    <row r="768" spans="3:41" x14ac:dyDescent="0.35">
      <c r="C768" s="49">
        <v>763</v>
      </c>
      <c r="D768" s="74">
        <v>15</v>
      </c>
      <c r="E768" s="74">
        <v>3</v>
      </c>
      <c r="F768" s="73">
        <v>1</v>
      </c>
      <c r="G768" s="72">
        <v>2711</v>
      </c>
      <c r="H768" s="73">
        <v>13</v>
      </c>
      <c r="I768" s="86">
        <v>1155.5563097462164</v>
      </c>
      <c r="J768" s="47" t="s">
        <v>117</v>
      </c>
      <c r="L768" s="72">
        <f>AVERAGE($G$6:G768)</f>
        <v>5462.8899082568805</v>
      </c>
      <c r="M768" s="73">
        <f>AVERAGE($H$6:H768)</f>
        <v>26.197903014416777</v>
      </c>
      <c r="N768" s="86">
        <f>AVERAGE($I$6:I768)</f>
        <v>3921.2708652632064</v>
      </c>
      <c r="P768" s="47">
        <v>763</v>
      </c>
      <c r="Q768" s="71">
        <v>13</v>
      </c>
      <c r="R768" s="72">
        <v>7</v>
      </c>
      <c r="S768" s="73">
        <v>33</v>
      </c>
      <c r="T768" s="72">
        <v>9229</v>
      </c>
      <c r="U768" s="73">
        <v>39</v>
      </c>
      <c r="V768" s="86">
        <v>7745.0809300570154</v>
      </c>
      <c r="W768" s="47" t="s">
        <v>117</v>
      </c>
      <c r="Y768" s="72">
        <f>AVERAGE($T$6:T768)</f>
        <v>6281.888597640891</v>
      </c>
      <c r="Z768" s="73">
        <f>AVERAGE($U$6:U768)</f>
        <v>26.342070773263433</v>
      </c>
      <c r="AA768" s="86">
        <f>AVERAGE($V$6:V768)</f>
        <v>4740.7381161146941</v>
      </c>
      <c r="AC768" s="47">
        <v>763</v>
      </c>
      <c r="AD768" s="74">
        <v>12</v>
      </c>
      <c r="AE768" s="74">
        <v>5</v>
      </c>
      <c r="AF768" s="73">
        <v>31</v>
      </c>
      <c r="AG768" s="72">
        <v>13485</v>
      </c>
      <c r="AH768" s="73">
        <v>38</v>
      </c>
      <c r="AI768" s="86">
        <v>11964.006746391611</v>
      </c>
      <c r="AJ768" s="47" t="s">
        <v>117</v>
      </c>
      <c r="AM768" s="72">
        <f>AVERAGE($AG$6:AG768)</f>
        <v>9469.3748361730013</v>
      </c>
      <c r="AN768" s="73">
        <f>AVERAGE($AH$6:AH768)</f>
        <v>26.416775884665793</v>
      </c>
      <c r="AO768" s="47">
        <f>AVERAGE($AI$6:AI768)</f>
        <v>7923.7361461803293</v>
      </c>
    </row>
    <row r="769" spans="3:41" x14ac:dyDescent="0.35">
      <c r="C769" s="49">
        <v>764</v>
      </c>
      <c r="D769" s="74">
        <v>17</v>
      </c>
      <c r="E769" s="74">
        <v>5</v>
      </c>
      <c r="F769" s="73">
        <v>29</v>
      </c>
      <c r="G769" s="72">
        <v>8385</v>
      </c>
      <c r="H769" s="73">
        <v>41</v>
      </c>
      <c r="I769" s="86">
        <v>6870.9278932584875</v>
      </c>
      <c r="J769" s="47" t="s">
        <v>117</v>
      </c>
      <c r="L769" s="72">
        <f>AVERAGE($G$6:G769)</f>
        <v>5466.7146596858638</v>
      </c>
      <c r="M769" s="73">
        <f>AVERAGE($H$6:H769)</f>
        <v>26.217277486910994</v>
      </c>
      <c r="N769" s="86">
        <f>AVERAGE($I$6:I769)</f>
        <v>3925.1316728914726</v>
      </c>
      <c r="P769" s="47">
        <v>764</v>
      </c>
      <c r="Q769" s="71">
        <v>22</v>
      </c>
      <c r="R769" s="72">
        <v>5</v>
      </c>
      <c r="S769" s="73">
        <v>14</v>
      </c>
      <c r="T769" s="72">
        <v>7315</v>
      </c>
      <c r="U769" s="73">
        <v>31</v>
      </c>
      <c r="V769" s="86">
        <v>5754.8887876463923</v>
      </c>
      <c r="W769" s="47" t="s">
        <v>117</v>
      </c>
      <c r="Y769" s="72">
        <f>AVERAGE($T$6:T769)</f>
        <v>6283.2408376963349</v>
      </c>
      <c r="Z769" s="73">
        <f>AVERAGE($U$6:U769)</f>
        <v>26.348167539267017</v>
      </c>
      <c r="AA769" s="86">
        <f>AVERAGE($V$6:V769)</f>
        <v>4742.0655384596303</v>
      </c>
      <c r="AC769" s="47">
        <v>764</v>
      </c>
      <c r="AD769" s="74">
        <v>14</v>
      </c>
      <c r="AE769" s="74">
        <v>6</v>
      </c>
      <c r="AF769" s="73">
        <v>12</v>
      </c>
      <c r="AG769" s="72">
        <v>7222</v>
      </c>
      <c r="AH769" s="73">
        <v>20</v>
      </c>
      <c r="AI769" s="86">
        <v>5682.5937450105839</v>
      </c>
      <c r="AJ769" s="47" t="s">
        <v>117</v>
      </c>
      <c r="AM769" s="72">
        <f>AVERAGE($AG$6:AG769)</f>
        <v>9466.4332460732985</v>
      </c>
      <c r="AN769" s="73">
        <f>AVERAGE($AH$6:AH769)</f>
        <v>26.408376963350786</v>
      </c>
      <c r="AO769" s="47">
        <f>AVERAGE($AI$6:AI769)</f>
        <v>7920.8027137180652</v>
      </c>
    </row>
    <row r="770" spans="3:41" x14ac:dyDescent="0.35">
      <c r="C770" s="49">
        <v>765</v>
      </c>
      <c r="D770" s="74">
        <v>26</v>
      </c>
      <c r="E770" s="74">
        <v>7</v>
      </c>
      <c r="F770" s="73">
        <v>30</v>
      </c>
      <c r="G770" s="72">
        <v>10059</v>
      </c>
      <c r="H770" s="73">
        <v>49</v>
      </c>
      <c r="I770" s="86">
        <v>8485.5196734168421</v>
      </c>
      <c r="J770" s="47" t="s">
        <v>117</v>
      </c>
      <c r="L770" s="72">
        <f>AVERAGE($G$6:G770)</f>
        <v>5472.7176470588238</v>
      </c>
      <c r="M770" s="73">
        <f>AVERAGE($H$6:H770)</f>
        <v>26.247058823529411</v>
      </c>
      <c r="N770" s="86">
        <f>AVERAGE($I$6:I770)</f>
        <v>3931.0929643954273</v>
      </c>
      <c r="P770" s="47">
        <v>765</v>
      </c>
      <c r="Q770" s="71">
        <v>12</v>
      </c>
      <c r="R770" s="72">
        <v>6</v>
      </c>
      <c r="S770" s="73">
        <v>1</v>
      </c>
      <c r="T770" s="72">
        <v>1832</v>
      </c>
      <c r="U770" s="73">
        <v>7</v>
      </c>
      <c r="V770" s="86">
        <v>321.65928751389151</v>
      </c>
      <c r="W770" s="47" t="s">
        <v>117</v>
      </c>
      <c r="Y770" s="72">
        <f>AVERAGE($T$6:T770)</f>
        <v>6277.4222222222224</v>
      </c>
      <c r="Z770" s="73">
        <f>AVERAGE($U$6:U770)</f>
        <v>26.322875816993463</v>
      </c>
      <c r="AA770" s="86">
        <f>AVERAGE($V$6:V770)</f>
        <v>4736.2872296348651</v>
      </c>
      <c r="AC770" s="47">
        <v>765</v>
      </c>
      <c r="AD770" s="74">
        <v>26</v>
      </c>
      <c r="AE770" s="74">
        <v>1</v>
      </c>
      <c r="AF770" s="73">
        <v>7</v>
      </c>
      <c r="AG770" s="72">
        <v>11237</v>
      </c>
      <c r="AH770" s="73">
        <v>32</v>
      </c>
      <c r="AI770" s="86">
        <v>9711.1663238287656</v>
      </c>
      <c r="AJ770" s="47" t="s">
        <v>117</v>
      </c>
      <c r="AM770" s="72">
        <f>AVERAGE($AG$6:AG770)</f>
        <v>9468.7477124183006</v>
      </c>
      <c r="AN770" s="73">
        <f>AVERAGE($AH$6:AH770)</f>
        <v>26.415686274509802</v>
      </c>
      <c r="AO770" s="47">
        <f>AVERAGE($AI$6:AI770)</f>
        <v>7923.1430583064448</v>
      </c>
    </row>
    <row r="771" spans="3:41" x14ac:dyDescent="0.35">
      <c r="C771" s="49">
        <v>766</v>
      </c>
      <c r="D771" s="74">
        <v>15</v>
      </c>
      <c r="E771" s="74">
        <v>3</v>
      </c>
      <c r="F771" s="73">
        <v>3</v>
      </c>
      <c r="G771" s="72">
        <v>3111</v>
      </c>
      <c r="H771" s="73">
        <v>15</v>
      </c>
      <c r="I771" s="86">
        <v>1584.9902369511503</v>
      </c>
      <c r="J771" s="47" t="s">
        <v>117</v>
      </c>
      <c r="L771" s="72">
        <f>AVERAGE($G$6:G771)</f>
        <v>5469.6344647519581</v>
      </c>
      <c r="M771" s="73">
        <f>AVERAGE($H$6:H771)</f>
        <v>26.232375979112273</v>
      </c>
      <c r="N771" s="86">
        <f>AVERAGE($I$6:I771)</f>
        <v>3928.0301671011134</v>
      </c>
      <c r="P771" s="47">
        <v>766</v>
      </c>
      <c r="Q771" s="71">
        <v>16</v>
      </c>
      <c r="R771" s="72">
        <v>9</v>
      </c>
      <c r="S771" s="73">
        <v>3</v>
      </c>
      <c r="T771" s="72">
        <v>2633</v>
      </c>
      <c r="U771" s="73">
        <v>10</v>
      </c>
      <c r="V771" s="86">
        <v>1098.3696754415434</v>
      </c>
      <c r="W771" s="47" t="s">
        <v>117</v>
      </c>
      <c r="Y771" s="72">
        <f>AVERAGE($T$6:T771)</f>
        <v>6272.664490861619</v>
      </c>
      <c r="Z771" s="73">
        <f>AVERAGE($U$6:U771)</f>
        <v>26.301566579634464</v>
      </c>
      <c r="AA771" s="86">
        <f>AVERAGE($V$6:V771)</f>
        <v>4731.5379900079806</v>
      </c>
      <c r="AC771" s="47">
        <v>766</v>
      </c>
      <c r="AD771" s="74">
        <v>14</v>
      </c>
      <c r="AE771" s="74">
        <v>6</v>
      </c>
      <c r="AF771" s="73">
        <v>2</v>
      </c>
      <c r="AG771" s="72">
        <v>3722</v>
      </c>
      <c r="AH771" s="73">
        <v>10</v>
      </c>
      <c r="AI771" s="86">
        <v>2184.1342220398074</v>
      </c>
      <c r="AJ771" s="47" t="s">
        <v>117</v>
      </c>
      <c r="AM771" s="72">
        <f>AVERAGE($AG$6:AG771)</f>
        <v>9461.2454308094002</v>
      </c>
      <c r="AN771" s="73">
        <f>AVERAGE($AH$6:AH771)</f>
        <v>26.394255874673629</v>
      </c>
      <c r="AO771" s="47">
        <f>AVERAGE($AI$6:AI771)</f>
        <v>7915.6508796690214</v>
      </c>
    </row>
    <row r="772" spans="3:41" x14ac:dyDescent="0.35">
      <c r="C772" s="49">
        <v>767</v>
      </c>
      <c r="D772" s="74">
        <v>20</v>
      </c>
      <c r="E772" s="74">
        <v>5</v>
      </c>
      <c r="F772" s="73">
        <v>1</v>
      </c>
      <c r="G772" s="72">
        <v>3385</v>
      </c>
      <c r="H772" s="73">
        <v>16</v>
      </c>
      <c r="I772" s="86">
        <v>1826.528768743455</v>
      </c>
      <c r="J772" s="47" t="s">
        <v>117</v>
      </c>
      <c r="L772" s="72">
        <f>AVERAGE($G$6:G772)</f>
        <v>5466.9165580182525</v>
      </c>
      <c r="M772" s="73">
        <f>AVERAGE($H$6:H772)</f>
        <v>26.219035202086051</v>
      </c>
      <c r="N772" s="86">
        <f>AVERAGE($I$6:I772)</f>
        <v>3925.2902695804382</v>
      </c>
      <c r="P772" s="47">
        <v>767</v>
      </c>
      <c r="Q772" s="71">
        <v>24</v>
      </c>
      <c r="R772" s="72">
        <v>6</v>
      </c>
      <c r="S772" s="73">
        <v>6</v>
      </c>
      <c r="T772" s="72">
        <v>5742</v>
      </c>
      <c r="U772" s="73">
        <v>24</v>
      </c>
      <c r="V772" s="86">
        <v>4182.6662162411831</v>
      </c>
      <c r="W772" s="47" t="s">
        <v>117</v>
      </c>
      <c r="Y772" s="72">
        <f>AVERAGE($T$6:T772)</f>
        <v>6271.9726205997395</v>
      </c>
      <c r="Z772" s="73">
        <f>AVERAGE($U$6:U772)</f>
        <v>26.298565840938721</v>
      </c>
      <c r="AA772" s="86">
        <f>AVERAGE($V$6:V772)</f>
        <v>4730.8223814372286</v>
      </c>
      <c r="AC772" s="47">
        <v>767</v>
      </c>
      <c r="AD772" s="74">
        <v>13</v>
      </c>
      <c r="AE772" s="74">
        <v>8</v>
      </c>
      <c r="AF772" s="73">
        <v>20</v>
      </c>
      <c r="AG772" s="72">
        <v>9046</v>
      </c>
      <c r="AH772" s="73">
        <v>25</v>
      </c>
      <c r="AI772" s="86">
        <v>7490.574345997622</v>
      </c>
      <c r="AJ772" s="47" t="s">
        <v>117</v>
      </c>
      <c r="AM772" s="72">
        <f>AVERAGE($AG$6:AG772)</f>
        <v>9460.7040417209901</v>
      </c>
      <c r="AN772" s="73">
        <f>AVERAGE($AH$6:AH772)</f>
        <v>26.392438070404172</v>
      </c>
      <c r="AO772" s="47">
        <f>AVERAGE($AI$6:AI772)</f>
        <v>7915.0966729758384</v>
      </c>
    </row>
    <row r="773" spans="3:41" x14ac:dyDescent="0.35">
      <c r="C773" s="49">
        <v>768</v>
      </c>
      <c r="D773" s="74">
        <v>13</v>
      </c>
      <c r="E773" s="74">
        <v>3</v>
      </c>
      <c r="F773" s="73">
        <v>25</v>
      </c>
      <c r="G773" s="72">
        <v>7111</v>
      </c>
      <c r="H773" s="73">
        <v>35</v>
      </c>
      <c r="I773" s="86">
        <v>5596.6987013622738</v>
      </c>
      <c r="J773" s="47" t="s">
        <v>117</v>
      </c>
      <c r="L773" s="72">
        <f>AVERAGE($G$6:G773)</f>
        <v>5469.057291666667</v>
      </c>
      <c r="M773" s="73">
        <f>AVERAGE($H$6:H773)</f>
        <v>26.23046875</v>
      </c>
      <c r="N773" s="86">
        <f>AVERAGE($I$6:I773)</f>
        <v>3927.466582642654</v>
      </c>
      <c r="P773" s="47">
        <v>768</v>
      </c>
      <c r="Q773" s="71">
        <v>13</v>
      </c>
      <c r="R773" s="72">
        <v>4</v>
      </c>
      <c r="S773" s="73">
        <v>9</v>
      </c>
      <c r="T773" s="72">
        <v>4288</v>
      </c>
      <c r="U773" s="73">
        <v>18</v>
      </c>
      <c r="V773" s="86">
        <v>2776.1149375963314</v>
      </c>
      <c r="W773" s="47" t="s">
        <v>117</v>
      </c>
      <c r="Y773" s="72">
        <f>AVERAGE($T$6:T773)</f>
        <v>6269.389322916667</v>
      </c>
      <c r="Z773" s="73">
        <f>AVERAGE($U$6:U773)</f>
        <v>26.287760416666668</v>
      </c>
      <c r="AA773" s="86">
        <f>AVERAGE($V$6:V773)</f>
        <v>4728.2771894530606</v>
      </c>
      <c r="AC773" s="47">
        <v>768</v>
      </c>
      <c r="AD773" s="74">
        <v>12</v>
      </c>
      <c r="AE773" s="74">
        <v>11</v>
      </c>
      <c r="AF773" s="73">
        <v>3</v>
      </c>
      <c r="AG773" s="72">
        <v>1807</v>
      </c>
      <c r="AH773" s="73">
        <v>4</v>
      </c>
      <c r="AI773" s="86">
        <v>283.09469971085764</v>
      </c>
      <c r="AJ773" s="47" t="s">
        <v>117</v>
      </c>
      <c r="AM773" s="72">
        <f>AVERAGE($AG$6:AG773)</f>
        <v>9450.73828125</v>
      </c>
      <c r="AN773" s="73">
        <f>AVERAGE($AH$6:AH773)</f>
        <v>26.36328125</v>
      </c>
      <c r="AO773" s="47">
        <f>AVERAGE($AI$6:AI773)</f>
        <v>7905.1591704064822</v>
      </c>
    </row>
    <row r="774" spans="3:41" x14ac:dyDescent="0.35">
      <c r="C774" s="49">
        <v>769</v>
      </c>
      <c r="D774" s="74">
        <v>13</v>
      </c>
      <c r="E774" s="74">
        <v>6</v>
      </c>
      <c r="F774" s="73">
        <v>4</v>
      </c>
      <c r="G774" s="72">
        <v>2422</v>
      </c>
      <c r="H774" s="73">
        <v>11</v>
      </c>
      <c r="I774" s="86">
        <v>915.06481295108961</v>
      </c>
      <c r="J774" s="47" t="s">
        <v>117</v>
      </c>
      <c r="L774" s="72">
        <f>AVERAGE($G$6:G774)</f>
        <v>5465.0949284785438</v>
      </c>
      <c r="M774" s="73">
        <f>AVERAGE($H$6:H774)</f>
        <v>26.210663198959686</v>
      </c>
      <c r="N774" s="86">
        <f>AVERAGE($I$6:I774)</f>
        <v>3923.5492851528084</v>
      </c>
      <c r="P774" s="47">
        <v>769</v>
      </c>
      <c r="Q774" s="71">
        <v>15</v>
      </c>
      <c r="R774" s="72">
        <v>2</v>
      </c>
      <c r="S774" s="73">
        <v>6</v>
      </c>
      <c r="T774" s="72">
        <v>4444</v>
      </c>
      <c r="U774" s="73">
        <v>19</v>
      </c>
      <c r="V774" s="86">
        <v>2900.1138177611419</v>
      </c>
      <c r="W774" s="47" t="s">
        <v>117</v>
      </c>
      <c r="Y774" s="72">
        <f>AVERAGE($T$6:T774)</f>
        <v>6267.0156046814045</v>
      </c>
      <c r="Z774" s="73">
        <f>AVERAGE($U$6:U774)</f>
        <v>26.278283485045513</v>
      </c>
      <c r="AA774" s="86">
        <f>AVERAGE($V$6:V774)</f>
        <v>4725.8998638721869</v>
      </c>
      <c r="AC774" s="47">
        <v>769</v>
      </c>
      <c r="AD774" s="74">
        <v>14</v>
      </c>
      <c r="AE774" s="74">
        <v>6</v>
      </c>
      <c r="AF774" s="73">
        <v>7</v>
      </c>
      <c r="AG774" s="72">
        <v>5472</v>
      </c>
      <c r="AH774" s="73">
        <v>15</v>
      </c>
      <c r="AI774" s="86">
        <v>3920.625025269951</v>
      </c>
      <c r="AJ774" s="47" t="s">
        <v>117</v>
      </c>
      <c r="AM774" s="72">
        <f>AVERAGE($AG$6:AG774)</f>
        <v>9445.5643693107941</v>
      </c>
      <c r="AN774" s="73">
        <f>AVERAGE($AH$6:AH774)</f>
        <v>26.348504551365409</v>
      </c>
      <c r="AO774" s="47">
        <f>AVERAGE($AI$6:AI774)</f>
        <v>7899.9777215831573</v>
      </c>
    </row>
    <row r="775" spans="3:41" x14ac:dyDescent="0.35">
      <c r="C775" s="49">
        <v>770</v>
      </c>
      <c r="D775" s="74">
        <v>26</v>
      </c>
      <c r="E775" s="74">
        <v>5</v>
      </c>
      <c r="F775" s="73">
        <v>21</v>
      </c>
      <c r="G775" s="72">
        <v>8585</v>
      </c>
      <c r="H775" s="73">
        <v>42</v>
      </c>
      <c r="I775" s="86">
        <v>7022.9152866416671</v>
      </c>
      <c r="J775" s="47" t="s">
        <v>117</v>
      </c>
      <c r="L775" s="72">
        <f>AVERAGE($G$6:G775)</f>
        <v>5469.1467532467532</v>
      </c>
      <c r="M775" s="73">
        <f>AVERAGE($H$6:H775)</f>
        <v>26.23116883116883</v>
      </c>
      <c r="N775" s="86">
        <f>AVERAGE($I$6:I775)</f>
        <v>3927.5744358040924</v>
      </c>
      <c r="P775" s="47">
        <v>770</v>
      </c>
      <c r="Q775" s="71">
        <v>11</v>
      </c>
      <c r="R775" s="72">
        <v>10</v>
      </c>
      <c r="S775" s="73">
        <v>2</v>
      </c>
      <c r="T775" s="72">
        <v>1060</v>
      </c>
      <c r="U775" s="73">
        <v>3</v>
      </c>
      <c r="V775" s="86">
        <v>-481.86432945286879</v>
      </c>
      <c r="W775" s="47" t="s">
        <v>117</v>
      </c>
      <c r="Y775" s="72">
        <f>AVERAGE($T$6:T775)</f>
        <v>6260.2532467532465</v>
      </c>
      <c r="Z775" s="73">
        <f>AVERAGE($U$6:U775)</f>
        <v>26.248051948051948</v>
      </c>
      <c r="AA775" s="86">
        <f>AVERAGE($V$6:V775)</f>
        <v>4719.1365337509851</v>
      </c>
      <c r="AC775" s="47">
        <v>770</v>
      </c>
      <c r="AD775" s="74">
        <v>19</v>
      </c>
      <c r="AE775" s="74">
        <v>5</v>
      </c>
      <c r="AF775" s="73">
        <v>25</v>
      </c>
      <c r="AG775" s="72">
        <v>13835</v>
      </c>
      <c r="AH775" s="73">
        <v>39</v>
      </c>
      <c r="AI775" s="86">
        <v>12274.619932571975</v>
      </c>
      <c r="AJ775" s="47" t="s">
        <v>117</v>
      </c>
      <c r="AM775" s="72">
        <f>AVERAGE($AG$6:AG775)</f>
        <v>9451.2649350649353</v>
      </c>
      <c r="AN775" s="73">
        <f>AVERAGE($AH$6:AH775)</f>
        <v>26.364935064935064</v>
      </c>
      <c r="AO775" s="47">
        <f>AVERAGE($AI$6:AI775)</f>
        <v>7905.659075103923</v>
      </c>
    </row>
    <row r="776" spans="3:41" x14ac:dyDescent="0.35">
      <c r="C776" s="49">
        <v>771</v>
      </c>
      <c r="D776" s="74">
        <v>24</v>
      </c>
      <c r="E776" s="74">
        <v>8</v>
      </c>
      <c r="F776" s="73">
        <v>33</v>
      </c>
      <c r="G776" s="72">
        <v>10096</v>
      </c>
      <c r="H776" s="73">
        <v>49</v>
      </c>
      <c r="I776" s="86">
        <v>8557.7170765057181</v>
      </c>
      <c r="J776" s="47" t="s">
        <v>117</v>
      </c>
      <c r="L776" s="72">
        <f>AVERAGE($G$6:G776)</f>
        <v>5475.1478599221791</v>
      </c>
      <c r="M776" s="73">
        <f>AVERAGE($H$6:H776)</f>
        <v>26.260700389105057</v>
      </c>
      <c r="N776" s="86">
        <f>AVERAGE($I$6:I776)</f>
        <v>3933.579808878932</v>
      </c>
      <c r="P776" s="47">
        <v>771</v>
      </c>
      <c r="Q776" s="71">
        <v>16</v>
      </c>
      <c r="R776" s="72">
        <v>6</v>
      </c>
      <c r="S776" s="73">
        <v>16</v>
      </c>
      <c r="T776" s="72">
        <v>6202</v>
      </c>
      <c r="U776" s="73">
        <v>26</v>
      </c>
      <c r="V776" s="86">
        <v>4593.9879472536559</v>
      </c>
      <c r="W776" s="47" t="s">
        <v>117</v>
      </c>
      <c r="Y776" s="72">
        <f>AVERAGE($T$6:T776)</f>
        <v>6260.1776913099866</v>
      </c>
      <c r="Z776" s="73">
        <f>AVERAGE($U$6:U776)</f>
        <v>26.247730220492866</v>
      </c>
      <c r="AA776" s="86">
        <f>AVERAGE($V$6:V776)</f>
        <v>4718.9742139241407</v>
      </c>
      <c r="AC776" s="47">
        <v>771</v>
      </c>
      <c r="AD776" s="74">
        <v>17</v>
      </c>
      <c r="AE776" s="74">
        <v>10</v>
      </c>
      <c r="AF776" s="73">
        <v>32</v>
      </c>
      <c r="AG776" s="72">
        <v>14020</v>
      </c>
      <c r="AH776" s="73">
        <v>39</v>
      </c>
      <c r="AI776" s="86">
        <v>12489.709733987593</v>
      </c>
      <c r="AJ776" s="47" t="s">
        <v>117</v>
      </c>
      <c r="AM776" s="72">
        <f>AVERAGE($AG$6:AG776)</f>
        <v>9457.1906614785985</v>
      </c>
      <c r="AN776" s="73">
        <f>AVERAGE($AH$6:AH776)</f>
        <v>26.381322957198442</v>
      </c>
      <c r="AO776" s="47">
        <f>AVERAGE($AI$6:AI776)</f>
        <v>7911.6046661011769</v>
      </c>
    </row>
    <row r="777" spans="3:41" x14ac:dyDescent="0.35">
      <c r="C777" s="49">
        <v>772</v>
      </c>
      <c r="D777" s="74">
        <v>15</v>
      </c>
      <c r="E777" s="74">
        <v>1</v>
      </c>
      <c r="F777" s="73">
        <v>10</v>
      </c>
      <c r="G777" s="72">
        <v>4837</v>
      </c>
      <c r="H777" s="73">
        <v>24</v>
      </c>
      <c r="I777" s="86">
        <v>3249.7086655527019</v>
      </c>
      <c r="J777" s="47" t="s">
        <v>117</v>
      </c>
      <c r="L777" s="72">
        <f>AVERAGE($G$6:G777)</f>
        <v>5474.3212435233163</v>
      </c>
      <c r="M777" s="73">
        <f>AVERAGE($H$6:H777)</f>
        <v>26.257772020725387</v>
      </c>
      <c r="N777" s="86">
        <f>AVERAGE($I$6:I777)</f>
        <v>3932.6939654290277</v>
      </c>
      <c r="P777" s="47">
        <v>772</v>
      </c>
      <c r="Q777" s="71">
        <v>15</v>
      </c>
      <c r="R777" s="72">
        <v>5</v>
      </c>
      <c r="S777" s="73">
        <v>19</v>
      </c>
      <c r="T777" s="72">
        <v>6855</v>
      </c>
      <c r="U777" s="73">
        <v>29</v>
      </c>
      <c r="V777" s="86">
        <v>5315.9060478421698</v>
      </c>
      <c r="W777" s="47" t="s">
        <v>117</v>
      </c>
      <c r="Y777" s="72">
        <f>AVERAGE($T$6:T777)</f>
        <v>6260.948186528497</v>
      </c>
      <c r="Z777" s="73">
        <f>AVERAGE($U$6:U777)</f>
        <v>26.251295336787564</v>
      </c>
      <c r="AA777" s="86">
        <f>AVERAGE($V$6:V777)</f>
        <v>4719.7474416882833</v>
      </c>
      <c r="AC777" s="47">
        <v>772</v>
      </c>
      <c r="AD777" s="74">
        <v>19</v>
      </c>
      <c r="AE777" s="74">
        <v>2</v>
      </c>
      <c r="AF777" s="73">
        <v>34</v>
      </c>
      <c r="AG777" s="72">
        <v>17574</v>
      </c>
      <c r="AH777" s="73">
        <v>50</v>
      </c>
      <c r="AI777" s="86">
        <v>15532.049634923527</v>
      </c>
      <c r="AJ777" s="47" t="s">
        <v>118</v>
      </c>
      <c r="AM777" s="72">
        <f>AVERAGE($AG$6:AG777)</f>
        <v>9467.7046632124348</v>
      </c>
      <c r="AN777" s="73">
        <f>AVERAGE($AH$6:AH777)</f>
        <v>26.411917098445596</v>
      </c>
      <c r="AO777" s="47">
        <f>AVERAGE($AI$6:AI777)</f>
        <v>7921.4757088069055</v>
      </c>
    </row>
    <row r="778" spans="3:41" x14ac:dyDescent="0.35">
      <c r="C778" s="49">
        <v>773</v>
      </c>
      <c r="D778" s="74">
        <v>13</v>
      </c>
      <c r="E778" s="74">
        <v>7</v>
      </c>
      <c r="F778" s="73">
        <v>14</v>
      </c>
      <c r="G778" s="72">
        <v>4259</v>
      </c>
      <c r="H778" s="73">
        <v>20</v>
      </c>
      <c r="I778" s="86">
        <v>2727.9168998399618</v>
      </c>
      <c r="J778" s="47" t="s">
        <v>117</v>
      </c>
      <c r="L778" s="72">
        <f>AVERAGE($G$6:G778)</f>
        <v>5472.7490297542045</v>
      </c>
      <c r="M778" s="73">
        <f>AVERAGE($H$6:H778)</f>
        <v>26.2496765847348</v>
      </c>
      <c r="N778" s="86">
        <f>AVERAGE($I$6:I778)</f>
        <v>3931.1353922523276</v>
      </c>
      <c r="P778" s="47">
        <v>773</v>
      </c>
      <c r="Q778" s="71">
        <v>12</v>
      </c>
      <c r="R778" s="72">
        <v>7</v>
      </c>
      <c r="S778" s="73">
        <v>32</v>
      </c>
      <c r="T778" s="72">
        <v>8769</v>
      </c>
      <c r="U778" s="73">
        <v>37</v>
      </c>
      <c r="V778" s="86">
        <v>7250.0293408316547</v>
      </c>
      <c r="W778" s="47" t="s">
        <v>117</v>
      </c>
      <c r="Y778" s="72">
        <f>AVERAGE($T$6:T778)</f>
        <v>6264.1927554980593</v>
      </c>
      <c r="Z778" s="73">
        <f>AVERAGE($U$6:U778)</f>
        <v>26.265200517464425</v>
      </c>
      <c r="AA778" s="86">
        <f>AVERAGE($V$6:V778)</f>
        <v>4723.0207688540568</v>
      </c>
      <c r="AC778" s="47">
        <v>773</v>
      </c>
      <c r="AD778" s="74">
        <v>18</v>
      </c>
      <c r="AE778" s="74">
        <v>9</v>
      </c>
      <c r="AF778" s="73">
        <v>6</v>
      </c>
      <c r="AG778" s="72">
        <v>5583</v>
      </c>
      <c r="AH778" s="73">
        <v>15</v>
      </c>
      <c r="AI778" s="86">
        <v>4043.8500192645142</v>
      </c>
      <c r="AJ778" s="47" t="s">
        <v>117</v>
      </c>
      <c r="AM778" s="72">
        <f>AVERAGE($AG$6:AG778)</f>
        <v>9462.6791720569217</v>
      </c>
      <c r="AN778" s="73">
        <f>AVERAGE($AH$6:AH778)</f>
        <v>26.397153945666236</v>
      </c>
      <c r="AO778" s="47">
        <f>AVERAGE($AI$6:AI778)</f>
        <v>7916.4593754439793</v>
      </c>
    </row>
    <row r="779" spans="3:41" x14ac:dyDescent="0.35">
      <c r="C779" s="49">
        <v>774</v>
      </c>
      <c r="D779" s="74">
        <v>14</v>
      </c>
      <c r="E779" s="74">
        <v>2</v>
      </c>
      <c r="F779" s="73">
        <v>18</v>
      </c>
      <c r="G779" s="72">
        <v>6074</v>
      </c>
      <c r="H779" s="73">
        <v>30</v>
      </c>
      <c r="I779" s="86">
        <v>4511.1820839816473</v>
      </c>
      <c r="J779" s="47" t="s">
        <v>117</v>
      </c>
      <c r="L779" s="72">
        <f>AVERAGE($G$6:G779)</f>
        <v>5473.5258397932821</v>
      </c>
      <c r="M779" s="73">
        <f>AVERAGE($H$6:H779)</f>
        <v>26.254521963824288</v>
      </c>
      <c r="N779" s="86">
        <f>AVERAGE($I$6:I779)</f>
        <v>3931.8848065827269</v>
      </c>
      <c r="P779" s="47">
        <v>774</v>
      </c>
      <c r="Q779" s="71">
        <v>13</v>
      </c>
      <c r="R779" s="72">
        <v>3</v>
      </c>
      <c r="S779" s="73">
        <v>22</v>
      </c>
      <c r="T779" s="72">
        <v>7471</v>
      </c>
      <c r="U779" s="73">
        <v>32</v>
      </c>
      <c r="V779" s="86">
        <v>5940.4838738904255</v>
      </c>
      <c r="W779" s="47" t="s">
        <v>117</v>
      </c>
      <c r="Y779" s="72">
        <f>AVERAGE($T$6:T779)</f>
        <v>6265.7519379844962</v>
      </c>
      <c r="Z779" s="73">
        <f>AVERAGE($U$6:U779)</f>
        <v>26.272609819121445</v>
      </c>
      <c r="AA779" s="86">
        <f>AVERAGE($V$6:V779)</f>
        <v>4724.5937186021656</v>
      </c>
      <c r="AC779" s="47">
        <v>774</v>
      </c>
      <c r="AD779" s="74">
        <v>15</v>
      </c>
      <c r="AE779" s="74">
        <v>5</v>
      </c>
      <c r="AF779" s="73">
        <v>10</v>
      </c>
      <c r="AG779" s="72">
        <v>7185</v>
      </c>
      <c r="AH779" s="73">
        <v>20</v>
      </c>
      <c r="AI779" s="86">
        <v>5648.4297097144463</v>
      </c>
      <c r="AJ779" s="47" t="s">
        <v>117</v>
      </c>
      <c r="AM779" s="72">
        <f>AVERAGE($AG$6:AG779)</f>
        <v>9459.7364341085267</v>
      </c>
      <c r="AN779" s="73">
        <f>AVERAGE($AH$6:AH779)</f>
        <v>26.388888888888889</v>
      </c>
      <c r="AO779" s="47">
        <f>AVERAGE($AI$6:AI779)</f>
        <v>7913.5291045580243</v>
      </c>
    </row>
    <row r="780" spans="3:41" x14ac:dyDescent="0.35">
      <c r="C780" s="49">
        <v>775</v>
      </c>
      <c r="D780" s="74">
        <v>17</v>
      </c>
      <c r="E780" s="74">
        <v>4</v>
      </c>
      <c r="F780" s="73">
        <v>15</v>
      </c>
      <c r="G780" s="72">
        <v>5748</v>
      </c>
      <c r="H780" s="73">
        <v>28</v>
      </c>
      <c r="I780" s="86">
        <v>4225.0596310600959</v>
      </c>
      <c r="J780" s="47" t="s">
        <v>117</v>
      </c>
      <c r="L780" s="72">
        <f>AVERAGE($G$6:G780)</f>
        <v>5473.88</v>
      </c>
      <c r="M780" s="73">
        <f>AVERAGE($H$6:H780)</f>
        <v>26.256774193548388</v>
      </c>
      <c r="N780" s="86">
        <f>AVERAGE($I$6:I780)</f>
        <v>3932.2630966788265</v>
      </c>
      <c r="P780" s="47">
        <v>775</v>
      </c>
      <c r="Q780" s="71">
        <v>15</v>
      </c>
      <c r="R780" s="72">
        <v>8</v>
      </c>
      <c r="S780" s="73">
        <v>33</v>
      </c>
      <c r="T780" s="72">
        <v>9496</v>
      </c>
      <c r="U780" s="73">
        <v>40</v>
      </c>
      <c r="V780" s="86">
        <v>7964.3915902825729</v>
      </c>
      <c r="W780" s="47" t="s">
        <v>117</v>
      </c>
      <c r="Y780" s="72">
        <f>AVERAGE($T$6:T780)</f>
        <v>6269.92</v>
      </c>
      <c r="Z780" s="73">
        <f>AVERAGE($U$6:U780)</f>
        <v>26.29032258064516</v>
      </c>
      <c r="AA780" s="86">
        <f>AVERAGE($V$6:V780)</f>
        <v>4728.7741029527215</v>
      </c>
      <c r="AC780" s="47">
        <v>775</v>
      </c>
      <c r="AD780" s="74">
        <v>9</v>
      </c>
      <c r="AE780" s="74">
        <v>6</v>
      </c>
      <c r="AF780" s="73">
        <v>18</v>
      </c>
      <c r="AG780" s="72">
        <v>7572</v>
      </c>
      <c r="AH780" s="73">
        <v>21</v>
      </c>
      <c r="AI780" s="86">
        <v>6023.5636842467957</v>
      </c>
      <c r="AJ780" s="47" t="s">
        <v>117</v>
      </c>
      <c r="AM780" s="72">
        <f>AVERAGE($AG$6:AG780)</f>
        <v>9457.300645161291</v>
      </c>
      <c r="AN780" s="73">
        <f>AVERAGE($AH$6:AH780)</f>
        <v>26.381935483870969</v>
      </c>
      <c r="AO780" s="47">
        <f>AVERAGE($AI$6:AI780)</f>
        <v>7911.0904394995578</v>
      </c>
    </row>
    <row r="781" spans="3:41" x14ac:dyDescent="0.35">
      <c r="C781" s="49">
        <v>776</v>
      </c>
      <c r="D781" s="74">
        <v>13</v>
      </c>
      <c r="E781" s="74">
        <v>4</v>
      </c>
      <c r="F781" s="73">
        <v>3</v>
      </c>
      <c r="G781" s="72">
        <v>2548</v>
      </c>
      <c r="H781" s="73">
        <v>12</v>
      </c>
      <c r="I781" s="86">
        <v>930.03012286876628</v>
      </c>
      <c r="J781" s="47" t="s">
        <v>117</v>
      </c>
      <c r="L781" s="72">
        <f>AVERAGE($G$6:G781)</f>
        <v>5470.1095360824738</v>
      </c>
      <c r="M781" s="73">
        <f>AVERAGE($H$6:H781)</f>
        <v>26.23840206185567</v>
      </c>
      <c r="N781" s="86">
        <f>AVERAGE($I$6:I781)</f>
        <v>3928.3942397538135</v>
      </c>
      <c r="P781" s="47">
        <v>776</v>
      </c>
      <c r="Q781" s="71">
        <v>18</v>
      </c>
      <c r="R781" s="72">
        <v>5</v>
      </c>
      <c r="S781" s="73">
        <v>26</v>
      </c>
      <c r="T781" s="72">
        <v>9155</v>
      </c>
      <c r="U781" s="73">
        <v>39</v>
      </c>
      <c r="V781" s="86">
        <v>7601.256176570163</v>
      </c>
      <c r="W781" s="47" t="s">
        <v>117</v>
      </c>
      <c r="Y781" s="72">
        <f>AVERAGE($T$6:T781)</f>
        <v>6273.6378865979377</v>
      </c>
      <c r="Z781" s="73">
        <f>AVERAGE($U$6:U781)</f>
        <v>26.306701030927837</v>
      </c>
      <c r="AA781" s="86">
        <f>AVERAGE($V$6:V781)</f>
        <v>4732.4757551094444</v>
      </c>
      <c r="AC781" s="47">
        <v>776</v>
      </c>
      <c r="AD781" s="74">
        <v>21</v>
      </c>
      <c r="AE781" s="74">
        <v>5</v>
      </c>
      <c r="AF781" s="73">
        <v>7</v>
      </c>
      <c r="AG781" s="72">
        <v>8235</v>
      </c>
      <c r="AH781" s="73">
        <v>23</v>
      </c>
      <c r="AI781" s="86">
        <v>6766.9971358480143</v>
      </c>
      <c r="AJ781" s="47" t="s">
        <v>117</v>
      </c>
      <c r="AM781" s="72">
        <f>AVERAGE($AG$6:AG781)</f>
        <v>9455.725515463917</v>
      </c>
      <c r="AN781" s="73">
        <f>AVERAGE($AH$6:AH781)</f>
        <v>26.37757731958763</v>
      </c>
      <c r="AO781" s="47">
        <f>AVERAGE($AI$6:AI781)</f>
        <v>7909.6160924587693</v>
      </c>
    </row>
    <row r="782" spans="3:41" x14ac:dyDescent="0.35">
      <c r="C782" s="49">
        <v>777</v>
      </c>
      <c r="D782" s="74">
        <v>9</v>
      </c>
      <c r="E782" s="74">
        <v>5</v>
      </c>
      <c r="F782" s="73">
        <v>11</v>
      </c>
      <c r="G782" s="72">
        <v>3185</v>
      </c>
      <c r="H782" s="73">
        <v>15</v>
      </c>
      <c r="I782" s="86">
        <v>1606.559605888951</v>
      </c>
      <c r="J782" s="47" t="s">
        <v>117</v>
      </c>
      <c r="L782" s="72">
        <f>AVERAGE($G$6:G782)</f>
        <v>5467.1685971685974</v>
      </c>
      <c r="M782" s="73">
        <f>AVERAGE($H$6:H782)</f>
        <v>26.223938223938223</v>
      </c>
      <c r="N782" s="86">
        <f>AVERAGE($I$6:I782)</f>
        <v>3925.4060355918255</v>
      </c>
      <c r="P782" s="47">
        <v>777</v>
      </c>
      <c r="Q782" s="71">
        <v>15</v>
      </c>
      <c r="R782" s="72">
        <v>5</v>
      </c>
      <c r="S782" s="73">
        <v>30</v>
      </c>
      <c r="T782" s="72">
        <v>9385</v>
      </c>
      <c r="U782" s="73">
        <v>40</v>
      </c>
      <c r="V782" s="86">
        <v>7868.291764100376</v>
      </c>
      <c r="W782" s="47" t="s">
        <v>117</v>
      </c>
      <c r="Y782" s="72">
        <f>AVERAGE($T$6:T782)</f>
        <v>6277.6422136422134</v>
      </c>
      <c r="Z782" s="73">
        <f>AVERAGE($U$6:U782)</f>
        <v>26.324324324324323</v>
      </c>
      <c r="AA782" s="86">
        <f>AVERAGE($V$6:V782)</f>
        <v>4736.5115543488155</v>
      </c>
      <c r="AC782" s="47">
        <v>777</v>
      </c>
      <c r="AD782" s="74">
        <v>17</v>
      </c>
      <c r="AE782" s="74">
        <v>2</v>
      </c>
      <c r="AF782" s="73">
        <v>22</v>
      </c>
      <c r="AG782" s="72">
        <v>13024</v>
      </c>
      <c r="AH782" s="73">
        <v>37</v>
      </c>
      <c r="AI782" s="86">
        <v>11488.993541179945</v>
      </c>
      <c r="AJ782" s="47" t="s">
        <v>117</v>
      </c>
      <c r="AM782" s="72">
        <f>AVERAGE($AG$6:AG782)</f>
        <v>9460.3178893178901</v>
      </c>
      <c r="AN782" s="73">
        <f>AVERAGE($AH$6:AH782)</f>
        <v>26.391248391248393</v>
      </c>
      <c r="AO782" s="47">
        <f>AVERAGE($AI$6:AI782)</f>
        <v>7914.2227558419372</v>
      </c>
    </row>
    <row r="783" spans="3:41" x14ac:dyDescent="0.35">
      <c r="C783" s="49">
        <v>778</v>
      </c>
      <c r="D783" s="74">
        <v>14</v>
      </c>
      <c r="E783" s="74">
        <v>3</v>
      </c>
      <c r="F783" s="73">
        <v>14</v>
      </c>
      <c r="G783" s="72">
        <v>5111</v>
      </c>
      <c r="H783" s="73">
        <v>25</v>
      </c>
      <c r="I783" s="86">
        <v>3615.1517701256789</v>
      </c>
      <c r="J783" s="47" t="s">
        <v>117</v>
      </c>
      <c r="L783" s="72">
        <f>AVERAGE($G$6:G783)</f>
        <v>5466.7107969151675</v>
      </c>
      <c r="M783" s="73">
        <f>AVERAGE($H$6:H783)</f>
        <v>26.222365038560412</v>
      </c>
      <c r="N783" s="86">
        <f>AVERAGE($I$6:I783)</f>
        <v>3925.0072511889125</v>
      </c>
      <c r="P783" s="47">
        <v>778</v>
      </c>
      <c r="Q783" s="71">
        <v>16</v>
      </c>
      <c r="R783" s="72">
        <v>3</v>
      </c>
      <c r="S783" s="73">
        <v>25</v>
      </c>
      <c r="T783" s="72">
        <v>8851</v>
      </c>
      <c r="U783" s="73">
        <v>38</v>
      </c>
      <c r="V783" s="86">
        <v>7356.428835599283</v>
      </c>
      <c r="W783" s="47" t="s">
        <v>117</v>
      </c>
      <c r="Y783" s="72">
        <f>AVERAGE($T$6:T783)</f>
        <v>6280.9498714652955</v>
      </c>
      <c r="Z783" s="73">
        <f>AVERAGE($U$6:U783)</f>
        <v>26.339331619537276</v>
      </c>
      <c r="AA783" s="86">
        <f>AVERAGE($V$6:V783)</f>
        <v>4739.879057281014</v>
      </c>
      <c r="AC783" s="47">
        <v>778</v>
      </c>
      <c r="AD783" s="74">
        <v>17</v>
      </c>
      <c r="AE783" s="74">
        <v>4</v>
      </c>
      <c r="AF783" s="73">
        <v>1</v>
      </c>
      <c r="AG783" s="72">
        <v>5048</v>
      </c>
      <c r="AH783" s="73">
        <v>14</v>
      </c>
      <c r="AI783" s="86">
        <v>3442.7718145770141</v>
      </c>
      <c r="AJ783" s="47" t="s">
        <v>117</v>
      </c>
      <c r="AM783" s="72">
        <f>AVERAGE($AG$6:AG783)</f>
        <v>9454.6465295629823</v>
      </c>
      <c r="AN783" s="73">
        <f>AVERAGE($AH$6:AH783)</f>
        <v>26.375321336760926</v>
      </c>
      <c r="AO783" s="47">
        <f>AVERAGE($AI$6:AI783)</f>
        <v>7908.4753895935255</v>
      </c>
    </row>
    <row r="784" spans="3:41" x14ac:dyDescent="0.35">
      <c r="C784" s="49">
        <v>779</v>
      </c>
      <c r="D784" s="74">
        <v>20</v>
      </c>
      <c r="E784" s="74">
        <v>4</v>
      </c>
      <c r="F784" s="73">
        <v>21</v>
      </c>
      <c r="G784" s="72">
        <v>7548</v>
      </c>
      <c r="H784" s="73">
        <v>37</v>
      </c>
      <c r="I784" s="86">
        <v>6007.3155909390834</v>
      </c>
      <c r="J784" s="47" t="s">
        <v>117</v>
      </c>
      <c r="L784" s="72">
        <f>AVERAGE($G$6:G784)</f>
        <v>5469.3825417201542</v>
      </c>
      <c r="M784" s="73">
        <f>AVERAGE($H$6:H784)</f>
        <v>26.236200256739409</v>
      </c>
      <c r="N784" s="86">
        <f>AVERAGE($I$6:I784)</f>
        <v>3927.6803042566276</v>
      </c>
      <c r="P784" s="47">
        <v>779</v>
      </c>
      <c r="Q784" s="71">
        <v>14</v>
      </c>
      <c r="R784" s="72">
        <v>5</v>
      </c>
      <c r="S784" s="73">
        <v>32</v>
      </c>
      <c r="T784" s="72">
        <v>9615</v>
      </c>
      <c r="U784" s="73">
        <v>41</v>
      </c>
      <c r="V784" s="86">
        <v>8060.6030880189701</v>
      </c>
      <c r="W784" s="47" t="s">
        <v>117</v>
      </c>
      <c r="Y784" s="72">
        <f>AVERAGE($T$6:T784)</f>
        <v>6285.2297817715016</v>
      </c>
      <c r="Z784" s="73">
        <f>AVERAGE($U$6:U784)</f>
        <v>26.358151476251603</v>
      </c>
      <c r="AA784" s="86">
        <f>AVERAGE($V$6:V784)</f>
        <v>4744.1418609148241</v>
      </c>
      <c r="AC784" s="47">
        <v>779</v>
      </c>
      <c r="AD784" s="74">
        <v>16</v>
      </c>
      <c r="AE784" s="74">
        <v>9</v>
      </c>
      <c r="AF784" s="73">
        <v>18</v>
      </c>
      <c r="AG784" s="72">
        <v>9083</v>
      </c>
      <c r="AH784" s="73">
        <v>25</v>
      </c>
      <c r="AI784" s="86">
        <v>7529.0074920954485</v>
      </c>
      <c r="AJ784" s="47" t="s">
        <v>117</v>
      </c>
      <c r="AM784" s="72">
        <f>AVERAGE($AG$6:AG784)</f>
        <v>9454.1694480102688</v>
      </c>
      <c r="AN784" s="73">
        <f>AVERAGE($AH$6:AH784)</f>
        <v>26.373555840821567</v>
      </c>
      <c r="AO784" s="47">
        <f>AVERAGE($AI$6:AI784)</f>
        <v>7907.9882677738869</v>
      </c>
    </row>
    <row r="785" spans="3:41" x14ac:dyDescent="0.35">
      <c r="C785" s="49">
        <v>780</v>
      </c>
      <c r="D785" s="74">
        <v>10</v>
      </c>
      <c r="E785" s="74">
        <v>6</v>
      </c>
      <c r="F785" s="73">
        <v>21</v>
      </c>
      <c r="G785" s="72">
        <v>5222</v>
      </c>
      <c r="H785" s="73">
        <v>25</v>
      </c>
      <c r="I785" s="86">
        <v>3699.4438453197899</v>
      </c>
      <c r="J785" s="47" t="s">
        <v>117</v>
      </c>
      <c r="L785" s="72">
        <f>AVERAGE($G$6:G785)</f>
        <v>5469.0653846153846</v>
      </c>
      <c r="M785" s="73">
        <f>AVERAGE($H$6:H785)</f>
        <v>26.234615384615385</v>
      </c>
      <c r="N785" s="86">
        <f>AVERAGE($I$6:I785)</f>
        <v>3927.3876934118366</v>
      </c>
      <c r="P785" s="47">
        <v>780</v>
      </c>
      <c r="Q785" s="71">
        <v>16</v>
      </c>
      <c r="R785" s="72">
        <v>4</v>
      </c>
      <c r="S785" s="73">
        <v>2</v>
      </c>
      <c r="T785" s="72">
        <v>3368</v>
      </c>
      <c r="U785" s="73">
        <v>14</v>
      </c>
      <c r="V785" s="86">
        <v>1837.5435160460556</v>
      </c>
      <c r="W785" s="47" t="s">
        <v>117</v>
      </c>
      <c r="Y785" s="72">
        <f>AVERAGE($T$6:T785)</f>
        <v>6281.4897435897437</v>
      </c>
      <c r="Z785" s="73">
        <f>AVERAGE($U$6:U785)</f>
        <v>26.342307692307692</v>
      </c>
      <c r="AA785" s="86">
        <f>AVERAGE($V$6:V785)</f>
        <v>4740.4154527803767</v>
      </c>
      <c r="AC785" s="47">
        <v>780</v>
      </c>
      <c r="AD785" s="74">
        <v>9</v>
      </c>
      <c r="AE785" s="74">
        <v>4</v>
      </c>
      <c r="AF785" s="73">
        <v>34</v>
      </c>
      <c r="AG785" s="72">
        <v>13798</v>
      </c>
      <c r="AH785" s="73">
        <v>39</v>
      </c>
      <c r="AI785" s="86">
        <v>12254.203401744824</v>
      </c>
      <c r="AJ785" s="47" t="s">
        <v>117</v>
      </c>
      <c r="AM785" s="72">
        <f>AVERAGE($AG$6:AG785)</f>
        <v>9459.7384615384617</v>
      </c>
      <c r="AN785" s="73">
        <f>AVERAGE($AH$6:AH785)</f>
        <v>26.389743589743588</v>
      </c>
      <c r="AO785" s="47">
        <f>AVERAGE($AI$6:AI785)</f>
        <v>7913.5603384584638</v>
      </c>
    </row>
    <row r="786" spans="3:41" x14ac:dyDescent="0.35">
      <c r="C786" s="49">
        <v>781</v>
      </c>
      <c r="D786" s="74">
        <v>10</v>
      </c>
      <c r="E786" s="74">
        <v>8</v>
      </c>
      <c r="F786" s="73">
        <v>35</v>
      </c>
      <c r="G786" s="72">
        <v>7696</v>
      </c>
      <c r="H786" s="73">
        <v>37</v>
      </c>
      <c r="I786" s="86">
        <v>6205.4749125450016</v>
      </c>
      <c r="J786" s="47" t="s">
        <v>117</v>
      </c>
      <c r="L786" s="72">
        <f>AVERAGE($G$6:G786)</f>
        <v>5471.9167733674776</v>
      </c>
      <c r="M786" s="73">
        <f>AVERAGE($H$6:H786)</f>
        <v>26.248399487836107</v>
      </c>
      <c r="N786" s="86">
        <f>AVERAGE($I$6:I786)</f>
        <v>3930.3045784555411</v>
      </c>
      <c r="P786" s="47">
        <v>781</v>
      </c>
      <c r="Q786" s="71">
        <v>18</v>
      </c>
      <c r="R786" s="72">
        <v>8</v>
      </c>
      <c r="S786" s="73">
        <v>35</v>
      </c>
      <c r="T786" s="72">
        <v>10646</v>
      </c>
      <c r="U786" s="73">
        <v>45</v>
      </c>
      <c r="V786" s="86">
        <v>9056.1885269319391</v>
      </c>
      <c r="W786" s="47" t="s">
        <v>117</v>
      </c>
      <c r="Y786" s="72">
        <f>AVERAGE($T$6:T786)</f>
        <v>6287.0781049935977</v>
      </c>
      <c r="Z786" s="73">
        <f>AVERAGE($U$6:U786)</f>
        <v>26.366197183098592</v>
      </c>
      <c r="AA786" s="86">
        <f>AVERAGE($V$6:V786)</f>
        <v>4745.9414106218001</v>
      </c>
      <c r="AC786" s="47">
        <v>781</v>
      </c>
      <c r="AD786" s="74">
        <v>12</v>
      </c>
      <c r="AE786" s="74">
        <v>5</v>
      </c>
      <c r="AF786" s="73">
        <v>31</v>
      </c>
      <c r="AG786" s="72">
        <v>13485</v>
      </c>
      <c r="AH786" s="73">
        <v>38</v>
      </c>
      <c r="AI786" s="86">
        <v>11928.658082734346</v>
      </c>
      <c r="AJ786" s="47" t="s">
        <v>117</v>
      </c>
      <c r="AM786" s="72">
        <f>AVERAGE($AG$6:AG786)</f>
        <v>9464.8924455825872</v>
      </c>
      <c r="AN786" s="73">
        <f>AVERAGE($AH$6:AH786)</f>
        <v>26.404609475032011</v>
      </c>
      <c r="AO786" s="47">
        <f>AVERAGE($AI$6:AI786)</f>
        <v>7918.7013086816096</v>
      </c>
    </row>
    <row r="787" spans="3:41" x14ac:dyDescent="0.35">
      <c r="C787" s="49">
        <v>782</v>
      </c>
      <c r="D787" s="74">
        <v>10</v>
      </c>
      <c r="E787" s="74">
        <v>5</v>
      </c>
      <c r="F787" s="73">
        <v>18</v>
      </c>
      <c r="G787" s="72">
        <v>4785</v>
      </c>
      <c r="H787" s="73">
        <v>23</v>
      </c>
      <c r="I787" s="86">
        <v>3221.3256311712066</v>
      </c>
      <c r="J787" s="47" t="s">
        <v>117</v>
      </c>
      <c r="L787" s="72">
        <f>AVERAGE($G$6:G787)</f>
        <v>5471.0383631713557</v>
      </c>
      <c r="M787" s="73">
        <f>AVERAGE($H$6:H787)</f>
        <v>26.244245524296677</v>
      </c>
      <c r="N787" s="86">
        <f>AVERAGE($I$6:I787)</f>
        <v>3929.3979557608041</v>
      </c>
      <c r="P787" s="47">
        <v>782</v>
      </c>
      <c r="Q787" s="71">
        <v>23</v>
      </c>
      <c r="R787" s="72">
        <v>5</v>
      </c>
      <c r="S787" s="73">
        <v>19</v>
      </c>
      <c r="T787" s="72">
        <v>8695</v>
      </c>
      <c r="U787" s="73">
        <v>37</v>
      </c>
      <c r="V787" s="86">
        <v>7161.7950375769869</v>
      </c>
      <c r="W787" s="47" t="s">
        <v>117</v>
      </c>
      <c r="Y787" s="72">
        <f>AVERAGE($T$6:T787)</f>
        <v>6290.1572890025573</v>
      </c>
      <c r="Z787" s="73">
        <f>AVERAGE($U$6:U787)</f>
        <v>26.379795396419436</v>
      </c>
      <c r="AA787" s="86">
        <f>AVERAGE($V$6:V787)</f>
        <v>4749.0307375104894</v>
      </c>
      <c r="AC787" s="47">
        <v>782</v>
      </c>
      <c r="AD787" s="74">
        <v>20</v>
      </c>
      <c r="AE787" s="74">
        <v>4</v>
      </c>
      <c r="AF787" s="73">
        <v>19</v>
      </c>
      <c r="AG787" s="72">
        <v>12398</v>
      </c>
      <c r="AH787" s="73">
        <v>35</v>
      </c>
      <c r="AI787" s="86">
        <v>10805.97901348658</v>
      </c>
      <c r="AJ787" s="47" t="s">
        <v>117</v>
      </c>
      <c r="AM787" s="72">
        <f>AVERAGE($AG$6:AG787)</f>
        <v>9468.6432225063945</v>
      </c>
      <c r="AN787" s="73">
        <f>AVERAGE($AH$6:AH787)</f>
        <v>26.415601023017903</v>
      </c>
      <c r="AO787" s="47">
        <f>AVERAGE($AI$6:AI787)</f>
        <v>7922.3934796596213</v>
      </c>
    </row>
    <row r="788" spans="3:41" x14ac:dyDescent="0.35">
      <c r="C788" s="49">
        <v>783</v>
      </c>
      <c r="D788" s="74">
        <v>14</v>
      </c>
      <c r="E788" s="74">
        <v>8</v>
      </c>
      <c r="F788" s="73">
        <v>27</v>
      </c>
      <c r="G788" s="72">
        <v>6896</v>
      </c>
      <c r="H788" s="73">
        <v>33</v>
      </c>
      <c r="I788" s="86">
        <v>5356.0282146833406</v>
      </c>
      <c r="J788" s="47" t="s">
        <v>117</v>
      </c>
      <c r="L788" s="72">
        <f>AVERAGE($G$6:G788)</f>
        <v>5472.8582375478927</v>
      </c>
      <c r="M788" s="73">
        <f>AVERAGE($H$6:H788)</f>
        <v>26.25287356321839</v>
      </c>
      <c r="N788" s="86">
        <f>AVERAGE($I$6:I788)</f>
        <v>3931.2199612000409</v>
      </c>
      <c r="P788" s="47">
        <v>783</v>
      </c>
      <c r="Q788" s="71">
        <v>15</v>
      </c>
      <c r="R788" s="72">
        <v>8</v>
      </c>
      <c r="S788" s="73">
        <v>23</v>
      </c>
      <c r="T788" s="72">
        <v>7196</v>
      </c>
      <c r="U788" s="73">
        <v>30</v>
      </c>
      <c r="V788" s="86">
        <v>5680.4318634804986</v>
      </c>
      <c r="W788" s="47" t="s">
        <v>117</v>
      </c>
      <c r="Y788" s="72">
        <f>AVERAGE($T$6:T788)</f>
        <v>6291.3141762452105</v>
      </c>
      <c r="Z788" s="73">
        <f>AVERAGE($U$6:U788)</f>
        <v>26.384418901660283</v>
      </c>
      <c r="AA788" s="86">
        <f>AVERAGE($V$6:V788)</f>
        <v>4750.2202664070028</v>
      </c>
      <c r="AC788" s="47">
        <v>783</v>
      </c>
      <c r="AD788" s="74">
        <v>13</v>
      </c>
      <c r="AE788" s="74">
        <v>10</v>
      </c>
      <c r="AF788" s="73">
        <v>26</v>
      </c>
      <c r="AG788" s="72">
        <v>10520</v>
      </c>
      <c r="AH788" s="73">
        <v>29</v>
      </c>
      <c r="AI788" s="86">
        <v>8988.6970413459712</v>
      </c>
      <c r="AJ788" s="47" t="s">
        <v>117</v>
      </c>
      <c r="AM788" s="72">
        <f>AVERAGE($AG$6:AG788)</f>
        <v>9469.9859514687105</v>
      </c>
      <c r="AN788" s="73">
        <f>AVERAGE($AH$6:AH788)</f>
        <v>26.418901660280969</v>
      </c>
      <c r="AO788" s="47">
        <f>AVERAGE($AI$6:AI788)</f>
        <v>7923.7552977460655</v>
      </c>
    </row>
    <row r="789" spans="3:41" x14ac:dyDescent="0.35">
      <c r="C789" s="49">
        <v>784</v>
      </c>
      <c r="D789" s="74">
        <v>18</v>
      </c>
      <c r="E789" s="74">
        <v>10</v>
      </c>
      <c r="F789" s="73">
        <v>29</v>
      </c>
      <c r="G789" s="72">
        <v>7770</v>
      </c>
      <c r="H789" s="73">
        <v>37</v>
      </c>
      <c r="I789" s="86">
        <v>6262.8904979463641</v>
      </c>
      <c r="J789" s="47" t="s">
        <v>117</v>
      </c>
      <c r="L789" s="72">
        <f>AVERAGE($G$6:G789)</f>
        <v>5475.7882653061224</v>
      </c>
      <c r="M789" s="73">
        <f>AVERAGE($H$6:H789)</f>
        <v>26.266581632653061</v>
      </c>
      <c r="N789" s="86">
        <f>AVERAGE($I$6:I789)</f>
        <v>3934.1940307622172</v>
      </c>
      <c r="P789" s="47">
        <v>784</v>
      </c>
      <c r="Q789" s="71">
        <v>13</v>
      </c>
      <c r="R789" s="72">
        <v>3</v>
      </c>
      <c r="S789" s="73">
        <v>20</v>
      </c>
      <c r="T789" s="72">
        <v>7011</v>
      </c>
      <c r="U789" s="73">
        <v>30</v>
      </c>
      <c r="V789" s="86">
        <v>5515.9549422466889</v>
      </c>
      <c r="W789" s="47" t="s">
        <v>117</v>
      </c>
      <c r="Y789" s="72">
        <f>AVERAGE($T$6:T789)</f>
        <v>6292.2321428571431</v>
      </c>
      <c r="Z789" s="73">
        <f>AVERAGE($U$6:U789)</f>
        <v>26.389030612244898</v>
      </c>
      <c r="AA789" s="86">
        <f>AVERAGE($V$6:V789)</f>
        <v>4751.1969687996561</v>
      </c>
      <c r="AC789" s="47">
        <v>784</v>
      </c>
      <c r="AD789" s="74">
        <v>16</v>
      </c>
      <c r="AE789" s="74">
        <v>4</v>
      </c>
      <c r="AF789" s="73">
        <v>30</v>
      </c>
      <c r="AG789" s="72">
        <v>14848</v>
      </c>
      <c r="AH789" s="73">
        <v>42</v>
      </c>
      <c r="AI789" s="86">
        <v>13305.133820982403</v>
      </c>
      <c r="AJ789" s="47" t="s">
        <v>117</v>
      </c>
      <c r="AM789" s="72">
        <f>AVERAGE($AG$6:AG789)</f>
        <v>9476.8456632653069</v>
      </c>
      <c r="AN789" s="73">
        <f>AVERAGE($AH$6:AH789)</f>
        <v>26.438775510204081</v>
      </c>
      <c r="AO789" s="47">
        <f>AVERAGE($AI$6:AI789)</f>
        <v>7930.6193009644794</v>
      </c>
    </row>
    <row r="790" spans="3:41" x14ac:dyDescent="0.35">
      <c r="C790" s="49">
        <v>785</v>
      </c>
      <c r="D790" s="74">
        <v>14</v>
      </c>
      <c r="E790" s="74">
        <v>5</v>
      </c>
      <c r="F790" s="73">
        <v>32</v>
      </c>
      <c r="G790" s="72">
        <v>8385</v>
      </c>
      <c r="H790" s="73">
        <v>41</v>
      </c>
      <c r="I790" s="86">
        <v>6827.4607701203731</v>
      </c>
      <c r="J790" s="47" t="s">
        <v>117</v>
      </c>
      <c r="L790" s="72">
        <f>AVERAGE($G$6:G790)</f>
        <v>5479.4942675159236</v>
      </c>
      <c r="M790" s="73">
        <f>AVERAGE($H$6:H790)</f>
        <v>26.285350318471338</v>
      </c>
      <c r="N790" s="86">
        <f>AVERAGE($I$6:I790)</f>
        <v>3937.8797208760493</v>
      </c>
      <c r="P790" s="47">
        <v>785</v>
      </c>
      <c r="Q790" s="71">
        <v>11</v>
      </c>
      <c r="R790" s="72">
        <v>7</v>
      </c>
      <c r="S790" s="73">
        <v>6</v>
      </c>
      <c r="T790" s="72">
        <v>2559</v>
      </c>
      <c r="U790" s="73">
        <v>10</v>
      </c>
      <c r="V790" s="86">
        <v>1067.5917770029159</v>
      </c>
      <c r="W790" s="47" t="s">
        <v>117</v>
      </c>
      <c r="Y790" s="72">
        <f>AVERAGE($T$6:T790)</f>
        <v>6287.476433121019</v>
      </c>
      <c r="Z790" s="73">
        <f>AVERAGE($U$6:U790)</f>
        <v>26.368152866242038</v>
      </c>
      <c r="AA790" s="86">
        <f>AVERAGE($V$6:V790)</f>
        <v>4746.5044781094693</v>
      </c>
      <c r="AC790" s="47">
        <v>785</v>
      </c>
      <c r="AD790" s="74">
        <v>16</v>
      </c>
      <c r="AE790" s="74">
        <v>7</v>
      </c>
      <c r="AF790" s="73">
        <v>29</v>
      </c>
      <c r="AG790" s="72">
        <v>13559</v>
      </c>
      <c r="AH790" s="73">
        <v>38</v>
      </c>
      <c r="AI790" s="86">
        <v>12009.029767667742</v>
      </c>
      <c r="AJ790" s="47" t="s">
        <v>117</v>
      </c>
      <c r="AM790" s="72">
        <f>AVERAGE($AG$6:AG790)</f>
        <v>9482.0458598726109</v>
      </c>
      <c r="AN790" s="73">
        <f>AVERAGE($AH$6:AH790)</f>
        <v>26.453503184713377</v>
      </c>
      <c r="AO790" s="47">
        <f>AVERAGE($AI$6:AI790)</f>
        <v>7935.8147283105991</v>
      </c>
    </row>
    <row r="791" spans="3:41" x14ac:dyDescent="0.35">
      <c r="C791" s="49">
        <v>786</v>
      </c>
      <c r="D791" s="74">
        <v>18</v>
      </c>
      <c r="E791" s="74">
        <v>1</v>
      </c>
      <c r="F791" s="73">
        <v>7</v>
      </c>
      <c r="G791" s="72">
        <v>4837</v>
      </c>
      <c r="H791" s="73">
        <v>24</v>
      </c>
      <c r="I791" s="86">
        <v>3285.144048864056</v>
      </c>
      <c r="J791" s="47" t="s">
        <v>117</v>
      </c>
      <c r="L791" s="72">
        <f>AVERAGE($G$6:G791)</f>
        <v>5478.6768447837148</v>
      </c>
      <c r="M791" s="73">
        <f>AVERAGE($H$6:H791)</f>
        <v>26.282442748091604</v>
      </c>
      <c r="N791" s="86">
        <f>AVERAGE($I$6:I791)</f>
        <v>3937.0492683671278</v>
      </c>
      <c r="P791" s="47">
        <v>786</v>
      </c>
      <c r="Q791" s="71">
        <v>18</v>
      </c>
      <c r="R791" s="72">
        <v>3</v>
      </c>
      <c r="S791" s="73">
        <v>35</v>
      </c>
      <c r="T791" s="72">
        <v>11611</v>
      </c>
      <c r="U791" s="73">
        <v>50</v>
      </c>
      <c r="V791" s="86">
        <v>10023.339603579259</v>
      </c>
      <c r="W791" s="47" t="s">
        <v>118</v>
      </c>
      <c r="Y791" s="72">
        <f>AVERAGE($T$6:T791)</f>
        <v>6294.2493638676842</v>
      </c>
      <c r="Z791" s="73">
        <f>AVERAGE($U$6:U791)</f>
        <v>26.398218829516541</v>
      </c>
      <c r="AA791" s="86">
        <f>AVERAGE($V$6:V791)</f>
        <v>4753.2180088034511</v>
      </c>
      <c r="AC791" s="47">
        <v>786</v>
      </c>
      <c r="AD791" s="74">
        <v>14</v>
      </c>
      <c r="AE791" s="74">
        <v>5</v>
      </c>
      <c r="AF791" s="73">
        <v>34</v>
      </c>
      <c r="AG791" s="72">
        <v>15235</v>
      </c>
      <c r="AH791" s="73">
        <v>43</v>
      </c>
      <c r="AI791" s="86">
        <v>13676.381852733135</v>
      </c>
      <c r="AJ791" s="47" t="s">
        <v>117</v>
      </c>
      <c r="AM791" s="72">
        <f>AVERAGE($AG$6:AG791)</f>
        <v>9489.36513994911</v>
      </c>
      <c r="AN791" s="73">
        <f>AVERAGE($AH$6:AH791)</f>
        <v>26.474554707379134</v>
      </c>
      <c r="AO791" s="47">
        <f>AVERAGE($AI$6:AI791)</f>
        <v>7943.1182488251306</v>
      </c>
    </row>
    <row r="792" spans="3:41" x14ac:dyDescent="0.35">
      <c r="C792" s="49">
        <v>787</v>
      </c>
      <c r="D792" s="74">
        <v>14</v>
      </c>
      <c r="E792" s="74">
        <v>7</v>
      </c>
      <c r="F792" s="73">
        <v>31</v>
      </c>
      <c r="G792" s="72">
        <v>7859</v>
      </c>
      <c r="H792" s="73">
        <v>38</v>
      </c>
      <c r="I792" s="86">
        <v>6353.7190039963198</v>
      </c>
      <c r="J792" s="47" t="s">
        <v>117</v>
      </c>
      <c r="L792" s="72">
        <f>AVERAGE($G$6:G792)</f>
        <v>5481.7013977128336</v>
      </c>
      <c r="M792" s="73">
        <f>AVERAGE($H$6:H792)</f>
        <v>26.297331639135958</v>
      </c>
      <c r="N792" s="86">
        <f>AVERAGE($I$6:I792)</f>
        <v>3940.1200050070634</v>
      </c>
      <c r="P792" s="47">
        <v>787</v>
      </c>
      <c r="Q792" s="71">
        <v>13</v>
      </c>
      <c r="R792" s="72">
        <v>9</v>
      </c>
      <c r="S792" s="73">
        <v>29</v>
      </c>
      <c r="T792" s="72">
        <v>7923</v>
      </c>
      <c r="U792" s="73">
        <v>33</v>
      </c>
      <c r="V792" s="86">
        <v>6359.6718228904974</v>
      </c>
      <c r="W792" s="47" t="s">
        <v>117</v>
      </c>
      <c r="Y792" s="72">
        <f>AVERAGE($T$6:T792)</f>
        <v>6296.318932655654</v>
      </c>
      <c r="Z792" s="73">
        <f>AVERAGE($U$6:U792)</f>
        <v>26.406607369758579</v>
      </c>
      <c r="AA792" s="86">
        <f>AVERAGE($V$6:V792)</f>
        <v>4755.2592461784025</v>
      </c>
      <c r="AC792" s="47">
        <v>787</v>
      </c>
      <c r="AD792" s="74">
        <v>11</v>
      </c>
      <c r="AE792" s="74">
        <v>8</v>
      </c>
      <c r="AF792" s="73">
        <v>28</v>
      </c>
      <c r="AG792" s="72">
        <v>11146</v>
      </c>
      <c r="AH792" s="73">
        <v>31</v>
      </c>
      <c r="AI792" s="86">
        <v>9617.0048715377361</v>
      </c>
      <c r="AJ792" s="47" t="s">
        <v>117</v>
      </c>
      <c r="AM792" s="72">
        <f>AVERAGE($AG$6:AG792)</f>
        <v>9491.4701397712834</v>
      </c>
      <c r="AN792" s="73">
        <f>AVERAGE($AH$6:AH792)</f>
        <v>26.48030495552732</v>
      </c>
      <c r="AO792" s="47">
        <f>AVERAGE($AI$6:AI792)</f>
        <v>7945.2451695655536</v>
      </c>
    </row>
    <row r="793" spans="3:41" x14ac:dyDescent="0.35">
      <c r="C793" s="49">
        <v>788</v>
      </c>
      <c r="D793" s="74">
        <v>9</v>
      </c>
      <c r="E793" s="74">
        <v>7</v>
      </c>
      <c r="F793" s="73">
        <v>33</v>
      </c>
      <c r="G793" s="72">
        <v>7259</v>
      </c>
      <c r="H793" s="73">
        <v>35</v>
      </c>
      <c r="I793" s="86">
        <v>5694.3052665182859</v>
      </c>
      <c r="J793" s="47" t="s">
        <v>117</v>
      </c>
      <c r="L793" s="72">
        <f>AVERAGE($G$6:G793)</f>
        <v>5483.9568527918782</v>
      </c>
      <c r="M793" s="73">
        <f>AVERAGE($H$6:H793)</f>
        <v>26.308375634517766</v>
      </c>
      <c r="N793" s="86">
        <f>AVERAGE($I$6:I793)</f>
        <v>3942.3461284353771</v>
      </c>
      <c r="P793" s="47">
        <v>788</v>
      </c>
      <c r="Q793" s="71">
        <v>14</v>
      </c>
      <c r="R793" s="72">
        <v>8</v>
      </c>
      <c r="S793" s="73">
        <v>18</v>
      </c>
      <c r="T793" s="72">
        <v>5816</v>
      </c>
      <c r="U793" s="73">
        <v>24</v>
      </c>
      <c r="V793" s="86">
        <v>4302.4851829868148</v>
      </c>
      <c r="W793" s="47" t="s">
        <v>117</v>
      </c>
      <c r="Y793" s="72">
        <f>AVERAGE($T$6:T793)</f>
        <v>6295.709390862944</v>
      </c>
      <c r="Z793" s="73">
        <f>AVERAGE($U$6:U793)</f>
        <v>26.403553299492387</v>
      </c>
      <c r="AA793" s="86">
        <f>AVERAGE($V$6:V793)</f>
        <v>4754.6846598037937</v>
      </c>
      <c r="AC793" s="47">
        <v>788</v>
      </c>
      <c r="AD793" s="74">
        <v>18</v>
      </c>
      <c r="AE793" s="74">
        <v>4</v>
      </c>
      <c r="AF793" s="73">
        <v>1</v>
      </c>
      <c r="AG793" s="72">
        <v>5398</v>
      </c>
      <c r="AH793" s="73">
        <v>15</v>
      </c>
      <c r="AI793" s="86">
        <v>3784.7267642066718</v>
      </c>
      <c r="AJ793" s="47" t="s">
        <v>117</v>
      </c>
      <c r="AM793" s="72">
        <f>AVERAGE($AG$6:AG793)</f>
        <v>9486.2753807106601</v>
      </c>
      <c r="AN793" s="73">
        <f>AVERAGE($AH$6:AH793)</f>
        <v>26.465736040609137</v>
      </c>
      <c r="AO793" s="47">
        <f>AVERAGE($AI$6:AI793)</f>
        <v>7939.9653238734745</v>
      </c>
    </row>
    <row r="794" spans="3:41" x14ac:dyDescent="0.35">
      <c r="C794" s="49">
        <v>789</v>
      </c>
      <c r="D794" s="74">
        <v>16</v>
      </c>
      <c r="E794" s="74">
        <v>7</v>
      </c>
      <c r="F794" s="73">
        <v>3</v>
      </c>
      <c r="G794" s="72">
        <v>2659</v>
      </c>
      <c r="H794" s="73">
        <v>12</v>
      </c>
      <c r="I794" s="86">
        <v>1114.1941006716008</v>
      </c>
      <c r="J794" s="47" t="s">
        <v>117</v>
      </c>
      <c r="L794" s="72">
        <f>AVERAGE($G$6:G794)</f>
        <v>5480.3764258555129</v>
      </c>
      <c r="M794" s="73">
        <f>AVERAGE($H$6:H794)</f>
        <v>26.29024081115336</v>
      </c>
      <c r="N794" s="86">
        <f>AVERAGE($I$6:I794)</f>
        <v>3938.7616518475902</v>
      </c>
      <c r="P794" s="47">
        <v>789</v>
      </c>
      <c r="Q794" s="71">
        <v>20</v>
      </c>
      <c r="R794" s="72">
        <v>10</v>
      </c>
      <c r="S794" s="73">
        <v>32</v>
      </c>
      <c r="T794" s="72">
        <v>10030</v>
      </c>
      <c r="U794" s="73">
        <v>42</v>
      </c>
      <c r="V794" s="86">
        <v>8502.6406797055588</v>
      </c>
      <c r="W794" s="47" t="s">
        <v>117</v>
      </c>
      <c r="Y794" s="72">
        <f>AVERAGE($T$6:T794)</f>
        <v>6300.4423320659062</v>
      </c>
      <c r="Z794" s="73">
        <f>AVERAGE($U$6:U794)</f>
        <v>26.423320659062103</v>
      </c>
      <c r="AA794" s="86">
        <f>AVERAGE($V$6:V794)</f>
        <v>4759.434920919005</v>
      </c>
      <c r="AC794" s="47">
        <v>789</v>
      </c>
      <c r="AD794" s="74">
        <v>16</v>
      </c>
      <c r="AE794" s="74">
        <v>4</v>
      </c>
      <c r="AF794" s="73">
        <v>25</v>
      </c>
      <c r="AG794" s="72">
        <v>13098</v>
      </c>
      <c r="AH794" s="73">
        <v>37</v>
      </c>
      <c r="AI794" s="86">
        <v>11556.616092469267</v>
      </c>
      <c r="AJ794" s="47" t="s">
        <v>117</v>
      </c>
      <c r="AM794" s="72">
        <f>AVERAGE($AG$6:AG794)</f>
        <v>9490.8529784537386</v>
      </c>
      <c r="AN794" s="73">
        <f>AVERAGE($AH$6:AH794)</f>
        <v>26.479087452471482</v>
      </c>
      <c r="AO794" s="47">
        <f>AVERAGE($AI$6:AI794)</f>
        <v>7944.5491651517959</v>
      </c>
    </row>
    <row r="795" spans="3:41" x14ac:dyDescent="0.35">
      <c r="C795" s="49">
        <v>790</v>
      </c>
      <c r="D795" s="74">
        <v>17</v>
      </c>
      <c r="E795" s="74">
        <v>6</v>
      </c>
      <c r="F795" s="73">
        <v>27</v>
      </c>
      <c r="G795" s="72">
        <v>7822</v>
      </c>
      <c r="H795" s="73">
        <v>38</v>
      </c>
      <c r="I795" s="86">
        <v>6303.0020778274638</v>
      </c>
      <c r="J795" s="47" t="s">
        <v>117</v>
      </c>
      <c r="L795" s="72">
        <f>AVERAGE($G$6:G795)</f>
        <v>5483.3405063291139</v>
      </c>
      <c r="M795" s="73">
        <f>AVERAGE($H$6:H795)</f>
        <v>26.305063291139241</v>
      </c>
      <c r="N795" s="86">
        <f>AVERAGE($I$6:I795)</f>
        <v>3941.7543612475647</v>
      </c>
      <c r="P795" s="47">
        <v>790</v>
      </c>
      <c r="Q795" s="71">
        <v>20</v>
      </c>
      <c r="R795" s="72">
        <v>4</v>
      </c>
      <c r="S795" s="73">
        <v>7</v>
      </c>
      <c r="T795" s="72">
        <v>5438</v>
      </c>
      <c r="U795" s="73">
        <v>23</v>
      </c>
      <c r="V795" s="86">
        <v>3933.9790278286264</v>
      </c>
      <c r="W795" s="47" t="s">
        <v>117</v>
      </c>
      <c r="Y795" s="72">
        <f>AVERAGE($T$6:T795)</f>
        <v>6299.3506329113925</v>
      </c>
      <c r="Z795" s="73">
        <f>AVERAGE($U$6:U795)</f>
        <v>26.418987341772151</v>
      </c>
      <c r="AA795" s="86">
        <f>AVERAGE($V$6:V795)</f>
        <v>4758.3900400416751</v>
      </c>
      <c r="AC795" s="47">
        <v>790</v>
      </c>
      <c r="AD795" s="74">
        <v>18</v>
      </c>
      <c r="AE795" s="74">
        <v>4</v>
      </c>
      <c r="AF795" s="73">
        <v>18</v>
      </c>
      <c r="AG795" s="72">
        <v>11348</v>
      </c>
      <c r="AH795" s="73">
        <v>32</v>
      </c>
      <c r="AI795" s="86">
        <v>9795.7507948931689</v>
      </c>
      <c r="AJ795" s="47" t="s">
        <v>117</v>
      </c>
      <c r="AM795" s="72">
        <f>AVERAGE($AG$6:AG795)</f>
        <v>9493.2037974683553</v>
      </c>
      <c r="AN795" s="73">
        <f>AVERAGE($AH$6:AH795)</f>
        <v>26.486075949367088</v>
      </c>
      <c r="AO795" s="47">
        <f>AVERAGE($AI$6:AI795)</f>
        <v>7946.8924583540002</v>
      </c>
    </row>
    <row r="796" spans="3:41" x14ac:dyDescent="0.35">
      <c r="C796" s="49">
        <v>791</v>
      </c>
      <c r="D796" s="74">
        <v>12</v>
      </c>
      <c r="E796" s="74">
        <v>12</v>
      </c>
      <c r="F796" s="73">
        <v>21</v>
      </c>
      <c r="G796" s="72">
        <v>4644</v>
      </c>
      <c r="H796" s="73">
        <v>21</v>
      </c>
      <c r="I796" s="86">
        <v>3090.2535546203212</v>
      </c>
      <c r="J796" s="47" t="s">
        <v>117</v>
      </c>
      <c r="L796" s="72">
        <f>AVERAGE($G$6:G796)</f>
        <v>5482.2793931731985</v>
      </c>
      <c r="M796" s="73">
        <f>AVERAGE($H$6:H796)</f>
        <v>26.29835651074589</v>
      </c>
      <c r="N796" s="86">
        <f>AVERAGE($I$6:I796)</f>
        <v>3940.6778747663675</v>
      </c>
      <c r="P796" s="47">
        <v>791</v>
      </c>
      <c r="Q796" s="71">
        <v>18</v>
      </c>
      <c r="R796" s="72">
        <v>6</v>
      </c>
      <c r="S796" s="73">
        <v>31</v>
      </c>
      <c r="T796" s="72">
        <v>10112</v>
      </c>
      <c r="U796" s="73">
        <v>43</v>
      </c>
      <c r="V796" s="86">
        <v>8555.3042301299211</v>
      </c>
      <c r="W796" s="47" t="s">
        <v>117</v>
      </c>
      <c r="Y796" s="72">
        <f>AVERAGE($T$6:T796)</f>
        <v>6304.1706700379264</v>
      </c>
      <c r="Z796" s="73">
        <f>AVERAGE($U$6:U796)</f>
        <v>26.439949431099873</v>
      </c>
      <c r="AA796" s="86">
        <f>AVERAGE($V$6:V796)</f>
        <v>4763.1901844033546</v>
      </c>
      <c r="AC796" s="47">
        <v>791</v>
      </c>
      <c r="AD796" s="74">
        <v>16</v>
      </c>
      <c r="AE796" s="74">
        <v>1</v>
      </c>
      <c r="AF796" s="73">
        <v>30</v>
      </c>
      <c r="AG796" s="72">
        <v>15787</v>
      </c>
      <c r="AH796" s="73">
        <v>45</v>
      </c>
      <c r="AI796" s="86">
        <v>14264.998010054962</v>
      </c>
      <c r="AJ796" s="47" t="s">
        <v>117</v>
      </c>
      <c r="AM796" s="72">
        <f>AVERAGE($AG$6:AG796)</f>
        <v>9501.1605562579007</v>
      </c>
      <c r="AN796" s="73">
        <f>AVERAGE($AH$6:AH796)</f>
        <v>26.509481668773706</v>
      </c>
      <c r="AO796" s="47">
        <f>AVERAGE($AI$6:AI796)</f>
        <v>7954.8799495698049</v>
      </c>
    </row>
    <row r="797" spans="3:41" x14ac:dyDescent="0.35">
      <c r="C797" s="49">
        <v>792</v>
      </c>
      <c r="D797" s="74">
        <v>15</v>
      </c>
      <c r="E797" s="74">
        <v>9</v>
      </c>
      <c r="F797" s="73">
        <v>23</v>
      </c>
      <c r="G797" s="72">
        <v>6133</v>
      </c>
      <c r="H797" s="73">
        <v>29</v>
      </c>
      <c r="I797" s="86">
        <v>4554.9589323443788</v>
      </c>
      <c r="J797" s="47" t="s">
        <v>117</v>
      </c>
      <c r="L797" s="72">
        <f>AVERAGE($G$6:G797)</f>
        <v>5483.1010101010097</v>
      </c>
      <c r="M797" s="73">
        <f>AVERAGE($H$6:H797)</f>
        <v>26.301767676767678</v>
      </c>
      <c r="N797" s="86">
        <f>AVERAGE($I$6:I797)</f>
        <v>3941.4534821622992</v>
      </c>
      <c r="P797" s="47">
        <v>792</v>
      </c>
      <c r="Q797" s="71">
        <v>15</v>
      </c>
      <c r="R797" s="72">
        <v>5</v>
      </c>
      <c r="S797" s="73">
        <v>17</v>
      </c>
      <c r="T797" s="72">
        <v>6395</v>
      </c>
      <c r="U797" s="73">
        <v>27</v>
      </c>
      <c r="V797" s="86">
        <v>4866.4466795490926</v>
      </c>
      <c r="W797" s="47" t="s">
        <v>117</v>
      </c>
      <c r="Y797" s="72">
        <f>AVERAGE($T$6:T797)</f>
        <v>6304.2853535353534</v>
      </c>
      <c r="Z797" s="73">
        <f>AVERAGE($U$6:U797)</f>
        <v>26.440656565656564</v>
      </c>
      <c r="AA797" s="86">
        <f>AVERAGE($V$6:V797)</f>
        <v>4763.3205587659122</v>
      </c>
      <c r="AC797" s="47">
        <v>792</v>
      </c>
      <c r="AD797" s="74">
        <v>19</v>
      </c>
      <c r="AE797" s="74">
        <v>2</v>
      </c>
      <c r="AF797" s="73">
        <v>13</v>
      </c>
      <c r="AG797" s="72">
        <v>10574</v>
      </c>
      <c r="AH797" s="73">
        <v>30</v>
      </c>
      <c r="AI797" s="86">
        <v>9003.9408967646723</v>
      </c>
      <c r="AJ797" s="47" t="s">
        <v>117</v>
      </c>
      <c r="AM797" s="72">
        <f>AVERAGE($AG$6:AG797)</f>
        <v>9502.515151515152</v>
      </c>
      <c r="AN797" s="73">
        <f>AVERAGE($AH$6:AH797)</f>
        <v>26.513888888888889</v>
      </c>
      <c r="AO797" s="47">
        <f>AVERAGE($AI$6:AI797)</f>
        <v>7956.2045214728278</v>
      </c>
    </row>
    <row r="798" spans="3:41" x14ac:dyDescent="0.35">
      <c r="C798" s="49">
        <v>793</v>
      </c>
      <c r="D798" s="74">
        <v>17</v>
      </c>
      <c r="E798" s="74">
        <v>7</v>
      </c>
      <c r="F798" s="73">
        <v>25</v>
      </c>
      <c r="G798" s="72">
        <v>7259</v>
      </c>
      <c r="H798" s="73">
        <v>35</v>
      </c>
      <c r="I798" s="86">
        <v>5703.716356723191</v>
      </c>
      <c r="J798" s="47" t="s">
        <v>117</v>
      </c>
      <c r="L798" s="72">
        <f>AVERAGE($G$6:G798)</f>
        <v>5485.3404791929379</v>
      </c>
      <c r="M798" s="73">
        <f>AVERAGE($H$6:H798)</f>
        <v>26.312736443883985</v>
      </c>
      <c r="N798" s="86">
        <f>AVERAGE($I$6:I798)</f>
        <v>3943.6757556485045</v>
      </c>
      <c r="P798" s="47">
        <v>793</v>
      </c>
      <c r="Q798" s="71">
        <v>21</v>
      </c>
      <c r="R798" s="72">
        <v>9</v>
      </c>
      <c r="S798" s="73">
        <v>24</v>
      </c>
      <c r="T798" s="72">
        <v>8613</v>
      </c>
      <c r="U798" s="73">
        <v>36</v>
      </c>
      <c r="V798" s="86">
        <v>7073.4141034015302</v>
      </c>
      <c r="W798" s="47" t="s">
        <v>117</v>
      </c>
      <c r="Y798" s="72">
        <f>AVERAGE($T$6:T798)</f>
        <v>6307.1967213114758</v>
      </c>
      <c r="Z798" s="73">
        <f>AVERAGE($U$6:U798)</f>
        <v>26.452711223203025</v>
      </c>
      <c r="AA798" s="86">
        <f>AVERAGE($V$6:V798)</f>
        <v>4766.2336653795765</v>
      </c>
      <c r="AC798" s="47">
        <v>793</v>
      </c>
      <c r="AD798" s="74">
        <v>15</v>
      </c>
      <c r="AE798" s="74">
        <v>6</v>
      </c>
      <c r="AF798" s="73">
        <v>17</v>
      </c>
      <c r="AG798" s="72">
        <v>9322</v>
      </c>
      <c r="AH798" s="73">
        <v>26</v>
      </c>
      <c r="AI798" s="86">
        <v>7803.8968742297302</v>
      </c>
      <c r="AJ798" s="47" t="s">
        <v>117</v>
      </c>
      <c r="AM798" s="72">
        <f>AVERAGE($AG$6:AG798)</f>
        <v>9502.287515762926</v>
      </c>
      <c r="AN798" s="73">
        <f>AVERAGE($AH$6:AH798)</f>
        <v>26.513240857503153</v>
      </c>
      <c r="AO798" s="47">
        <f>AVERAGE($AI$6:AI798)</f>
        <v>7956.0124563438958</v>
      </c>
    </row>
    <row r="799" spans="3:41" x14ac:dyDescent="0.35">
      <c r="C799" s="49">
        <v>794</v>
      </c>
      <c r="D799" s="74">
        <v>15</v>
      </c>
      <c r="E799" s="74">
        <v>7</v>
      </c>
      <c r="F799" s="73">
        <v>35</v>
      </c>
      <c r="G799" s="72">
        <v>8859</v>
      </c>
      <c r="H799" s="73">
        <v>43</v>
      </c>
      <c r="I799" s="86">
        <v>7348.0996657748528</v>
      </c>
      <c r="J799" s="47" t="s">
        <v>117</v>
      </c>
      <c r="L799" s="72">
        <f>AVERAGE($G$6:G799)</f>
        <v>5489.5894206549119</v>
      </c>
      <c r="M799" s="73">
        <f>AVERAGE($H$6:H799)</f>
        <v>26.333753148614608</v>
      </c>
      <c r="N799" s="86">
        <f>AVERAGE($I$6:I799)</f>
        <v>3947.9634431927443</v>
      </c>
      <c r="P799" s="47">
        <v>794</v>
      </c>
      <c r="Q799" s="71">
        <v>14</v>
      </c>
      <c r="R799" s="72">
        <v>4</v>
      </c>
      <c r="S799" s="73">
        <v>12</v>
      </c>
      <c r="T799" s="72">
        <v>5208</v>
      </c>
      <c r="U799" s="73">
        <v>22</v>
      </c>
      <c r="V799" s="86">
        <v>3677.2519029093655</v>
      </c>
      <c r="W799" s="47" t="s">
        <v>117</v>
      </c>
      <c r="Y799" s="72">
        <f>AVERAGE($T$6:T799)</f>
        <v>6305.8123425692693</v>
      </c>
      <c r="Z799" s="73">
        <f>AVERAGE($U$6:U799)</f>
        <v>26.447103274559193</v>
      </c>
      <c r="AA799" s="86">
        <f>AVERAGE($V$6:V799)</f>
        <v>4764.8621518248283</v>
      </c>
      <c r="AC799" s="47">
        <v>794</v>
      </c>
      <c r="AD799" s="74">
        <v>16</v>
      </c>
      <c r="AE799" s="74">
        <v>7</v>
      </c>
      <c r="AF799" s="73">
        <v>31</v>
      </c>
      <c r="AG799" s="72">
        <v>14259</v>
      </c>
      <c r="AH799" s="73">
        <v>40</v>
      </c>
      <c r="AI799" s="86">
        <v>12721.073138702428</v>
      </c>
      <c r="AJ799" s="47" t="s">
        <v>117</v>
      </c>
      <c r="AM799" s="72">
        <f>AVERAGE($AG$6:AG799)</f>
        <v>9508.2783375314866</v>
      </c>
      <c r="AN799" s="73">
        <f>AVERAGE($AH$6:AH799)</f>
        <v>26.530226700251887</v>
      </c>
      <c r="AO799" s="47">
        <f>AVERAGE($AI$6:AI799)</f>
        <v>7962.0137922158838</v>
      </c>
    </row>
    <row r="800" spans="3:41" x14ac:dyDescent="0.35">
      <c r="C800" s="49">
        <v>795</v>
      </c>
      <c r="D800" s="74">
        <v>17</v>
      </c>
      <c r="E800" s="74">
        <v>7</v>
      </c>
      <c r="F800" s="73">
        <v>31</v>
      </c>
      <c r="G800" s="72">
        <v>8459</v>
      </c>
      <c r="H800" s="73">
        <v>41</v>
      </c>
      <c r="I800" s="86">
        <v>6953.227740423964</v>
      </c>
      <c r="J800" s="47" t="s">
        <v>117</v>
      </c>
      <c r="L800" s="72">
        <f>AVERAGE($G$6:G800)</f>
        <v>5493.3245283018869</v>
      </c>
      <c r="M800" s="73">
        <f>AVERAGE($H$6:H800)</f>
        <v>26.352201257861637</v>
      </c>
      <c r="N800" s="86">
        <f>AVERAGE($I$6:I800)</f>
        <v>3951.7436498559277</v>
      </c>
      <c r="P800" s="47">
        <v>795</v>
      </c>
      <c r="Q800" s="71">
        <v>14</v>
      </c>
      <c r="R800" s="72">
        <v>7</v>
      </c>
      <c r="S800" s="73">
        <v>34</v>
      </c>
      <c r="T800" s="72">
        <v>9689</v>
      </c>
      <c r="U800" s="73">
        <v>41</v>
      </c>
      <c r="V800" s="86">
        <v>8166.5343115099395</v>
      </c>
      <c r="W800" s="47" t="s">
        <v>117</v>
      </c>
      <c r="Y800" s="72">
        <f>AVERAGE($T$6:T800)</f>
        <v>6310.0679245283018</v>
      </c>
      <c r="Z800" s="73">
        <f>AVERAGE($U$6:U800)</f>
        <v>26.465408805031448</v>
      </c>
      <c r="AA800" s="86">
        <f>AVERAGE($V$6:V800)</f>
        <v>4769.1409847300929</v>
      </c>
      <c r="AC800" s="47">
        <v>795</v>
      </c>
      <c r="AD800" s="74">
        <v>13</v>
      </c>
      <c r="AE800" s="74">
        <v>3</v>
      </c>
      <c r="AF800" s="73">
        <v>0</v>
      </c>
      <c r="AG800" s="72">
        <v>3611</v>
      </c>
      <c r="AH800" s="73">
        <v>10</v>
      </c>
      <c r="AI800" s="86">
        <v>2059.2298027776342</v>
      </c>
      <c r="AJ800" s="47" t="s">
        <v>117</v>
      </c>
      <c r="AM800" s="72">
        <f>AVERAGE($AG$6:AG800)</f>
        <v>9500.860377358491</v>
      </c>
      <c r="AN800" s="73">
        <f>AVERAGE($AH$6:AH800)</f>
        <v>26.509433962264151</v>
      </c>
      <c r="AO800" s="47">
        <f>AVERAGE($AI$6:AI800)</f>
        <v>7954.5889066945783</v>
      </c>
    </row>
    <row r="801" spans="3:41" x14ac:dyDescent="0.35">
      <c r="C801" s="49">
        <v>796</v>
      </c>
      <c r="D801" s="74">
        <v>11</v>
      </c>
      <c r="E801" s="74">
        <v>8</v>
      </c>
      <c r="F801" s="73">
        <v>17</v>
      </c>
      <c r="G801" s="72">
        <v>4296</v>
      </c>
      <c r="H801" s="73">
        <v>20</v>
      </c>
      <c r="I801" s="86">
        <v>2721.7934961769406</v>
      </c>
      <c r="J801" s="47" t="s">
        <v>117</v>
      </c>
      <c r="L801" s="72">
        <f>AVERAGE($G$6:G801)</f>
        <v>5491.8203517587935</v>
      </c>
      <c r="M801" s="73">
        <f>AVERAGE($H$6:H801)</f>
        <v>26.344221105527637</v>
      </c>
      <c r="N801" s="86">
        <f>AVERAGE($I$6:I801)</f>
        <v>3950.1984863462812</v>
      </c>
      <c r="P801" s="47">
        <v>796</v>
      </c>
      <c r="Q801" s="71">
        <v>15</v>
      </c>
      <c r="R801" s="72">
        <v>6</v>
      </c>
      <c r="S801" s="73">
        <v>5</v>
      </c>
      <c r="T801" s="72">
        <v>3442</v>
      </c>
      <c r="U801" s="73">
        <v>14</v>
      </c>
      <c r="V801" s="86">
        <v>1914.5635962797739</v>
      </c>
      <c r="W801" s="47" t="s">
        <v>117</v>
      </c>
      <c r="Y801" s="72">
        <f>AVERAGE($T$6:T801)</f>
        <v>6306.4648241206032</v>
      </c>
      <c r="Z801" s="73">
        <f>AVERAGE($U$6:U801)</f>
        <v>26.449748743718594</v>
      </c>
      <c r="AA801" s="86">
        <f>AVERAGE($V$6:V801)</f>
        <v>4765.5548322320392</v>
      </c>
      <c r="AC801" s="47">
        <v>796</v>
      </c>
      <c r="AD801" s="74">
        <v>17</v>
      </c>
      <c r="AE801" s="74">
        <v>6</v>
      </c>
      <c r="AF801" s="73">
        <v>23</v>
      </c>
      <c r="AG801" s="72">
        <v>12122</v>
      </c>
      <c r="AH801" s="73">
        <v>34</v>
      </c>
      <c r="AI801" s="86">
        <v>10583.223226753851</v>
      </c>
      <c r="AJ801" s="47" t="s">
        <v>117</v>
      </c>
      <c r="AM801" s="72">
        <f>AVERAGE($AG$6:AG801)</f>
        <v>9504.1532663316575</v>
      </c>
      <c r="AN801" s="73">
        <f>AVERAGE($AH$6:AH801)</f>
        <v>26.518844221105528</v>
      </c>
      <c r="AO801" s="47">
        <f>AVERAGE($AI$6:AI801)</f>
        <v>7957.8912111167638</v>
      </c>
    </row>
    <row r="802" spans="3:41" x14ac:dyDescent="0.35">
      <c r="C802" s="49">
        <v>797</v>
      </c>
      <c r="D802" s="74">
        <v>12</v>
      </c>
      <c r="E802" s="74">
        <v>5</v>
      </c>
      <c r="F802" s="73">
        <v>25</v>
      </c>
      <c r="G802" s="72">
        <v>6585</v>
      </c>
      <c r="H802" s="73">
        <v>32</v>
      </c>
      <c r="I802" s="86">
        <v>5043.2367902967271</v>
      </c>
      <c r="J802" s="47" t="s">
        <v>117</v>
      </c>
      <c r="L802" s="72">
        <f>AVERAGE($G$6:G802)</f>
        <v>5493.1919698870761</v>
      </c>
      <c r="M802" s="73">
        <f>AVERAGE($H$6:H802)</f>
        <v>26.351317440401505</v>
      </c>
      <c r="N802" s="86">
        <f>AVERAGE($I$6:I802)</f>
        <v>3951.5699271291546</v>
      </c>
      <c r="P802" s="47">
        <v>797</v>
      </c>
      <c r="Q802" s="71">
        <v>19</v>
      </c>
      <c r="R802" s="72">
        <v>6</v>
      </c>
      <c r="S802" s="73">
        <v>2</v>
      </c>
      <c r="T802" s="72">
        <v>3672</v>
      </c>
      <c r="U802" s="73">
        <v>15</v>
      </c>
      <c r="V802" s="86">
        <v>2135.2950875818351</v>
      </c>
      <c r="W802" s="47" t="s">
        <v>117</v>
      </c>
      <c r="Y802" s="72">
        <f>AVERAGE($T$6:T802)</f>
        <v>6303.1593475533246</v>
      </c>
      <c r="Z802" s="73">
        <f>AVERAGE($U$6:U802)</f>
        <v>26.435382685069008</v>
      </c>
      <c r="AA802" s="86">
        <f>AVERAGE($V$6:V802)</f>
        <v>4762.2546317996057</v>
      </c>
      <c r="AC802" s="47">
        <v>797</v>
      </c>
      <c r="AD802" s="74">
        <v>15</v>
      </c>
      <c r="AE802" s="74">
        <v>3</v>
      </c>
      <c r="AF802" s="73">
        <v>5</v>
      </c>
      <c r="AG802" s="72">
        <v>6061</v>
      </c>
      <c r="AH802" s="73">
        <v>17</v>
      </c>
      <c r="AI802" s="86">
        <v>4523.1146683747747</v>
      </c>
      <c r="AJ802" s="47" t="s">
        <v>117</v>
      </c>
      <c r="AM802" s="72">
        <f>AVERAGE($AG$6:AG802)</f>
        <v>9499.8331242158092</v>
      </c>
      <c r="AN802" s="73">
        <f>AVERAGE($AH$6:AH802)</f>
        <v>26.5069008782936</v>
      </c>
      <c r="AO802" s="47">
        <f>AVERAGE($AI$6:AI802)</f>
        <v>7953.581579319095</v>
      </c>
    </row>
    <row r="803" spans="3:41" x14ac:dyDescent="0.35">
      <c r="C803" s="49">
        <v>798</v>
      </c>
      <c r="D803" s="74">
        <v>12</v>
      </c>
      <c r="E803" s="74">
        <v>5</v>
      </c>
      <c r="F803" s="73">
        <v>5</v>
      </c>
      <c r="G803" s="72">
        <v>2585</v>
      </c>
      <c r="H803" s="73">
        <v>12</v>
      </c>
      <c r="I803" s="86">
        <v>1009.5972211934015</v>
      </c>
      <c r="J803" s="47" t="s">
        <v>117</v>
      </c>
      <c r="L803" s="72">
        <f>AVERAGE($G$6:G803)</f>
        <v>5489.5476190476193</v>
      </c>
      <c r="M803" s="73">
        <f>AVERAGE($H$6:H803)</f>
        <v>26.333333333333332</v>
      </c>
      <c r="N803" s="86">
        <f>AVERAGE($I$6:I803)</f>
        <v>3947.8832445402627</v>
      </c>
      <c r="P803" s="47">
        <v>798</v>
      </c>
      <c r="Q803" s="71">
        <v>19</v>
      </c>
      <c r="R803" s="72">
        <v>6</v>
      </c>
      <c r="S803" s="73">
        <v>3</v>
      </c>
      <c r="T803" s="72">
        <v>3902</v>
      </c>
      <c r="U803" s="73">
        <v>16</v>
      </c>
      <c r="V803" s="86">
        <v>2350.5393417512087</v>
      </c>
      <c r="W803" s="47" t="s">
        <v>117</v>
      </c>
      <c r="Y803" s="72">
        <f>AVERAGE($T$6:T803)</f>
        <v>6300.1503759398493</v>
      </c>
      <c r="Z803" s="73">
        <f>AVERAGE($U$6:U803)</f>
        <v>26.422305764411028</v>
      </c>
      <c r="AA803" s="86">
        <f>AVERAGE($V$6:V803)</f>
        <v>4759.232432188016</v>
      </c>
      <c r="AC803" s="47">
        <v>798</v>
      </c>
      <c r="AD803" s="74">
        <v>13</v>
      </c>
      <c r="AE803" s="74">
        <v>6</v>
      </c>
      <c r="AF803" s="73">
        <v>5</v>
      </c>
      <c r="AG803" s="72">
        <v>4422</v>
      </c>
      <c r="AH803" s="73">
        <v>12</v>
      </c>
      <c r="AI803" s="86">
        <v>2872.6497411072323</v>
      </c>
      <c r="AJ803" s="47" t="s">
        <v>117</v>
      </c>
      <c r="AM803" s="72">
        <f>AVERAGE($AG$6:AG803)</f>
        <v>9493.4699248120305</v>
      </c>
      <c r="AN803" s="73">
        <f>AVERAGE($AH$6:AH803)</f>
        <v>26.488721804511279</v>
      </c>
      <c r="AO803" s="47">
        <f>AVERAGE($AI$6:AI803)</f>
        <v>7947.2144968150706</v>
      </c>
    </row>
    <row r="804" spans="3:41" x14ac:dyDescent="0.35">
      <c r="C804" s="49">
        <v>799</v>
      </c>
      <c r="D804" s="74">
        <v>17</v>
      </c>
      <c r="E804" s="74">
        <v>3</v>
      </c>
      <c r="F804" s="73">
        <v>26</v>
      </c>
      <c r="G804" s="72">
        <v>8111</v>
      </c>
      <c r="H804" s="73">
        <v>40</v>
      </c>
      <c r="I804" s="86">
        <v>6549.3347536681313</v>
      </c>
      <c r="J804" s="47" t="s">
        <v>117</v>
      </c>
      <c r="L804" s="72">
        <f>AVERAGE($G$6:G804)</f>
        <v>5492.8285356695869</v>
      </c>
      <c r="M804" s="73">
        <f>AVERAGE($H$6:H804)</f>
        <v>26.35043804755945</v>
      </c>
      <c r="N804" s="86">
        <f>AVERAGE($I$6:I804)</f>
        <v>3951.1391287819747</v>
      </c>
      <c r="P804" s="47">
        <v>799</v>
      </c>
      <c r="Q804" s="71">
        <v>19</v>
      </c>
      <c r="R804" s="72">
        <v>8</v>
      </c>
      <c r="S804" s="73">
        <v>23</v>
      </c>
      <c r="T804" s="72">
        <v>8116</v>
      </c>
      <c r="U804" s="73">
        <v>34</v>
      </c>
      <c r="V804" s="86">
        <v>6554.9805590296855</v>
      </c>
      <c r="W804" s="47" t="s">
        <v>117</v>
      </c>
      <c r="Y804" s="72">
        <f>AVERAGE($T$6:T804)</f>
        <v>6302.4230287859828</v>
      </c>
      <c r="Z804" s="73">
        <f>AVERAGE($U$6:U804)</f>
        <v>26.431789737171464</v>
      </c>
      <c r="AA804" s="86">
        <f>AVERAGE($V$6:V804)</f>
        <v>4761.4799267147264</v>
      </c>
      <c r="AC804" s="47">
        <v>799</v>
      </c>
      <c r="AD804" s="74">
        <v>7</v>
      </c>
      <c r="AE804" s="74">
        <v>8</v>
      </c>
      <c r="AF804" s="73">
        <v>4</v>
      </c>
      <c r="AG804" s="72">
        <v>1346</v>
      </c>
      <c r="AH804" s="73">
        <v>3</v>
      </c>
      <c r="AI804" s="86">
        <v>-163.79418927816414</v>
      </c>
      <c r="AJ804" s="47" t="s">
        <v>117</v>
      </c>
      <c r="AM804" s="72">
        <f>AVERAGE($AG$6:AG804)</f>
        <v>9483.2728410513137</v>
      </c>
      <c r="AN804" s="73">
        <f>AVERAGE($AH$6:AH804)</f>
        <v>26.459324155193993</v>
      </c>
      <c r="AO804" s="47">
        <f>AVERAGE($AI$6:AI804)</f>
        <v>7937.063046644741</v>
      </c>
    </row>
    <row r="805" spans="3:41" x14ac:dyDescent="0.35">
      <c r="C805" s="49">
        <v>800</v>
      </c>
      <c r="D805" s="74">
        <v>13</v>
      </c>
      <c r="E805" s="74">
        <v>11</v>
      </c>
      <c r="F805" s="73">
        <v>0</v>
      </c>
      <c r="G805" s="72">
        <v>807</v>
      </c>
      <c r="H805" s="73">
        <v>2</v>
      </c>
      <c r="I805" s="86">
        <v>-758.4788739237988</v>
      </c>
      <c r="J805" s="47" t="s">
        <v>117</v>
      </c>
      <c r="L805" s="72">
        <f>AVERAGE($G$6:G805)</f>
        <v>5486.9712499999996</v>
      </c>
      <c r="M805" s="73">
        <f>AVERAGE($H$6:H805)</f>
        <v>26.32</v>
      </c>
      <c r="N805" s="86">
        <f>AVERAGE($I$6:I805)</f>
        <v>3945.2521062785922</v>
      </c>
      <c r="P805" s="47">
        <v>800</v>
      </c>
      <c r="Q805" s="71">
        <v>16</v>
      </c>
      <c r="R805" s="72">
        <v>7</v>
      </c>
      <c r="S805" s="73">
        <v>35</v>
      </c>
      <c r="T805" s="72">
        <v>10379</v>
      </c>
      <c r="U805" s="73">
        <v>44</v>
      </c>
      <c r="V805" s="86">
        <v>8869.0658626298427</v>
      </c>
      <c r="W805" s="47" t="s">
        <v>117</v>
      </c>
      <c r="Y805" s="72">
        <f>AVERAGE($T$6:T805)</f>
        <v>6307.5187500000002</v>
      </c>
      <c r="Z805" s="73">
        <f>AVERAGE($U$6:U805)</f>
        <v>26.453749999999999</v>
      </c>
      <c r="AA805" s="86">
        <f>AVERAGE($V$6:V805)</f>
        <v>4766.6144091346205</v>
      </c>
      <c r="AC805" s="47">
        <v>800</v>
      </c>
      <c r="AD805" s="74">
        <v>14</v>
      </c>
      <c r="AE805" s="74">
        <v>5</v>
      </c>
      <c r="AF805" s="73">
        <v>9</v>
      </c>
      <c r="AG805" s="72">
        <v>6485</v>
      </c>
      <c r="AH805" s="73">
        <v>18</v>
      </c>
      <c r="AI805" s="86">
        <v>4918.5344252184932</v>
      </c>
      <c r="AJ805" s="47" t="s">
        <v>117</v>
      </c>
      <c r="AM805" s="72">
        <f>AVERAGE($AG$6:AG805)</f>
        <v>9479.5249999999996</v>
      </c>
      <c r="AN805" s="73">
        <f>AVERAGE($AH$6:AH805)</f>
        <v>26.44875</v>
      </c>
      <c r="AO805" s="47">
        <f>AVERAGE($AI$6:AI805)</f>
        <v>7933.2898858679582</v>
      </c>
    </row>
    <row r="806" spans="3:41" x14ac:dyDescent="0.35">
      <c r="C806" s="49">
        <v>801</v>
      </c>
      <c r="D806" s="74">
        <v>14</v>
      </c>
      <c r="E806" s="74">
        <v>3</v>
      </c>
      <c r="F806" s="73">
        <v>32</v>
      </c>
      <c r="G806" s="72">
        <v>8711</v>
      </c>
      <c r="H806" s="73">
        <v>43</v>
      </c>
      <c r="I806" s="86">
        <v>7173.6737209651938</v>
      </c>
      <c r="J806" s="47" t="s">
        <v>117</v>
      </c>
      <c r="L806" s="72">
        <f>AVERAGE($G$6:G806)</f>
        <v>5490.9962546816478</v>
      </c>
      <c r="M806" s="73">
        <f>AVERAGE($H$6:H806)</f>
        <v>26.340823970037452</v>
      </c>
      <c r="N806" s="86">
        <f>AVERAGE($I$6:I806)</f>
        <v>3949.2825951858163</v>
      </c>
      <c r="P806" s="47">
        <v>801</v>
      </c>
      <c r="Q806" s="71">
        <v>19</v>
      </c>
      <c r="R806" s="72">
        <v>6</v>
      </c>
      <c r="S806" s="73">
        <v>10</v>
      </c>
      <c r="T806" s="72">
        <v>5512</v>
      </c>
      <c r="U806" s="73">
        <v>23</v>
      </c>
      <c r="V806" s="86">
        <v>4004.099584372334</v>
      </c>
      <c r="W806" s="47" t="s">
        <v>117</v>
      </c>
      <c r="Y806" s="72">
        <f>AVERAGE($T$6:T806)</f>
        <v>6306.5255930087387</v>
      </c>
      <c r="Z806" s="73">
        <f>AVERAGE($U$6:U806)</f>
        <v>26.44943820224719</v>
      </c>
      <c r="AA806" s="86">
        <f>AVERAGE($V$6:V806)</f>
        <v>4765.6624555456538</v>
      </c>
      <c r="AC806" s="47">
        <v>801</v>
      </c>
      <c r="AD806" s="74">
        <v>11</v>
      </c>
      <c r="AE806" s="74">
        <v>6</v>
      </c>
      <c r="AF806" s="73">
        <v>23</v>
      </c>
      <c r="AG806" s="72">
        <v>10022</v>
      </c>
      <c r="AH806" s="73">
        <v>28</v>
      </c>
      <c r="AI806" s="86">
        <v>8475.1442580002386</v>
      </c>
      <c r="AJ806" s="47" t="s">
        <v>117</v>
      </c>
      <c r="AM806" s="72">
        <f>AVERAGE($AG$6:AG806)</f>
        <v>9480.2022471910113</v>
      </c>
      <c r="AN806" s="73">
        <f>AVERAGE($AH$6:AH806)</f>
        <v>26.450686641697878</v>
      </c>
      <c r="AO806" s="47">
        <f>AVERAGE($AI$6:AI806)</f>
        <v>7933.9663582426556</v>
      </c>
    </row>
    <row r="807" spans="3:41" x14ac:dyDescent="0.35">
      <c r="C807" s="49">
        <v>802</v>
      </c>
      <c r="D807" s="74">
        <v>17</v>
      </c>
      <c r="E807" s="74">
        <v>2</v>
      </c>
      <c r="F807" s="73">
        <v>7</v>
      </c>
      <c r="G807" s="72">
        <v>4474</v>
      </c>
      <c r="H807" s="73">
        <v>22</v>
      </c>
      <c r="I807" s="86">
        <v>2933.4947769325781</v>
      </c>
      <c r="J807" s="47" t="s">
        <v>117</v>
      </c>
      <c r="L807" s="72">
        <f>AVERAGE($G$6:G807)</f>
        <v>5489.7281795511226</v>
      </c>
      <c r="M807" s="73">
        <f>AVERAGE($H$6:H807)</f>
        <v>26.335411471321695</v>
      </c>
      <c r="N807" s="86">
        <f>AVERAGE($I$6:I807)</f>
        <v>3948.0160268338796</v>
      </c>
      <c r="P807" s="47">
        <v>802</v>
      </c>
      <c r="Q807" s="71">
        <v>18</v>
      </c>
      <c r="R807" s="72">
        <v>7</v>
      </c>
      <c r="S807" s="73">
        <v>1</v>
      </c>
      <c r="T807" s="72">
        <v>3019</v>
      </c>
      <c r="U807" s="73">
        <v>12</v>
      </c>
      <c r="V807" s="86">
        <v>1479.5820153539212</v>
      </c>
      <c r="W807" s="47" t="s">
        <v>117</v>
      </c>
      <c r="Y807" s="72">
        <f>AVERAGE($T$6:T807)</f>
        <v>6302.4264339152123</v>
      </c>
      <c r="Z807" s="73">
        <f>AVERAGE($U$6:U807)</f>
        <v>26.431421446384039</v>
      </c>
      <c r="AA807" s="86">
        <f>AVERAGE($V$6:V807)</f>
        <v>4761.565098388307</v>
      </c>
      <c r="AC807" s="47">
        <v>802</v>
      </c>
      <c r="AD807" s="74">
        <v>17</v>
      </c>
      <c r="AE807" s="74">
        <v>3</v>
      </c>
      <c r="AF807" s="73">
        <v>27</v>
      </c>
      <c r="AG807" s="72">
        <v>14461</v>
      </c>
      <c r="AH807" s="73">
        <v>41</v>
      </c>
      <c r="AI807" s="86">
        <v>12941.99437715782</v>
      </c>
      <c r="AJ807" s="47" t="s">
        <v>117</v>
      </c>
      <c r="AM807" s="72">
        <f>AVERAGE($AG$6:AG807)</f>
        <v>9486.4127182044886</v>
      </c>
      <c r="AN807" s="73">
        <f>AVERAGE($AH$6:AH807)</f>
        <v>26.468827930174562</v>
      </c>
      <c r="AO807" s="47">
        <f>AVERAGE($AI$6:AI807)</f>
        <v>7940.2107822063899</v>
      </c>
    </row>
    <row r="808" spans="3:41" x14ac:dyDescent="0.35">
      <c r="C808" s="49">
        <v>803</v>
      </c>
      <c r="D808" s="74">
        <v>19</v>
      </c>
      <c r="E808" s="74">
        <v>2</v>
      </c>
      <c r="F808" s="73">
        <v>30</v>
      </c>
      <c r="G808" s="72">
        <v>9474</v>
      </c>
      <c r="H808" s="73">
        <v>47</v>
      </c>
      <c r="I808" s="86">
        <v>7952.4233931600866</v>
      </c>
      <c r="J808" s="47" t="s">
        <v>117</v>
      </c>
      <c r="L808" s="72">
        <f>AVERAGE($G$6:G808)</f>
        <v>5494.6899128268988</v>
      </c>
      <c r="M808" s="73">
        <f>AVERAGE($H$6:H808)</f>
        <v>26.361145703611456</v>
      </c>
      <c r="N808" s="86">
        <f>AVERAGE($I$6:I808)</f>
        <v>3953.002835509255</v>
      </c>
      <c r="P808" s="47">
        <v>803</v>
      </c>
      <c r="Q808" s="71">
        <v>15</v>
      </c>
      <c r="R808" s="72">
        <v>11</v>
      </c>
      <c r="S808" s="73">
        <v>21</v>
      </c>
      <c r="T808" s="72">
        <v>6157</v>
      </c>
      <c r="U808" s="73">
        <v>25</v>
      </c>
      <c r="V808" s="86">
        <v>4626.9270028287738</v>
      </c>
      <c r="W808" s="47" t="s">
        <v>117</v>
      </c>
      <c r="Y808" s="72">
        <f>AVERAGE($T$6:T808)</f>
        <v>6302.2453300124535</v>
      </c>
      <c r="Z808" s="73">
        <f>AVERAGE($U$6:U808)</f>
        <v>26.429638854296389</v>
      </c>
      <c r="AA808" s="86">
        <f>AVERAGE($V$6:V808)</f>
        <v>4761.3974295270864</v>
      </c>
      <c r="AC808" s="47">
        <v>803</v>
      </c>
      <c r="AD808" s="74">
        <v>9</v>
      </c>
      <c r="AE808" s="74">
        <v>5</v>
      </c>
      <c r="AF808" s="73">
        <v>19</v>
      </c>
      <c r="AG808" s="72">
        <v>8235</v>
      </c>
      <c r="AH808" s="73">
        <v>23</v>
      </c>
      <c r="AI808" s="86">
        <v>6739.1349265116187</v>
      </c>
      <c r="AJ808" s="47" t="s">
        <v>117</v>
      </c>
      <c r="AM808" s="72">
        <f>AVERAGE($AG$6:AG808)</f>
        <v>9484.8542963885429</v>
      </c>
      <c r="AN808" s="73">
        <f>AVERAGE($AH$6:AH808)</f>
        <v>26.46450809464508</v>
      </c>
      <c r="AO808" s="47">
        <f>AVERAGE($AI$6:AI808)</f>
        <v>7938.7150463960606</v>
      </c>
    </row>
    <row r="809" spans="3:41" x14ac:dyDescent="0.35">
      <c r="C809" s="49">
        <v>804</v>
      </c>
      <c r="D809" s="74">
        <v>20</v>
      </c>
      <c r="E809" s="74">
        <v>6</v>
      </c>
      <c r="F809" s="73">
        <v>9</v>
      </c>
      <c r="G809" s="72">
        <v>4822</v>
      </c>
      <c r="H809" s="73">
        <v>23</v>
      </c>
      <c r="I809" s="86">
        <v>3297.9092782469984</v>
      </c>
      <c r="J809" s="47" t="s">
        <v>117</v>
      </c>
      <c r="L809" s="72">
        <f>AVERAGE($G$6:G809)</f>
        <v>5493.853233830846</v>
      </c>
      <c r="M809" s="73">
        <f>AVERAGE($H$6:H809)</f>
        <v>26.356965174129353</v>
      </c>
      <c r="N809" s="86">
        <f>AVERAGE($I$6:I809)</f>
        <v>3952.1880425275854</v>
      </c>
      <c r="P809" s="47">
        <v>804</v>
      </c>
      <c r="Q809" s="71">
        <v>21</v>
      </c>
      <c r="R809" s="72">
        <v>4</v>
      </c>
      <c r="S809" s="73">
        <v>5</v>
      </c>
      <c r="T809" s="72">
        <v>5208</v>
      </c>
      <c r="U809" s="73">
        <v>22</v>
      </c>
      <c r="V809" s="86">
        <v>3649.8444019562389</v>
      </c>
      <c r="W809" s="47" t="s">
        <v>117</v>
      </c>
      <c r="Y809" s="72">
        <f>AVERAGE($T$6:T809)</f>
        <v>6300.8843283582091</v>
      </c>
      <c r="Z809" s="73">
        <f>AVERAGE($U$6:U809)</f>
        <v>26.42412935323383</v>
      </c>
      <c r="AA809" s="86">
        <f>AVERAGE($V$6:V809)</f>
        <v>4760.0149008858298</v>
      </c>
      <c r="AC809" s="47">
        <v>804</v>
      </c>
      <c r="AD809" s="74">
        <v>12</v>
      </c>
      <c r="AE809" s="74">
        <v>7</v>
      </c>
      <c r="AF809" s="73">
        <v>8</v>
      </c>
      <c r="AG809" s="72">
        <v>4809</v>
      </c>
      <c r="AH809" s="73">
        <v>13</v>
      </c>
      <c r="AI809" s="86">
        <v>3318.7875770546971</v>
      </c>
      <c r="AJ809" s="47" t="s">
        <v>117</v>
      </c>
      <c r="AM809" s="72">
        <f>AVERAGE($AG$6:AG809)</f>
        <v>9479.0385572139312</v>
      </c>
      <c r="AN809" s="73">
        <f>AVERAGE($AH$6:AH809)</f>
        <v>26.447761194029852</v>
      </c>
      <c r="AO809" s="47">
        <f>AVERAGE($AI$6:AI809)</f>
        <v>7932.9688679516057</v>
      </c>
    </row>
    <row r="810" spans="3:41" x14ac:dyDescent="0.35">
      <c r="C810" s="49">
        <v>805</v>
      </c>
      <c r="D810" s="74">
        <v>18</v>
      </c>
      <c r="E810" s="74">
        <v>10</v>
      </c>
      <c r="F810" s="73">
        <v>35</v>
      </c>
      <c r="G810" s="72">
        <v>8970</v>
      </c>
      <c r="H810" s="73">
        <v>43</v>
      </c>
      <c r="I810" s="86">
        <v>7426.0369008710186</v>
      </c>
      <c r="J810" s="47" t="s">
        <v>117</v>
      </c>
      <c r="L810" s="72">
        <f>AVERAGE($G$6:G810)</f>
        <v>5498.1714285714288</v>
      </c>
      <c r="M810" s="73">
        <f>AVERAGE($H$6:H810)</f>
        <v>26.377639751552795</v>
      </c>
      <c r="N810" s="86">
        <f>AVERAGE($I$6:I810)</f>
        <v>3956.5033827242851</v>
      </c>
      <c r="P810" s="47">
        <v>805</v>
      </c>
      <c r="Q810" s="71">
        <v>13</v>
      </c>
      <c r="R810" s="72">
        <v>8</v>
      </c>
      <c r="S810" s="73">
        <v>0</v>
      </c>
      <c r="T810" s="72">
        <v>1446</v>
      </c>
      <c r="U810" s="73">
        <v>5</v>
      </c>
      <c r="V810" s="86">
        <v>-79.479393582169905</v>
      </c>
      <c r="W810" s="47" t="s">
        <v>117</v>
      </c>
      <c r="Y810" s="72">
        <f>AVERAGE($T$6:T810)</f>
        <v>6294.8534161490679</v>
      </c>
      <c r="Z810" s="73">
        <f>AVERAGE($U$6:U810)</f>
        <v>26.397515527950311</v>
      </c>
      <c r="AA810" s="86">
        <f>AVERAGE($V$6:V810)</f>
        <v>4754.0031067312102</v>
      </c>
      <c r="AC810" s="47">
        <v>805</v>
      </c>
      <c r="AD810" s="74">
        <v>14</v>
      </c>
      <c r="AE810" s="74">
        <v>5</v>
      </c>
      <c r="AF810" s="73">
        <v>18</v>
      </c>
      <c r="AG810" s="72">
        <v>9635</v>
      </c>
      <c r="AH810" s="73">
        <v>27</v>
      </c>
      <c r="AI810" s="86">
        <v>8077.2073161050985</v>
      </c>
      <c r="AJ810" s="47" t="s">
        <v>117</v>
      </c>
      <c r="AM810" s="72">
        <f>AVERAGE($AG$6:AG810)</f>
        <v>9479.2322981366451</v>
      </c>
      <c r="AN810" s="73">
        <f>AVERAGE($AH$6:AH810)</f>
        <v>26.448447204968943</v>
      </c>
      <c r="AO810" s="47">
        <f>AVERAGE($AI$6:AI810)</f>
        <v>7933.1480461480696</v>
      </c>
    </row>
    <row r="811" spans="3:41" x14ac:dyDescent="0.35">
      <c r="C811" s="49">
        <v>806</v>
      </c>
      <c r="D811" s="74">
        <v>18</v>
      </c>
      <c r="E811" s="74">
        <v>4</v>
      </c>
      <c r="F811" s="73">
        <v>22</v>
      </c>
      <c r="G811" s="72">
        <v>7348</v>
      </c>
      <c r="H811" s="73">
        <v>36</v>
      </c>
      <c r="I811" s="86">
        <v>5807.7757701926766</v>
      </c>
      <c r="J811" s="47" t="s">
        <v>117</v>
      </c>
      <c r="L811" s="72">
        <f>AVERAGE($G$6:G811)</f>
        <v>5500.4665012406949</v>
      </c>
      <c r="M811" s="73">
        <f>AVERAGE($H$6:H811)</f>
        <v>26.389578163771713</v>
      </c>
      <c r="N811" s="86">
        <f>AVERAGE($I$6:I811)</f>
        <v>3958.8002467285883</v>
      </c>
      <c r="P811" s="47">
        <v>806</v>
      </c>
      <c r="Q811" s="71">
        <v>16</v>
      </c>
      <c r="R811" s="72">
        <v>6</v>
      </c>
      <c r="S811" s="73">
        <v>3</v>
      </c>
      <c r="T811" s="72">
        <v>3212</v>
      </c>
      <c r="U811" s="73">
        <v>13</v>
      </c>
      <c r="V811" s="86">
        <v>1668.8025583873148</v>
      </c>
      <c r="W811" s="47" t="s">
        <v>117</v>
      </c>
      <c r="Y811" s="72">
        <f>AVERAGE($T$6:T811)</f>
        <v>6291.0285359801492</v>
      </c>
      <c r="Z811" s="73">
        <f>AVERAGE($U$6:U811)</f>
        <v>26.38089330024814</v>
      </c>
      <c r="AA811" s="86">
        <f>AVERAGE($V$6:V811)</f>
        <v>4750.1753144876075</v>
      </c>
      <c r="AC811" s="47">
        <v>806</v>
      </c>
      <c r="AD811" s="74">
        <v>16</v>
      </c>
      <c r="AE811" s="74">
        <v>2</v>
      </c>
      <c r="AF811" s="73">
        <v>2</v>
      </c>
      <c r="AG811" s="72">
        <v>5674</v>
      </c>
      <c r="AH811" s="73">
        <v>16</v>
      </c>
      <c r="AI811" s="86">
        <v>4120.511183092096</v>
      </c>
      <c r="AJ811" s="47" t="s">
        <v>117</v>
      </c>
      <c r="AM811" s="72">
        <f>AVERAGE($AG$6:AG811)</f>
        <v>9474.5111662531017</v>
      </c>
      <c r="AN811" s="73">
        <f>AVERAGE($AH$6:AH811)</f>
        <v>26.43548387096774</v>
      </c>
      <c r="AO811" s="47">
        <f>AVERAGE($AI$6:AI811)</f>
        <v>7928.4177274594149</v>
      </c>
    </row>
    <row r="812" spans="3:41" x14ac:dyDescent="0.35">
      <c r="C812" s="49">
        <v>807</v>
      </c>
      <c r="D812" s="74">
        <v>22</v>
      </c>
      <c r="E812" s="74">
        <v>6</v>
      </c>
      <c r="F812" s="73">
        <v>24</v>
      </c>
      <c r="G812" s="72">
        <v>8222</v>
      </c>
      <c r="H812" s="73">
        <v>40</v>
      </c>
      <c r="I812" s="86">
        <v>6661.9090646469667</v>
      </c>
      <c r="J812" s="47" t="s">
        <v>117</v>
      </c>
      <c r="L812" s="72">
        <f>AVERAGE($G$6:G812)</f>
        <v>5503.8389095415114</v>
      </c>
      <c r="M812" s="73">
        <f>AVERAGE($H$6:H812)</f>
        <v>26.40644361833953</v>
      </c>
      <c r="N812" s="86">
        <f>AVERAGE($I$6:I812)</f>
        <v>3962.1498239502962</v>
      </c>
      <c r="P812" s="47">
        <v>807</v>
      </c>
      <c r="Q812" s="71">
        <v>15</v>
      </c>
      <c r="R812" s="72">
        <v>8</v>
      </c>
      <c r="S812" s="73">
        <v>5</v>
      </c>
      <c r="T812" s="72">
        <v>3056</v>
      </c>
      <c r="U812" s="73">
        <v>12</v>
      </c>
      <c r="V812" s="86">
        <v>1544.5361512302047</v>
      </c>
      <c r="W812" s="47" t="s">
        <v>117</v>
      </c>
      <c r="Y812" s="72">
        <f>AVERAGE($T$6:T812)</f>
        <v>6287.0198265179679</v>
      </c>
      <c r="Z812" s="73">
        <f>AVERAGE($U$6:U812)</f>
        <v>26.363073110285008</v>
      </c>
      <c r="AA812" s="86">
        <f>AVERAGE($V$6:V812)</f>
        <v>4746.2030230833234</v>
      </c>
      <c r="AC812" s="47">
        <v>807</v>
      </c>
      <c r="AD812" s="74">
        <v>24</v>
      </c>
      <c r="AE812" s="74">
        <v>5</v>
      </c>
      <c r="AF812" s="73">
        <v>0</v>
      </c>
      <c r="AG812" s="72">
        <v>6835</v>
      </c>
      <c r="AH812" s="73">
        <v>19</v>
      </c>
      <c r="AI812" s="86">
        <v>5311.5947669856432</v>
      </c>
      <c r="AJ812" s="47" t="s">
        <v>117</v>
      </c>
      <c r="AM812" s="72">
        <f>AVERAGE($AG$6:AG812)</f>
        <v>9471.2403965303602</v>
      </c>
      <c r="AN812" s="73">
        <f>AVERAGE($AH$6:AH812)</f>
        <v>26.426270136307313</v>
      </c>
      <c r="AO812" s="47">
        <f>AVERAGE($AI$6:AI812)</f>
        <v>7925.1750719941438</v>
      </c>
    </row>
    <row r="813" spans="3:41" x14ac:dyDescent="0.35">
      <c r="C813" s="49">
        <v>808</v>
      </c>
      <c r="D813" s="74">
        <v>13</v>
      </c>
      <c r="E813" s="74">
        <v>5</v>
      </c>
      <c r="F813" s="73">
        <v>1</v>
      </c>
      <c r="G813" s="72">
        <v>1985</v>
      </c>
      <c r="H813" s="73">
        <v>9</v>
      </c>
      <c r="I813" s="86">
        <v>441.45555994012784</v>
      </c>
      <c r="J813" s="47" t="s">
        <v>117</v>
      </c>
      <c r="L813" s="72">
        <f>AVERAGE($G$6:G813)</f>
        <v>5499.4839108910892</v>
      </c>
      <c r="M813" s="73">
        <f>AVERAGE($H$6:H813)</f>
        <v>26.384900990099009</v>
      </c>
      <c r="N813" s="86">
        <f>AVERAGE($I$6:I813)</f>
        <v>3957.7925290690955</v>
      </c>
      <c r="P813" s="47">
        <v>808</v>
      </c>
      <c r="Q813" s="71">
        <v>10</v>
      </c>
      <c r="R813" s="72">
        <v>8</v>
      </c>
      <c r="S813" s="73">
        <v>10</v>
      </c>
      <c r="T813" s="72">
        <v>3056</v>
      </c>
      <c r="U813" s="73">
        <v>12</v>
      </c>
      <c r="V813" s="86">
        <v>1533.8320702686756</v>
      </c>
      <c r="W813" s="47" t="s">
        <v>117</v>
      </c>
      <c r="Y813" s="72">
        <f>AVERAGE($T$6:T813)</f>
        <v>6283.0210396039602</v>
      </c>
      <c r="Z813" s="73">
        <f>AVERAGE($U$6:U813)</f>
        <v>26.345297029702969</v>
      </c>
      <c r="AA813" s="86">
        <f>AVERAGE($V$6:V813)</f>
        <v>4742.2273164585531</v>
      </c>
      <c r="AC813" s="47">
        <v>808</v>
      </c>
      <c r="AD813" s="74">
        <v>13</v>
      </c>
      <c r="AE813" s="74">
        <v>4</v>
      </c>
      <c r="AF813" s="73">
        <v>24</v>
      </c>
      <c r="AG813" s="72">
        <v>11698</v>
      </c>
      <c r="AH813" s="73">
        <v>33</v>
      </c>
      <c r="AI813" s="86">
        <v>10138.745574986375</v>
      </c>
      <c r="AJ813" s="47" t="s">
        <v>117</v>
      </c>
      <c r="AM813" s="72">
        <f>AVERAGE($AG$6:AG813)</f>
        <v>9473.9962871287134</v>
      </c>
      <c r="AN813" s="73">
        <f>AVERAGE($AH$6:AH813)</f>
        <v>26.434405940594058</v>
      </c>
      <c r="AO813" s="47">
        <f>AVERAGE($AI$6:AI813)</f>
        <v>7927.9146394483423</v>
      </c>
    </row>
    <row r="814" spans="3:41" x14ac:dyDescent="0.35">
      <c r="C814" s="49">
        <v>809</v>
      </c>
      <c r="D814" s="74">
        <v>16</v>
      </c>
      <c r="E814" s="74">
        <v>6</v>
      </c>
      <c r="F814" s="73">
        <v>3</v>
      </c>
      <c r="G814" s="72">
        <v>2822</v>
      </c>
      <c r="H814" s="73">
        <v>13</v>
      </c>
      <c r="I814" s="86">
        <v>1307.1340243016623</v>
      </c>
      <c r="J814" s="47" t="s">
        <v>117</v>
      </c>
      <c r="L814" s="72">
        <f>AVERAGE($G$6:G814)</f>
        <v>5496.1742892459824</v>
      </c>
      <c r="M814" s="73">
        <f>AVERAGE($H$6:H814)</f>
        <v>26.368355995055623</v>
      </c>
      <c r="N814" s="86">
        <f>AVERAGE($I$6:I814)</f>
        <v>3954.5160661460204</v>
      </c>
      <c r="P814" s="47">
        <v>809</v>
      </c>
      <c r="Q814" s="71">
        <v>18</v>
      </c>
      <c r="R814" s="72">
        <v>13</v>
      </c>
      <c r="S814" s="73">
        <v>14</v>
      </c>
      <c r="T814" s="72">
        <v>4851</v>
      </c>
      <c r="U814" s="73">
        <v>19</v>
      </c>
      <c r="V814" s="86">
        <v>3338.5839376400022</v>
      </c>
      <c r="W814" s="47" t="s">
        <v>117</v>
      </c>
      <c r="Y814" s="72">
        <f>AVERAGE($T$6:T814)</f>
        <v>6281.2509270704577</v>
      </c>
      <c r="Z814" s="73">
        <f>AVERAGE($U$6:U814)</f>
        <v>26.336217552533991</v>
      </c>
      <c r="AA814" s="86">
        <f>AVERAGE($V$6:V814)</f>
        <v>4740.4922813796666</v>
      </c>
      <c r="AC814" s="47">
        <v>809</v>
      </c>
      <c r="AD814" s="74">
        <v>13</v>
      </c>
      <c r="AE814" s="74">
        <v>6</v>
      </c>
      <c r="AF814" s="73">
        <v>1</v>
      </c>
      <c r="AG814" s="72">
        <v>3022</v>
      </c>
      <c r="AH814" s="73">
        <v>8</v>
      </c>
      <c r="AI814" s="86">
        <v>1464.4367011227989</v>
      </c>
      <c r="AJ814" s="47" t="s">
        <v>117</v>
      </c>
      <c r="AM814" s="72">
        <f>AVERAGE($AG$6:AG814)</f>
        <v>9466.0210135970337</v>
      </c>
      <c r="AN814" s="73">
        <f>AVERAGE($AH$6:AH814)</f>
        <v>26.411619283065512</v>
      </c>
      <c r="AO814" s="47">
        <f>AVERAGE($AI$6:AI814)</f>
        <v>7919.9251735171611</v>
      </c>
    </row>
    <row r="815" spans="3:41" x14ac:dyDescent="0.35">
      <c r="C815" s="49">
        <v>810</v>
      </c>
      <c r="D815" s="74">
        <v>19</v>
      </c>
      <c r="E815" s="74">
        <v>3</v>
      </c>
      <c r="F815" s="73">
        <v>16</v>
      </c>
      <c r="G815" s="72">
        <v>6511</v>
      </c>
      <c r="H815" s="73">
        <v>32</v>
      </c>
      <c r="I815" s="86">
        <v>4943.7687771049586</v>
      </c>
      <c r="J815" s="47" t="s">
        <v>117</v>
      </c>
      <c r="L815" s="72">
        <f>AVERAGE($G$6:G815)</f>
        <v>5497.4271604938276</v>
      </c>
      <c r="M815" s="73">
        <f>AVERAGE($H$6:H815)</f>
        <v>26.375308641975309</v>
      </c>
      <c r="N815" s="86">
        <f>AVERAGE($I$6:I815)</f>
        <v>3955.7373657891799</v>
      </c>
      <c r="P815" s="47">
        <v>810</v>
      </c>
      <c r="Q815" s="71">
        <v>16</v>
      </c>
      <c r="R815" s="72">
        <v>7</v>
      </c>
      <c r="S815" s="73">
        <v>29</v>
      </c>
      <c r="T815" s="72">
        <v>8999</v>
      </c>
      <c r="U815" s="73">
        <v>38</v>
      </c>
      <c r="V815" s="86">
        <v>7456.6893403823178</v>
      </c>
      <c r="W815" s="47" t="s">
        <v>117</v>
      </c>
      <c r="Y815" s="72">
        <f>AVERAGE($T$6:T815)</f>
        <v>6284.6061728395061</v>
      </c>
      <c r="Z815" s="73">
        <f>AVERAGE($U$6:U815)</f>
        <v>26.350617283950616</v>
      </c>
      <c r="AA815" s="86">
        <f>AVERAGE($V$6:V815)</f>
        <v>4743.8456110821389</v>
      </c>
      <c r="AC815" s="47">
        <v>810</v>
      </c>
      <c r="AD815" s="74">
        <v>18</v>
      </c>
      <c r="AE815" s="74">
        <v>5</v>
      </c>
      <c r="AF815" s="73">
        <v>8</v>
      </c>
      <c r="AG815" s="72">
        <v>7535</v>
      </c>
      <c r="AH815" s="73">
        <v>21</v>
      </c>
      <c r="AI815" s="86">
        <v>6049.8961140157953</v>
      </c>
      <c r="AJ815" s="47" t="s">
        <v>117</v>
      </c>
      <c r="AM815" s="72">
        <f>AVERAGE($AG$6:AG815)</f>
        <v>9463.6370370370369</v>
      </c>
      <c r="AN815" s="73">
        <f>AVERAGE($AH$6:AH815)</f>
        <v>26.404938271604937</v>
      </c>
      <c r="AO815" s="47">
        <f>AVERAGE($AI$6:AI815)</f>
        <v>7917.616495665925</v>
      </c>
    </row>
    <row r="816" spans="3:41" x14ac:dyDescent="0.35">
      <c r="C816" s="49">
        <v>811</v>
      </c>
      <c r="D816" s="74">
        <v>14</v>
      </c>
      <c r="E816" s="74">
        <v>3</v>
      </c>
      <c r="F816" s="73">
        <v>0</v>
      </c>
      <c r="G816" s="72">
        <v>2311</v>
      </c>
      <c r="H816" s="73">
        <v>11</v>
      </c>
      <c r="I816" s="86">
        <v>766.24665189182997</v>
      </c>
      <c r="J816" s="47" t="s">
        <v>117</v>
      </c>
      <c r="L816" s="72">
        <f>AVERAGE($G$6:G816)</f>
        <v>5493.4981504315656</v>
      </c>
      <c r="M816" s="73">
        <f>AVERAGE($H$6:H816)</f>
        <v>26.356350184956842</v>
      </c>
      <c r="N816" s="86">
        <f>AVERAGE($I$6:I816)</f>
        <v>3951.8045782258041</v>
      </c>
      <c r="P816" s="47">
        <v>811</v>
      </c>
      <c r="Q816" s="71">
        <v>16</v>
      </c>
      <c r="R816" s="72">
        <v>9</v>
      </c>
      <c r="S816" s="73">
        <v>25</v>
      </c>
      <c r="T816" s="72">
        <v>7693</v>
      </c>
      <c r="U816" s="73">
        <v>32</v>
      </c>
      <c r="V816" s="86">
        <v>6139.8763339371053</v>
      </c>
      <c r="W816" s="47" t="s">
        <v>117</v>
      </c>
      <c r="Y816" s="72">
        <f>AVERAGE($T$6:T816)</f>
        <v>6286.3427866831071</v>
      </c>
      <c r="Z816" s="73">
        <f>AVERAGE($U$6:U816)</f>
        <v>26.357583230579532</v>
      </c>
      <c r="AA816" s="86">
        <f>AVERAGE($V$6:V816)</f>
        <v>4745.5669806540936</v>
      </c>
      <c r="AC816" s="47">
        <v>811</v>
      </c>
      <c r="AD816" s="74">
        <v>13</v>
      </c>
      <c r="AE816" s="74">
        <v>7</v>
      </c>
      <c r="AF816" s="73">
        <v>27</v>
      </c>
      <c r="AG816" s="72">
        <v>11809</v>
      </c>
      <c r="AH816" s="73">
        <v>33</v>
      </c>
      <c r="AI816" s="86">
        <v>10249.248749868504</v>
      </c>
      <c r="AJ816" s="47" t="s">
        <v>117</v>
      </c>
      <c r="AM816" s="72">
        <f>AVERAGE($AG$6:AG816)</f>
        <v>9466.5289765721336</v>
      </c>
      <c r="AN816" s="73">
        <f>AVERAGE($AH$6:AH816)</f>
        <v>26.413070283600494</v>
      </c>
      <c r="AO816" s="47">
        <f>AVERAGE($AI$6:AI816)</f>
        <v>7920.491504610688</v>
      </c>
    </row>
    <row r="817" spans="3:41" x14ac:dyDescent="0.35">
      <c r="C817" s="49">
        <v>812</v>
      </c>
      <c r="D817" s="74">
        <v>13</v>
      </c>
      <c r="E817" s="74">
        <v>5</v>
      </c>
      <c r="F817" s="73">
        <v>28</v>
      </c>
      <c r="G817" s="72">
        <v>7385</v>
      </c>
      <c r="H817" s="73">
        <v>36</v>
      </c>
      <c r="I817" s="86">
        <v>5864.4933338897281</v>
      </c>
      <c r="J817" s="47" t="s">
        <v>117</v>
      </c>
      <c r="L817" s="72">
        <f>AVERAGE($G$6:G817)</f>
        <v>5495.8275862068967</v>
      </c>
      <c r="M817" s="73">
        <f>AVERAGE($H$6:H817)</f>
        <v>26.368226600985221</v>
      </c>
      <c r="N817" s="86">
        <f>AVERAGE($I$6:I817)</f>
        <v>3954.1601062500208</v>
      </c>
      <c r="P817" s="47">
        <v>812</v>
      </c>
      <c r="Q817" s="71">
        <v>17</v>
      </c>
      <c r="R817" s="72">
        <v>7</v>
      </c>
      <c r="S817" s="73">
        <v>9</v>
      </c>
      <c r="T817" s="72">
        <v>4629</v>
      </c>
      <c r="U817" s="73">
        <v>19</v>
      </c>
      <c r="V817" s="86">
        <v>3117.1344832079817</v>
      </c>
      <c r="W817" s="47" t="s">
        <v>117</v>
      </c>
      <c r="Y817" s="72">
        <f>AVERAGE($T$6:T817)</f>
        <v>6284.3017241379312</v>
      </c>
      <c r="Z817" s="73">
        <f>AVERAGE($U$6:U817)</f>
        <v>26.348522167487683</v>
      </c>
      <c r="AA817" s="86">
        <f>AVERAGE($V$6:V817)</f>
        <v>4743.5615219133961</v>
      </c>
      <c r="AC817" s="47">
        <v>812</v>
      </c>
      <c r="AD817" s="74">
        <v>18</v>
      </c>
      <c r="AE817" s="74">
        <v>7</v>
      </c>
      <c r="AF817" s="73">
        <v>24</v>
      </c>
      <c r="AG817" s="72">
        <v>12509</v>
      </c>
      <c r="AH817" s="73">
        <v>35</v>
      </c>
      <c r="AI817" s="86">
        <v>10964.187773594535</v>
      </c>
      <c r="AJ817" s="47" t="s">
        <v>117</v>
      </c>
      <c r="AM817" s="72">
        <f>AVERAGE($AG$6:AG817)</f>
        <v>9470.2758620689656</v>
      </c>
      <c r="AN817" s="73">
        <f>AVERAGE($AH$6:AH817)</f>
        <v>26.423645320197043</v>
      </c>
      <c r="AO817" s="47">
        <f>AVERAGE($AI$6:AI817)</f>
        <v>7924.2398990306192</v>
      </c>
    </row>
    <row r="818" spans="3:41" x14ac:dyDescent="0.35">
      <c r="C818" s="49">
        <v>813</v>
      </c>
      <c r="D818" s="74">
        <v>20</v>
      </c>
      <c r="E818" s="74">
        <v>6</v>
      </c>
      <c r="F818" s="73">
        <v>34</v>
      </c>
      <c r="G818" s="72">
        <v>9822</v>
      </c>
      <c r="H818" s="73">
        <v>48</v>
      </c>
      <c r="I818" s="86">
        <v>8310.0605861347067</v>
      </c>
      <c r="J818" s="47" t="s">
        <v>117</v>
      </c>
      <c r="L818" s="72">
        <f>AVERAGE($G$6:G818)</f>
        <v>5501.1488314883145</v>
      </c>
      <c r="M818" s="73">
        <f>AVERAGE($H$6:H818)</f>
        <v>26.394833948339482</v>
      </c>
      <c r="N818" s="86">
        <f>AVERAGE($I$6:I818)</f>
        <v>3959.5179174183909</v>
      </c>
      <c r="P818" s="47">
        <v>813</v>
      </c>
      <c r="Q818" s="71">
        <v>12</v>
      </c>
      <c r="R818" s="72">
        <v>8</v>
      </c>
      <c r="S818" s="73">
        <v>17</v>
      </c>
      <c r="T818" s="72">
        <v>5126</v>
      </c>
      <c r="U818" s="73">
        <v>21</v>
      </c>
      <c r="V818" s="86">
        <v>3629.9928368334276</v>
      </c>
      <c r="W818" s="47" t="s">
        <v>117</v>
      </c>
      <c r="Y818" s="72">
        <f>AVERAGE($T$6:T818)</f>
        <v>6282.8769987699879</v>
      </c>
      <c r="Z818" s="73">
        <f>AVERAGE($U$6:U818)</f>
        <v>26.341943419434195</v>
      </c>
      <c r="AA818" s="86">
        <f>AVERAGE($V$6:V818)</f>
        <v>4742.191818733716</v>
      </c>
      <c r="AC818" s="47">
        <v>813</v>
      </c>
      <c r="AD818" s="74">
        <v>15</v>
      </c>
      <c r="AE818" s="74">
        <v>7</v>
      </c>
      <c r="AF818" s="73">
        <v>2</v>
      </c>
      <c r="AG818" s="72">
        <v>3759</v>
      </c>
      <c r="AH818" s="73">
        <v>10</v>
      </c>
      <c r="AI818" s="86">
        <v>2194.3622312365942</v>
      </c>
      <c r="AJ818" s="47" t="s">
        <v>117</v>
      </c>
      <c r="AM818" s="72">
        <f>AVERAGE($AG$6:AG818)</f>
        <v>9463.2509225092253</v>
      </c>
      <c r="AN818" s="73">
        <f>AVERAGE($AH$6:AH818)</f>
        <v>26.403444034440344</v>
      </c>
      <c r="AO818" s="47">
        <f>AVERAGE($AI$6:AI818)</f>
        <v>7917.1920790210334</v>
      </c>
    </row>
    <row r="819" spans="3:41" x14ac:dyDescent="0.35">
      <c r="C819" s="49">
        <v>814</v>
      </c>
      <c r="D819" s="74">
        <v>17</v>
      </c>
      <c r="E819" s="74">
        <v>6</v>
      </c>
      <c r="F819" s="73">
        <v>33</v>
      </c>
      <c r="G819" s="72">
        <v>9022</v>
      </c>
      <c r="H819" s="73">
        <v>44</v>
      </c>
      <c r="I819" s="86">
        <v>7474.2320661906733</v>
      </c>
      <c r="J819" s="47" t="s">
        <v>117</v>
      </c>
      <c r="L819" s="72">
        <f>AVERAGE($G$6:G819)</f>
        <v>5505.4742014742014</v>
      </c>
      <c r="M819" s="73">
        <f>AVERAGE($H$6:H819)</f>
        <v>26.416461916461916</v>
      </c>
      <c r="N819" s="86">
        <f>AVERAGE($I$6:I819)</f>
        <v>3963.8357480679883</v>
      </c>
      <c r="P819" s="47">
        <v>814</v>
      </c>
      <c r="Q819" s="71">
        <v>22</v>
      </c>
      <c r="R819" s="72">
        <v>4</v>
      </c>
      <c r="S819" s="73">
        <v>21</v>
      </c>
      <c r="T819" s="72">
        <v>9118</v>
      </c>
      <c r="U819" s="73">
        <v>39</v>
      </c>
      <c r="V819" s="86">
        <v>7589.672514051781</v>
      </c>
      <c r="W819" s="47" t="s">
        <v>117</v>
      </c>
      <c r="Y819" s="72">
        <f>AVERAGE($T$6:T819)</f>
        <v>6286.3599508599509</v>
      </c>
      <c r="Z819" s="73">
        <f>AVERAGE($U$6:U819)</f>
        <v>26.357493857493857</v>
      </c>
      <c r="AA819" s="86">
        <f>AVERAGE($V$6:V819)</f>
        <v>4745.6899522660478</v>
      </c>
      <c r="AC819" s="47">
        <v>814</v>
      </c>
      <c r="AD819" s="74">
        <v>15</v>
      </c>
      <c r="AE819" s="74">
        <v>2</v>
      </c>
      <c r="AF819" s="73">
        <v>20</v>
      </c>
      <c r="AG819" s="72">
        <v>11624</v>
      </c>
      <c r="AH819" s="73">
        <v>33</v>
      </c>
      <c r="AI819" s="86">
        <v>10097.180995923401</v>
      </c>
      <c r="AJ819" s="47" t="s">
        <v>117</v>
      </c>
      <c r="AM819" s="72">
        <f>AVERAGE($AG$6:AG819)</f>
        <v>9465.905405405405</v>
      </c>
      <c r="AN819" s="73">
        <f>AVERAGE($AH$6:AH819)</f>
        <v>26.411547911547913</v>
      </c>
      <c r="AO819" s="47">
        <f>AVERAGE($AI$6:AI819)</f>
        <v>7919.8701980835667</v>
      </c>
    </row>
    <row r="820" spans="3:41" x14ac:dyDescent="0.35">
      <c r="C820" s="49">
        <v>815</v>
      </c>
      <c r="D820" s="74">
        <v>18</v>
      </c>
      <c r="E820" s="74">
        <v>8</v>
      </c>
      <c r="F820" s="73">
        <v>32</v>
      </c>
      <c r="G820" s="72">
        <v>8696</v>
      </c>
      <c r="H820" s="73">
        <v>42</v>
      </c>
      <c r="I820" s="86">
        <v>7136.1148123539169</v>
      </c>
      <c r="J820" s="47" t="s">
        <v>117</v>
      </c>
      <c r="L820" s="72">
        <f>AVERAGE($G$6:G820)</f>
        <v>5509.3889570552146</v>
      </c>
      <c r="M820" s="73">
        <f>AVERAGE($H$6:H820)</f>
        <v>26.435582822085891</v>
      </c>
      <c r="N820" s="86">
        <f>AVERAGE($I$6:I820)</f>
        <v>3967.7281150180324</v>
      </c>
      <c r="P820" s="47">
        <v>815</v>
      </c>
      <c r="Q820" s="71">
        <v>18</v>
      </c>
      <c r="R820" s="72">
        <v>6</v>
      </c>
      <c r="S820" s="73">
        <v>26</v>
      </c>
      <c r="T820" s="72">
        <v>8962</v>
      </c>
      <c r="U820" s="73">
        <v>38</v>
      </c>
      <c r="V820" s="86">
        <v>7431.6997725484416</v>
      </c>
      <c r="W820" s="47" t="s">
        <v>117</v>
      </c>
      <c r="Y820" s="72">
        <f>AVERAGE($T$6:T820)</f>
        <v>6289.6429447852761</v>
      </c>
      <c r="Z820" s="73">
        <f>AVERAGE($U$6:U820)</f>
        <v>26.371779141104295</v>
      </c>
      <c r="AA820" s="86">
        <f>AVERAGE($V$6:V820)</f>
        <v>4748.9856698369467</v>
      </c>
      <c r="AC820" s="47">
        <v>815</v>
      </c>
      <c r="AD820" s="74">
        <v>10</v>
      </c>
      <c r="AE820" s="74">
        <v>7</v>
      </c>
      <c r="AF820" s="73">
        <v>21</v>
      </c>
      <c r="AG820" s="72">
        <v>8659</v>
      </c>
      <c r="AH820" s="73">
        <v>24</v>
      </c>
      <c r="AI820" s="86">
        <v>7136.6090779651768</v>
      </c>
      <c r="AJ820" s="47" t="s">
        <v>117</v>
      </c>
      <c r="AM820" s="72">
        <f>AVERAGE($AG$6:AG820)</f>
        <v>9464.9153374233138</v>
      </c>
      <c r="AN820" s="73">
        <f>AVERAGE($AH$6:AH820)</f>
        <v>26.408588957055215</v>
      </c>
      <c r="AO820" s="47">
        <f>AVERAGE($AI$6:AI820)</f>
        <v>7918.9091414944642</v>
      </c>
    </row>
    <row r="821" spans="3:41" x14ac:dyDescent="0.35">
      <c r="C821" s="49">
        <v>816</v>
      </c>
      <c r="D821" s="74">
        <v>17</v>
      </c>
      <c r="E821" s="74">
        <v>5</v>
      </c>
      <c r="F821" s="73">
        <v>8</v>
      </c>
      <c r="G821" s="72">
        <v>4185</v>
      </c>
      <c r="H821" s="73">
        <v>20</v>
      </c>
      <c r="I821" s="86">
        <v>2647.3081615956662</v>
      </c>
      <c r="J821" s="47" t="s">
        <v>117</v>
      </c>
      <c r="L821" s="72">
        <f>AVERAGE($G$6:G821)</f>
        <v>5507.7659313725489</v>
      </c>
      <c r="M821" s="73">
        <f>AVERAGE($H$6:H821)</f>
        <v>26.427696078431371</v>
      </c>
      <c r="N821" s="86">
        <f>AVERAGE($I$6:I821)</f>
        <v>3966.1099533104075</v>
      </c>
      <c r="P821" s="47">
        <v>816</v>
      </c>
      <c r="Q821" s="71">
        <v>8</v>
      </c>
      <c r="R821" s="72">
        <v>4</v>
      </c>
      <c r="S821" s="73">
        <v>29</v>
      </c>
      <c r="T821" s="72">
        <v>7738</v>
      </c>
      <c r="U821" s="73">
        <v>33</v>
      </c>
      <c r="V821" s="86">
        <v>6166.359066234274</v>
      </c>
      <c r="W821" s="47" t="s">
        <v>117</v>
      </c>
      <c r="Y821" s="72">
        <f>AVERAGE($T$6:T821)</f>
        <v>6291.4178921568628</v>
      </c>
      <c r="Z821" s="73">
        <f>AVERAGE($U$6:U821)</f>
        <v>26.379901960784313</v>
      </c>
      <c r="AA821" s="86">
        <f>AVERAGE($V$6:V821)</f>
        <v>4750.7226470384139</v>
      </c>
      <c r="AC821" s="47">
        <v>816</v>
      </c>
      <c r="AD821" s="74">
        <v>19</v>
      </c>
      <c r="AE821" s="74">
        <v>7</v>
      </c>
      <c r="AF821" s="73">
        <v>8</v>
      </c>
      <c r="AG821" s="72">
        <v>7259</v>
      </c>
      <c r="AH821" s="73">
        <v>20</v>
      </c>
      <c r="AI821" s="86">
        <v>5810.3051310800365</v>
      </c>
      <c r="AJ821" s="47" t="s">
        <v>117</v>
      </c>
      <c r="AM821" s="72">
        <f>AVERAGE($AG$6:AG821)</f>
        <v>9462.2120098039213</v>
      </c>
      <c r="AN821" s="73">
        <f>AVERAGE($AH$6:AH821)</f>
        <v>26.400735294117649</v>
      </c>
      <c r="AO821" s="47">
        <f>AVERAGE($AI$6:AI821)</f>
        <v>7916.3250679522889</v>
      </c>
    </row>
    <row r="822" spans="3:41" x14ac:dyDescent="0.35">
      <c r="C822" s="49">
        <v>817</v>
      </c>
      <c r="D822" s="74">
        <v>15</v>
      </c>
      <c r="E822" s="74">
        <v>11</v>
      </c>
      <c r="F822" s="73">
        <v>29</v>
      </c>
      <c r="G822" s="72">
        <v>7007</v>
      </c>
      <c r="H822" s="73">
        <v>33</v>
      </c>
      <c r="I822" s="86">
        <v>5502.1203184975766</v>
      </c>
      <c r="J822" s="47" t="s">
        <v>117</v>
      </c>
      <c r="L822" s="72">
        <f>AVERAGE($G$6:G822)</f>
        <v>5509.6009791921661</v>
      </c>
      <c r="M822" s="73">
        <f>AVERAGE($H$6:H822)</f>
        <v>26.435740514075889</v>
      </c>
      <c r="N822" s="86">
        <f>AVERAGE($I$6:I822)</f>
        <v>3967.9900149569035</v>
      </c>
      <c r="P822" s="47">
        <v>817</v>
      </c>
      <c r="Q822" s="71">
        <v>19</v>
      </c>
      <c r="R822" s="72">
        <v>5</v>
      </c>
      <c r="S822" s="73">
        <v>8</v>
      </c>
      <c r="T822" s="72">
        <v>5245</v>
      </c>
      <c r="U822" s="73">
        <v>22</v>
      </c>
      <c r="V822" s="86">
        <v>3704.5516512485647</v>
      </c>
      <c r="W822" s="47" t="s">
        <v>117</v>
      </c>
      <c r="Y822" s="72">
        <f>AVERAGE($T$6:T822)</f>
        <v>6290.1370869033044</v>
      </c>
      <c r="Z822" s="73">
        <f>AVERAGE($U$6:U822)</f>
        <v>26.374541003671972</v>
      </c>
      <c r="AA822" s="86">
        <f>AVERAGE($V$6:V822)</f>
        <v>4749.4421439835914</v>
      </c>
      <c r="AC822" s="47">
        <v>817</v>
      </c>
      <c r="AD822" s="74">
        <v>13</v>
      </c>
      <c r="AE822" s="74">
        <v>5</v>
      </c>
      <c r="AF822" s="73">
        <v>18</v>
      </c>
      <c r="AG822" s="72">
        <v>9285</v>
      </c>
      <c r="AH822" s="73">
        <v>26</v>
      </c>
      <c r="AI822" s="86">
        <v>7782.63029006334</v>
      </c>
      <c r="AJ822" s="47" t="s">
        <v>117</v>
      </c>
      <c r="AM822" s="72">
        <f>AVERAGE($AG$6:AG822)</f>
        <v>9461.9951040391679</v>
      </c>
      <c r="AN822" s="73">
        <f>AVERAGE($AH$6:AH822)</f>
        <v>26.400244798041616</v>
      </c>
      <c r="AO822" s="47">
        <f>AVERAGE($AI$6:AI822)</f>
        <v>7916.1614268532812</v>
      </c>
    </row>
    <row r="823" spans="3:41" x14ac:dyDescent="0.35">
      <c r="C823" s="49">
        <v>818</v>
      </c>
      <c r="D823" s="74">
        <v>18</v>
      </c>
      <c r="E823" s="74">
        <v>5</v>
      </c>
      <c r="F823" s="73">
        <v>9</v>
      </c>
      <c r="G823" s="72">
        <v>4585</v>
      </c>
      <c r="H823" s="73">
        <v>22</v>
      </c>
      <c r="I823" s="86">
        <v>3019.0216948199541</v>
      </c>
      <c r="J823" s="47" t="s">
        <v>117</v>
      </c>
      <c r="L823" s="72">
        <f>AVERAGE($G$6:G823)</f>
        <v>5508.4706601466996</v>
      </c>
      <c r="M823" s="73">
        <f>AVERAGE($H$6:H823)</f>
        <v>26.430317848410759</v>
      </c>
      <c r="N823" s="86">
        <f>AVERAGE($I$6:I823)</f>
        <v>3966.8299069860755</v>
      </c>
      <c r="P823" s="47">
        <v>818</v>
      </c>
      <c r="Q823" s="71">
        <v>19</v>
      </c>
      <c r="R823" s="72">
        <v>8</v>
      </c>
      <c r="S823" s="73">
        <v>3</v>
      </c>
      <c r="T823" s="72">
        <v>3516</v>
      </c>
      <c r="U823" s="73">
        <v>14</v>
      </c>
      <c r="V823" s="86">
        <v>1991.7577863112174</v>
      </c>
      <c r="W823" s="47" t="s">
        <v>117</v>
      </c>
      <c r="Y823" s="72">
        <f>AVERAGE($T$6:T823)</f>
        <v>6286.7457212713934</v>
      </c>
      <c r="Z823" s="73">
        <f>AVERAGE($U$6:U823)</f>
        <v>26.359413202933986</v>
      </c>
      <c r="AA823" s="86">
        <f>AVERAGE($V$6:V823)</f>
        <v>4746.0708917125985</v>
      </c>
      <c r="AC823" s="47">
        <v>818</v>
      </c>
      <c r="AD823" s="74">
        <v>20</v>
      </c>
      <c r="AE823" s="74">
        <v>7</v>
      </c>
      <c r="AF823" s="73">
        <v>15</v>
      </c>
      <c r="AG823" s="72">
        <v>10059</v>
      </c>
      <c r="AH823" s="73">
        <v>28</v>
      </c>
      <c r="AI823" s="86">
        <v>8559.6244731222014</v>
      </c>
      <c r="AJ823" s="47" t="s">
        <v>117</v>
      </c>
      <c r="AM823" s="72">
        <f>AVERAGE($AG$6:AG823)</f>
        <v>9462.7249388753062</v>
      </c>
      <c r="AN823" s="73">
        <f>AVERAGE($AH$6:AH823)</f>
        <v>26.402200488997554</v>
      </c>
      <c r="AO823" s="47">
        <f>AVERAGE($AI$6:AI823)</f>
        <v>7916.9480564941969</v>
      </c>
    </row>
    <row r="824" spans="3:41" x14ac:dyDescent="0.35">
      <c r="C824" s="49">
        <v>819</v>
      </c>
      <c r="D824" s="74">
        <v>23</v>
      </c>
      <c r="E824" s="74">
        <v>4</v>
      </c>
      <c r="F824" s="73">
        <v>9</v>
      </c>
      <c r="G824" s="72">
        <v>5748</v>
      </c>
      <c r="H824" s="73">
        <v>28</v>
      </c>
      <c r="I824" s="86">
        <v>4238.2309840739381</v>
      </c>
      <c r="J824" s="47" t="s">
        <v>117</v>
      </c>
      <c r="L824" s="72">
        <f>AVERAGE($G$6:G824)</f>
        <v>5508.7631257631256</v>
      </c>
      <c r="M824" s="73">
        <f>AVERAGE($H$6:H824)</f>
        <v>26.432234432234431</v>
      </c>
      <c r="N824" s="86">
        <f>AVERAGE($I$6:I824)</f>
        <v>3967.1612880325811</v>
      </c>
      <c r="P824" s="47">
        <v>819</v>
      </c>
      <c r="Q824" s="71">
        <v>14</v>
      </c>
      <c r="R824" s="72">
        <v>8</v>
      </c>
      <c r="S824" s="73">
        <v>27</v>
      </c>
      <c r="T824" s="72">
        <v>7886</v>
      </c>
      <c r="U824" s="73">
        <v>33</v>
      </c>
      <c r="V824" s="86">
        <v>6327.5624823773742</v>
      </c>
      <c r="W824" s="47" t="s">
        <v>117</v>
      </c>
      <c r="Y824" s="72">
        <f>AVERAGE($T$6:T824)</f>
        <v>6288.6984126984125</v>
      </c>
      <c r="Z824" s="73">
        <f>AVERAGE($U$6:U824)</f>
        <v>26.367521367521366</v>
      </c>
      <c r="AA824" s="86">
        <f>AVERAGE($V$6:V824)</f>
        <v>4748.0018948758034</v>
      </c>
      <c r="AC824" s="47">
        <v>819</v>
      </c>
      <c r="AD824" s="74">
        <v>18</v>
      </c>
      <c r="AE824" s="74">
        <v>8</v>
      </c>
      <c r="AF824" s="73">
        <v>3</v>
      </c>
      <c r="AG824" s="72">
        <v>4846</v>
      </c>
      <c r="AH824" s="73">
        <v>13</v>
      </c>
      <c r="AI824" s="86">
        <v>3353.5132296046945</v>
      </c>
      <c r="AJ824" s="47" t="s">
        <v>117</v>
      </c>
      <c r="AM824" s="72">
        <f>AVERAGE($AG$6:AG824)</f>
        <v>9457.0879120879126</v>
      </c>
      <c r="AN824" s="73">
        <f>AVERAGE($AH$6:AH824)</f>
        <v>26.385836385836384</v>
      </c>
      <c r="AO824" s="47">
        <f>AVERAGE($AI$6:AI824)</f>
        <v>7911.3760969986051</v>
      </c>
    </row>
    <row r="825" spans="3:41" x14ac:dyDescent="0.35">
      <c r="C825" s="49">
        <v>820</v>
      </c>
      <c r="D825" s="74">
        <v>14</v>
      </c>
      <c r="E825" s="74">
        <v>4</v>
      </c>
      <c r="F825" s="73">
        <v>35</v>
      </c>
      <c r="G825" s="72">
        <v>9148</v>
      </c>
      <c r="H825" s="73">
        <v>45</v>
      </c>
      <c r="I825" s="86">
        <v>7634.1153922231424</v>
      </c>
      <c r="J825" s="47" t="s">
        <v>117</v>
      </c>
      <c r="L825" s="72">
        <f>AVERAGE($G$6:G825)</f>
        <v>5513.2012195121952</v>
      </c>
      <c r="M825" s="73">
        <f>AVERAGE($H$6:H825)</f>
        <v>26.454878048780486</v>
      </c>
      <c r="N825" s="86">
        <f>AVERAGE($I$6:I825)</f>
        <v>3971.633183281594</v>
      </c>
      <c r="P825" s="47">
        <v>820</v>
      </c>
      <c r="Q825" s="71">
        <v>9</v>
      </c>
      <c r="R825" s="72">
        <v>6</v>
      </c>
      <c r="S825" s="73">
        <v>30</v>
      </c>
      <c r="T825" s="72">
        <v>7812</v>
      </c>
      <c r="U825" s="73">
        <v>33</v>
      </c>
      <c r="V825" s="86">
        <v>6269.0552565537018</v>
      </c>
      <c r="W825" s="47" t="s">
        <v>117</v>
      </c>
      <c r="Y825" s="72">
        <f>AVERAGE($T$6:T825)</f>
        <v>6290.556097560976</v>
      </c>
      <c r="Z825" s="73">
        <f>AVERAGE($U$6:U825)</f>
        <v>26.37560975609756</v>
      </c>
      <c r="AA825" s="86">
        <f>AVERAGE($V$6:V825)</f>
        <v>4749.8568379998014</v>
      </c>
      <c r="AC825" s="47">
        <v>820</v>
      </c>
      <c r="AD825" s="74">
        <v>17</v>
      </c>
      <c r="AE825" s="74">
        <v>8</v>
      </c>
      <c r="AF825" s="73">
        <v>8</v>
      </c>
      <c r="AG825" s="72">
        <v>6246</v>
      </c>
      <c r="AH825" s="73">
        <v>17</v>
      </c>
      <c r="AI825" s="86">
        <v>4689.1146783273134</v>
      </c>
      <c r="AJ825" s="47" t="s">
        <v>117</v>
      </c>
      <c r="AM825" s="72">
        <f>AVERAGE($AG$6:AG825)</f>
        <v>9453.1719512195123</v>
      </c>
      <c r="AN825" s="73">
        <f>AVERAGE($AH$6:AH825)</f>
        <v>26.37439024390244</v>
      </c>
      <c r="AO825" s="47">
        <f>AVERAGE($AI$6:AI825)</f>
        <v>7907.4465099026638</v>
      </c>
    </row>
    <row r="826" spans="3:41" x14ac:dyDescent="0.35">
      <c r="C826" s="49">
        <v>821</v>
      </c>
      <c r="D826" s="74">
        <v>9</v>
      </c>
      <c r="E826" s="74">
        <v>4</v>
      </c>
      <c r="F826" s="73">
        <v>6</v>
      </c>
      <c r="G826" s="72">
        <v>2348</v>
      </c>
      <c r="H826" s="73">
        <v>11</v>
      </c>
      <c r="I826" s="86">
        <v>817.17967426405357</v>
      </c>
      <c r="J826" s="47" t="s">
        <v>117</v>
      </c>
      <c r="L826" s="72">
        <f>AVERAGE($G$6:G826)</f>
        <v>5509.3459196102312</v>
      </c>
      <c r="M826" s="73">
        <f>AVERAGE($H$6:H826)</f>
        <v>26.43605359317905</v>
      </c>
      <c r="N826" s="86">
        <f>AVERAGE($I$6:I826)</f>
        <v>3967.7909743790146</v>
      </c>
      <c r="P826" s="47">
        <v>821</v>
      </c>
      <c r="Q826" s="71">
        <v>8</v>
      </c>
      <c r="R826" s="72">
        <v>9</v>
      </c>
      <c r="S826" s="73">
        <v>9</v>
      </c>
      <c r="T826" s="72">
        <v>2173</v>
      </c>
      <c r="U826" s="73">
        <v>8</v>
      </c>
      <c r="V826" s="86">
        <v>565.50208354395613</v>
      </c>
      <c r="W826" s="47" t="s">
        <v>117</v>
      </c>
      <c r="Y826" s="72">
        <f>AVERAGE($T$6:T826)</f>
        <v>6285.5408038976857</v>
      </c>
      <c r="Z826" s="73">
        <f>AVERAGE($U$6:U826)</f>
        <v>26.353227771010964</v>
      </c>
      <c r="AA826" s="86">
        <f>AVERAGE($V$6:V826)</f>
        <v>4744.7601817824379</v>
      </c>
      <c r="AC826" s="47">
        <v>821</v>
      </c>
      <c r="AD826" s="74">
        <v>21</v>
      </c>
      <c r="AE826" s="74">
        <v>13</v>
      </c>
      <c r="AF826" s="73">
        <v>23</v>
      </c>
      <c r="AG826" s="72">
        <v>11331</v>
      </c>
      <c r="AH826" s="73">
        <v>31</v>
      </c>
      <c r="AI826" s="86">
        <v>9775.0475677446411</v>
      </c>
      <c r="AJ826" s="47" t="s">
        <v>117</v>
      </c>
      <c r="AM826" s="72">
        <f>AVERAGE($AG$6:AG826)</f>
        <v>9455.4591961023143</v>
      </c>
      <c r="AN826" s="73">
        <f>AVERAGE($AH$6:AH826)</f>
        <v>26.380024360535931</v>
      </c>
      <c r="AO826" s="47">
        <f>AVERAGE($AI$6:AI826)</f>
        <v>7909.7212980364548</v>
      </c>
    </row>
    <row r="827" spans="3:41" x14ac:dyDescent="0.35">
      <c r="C827" s="49">
        <v>822</v>
      </c>
      <c r="D827" s="74">
        <v>14</v>
      </c>
      <c r="E827" s="74">
        <v>12</v>
      </c>
      <c r="F827" s="73">
        <v>14</v>
      </c>
      <c r="G827" s="72">
        <v>3644</v>
      </c>
      <c r="H827" s="73">
        <v>16</v>
      </c>
      <c r="I827" s="86">
        <v>2150.7963061903756</v>
      </c>
      <c r="J827" s="47" t="s">
        <v>117</v>
      </c>
      <c r="L827" s="72">
        <f>AVERAGE($G$6:G827)</f>
        <v>5507.0766423357663</v>
      </c>
      <c r="M827" s="73">
        <f>AVERAGE($H$6:H827)</f>
        <v>26.423357664233578</v>
      </c>
      <c r="N827" s="86">
        <f>AVERAGE($I$6:I827)</f>
        <v>3965.5805185782988</v>
      </c>
      <c r="P827" s="47">
        <v>822</v>
      </c>
      <c r="Q827" s="71">
        <v>10</v>
      </c>
      <c r="R827" s="72">
        <v>8</v>
      </c>
      <c r="S827" s="73">
        <v>30</v>
      </c>
      <c r="T827" s="72">
        <v>7656</v>
      </c>
      <c r="U827" s="73">
        <v>32</v>
      </c>
      <c r="V827" s="86">
        <v>6164.2970126353666</v>
      </c>
      <c r="W827" s="47" t="s">
        <v>117</v>
      </c>
      <c r="Y827" s="72">
        <f>AVERAGE($T$6:T827)</f>
        <v>6287.2080291970806</v>
      </c>
      <c r="Z827" s="73">
        <f>AVERAGE($U$6:U827)</f>
        <v>26.360097323600971</v>
      </c>
      <c r="AA827" s="86">
        <f>AVERAGE($V$6:V827)</f>
        <v>4746.4871122335971</v>
      </c>
      <c r="AC827" s="47">
        <v>822</v>
      </c>
      <c r="AD827" s="74">
        <v>17</v>
      </c>
      <c r="AE827" s="74">
        <v>4</v>
      </c>
      <c r="AF827" s="73">
        <v>25</v>
      </c>
      <c r="AG827" s="72">
        <v>13448</v>
      </c>
      <c r="AH827" s="73">
        <v>38</v>
      </c>
      <c r="AI827" s="86">
        <v>11865.096599150032</v>
      </c>
      <c r="AJ827" s="47" t="s">
        <v>117</v>
      </c>
      <c r="AM827" s="72">
        <f>AVERAGE($AG$6:AG827)</f>
        <v>9460.3163017031638</v>
      </c>
      <c r="AN827" s="73">
        <f>AVERAGE($AH$6:AH827)</f>
        <v>26.394160583941606</v>
      </c>
      <c r="AO827" s="47">
        <f>AVERAGE($AI$6:AI827)</f>
        <v>7914.533190130267</v>
      </c>
    </row>
    <row r="828" spans="3:41" x14ac:dyDescent="0.35">
      <c r="C828" s="49">
        <v>823</v>
      </c>
      <c r="D828" s="74">
        <v>10</v>
      </c>
      <c r="E828" s="74">
        <v>3</v>
      </c>
      <c r="F828" s="73">
        <v>29</v>
      </c>
      <c r="G828" s="72">
        <v>7311</v>
      </c>
      <c r="H828" s="73">
        <v>36</v>
      </c>
      <c r="I828" s="86">
        <v>5779.3961843685229</v>
      </c>
      <c r="J828" s="47" t="s">
        <v>117</v>
      </c>
      <c r="L828" s="72">
        <f>AVERAGE($G$6:G828)</f>
        <v>5509.2685297691369</v>
      </c>
      <c r="M828" s="73">
        <f>AVERAGE($H$6:H828)</f>
        <v>26.434993924665857</v>
      </c>
      <c r="N828" s="86">
        <f>AVERAGE($I$6:I828)</f>
        <v>3967.7844258271325</v>
      </c>
      <c r="P828" s="47">
        <v>823</v>
      </c>
      <c r="Q828" s="71">
        <v>12</v>
      </c>
      <c r="R828" s="72">
        <v>5</v>
      </c>
      <c r="S828" s="73">
        <v>21</v>
      </c>
      <c r="T828" s="72">
        <v>6625</v>
      </c>
      <c r="U828" s="73">
        <v>28</v>
      </c>
      <c r="V828" s="86">
        <v>5092.7546218257048</v>
      </c>
      <c r="W828" s="47" t="s">
        <v>117</v>
      </c>
      <c r="Y828" s="72">
        <f>AVERAGE($T$6:T828)</f>
        <v>6287.6184690157961</v>
      </c>
      <c r="Z828" s="73">
        <f>AVERAGE($U$6:U828)</f>
        <v>26.362089914945322</v>
      </c>
      <c r="AA828" s="86">
        <f>AVERAGE($V$6:V828)</f>
        <v>4746.9078503983501</v>
      </c>
      <c r="AC828" s="47">
        <v>823</v>
      </c>
      <c r="AD828" s="74">
        <v>19</v>
      </c>
      <c r="AE828" s="74">
        <v>5</v>
      </c>
      <c r="AF828" s="73">
        <v>26</v>
      </c>
      <c r="AG828" s="72">
        <v>14185</v>
      </c>
      <c r="AH828" s="73">
        <v>40</v>
      </c>
      <c r="AI828" s="86">
        <v>12662.057034079553</v>
      </c>
      <c r="AJ828" s="47" t="s">
        <v>117</v>
      </c>
      <c r="AM828" s="72">
        <f>AVERAGE($AG$6:AG828)</f>
        <v>9466.0571081409471</v>
      </c>
      <c r="AN828" s="73">
        <f>AVERAGE($AH$6:AH828)</f>
        <v>26.410692588092346</v>
      </c>
      <c r="AO828" s="47">
        <f>AVERAGE($AI$6:AI828)</f>
        <v>7920.3017488713967</v>
      </c>
    </row>
    <row r="829" spans="3:41" x14ac:dyDescent="0.35">
      <c r="C829" s="49">
        <v>824</v>
      </c>
      <c r="D829" s="74">
        <v>15</v>
      </c>
      <c r="E829" s="74">
        <v>4</v>
      </c>
      <c r="F829" s="73">
        <v>4</v>
      </c>
      <c r="G829" s="72">
        <v>3148</v>
      </c>
      <c r="H829" s="73">
        <v>15</v>
      </c>
      <c r="I829" s="86">
        <v>1642.3112210554027</v>
      </c>
      <c r="J829" s="47" t="s">
        <v>117</v>
      </c>
      <c r="L829" s="72">
        <f>AVERAGE($G$6:G829)</f>
        <v>5506.4029126213591</v>
      </c>
      <c r="M829" s="73">
        <f>AVERAGE($H$6:H829)</f>
        <v>26.421116504854368</v>
      </c>
      <c r="N829" s="86">
        <f>AVERAGE($I$6:I829)</f>
        <v>3964.9622496077491</v>
      </c>
      <c r="P829" s="47">
        <v>824</v>
      </c>
      <c r="Q829" s="71">
        <v>12</v>
      </c>
      <c r="R829" s="72">
        <v>6</v>
      </c>
      <c r="S829" s="73">
        <v>14</v>
      </c>
      <c r="T829" s="72">
        <v>4822</v>
      </c>
      <c r="U829" s="73">
        <v>20</v>
      </c>
      <c r="V829" s="86">
        <v>3258.1077146128582</v>
      </c>
      <c r="W829" s="47" t="s">
        <v>117</v>
      </c>
      <c r="Y829" s="72">
        <f>AVERAGE($T$6:T829)</f>
        <v>6285.8398058252424</v>
      </c>
      <c r="Z829" s="73">
        <f>AVERAGE($U$6:U829)</f>
        <v>26.354368932038835</v>
      </c>
      <c r="AA829" s="86">
        <f>AVERAGE($V$6:V829)</f>
        <v>4745.1010541170572</v>
      </c>
      <c r="AC829" s="47">
        <v>824</v>
      </c>
      <c r="AD829" s="74">
        <v>19</v>
      </c>
      <c r="AE829" s="74">
        <v>6</v>
      </c>
      <c r="AF829" s="73">
        <v>5</v>
      </c>
      <c r="AG829" s="72">
        <v>6522</v>
      </c>
      <c r="AH829" s="73">
        <v>18</v>
      </c>
      <c r="AI829" s="86">
        <v>4976.3516652773378</v>
      </c>
      <c r="AJ829" s="47" t="s">
        <v>117</v>
      </c>
      <c r="AM829" s="72">
        <f>AVERAGE($AG$6:AG829)</f>
        <v>9462.4842233009713</v>
      </c>
      <c r="AN829" s="73">
        <f>AVERAGE($AH$6:AH829)</f>
        <v>26.400485436893202</v>
      </c>
      <c r="AO829" s="47">
        <f>AVERAGE($AI$6:AI829)</f>
        <v>7916.7289939155789</v>
      </c>
    </row>
    <row r="830" spans="3:41" x14ac:dyDescent="0.35">
      <c r="C830" s="49">
        <v>825</v>
      </c>
      <c r="D830" s="74">
        <v>8</v>
      </c>
      <c r="E830" s="74">
        <v>11</v>
      </c>
      <c r="F830" s="73">
        <v>23</v>
      </c>
      <c r="G830" s="72">
        <v>4407</v>
      </c>
      <c r="H830" s="73">
        <v>20</v>
      </c>
      <c r="I830" s="86">
        <v>2882.1723522596321</v>
      </c>
      <c r="J830" s="47" t="s">
        <v>117</v>
      </c>
      <c r="L830" s="72">
        <f>AVERAGE($G$6:G830)</f>
        <v>5505.070303030303</v>
      </c>
      <c r="M830" s="73">
        <f>AVERAGE($H$6:H830)</f>
        <v>26.413333333333334</v>
      </c>
      <c r="N830" s="86">
        <f>AVERAGE($I$6:I830)</f>
        <v>3963.6497770049027</v>
      </c>
      <c r="P830" s="47">
        <v>825</v>
      </c>
      <c r="Q830" s="71">
        <v>14</v>
      </c>
      <c r="R830" s="72">
        <v>5</v>
      </c>
      <c r="S830" s="73">
        <v>7</v>
      </c>
      <c r="T830" s="72">
        <v>3865</v>
      </c>
      <c r="U830" s="73">
        <v>16</v>
      </c>
      <c r="V830" s="86">
        <v>2330.626645645913</v>
      </c>
      <c r="W830" s="47" t="s">
        <v>117</v>
      </c>
      <c r="Y830" s="72">
        <f>AVERAGE($T$6:T830)</f>
        <v>6282.9054545454546</v>
      </c>
      <c r="Z830" s="73">
        <f>AVERAGE($U$6:U830)</f>
        <v>26.341818181818184</v>
      </c>
      <c r="AA830" s="86">
        <f>AVERAGE($V$6:V830)</f>
        <v>4742.1744184704257</v>
      </c>
      <c r="AC830" s="47">
        <v>825</v>
      </c>
      <c r="AD830" s="74">
        <v>12</v>
      </c>
      <c r="AE830" s="74">
        <v>5</v>
      </c>
      <c r="AF830" s="73">
        <v>23</v>
      </c>
      <c r="AG830" s="72">
        <v>10685</v>
      </c>
      <c r="AH830" s="73">
        <v>30</v>
      </c>
      <c r="AI830" s="86">
        <v>9143.5328666849637</v>
      </c>
      <c r="AJ830" s="47" t="s">
        <v>117</v>
      </c>
      <c r="AM830" s="72">
        <f>AVERAGE($AG$6:AG830)</f>
        <v>9463.9660606060606</v>
      </c>
      <c r="AN830" s="73">
        <f>AVERAGE($AH$6:AH830)</f>
        <v>26.404848484848486</v>
      </c>
      <c r="AO830" s="47">
        <f>AVERAGE($AI$6:AI830)</f>
        <v>7918.2160289128742</v>
      </c>
    </row>
    <row r="831" spans="3:41" x14ac:dyDescent="0.35">
      <c r="C831" s="49">
        <v>826</v>
      </c>
      <c r="D831" s="74">
        <v>16</v>
      </c>
      <c r="E831" s="74">
        <v>9</v>
      </c>
      <c r="F831" s="73">
        <v>28</v>
      </c>
      <c r="G831" s="72">
        <v>7333</v>
      </c>
      <c r="H831" s="73">
        <v>35</v>
      </c>
      <c r="I831" s="86">
        <v>5733.403399807903</v>
      </c>
      <c r="J831" s="47" t="s">
        <v>117</v>
      </c>
      <c r="L831" s="72">
        <f>AVERAGE($G$6:G831)</f>
        <v>5507.283292978208</v>
      </c>
      <c r="M831" s="73">
        <f>AVERAGE($H$6:H831)</f>
        <v>26.423728813559322</v>
      </c>
      <c r="N831" s="86">
        <f>AVERAGE($I$6:I831)</f>
        <v>3965.7923358702815</v>
      </c>
      <c r="P831" s="47">
        <v>826</v>
      </c>
      <c r="Q831" s="71">
        <v>24</v>
      </c>
      <c r="R831" s="72">
        <v>8</v>
      </c>
      <c r="S831" s="73">
        <v>6</v>
      </c>
      <c r="T831" s="72">
        <v>5356</v>
      </c>
      <c r="U831" s="73">
        <v>22</v>
      </c>
      <c r="V831" s="86">
        <v>3841.0353430753835</v>
      </c>
      <c r="W831" s="47" t="s">
        <v>117</v>
      </c>
      <c r="Y831" s="72">
        <f>AVERAGE($T$6:T831)</f>
        <v>6281.783292978208</v>
      </c>
      <c r="Z831" s="73">
        <f>AVERAGE($U$6:U831)</f>
        <v>26.336561743341406</v>
      </c>
      <c r="AA831" s="86">
        <f>AVERAGE($V$6:V831)</f>
        <v>4741.0834510668001</v>
      </c>
      <c r="AC831" s="47">
        <v>826</v>
      </c>
      <c r="AD831" s="74">
        <v>16</v>
      </c>
      <c r="AE831" s="74">
        <v>7</v>
      </c>
      <c r="AF831" s="73">
        <v>20</v>
      </c>
      <c r="AG831" s="72">
        <v>10409</v>
      </c>
      <c r="AH831" s="73">
        <v>29</v>
      </c>
      <c r="AI831" s="86">
        <v>8906.0296937998301</v>
      </c>
      <c r="AJ831" s="47" t="s">
        <v>117</v>
      </c>
      <c r="AM831" s="72">
        <f>AVERAGE($AG$6:AG831)</f>
        <v>9465.1101694915251</v>
      </c>
      <c r="AN831" s="73">
        <f>AVERAGE($AH$6:AH831)</f>
        <v>26.407990314769975</v>
      </c>
      <c r="AO831" s="47">
        <f>AVERAGE($AI$6:AI831)</f>
        <v>7919.4119292335608</v>
      </c>
    </row>
    <row r="832" spans="3:41" x14ac:dyDescent="0.35">
      <c r="C832" s="49">
        <v>827</v>
      </c>
      <c r="D832" s="74">
        <v>13</v>
      </c>
      <c r="E832" s="74">
        <v>4</v>
      </c>
      <c r="F832" s="73">
        <v>26</v>
      </c>
      <c r="G832" s="72">
        <v>7148</v>
      </c>
      <c r="H832" s="73">
        <v>35</v>
      </c>
      <c r="I832" s="86">
        <v>5585.6870316655231</v>
      </c>
      <c r="J832" s="47" t="s">
        <v>117</v>
      </c>
      <c r="L832" s="72">
        <f>AVERAGE($G$6:G832)</f>
        <v>5509.2672309552599</v>
      </c>
      <c r="M832" s="73">
        <f>AVERAGE($H$6:H832)</f>
        <v>26.434099153567111</v>
      </c>
      <c r="N832" s="86">
        <f>AVERAGE($I$6:I832)</f>
        <v>3967.7510960828513</v>
      </c>
      <c r="P832" s="47">
        <v>827</v>
      </c>
      <c r="Q832" s="71">
        <v>18</v>
      </c>
      <c r="R832" s="72">
        <v>4</v>
      </c>
      <c r="S832" s="73">
        <v>17</v>
      </c>
      <c r="T832" s="72">
        <v>7278</v>
      </c>
      <c r="U832" s="73">
        <v>31</v>
      </c>
      <c r="V832" s="86">
        <v>5707.7386604633411</v>
      </c>
      <c r="W832" s="47" t="s">
        <v>117</v>
      </c>
      <c r="Y832" s="72">
        <f>AVERAGE($T$6:T832)</f>
        <v>6282.9879081015715</v>
      </c>
      <c r="Z832" s="73">
        <f>AVERAGE($U$6:U832)</f>
        <v>26.342200725513905</v>
      </c>
      <c r="AA832" s="86">
        <f>AVERAGE($V$6:V832)</f>
        <v>4742.2523207274971</v>
      </c>
      <c r="AC832" s="47">
        <v>827</v>
      </c>
      <c r="AD832" s="74">
        <v>14</v>
      </c>
      <c r="AE832" s="74">
        <v>10</v>
      </c>
      <c r="AF832" s="73">
        <v>26</v>
      </c>
      <c r="AG832" s="72">
        <v>10870</v>
      </c>
      <c r="AH832" s="73">
        <v>30</v>
      </c>
      <c r="AI832" s="86">
        <v>9336.4140645723146</v>
      </c>
      <c r="AJ832" s="47" t="s">
        <v>117</v>
      </c>
      <c r="AM832" s="72">
        <f>AVERAGE($AG$6:AG832)</f>
        <v>9466.8089480048366</v>
      </c>
      <c r="AN832" s="73">
        <f>AVERAGE($AH$6:AH832)</f>
        <v>26.412333736396615</v>
      </c>
      <c r="AO832" s="47">
        <f>AVERAGE($AI$6:AI832)</f>
        <v>7921.1253538228457</v>
      </c>
    </row>
    <row r="833" spans="3:41" x14ac:dyDescent="0.35">
      <c r="C833" s="49">
        <v>828</v>
      </c>
      <c r="D833" s="74">
        <v>15</v>
      </c>
      <c r="E833" s="74">
        <v>4</v>
      </c>
      <c r="F833" s="73">
        <v>26</v>
      </c>
      <c r="G833" s="72">
        <v>7548</v>
      </c>
      <c r="H833" s="73">
        <v>37</v>
      </c>
      <c r="I833" s="86">
        <v>6004.9753429272369</v>
      </c>
      <c r="J833" s="47" t="s">
        <v>117</v>
      </c>
      <c r="L833" s="72">
        <f>AVERAGE($G$6:G833)</f>
        <v>5511.7294685990337</v>
      </c>
      <c r="M833" s="73">
        <f>AVERAGE($H$6:H833)</f>
        <v>26.446859903381643</v>
      </c>
      <c r="N833" s="86">
        <f>AVERAGE($I$6:I833)</f>
        <v>3970.2115118399097</v>
      </c>
      <c r="P833" s="47">
        <v>828</v>
      </c>
      <c r="Q833" s="71">
        <v>14</v>
      </c>
      <c r="R833" s="72">
        <v>6</v>
      </c>
      <c r="S833" s="73">
        <v>20</v>
      </c>
      <c r="T833" s="72">
        <v>6662</v>
      </c>
      <c r="U833" s="73">
        <v>28</v>
      </c>
      <c r="V833" s="86">
        <v>5077.6182468732623</v>
      </c>
      <c r="W833" s="47" t="s">
        <v>117</v>
      </c>
      <c r="Y833" s="72">
        <f>AVERAGE($T$6:T833)</f>
        <v>6283.445652173913</v>
      </c>
      <c r="Z833" s="73">
        <f>AVERAGE($U$6:U833)</f>
        <v>26.344202898550726</v>
      </c>
      <c r="AA833" s="86">
        <f>AVERAGE($V$6:V833)</f>
        <v>4742.6573520392667</v>
      </c>
      <c r="AC833" s="47">
        <v>828</v>
      </c>
      <c r="AD833" s="74">
        <v>6</v>
      </c>
      <c r="AE833" s="74">
        <v>6</v>
      </c>
      <c r="AF833" s="73">
        <v>14</v>
      </c>
      <c r="AG833" s="72">
        <v>5122</v>
      </c>
      <c r="AH833" s="73">
        <v>14</v>
      </c>
      <c r="AI833" s="86">
        <v>3620.8749870147726</v>
      </c>
      <c r="AJ833" s="47" t="s">
        <v>117</v>
      </c>
      <c r="AM833" s="72">
        <f>AVERAGE($AG$6:AG833)</f>
        <v>9461.561594202898</v>
      </c>
      <c r="AN833" s="73">
        <f>AVERAGE($AH$6:AH833)</f>
        <v>26.397342995169083</v>
      </c>
      <c r="AO833" s="47">
        <f>AVERAGE($AI$6:AI833)</f>
        <v>7915.9318147324975</v>
      </c>
    </row>
    <row r="834" spans="3:41" x14ac:dyDescent="0.35">
      <c r="C834" s="49">
        <v>829</v>
      </c>
      <c r="D834" s="74">
        <v>16</v>
      </c>
      <c r="E834" s="74">
        <v>7</v>
      </c>
      <c r="F834" s="73">
        <v>29</v>
      </c>
      <c r="G834" s="72">
        <v>7859</v>
      </c>
      <c r="H834" s="73">
        <v>38</v>
      </c>
      <c r="I834" s="86">
        <v>6353.6690124749421</v>
      </c>
      <c r="J834" s="47" t="s">
        <v>117</v>
      </c>
      <c r="L834" s="72">
        <f>AVERAGE($G$6:G834)</f>
        <v>5514.5609167671892</v>
      </c>
      <c r="M834" s="73">
        <f>AVERAGE($H$6:H834)</f>
        <v>26.460796139927623</v>
      </c>
      <c r="N834" s="86">
        <f>AVERAGE($I$6:I834)</f>
        <v>3973.0866113581665</v>
      </c>
      <c r="P834" s="47">
        <v>829</v>
      </c>
      <c r="Q834" s="71">
        <v>17</v>
      </c>
      <c r="R834" s="72">
        <v>5</v>
      </c>
      <c r="S834" s="73">
        <v>8</v>
      </c>
      <c r="T834" s="72">
        <v>4785</v>
      </c>
      <c r="U834" s="73">
        <v>20</v>
      </c>
      <c r="V834" s="86">
        <v>3234.9687701725425</v>
      </c>
      <c r="W834" s="47" t="s">
        <v>117</v>
      </c>
      <c r="Y834" s="72">
        <f>AVERAGE($T$6:T834)</f>
        <v>6281.6381182147161</v>
      </c>
      <c r="Z834" s="73">
        <f>AVERAGE($U$6:U834)</f>
        <v>26.33655006031363</v>
      </c>
      <c r="AA834" s="86">
        <f>AVERAGE($V$6:V834)</f>
        <v>4740.8386685870755</v>
      </c>
      <c r="AC834" s="47">
        <v>829</v>
      </c>
      <c r="AD834" s="74">
        <v>17</v>
      </c>
      <c r="AE834" s="74">
        <v>4</v>
      </c>
      <c r="AF834" s="73">
        <v>0</v>
      </c>
      <c r="AG834" s="72">
        <v>4698</v>
      </c>
      <c r="AH834" s="73">
        <v>13</v>
      </c>
      <c r="AI834" s="86">
        <v>3172.7114159155917</v>
      </c>
      <c r="AJ834" s="47" t="s">
        <v>117</v>
      </c>
      <c r="AM834" s="72">
        <f>AVERAGE($AG$6:AG834)</f>
        <v>9455.8154402895052</v>
      </c>
      <c r="AN834" s="73">
        <f>AVERAGE($AH$6:AH834)</f>
        <v>26.381182147165259</v>
      </c>
      <c r="AO834" s="47">
        <f>AVERAGE($AI$6:AI834)</f>
        <v>7910.2101978461087</v>
      </c>
    </row>
    <row r="835" spans="3:41" x14ac:dyDescent="0.35">
      <c r="C835" s="49">
        <v>830</v>
      </c>
      <c r="D835" s="74">
        <v>12</v>
      </c>
      <c r="E835" s="74">
        <v>2</v>
      </c>
      <c r="F835" s="73">
        <v>19</v>
      </c>
      <c r="G835" s="72">
        <v>5874</v>
      </c>
      <c r="H835" s="73">
        <v>29</v>
      </c>
      <c r="I835" s="86">
        <v>4321.8050038779929</v>
      </c>
      <c r="J835" s="47" t="s">
        <v>117</v>
      </c>
      <c r="L835" s="72">
        <f>AVERAGE($G$6:G835)</f>
        <v>5514.9939759036142</v>
      </c>
      <c r="M835" s="73">
        <f>AVERAGE($H$6:H835)</f>
        <v>26.463855421686748</v>
      </c>
      <c r="N835" s="86">
        <f>AVERAGE($I$6:I835)</f>
        <v>3973.5067539997567</v>
      </c>
      <c r="P835" s="47">
        <v>830</v>
      </c>
      <c r="Q835" s="71">
        <v>12</v>
      </c>
      <c r="R835" s="72">
        <v>4</v>
      </c>
      <c r="S835" s="73">
        <v>6</v>
      </c>
      <c r="T835" s="72">
        <v>3368</v>
      </c>
      <c r="U835" s="73">
        <v>14</v>
      </c>
      <c r="V835" s="86">
        <v>1855.1032144104681</v>
      </c>
      <c r="W835" s="47" t="s">
        <v>117</v>
      </c>
      <c r="Y835" s="72">
        <f>AVERAGE($T$6:T835)</f>
        <v>6278.1277108433733</v>
      </c>
      <c r="Z835" s="73">
        <f>AVERAGE($U$6:U835)</f>
        <v>26.32168674698795</v>
      </c>
      <c r="AA835" s="86">
        <f>AVERAGE($V$6:V835)</f>
        <v>4737.3618788832482</v>
      </c>
      <c r="AC835" s="47">
        <v>830</v>
      </c>
      <c r="AD835" s="74">
        <v>19</v>
      </c>
      <c r="AE835" s="74">
        <v>4</v>
      </c>
      <c r="AF835" s="73">
        <v>4</v>
      </c>
      <c r="AG835" s="72">
        <v>6798</v>
      </c>
      <c r="AH835" s="73">
        <v>19</v>
      </c>
      <c r="AI835" s="86">
        <v>5247.4694141499249</v>
      </c>
      <c r="AJ835" s="47" t="s">
        <v>117</v>
      </c>
      <c r="AM835" s="72">
        <f>AVERAGE($AG$6:AG835)</f>
        <v>9452.6132530120485</v>
      </c>
      <c r="AN835" s="73">
        <f>AVERAGE($AH$6:AH835)</f>
        <v>26.372289156626508</v>
      </c>
      <c r="AO835" s="47">
        <f>AVERAGE($AI$6:AI835)</f>
        <v>7907.0020764199689</v>
      </c>
    </row>
    <row r="836" spans="3:41" x14ac:dyDescent="0.35">
      <c r="C836" s="49">
        <v>831</v>
      </c>
      <c r="D836" s="74">
        <v>16</v>
      </c>
      <c r="E836" s="74">
        <v>9</v>
      </c>
      <c r="F836" s="73">
        <v>25</v>
      </c>
      <c r="G836" s="72">
        <v>6733</v>
      </c>
      <c r="H836" s="73">
        <v>32</v>
      </c>
      <c r="I836" s="86">
        <v>5215.8100934380127</v>
      </c>
      <c r="J836" s="47" t="s">
        <v>117</v>
      </c>
      <c r="L836" s="72">
        <f>AVERAGE($G$6:G836)</f>
        <v>5516.4596871239473</v>
      </c>
      <c r="M836" s="73">
        <f>AVERAGE($H$6:H836)</f>
        <v>26.4705174488568</v>
      </c>
      <c r="N836" s="86">
        <f>AVERAGE($I$6:I836)</f>
        <v>3975.0017038667097</v>
      </c>
      <c r="P836" s="47">
        <v>831</v>
      </c>
      <c r="Q836" s="71">
        <v>10</v>
      </c>
      <c r="R836" s="72">
        <v>3</v>
      </c>
      <c r="S836" s="73">
        <v>11</v>
      </c>
      <c r="T836" s="72">
        <v>4251</v>
      </c>
      <c r="U836" s="73">
        <v>18</v>
      </c>
      <c r="V836" s="86">
        <v>2701.3768554129224</v>
      </c>
      <c r="W836" s="47" t="s">
        <v>117</v>
      </c>
      <c r="Y836" s="72">
        <f>AVERAGE($T$6:T836)</f>
        <v>6275.6883273164858</v>
      </c>
      <c r="Z836" s="73">
        <f>AVERAGE($U$6:U836)</f>
        <v>26.311672683513837</v>
      </c>
      <c r="AA836" s="86">
        <f>AVERAGE($V$6:V836)</f>
        <v>4734.9118367370747</v>
      </c>
      <c r="AC836" s="47">
        <v>831</v>
      </c>
      <c r="AD836" s="74">
        <v>17</v>
      </c>
      <c r="AE836" s="74">
        <v>3</v>
      </c>
      <c r="AF836" s="73">
        <v>24</v>
      </c>
      <c r="AG836" s="72">
        <v>13411</v>
      </c>
      <c r="AH836" s="73">
        <v>38</v>
      </c>
      <c r="AI836" s="86">
        <v>11865.082280436523</v>
      </c>
      <c r="AJ836" s="47" t="s">
        <v>117</v>
      </c>
      <c r="AM836" s="72">
        <f>AVERAGE($AG$6:AG836)</f>
        <v>9457.3766546329716</v>
      </c>
      <c r="AN836" s="73">
        <f>AVERAGE($AH$6:AH836)</f>
        <v>26.386281588447652</v>
      </c>
      <c r="AO836" s="47">
        <f>AVERAGE($AI$6:AI836)</f>
        <v>7911.7651091564512</v>
      </c>
    </row>
    <row r="837" spans="3:41" x14ac:dyDescent="0.35">
      <c r="C837" s="49">
        <v>832</v>
      </c>
      <c r="D837" s="74">
        <v>12</v>
      </c>
      <c r="E837" s="74">
        <v>4</v>
      </c>
      <c r="F837" s="73">
        <v>25</v>
      </c>
      <c r="G837" s="72">
        <v>6748</v>
      </c>
      <c r="H837" s="73">
        <v>33</v>
      </c>
      <c r="I837" s="86">
        <v>5218.0707778185433</v>
      </c>
      <c r="J837" s="47" t="s">
        <v>117</v>
      </c>
      <c r="L837" s="72">
        <f>AVERAGE($G$6:G837)</f>
        <v>5517.9399038461543</v>
      </c>
      <c r="M837" s="73">
        <f>AVERAGE($H$6:H837)</f>
        <v>26.478365384615383</v>
      </c>
      <c r="N837" s="86">
        <f>AVERAGE($I$6:I837)</f>
        <v>3976.4957772729022</v>
      </c>
      <c r="P837" s="47">
        <v>832</v>
      </c>
      <c r="Q837" s="71">
        <v>10</v>
      </c>
      <c r="R837" s="72">
        <v>6</v>
      </c>
      <c r="S837" s="73">
        <v>14</v>
      </c>
      <c r="T837" s="72">
        <v>4362</v>
      </c>
      <c r="U837" s="73">
        <v>18</v>
      </c>
      <c r="V837" s="86">
        <v>2844.8783188078992</v>
      </c>
      <c r="W837" s="47" t="s">
        <v>117</v>
      </c>
      <c r="Y837" s="72">
        <f>AVERAGE($T$6:T837)</f>
        <v>6273.3882211538457</v>
      </c>
      <c r="Z837" s="73">
        <f>AVERAGE($U$6:U837)</f>
        <v>26.301682692307693</v>
      </c>
      <c r="AA837" s="86">
        <f>AVERAGE($V$6:V837)</f>
        <v>4732.6401618357177</v>
      </c>
      <c r="AC837" s="47">
        <v>832</v>
      </c>
      <c r="AD837" s="74">
        <v>15</v>
      </c>
      <c r="AE837" s="74">
        <v>7</v>
      </c>
      <c r="AF837" s="73">
        <v>31</v>
      </c>
      <c r="AG837" s="72">
        <v>13909</v>
      </c>
      <c r="AH837" s="73">
        <v>39</v>
      </c>
      <c r="AI837" s="86">
        <v>12371.2305915664</v>
      </c>
      <c r="AJ837" s="47" t="s">
        <v>117</v>
      </c>
      <c r="AM837" s="72">
        <f>AVERAGE($AG$6:AG837)</f>
        <v>9462.727163461539</v>
      </c>
      <c r="AN837" s="73">
        <f>AVERAGE($AH$6:AH837)</f>
        <v>26.401442307692307</v>
      </c>
      <c r="AO837" s="47">
        <f>AVERAGE($AI$6:AI837)</f>
        <v>7917.1250436305018</v>
      </c>
    </row>
    <row r="838" spans="3:41" x14ac:dyDescent="0.35">
      <c r="C838" s="49">
        <v>833</v>
      </c>
      <c r="D838" s="74">
        <v>20</v>
      </c>
      <c r="E838" s="74">
        <v>6</v>
      </c>
      <c r="F838" s="73">
        <v>25</v>
      </c>
      <c r="G838" s="72">
        <v>8022</v>
      </c>
      <c r="H838" s="73">
        <v>39</v>
      </c>
      <c r="I838" s="86">
        <v>6512.0826759312704</v>
      </c>
      <c r="J838" s="47" t="s">
        <v>117</v>
      </c>
      <c r="L838" s="72">
        <f>AVERAGE($G$6:G838)</f>
        <v>5520.9459783913562</v>
      </c>
      <c r="M838" s="73">
        <f>AVERAGE($H$6:H838)</f>
        <v>26.493397358943579</v>
      </c>
      <c r="N838" s="86">
        <f>AVERAGE($I$6:I838)</f>
        <v>3979.5396991200305</v>
      </c>
      <c r="P838" s="47">
        <v>833</v>
      </c>
      <c r="Q838" s="71">
        <v>15</v>
      </c>
      <c r="R838" s="72">
        <v>6</v>
      </c>
      <c r="S838" s="73">
        <v>26</v>
      </c>
      <c r="T838" s="72">
        <v>8272</v>
      </c>
      <c r="U838" s="73">
        <v>35</v>
      </c>
      <c r="V838" s="86">
        <v>6717.6603459747384</v>
      </c>
      <c r="W838" s="47" t="s">
        <v>117</v>
      </c>
      <c r="Y838" s="72">
        <f>AVERAGE($T$6:T838)</f>
        <v>6275.7875150060026</v>
      </c>
      <c r="Z838" s="73">
        <f>AVERAGE($U$6:U838)</f>
        <v>26.312124849939977</v>
      </c>
      <c r="AA838" s="86">
        <f>AVERAGE($V$6:V838)</f>
        <v>4735.0231392476499</v>
      </c>
      <c r="AC838" s="47">
        <v>833</v>
      </c>
      <c r="AD838" s="74">
        <v>18</v>
      </c>
      <c r="AE838" s="74">
        <v>7</v>
      </c>
      <c r="AF838" s="73">
        <v>19</v>
      </c>
      <c r="AG838" s="72">
        <v>10759</v>
      </c>
      <c r="AH838" s="73">
        <v>30</v>
      </c>
      <c r="AI838" s="86">
        <v>9228.6341561912759</v>
      </c>
      <c r="AJ838" s="47" t="s">
        <v>117</v>
      </c>
      <c r="AM838" s="72">
        <f>AVERAGE($AG$6:AG838)</f>
        <v>9464.2833133253298</v>
      </c>
      <c r="AN838" s="73">
        <f>AVERAGE($AH$6:AH838)</f>
        <v>26.405762304921968</v>
      </c>
      <c r="AO838" s="47">
        <f>AVERAGE($AI$6:AI838)</f>
        <v>7918.6994843418597</v>
      </c>
    </row>
    <row r="839" spans="3:41" x14ac:dyDescent="0.35">
      <c r="C839" s="49">
        <v>834</v>
      </c>
      <c r="D839" s="74">
        <v>18</v>
      </c>
      <c r="E839" s="74">
        <v>5</v>
      </c>
      <c r="F839" s="73">
        <v>24</v>
      </c>
      <c r="G839" s="72">
        <v>7585</v>
      </c>
      <c r="H839" s="73">
        <v>37</v>
      </c>
      <c r="I839" s="86">
        <v>6016.0072734752412</v>
      </c>
      <c r="J839" s="47" t="s">
        <v>117</v>
      </c>
      <c r="L839" s="72">
        <f>AVERAGE($G$6:G839)</f>
        <v>5523.4208633093522</v>
      </c>
      <c r="M839" s="73">
        <f>AVERAGE($H$6:H839)</f>
        <v>26.505995203836932</v>
      </c>
      <c r="N839" s="86">
        <f>AVERAGE($I$6:I839)</f>
        <v>3981.9815067631421</v>
      </c>
      <c r="P839" s="47">
        <v>834</v>
      </c>
      <c r="Q839" s="71">
        <v>13</v>
      </c>
      <c r="R839" s="72">
        <v>4</v>
      </c>
      <c r="S839" s="73">
        <v>21</v>
      </c>
      <c r="T839" s="72">
        <v>7048</v>
      </c>
      <c r="U839" s="73">
        <v>30</v>
      </c>
      <c r="V839" s="86">
        <v>5513.0694682401681</v>
      </c>
      <c r="W839" s="47" t="s">
        <v>117</v>
      </c>
      <c r="Y839" s="72">
        <f>AVERAGE($T$6:T839)</f>
        <v>6276.7134292565943</v>
      </c>
      <c r="Z839" s="73">
        <f>AVERAGE($U$6:U839)</f>
        <v>26.31654676258993</v>
      </c>
      <c r="AA839" s="86">
        <f>AVERAGE($V$6:V839)</f>
        <v>4735.9560485150269</v>
      </c>
      <c r="AC839" s="47">
        <v>834</v>
      </c>
      <c r="AD839" s="74">
        <v>17</v>
      </c>
      <c r="AE839" s="74">
        <v>8</v>
      </c>
      <c r="AF839" s="73">
        <v>24</v>
      </c>
      <c r="AG839" s="72">
        <v>11846</v>
      </c>
      <c r="AH839" s="73">
        <v>33</v>
      </c>
      <c r="AI839" s="86">
        <v>10312.985364396802</v>
      </c>
      <c r="AJ839" s="47" t="s">
        <v>117</v>
      </c>
      <c r="AM839" s="72">
        <f>AVERAGE($AG$6:AG839)</f>
        <v>9467.1390887290163</v>
      </c>
      <c r="AN839" s="73">
        <f>AVERAGE($AH$6:AH839)</f>
        <v>26.413669064748202</v>
      </c>
      <c r="AO839" s="47">
        <f>AVERAGE($AI$6:AI839)</f>
        <v>7921.5703307208223</v>
      </c>
    </row>
    <row r="840" spans="3:41" x14ac:dyDescent="0.35">
      <c r="C840" s="49">
        <v>835</v>
      </c>
      <c r="D840" s="74">
        <v>20</v>
      </c>
      <c r="E840" s="74">
        <v>8</v>
      </c>
      <c r="F840" s="73">
        <v>26</v>
      </c>
      <c r="G840" s="72">
        <v>7896</v>
      </c>
      <c r="H840" s="73">
        <v>38</v>
      </c>
      <c r="I840" s="86">
        <v>6306.7783404494212</v>
      </c>
      <c r="J840" s="47" t="s">
        <v>117</v>
      </c>
      <c r="L840" s="72">
        <f>AVERAGE($G$6:G840)</f>
        <v>5526.2622754491022</v>
      </c>
      <c r="M840" s="73">
        <f>AVERAGE($H$6:H840)</f>
        <v>26.519760479041917</v>
      </c>
      <c r="N840" s="86">
        <f>AVERAGE($I$6:I840)</f>
        <v>3984.7656945879162</v>
      </c>
      <c r="P840" s="47">
        <v>835</v>
      </c>
      <c r="Q840" s="71">
        <v>17</v>
      </c>
      <c r="R840" s="72">
        <v>13</v>
      </c>
      <c r="S840" s="73">
        <v>2</v>
      </c>
      <c r="T840" s="72">
        <v>1861</v>
      </c>
      <c r="U840" s="73">
        <v>6</v>
      </c>
      <c r="V840" s="86">
        <v>374.37652388757397</v>
      </c>
      <c r="W840" s="47" t="s">
        <v>117</v>
      </c>
      <c r="Y840" s="72">
        <f>AVERAGE($T$6:T840)</f>
        <v>6271.4251497005989</v>
      </c>
      <c r="Z840" s="73">
        <f>AVERAGE($U$6:U840)</f>
        <v>26.292215568862275</v>
      </c>
      <c r="AA840" s="86">
        <f>AVERAGE($V$6:V840)</f>
        <v>4730.7325999825389</v>
      </c>
      <c r="AC840" s="47">
        <v>835</v>
      </c>
      <c r="AD840" s="74">
        <v>19</v>
      </c>
      <c r="AE840" s="74">
        <v>6</v>
      </c>
      <c r="AF840" s="73">
        <v>1</v>
      </c>
      <c r="AG840" s="72">
        <v>5122</v>
      </c>
      <c r="AH840" s="73">
        <v>14</v>
      </c>
      <c r="AI840" s="86">
        <v>3597.2629670494525</v>
      </c>
      <c r="AJ840" s="47" t="s">
        <v>117</v>
      </c>
      <c r="AM840" s="72">
        <f>AVERAGE($AG$6:AG840)</f>
        <v>9461.9353293413169</v>
      </c>
      <c r="AN840" s="73">
        <f>AVERAGE($AH$6:AH840)</f>
        <v>26.398802395209582</v>
      </c>
      <c r="AO840" s="47">
        <f>AVERAGE($AI$6:AI840)</f>
        <v>7916.3915195068448</v>
      </c>
    </row>
    <row r="841" spans="3:41" x14ac:dyDescent="0.35">
      <c r="C841" s="49">
        <v>836</v>
      </c>
      <c r="D841" s="74">
        <v>18</v>
      </c>
      <c r="E841" s="74">
        <v>5</v>
      </c>
      <c r="F841" s="73">
        <v>25</v>
      </c>
      <c r="G841" s="72">
        <v>7785</v>
      </c>
      <c r="H841" s="73">
        <v>38</v>
      </c>
      <c r="I841" s="86">
        <v>6208.2405498993712</v>
      </c>
      <c r="J841" s="47" t="s">
        <v>117</v>
      </c>
      <c r="L841" s="72">
        <f>AVERAGE($G$6:G841)</f>
        <v>5528.9641148325363</v>
      </c>
      <c r="M841" s="73">
        <f>AVERAGE($H$6:H841)</f>
        <v>26.533492822966508</v>
      </c>
      <c r="N841" s="86">
        <f>AVERAGE($I$6:I841)</f>
        <v>3987.4253535057528</v>
      </c>
      <c r="P841" s="47">
        <v>836</v>
      </c>
      <c r="Q841" s="71">
        <v>20</v>
      </c>
      <c r="R841" s="72">
        <v>3</v>
      </c>
      <c r="S841" s="73">
        <v>15</v>
      </c>
      <c r="T841" s="72">
        <v>7471</v>
      </c>
      <c r="U841" s="73">
        <v>32</v>
      </c>
      <c r="V841" s="86">
        <v>5966.668636305667</v>
      </c>
      <c r="W841" s="47" t="s">
        <v>117</v>
      </c>
      <c r="Y841" s="72">
        <f>AVERAGE($T$6:T841)</f>
        <v>6272.8600478468898</v>
      </c>
      <c r="Z841" s="73">
        <f>AVERAGE($U$6:U841)</f>
        <v>26.299043062200958</v>
      </c>
      <c r="AA841" s="86">
        <f>AVERAGE($V$6:V841)</f>
        <v>4732.2109923704857</v>
      </c>
      <c r="AC841" s="47">
        <v>836</v>
      </c>
      <c r="AD841" s="74">
        <v>17</v>
      </c>
      <c r="AE841" s="74">
        <v>7</v>
      </c>
      <c r="AF841" s="73">
        <v>31</v>
      </c>
      <c r="AG841" s="72">
        <v>14609</v>
      </c>
      <c r="AH841" s="73">
        <v>41</v>
      </c>
      <c r="AI841" s="86">
        <v>13056.29530090299</v>
      </c>
      <c r="AJ841" s="47" t="s">
        <v>117</v>
      </c>
      <c r="AM841" s="72">
        <f>AVERAGE($AG$6:AG841)</f>
        <v>9468.0921052631584</v>
      </c>
      <c r="AN841" s="73">
        <f>AVERAGE($AH$6:AH841)</f>
        <v>26.416267942583733</v>
      </c>
      <c r="AO841" s="47">
        <f>AVERAGE($AI$6:AI841)</f>
        <v>7922.5397297716718</v>
      </c>
    </row>
    <row r="842" spans="3:41" x14ac:dyDescent="0.35">
      <c r="C842" s="49">
        <v>837</v>
      </c>
      <c r="D842" s="74">
        <v>18</v>
      </c>
      <c r="E842" s="74">
        <v>3</v>
      </c>
      <c r="F842" s="73">
        <v>14</v>
      </c>
      <c r="G842" s="72">
        <v>5911</v>
      </c>
      <c r="H842" s="73">
        <v>29</v>
      </c>
      <c r="I842" s="86">
        <v>4370.7272347312564</v>
      </c>
      <c r="J842" s="47" t="s">
        <v>117</v>
      </c>
      <c r="L842" s="72">
        <f>AVERAGE($G$6:G842)</f>
        <v>5529.4205495818396</v>
      </c>
      <c r="M842" s="73">
        <f>AVERAGE($H$6:H842)</f>
        <v>26.536439665471924</v>
      </c>
      <c r="N842" s="86">
        <f>AVERAGE($I$6:I842)</f>
        <v>3987.8833007951503</v>
      </c>
      <c r="P842" s="47">
        <v>837</v>
      </c>
      <c r="Q842" s="71">
        <v>11</v>
      </c>
      <c r="R842" s="72">
        <v>9</v>
      </c>
      <c r="S842" s="73">
        <v>3</v>
      </c>
      <c r="T842" s="72">
        <v>1483</v>
      </c>
      <c r="U842" s="73">
        <v>5</v>
      </c>
      <c r="V842" s="86">
        <v>-47.805114512778118</v>
      </c>
      <c r="W842" s="47" t="s">
        <v>117</v>
      </c>
      <c r="Y842" s="72">
        <f>AVERAGE($T$6:T842)</f>
        <v>6267.1373954599758</v>
      </c>
      <c r="Z842" s="73">
        <f>AVERAGE($U$6:U842)</f>
        <v>26.273596176821982</v>
      </c>
      <c r="AA842" s="86">
        <f>AVERAGE($V$6:V842)</f>
        <v>4726.500100964412</v>
      </c>
      <c r="AC842" s="47">
        <v>837</v>
      </c>
      <c r="AD842" s="74">
        <v>18</v>
      </c>
      <c r="AE842" s="74">
        <v>7</v>
      </c>
      <c r="AF842" s="73">
        <v>1</v>
      </c>
      <c r="AG842" s="72">
        <v>4459</v>
      </c>
      <c r="AH842" s="73">
        <v>12</v>
      </c>
      <c r="AI842" s="86">
        <v>2923.1853395623657</v>
      </c>
      <c r="AJ842" s="47" t="s">
        <v>117</v>
      </c>
      <c r="AM842" s="72">
        <f>AVERAGE($AG$6:AG842)</f>
        <v>9462.1075268817203</v>
      </c>
      <c r="AN842" s="73">
        <f>AVERAGE($AH$6:AH842)</f>
        <v>26.399044205495819</v>
      </c>
      <c r="AO842" s="47">
        <f>AVERAGE($AI$6:AI842)</f>
        <v>7916.5667854583999</v>
      </c>
    </row>
    <row r="843" spans="3:41" x14ac:dyDescent="0.35">
      <c r="C843" s="49">
        <v>838</v>
      </c>
      <c r="D843" s="74">
        <v>14</v>
      </c>
      <c r="E843" s="74">
        <v>9</v>
      </c>
      <c r="F843" s="73">
        <v>29</v>
      </c>
      <c r="G843" s="72">
        <v>7133</v>
      </c>
      <c r="H843" s="73">
        <v>34</v>
      </c>
      <c r="I843" s="86">
        <v>5640.1460840399022</v>
      </c>
      <c r="J843" s="47" t="s">
        <v>117</v>
      </c>
      <c r="L843" s="72">
        <f>AVERAGE($G$6:G843)</f>
        <v>5531.3341288782813</v>
      </c>
      <c r="M843" s="73">
        <f>AVERAGE($H$6:H843)</f>
        <v>26.545346062052506</v>
      </c>
      <c r="N843" s="86">
        <f>AVERAGE($I$6:I843)</f>
        <v>3989.8549747608363</v>
      </c>
      <c r="P843" s="47">
        <v>838</v>
      </c>
      <c r="Q843" s="71">
        <v>17</v>
      </c>
      <c r="R843" s="72">
        <v>3</v>
      </c>
      <c r="S843" s="73">
        <v>16</v>
      </c>
      <c r="T843" s="72">
        <v>7011</v>
      </c>
      <c r="U843" s="73">
        <v>30</v>
      </c>
      <c r="V843" s="86">
        <v>5419.5900784075948</v>
      </c>
      <c r="W843" s="47" t="s">
        <v>117</v>
      </c>
      <c r="Y843" s="72">
        <f>AVERAGE($T$6:T843)</f>
        <v>6268.0250596658707</v>
      </c>
      <c r="Z843" s="73">
        <f>AVERAGE($U$6:U843)</f>
        <v>26.278042959427207</v>
      </c>
      <c r="AA843" s="86">
        <f>AVERAGE($V$6:V843)</f>
        <v>4727.3271773098095</v>
      </c>
      <c r="AC843" s="47">
        <v>838</v>
      </c>
      <c r="AD843" s="74">
        <v>9</v>
      </c>
      <c r="AE843" s="74">
        <v>8</v>
      </c>
      <c r="AF843" s="73">
        <v>27</v>
      </c>
      <c r="AG843" s="72">
        <v>10096</v>
      </c>
      <c r="AH843" s="73">
        <v>28</v>
      </c>
      <c r="AI843" s="86">
        <v>8529.5484094747117</v>
      </c>
      <c r="AJ843" s="47" t="s">
        <v>117</v>
      </c>
      <c r="AM843" s="72">
        <f>AVERAGE($AG$6:AG843)</f>
        <v>9462.8639618138423</v>
      </c>
      <c r="AN843" s="73">
        <f>AVERAGE($AH$6:AH843)</f>
        <v>26.400954653937948</v>
      </c>
      <c r="AO843" s="47">
        <f>AVERAGE($AI$6:AI843)</f>
        <v>7917.2982671099708</v>
      </c>
    </row>
    <row r="844" spans="3:41" x14ac:dyDescent="0.35">
      <c r="C844" s="49">
        <v>839</v>
      </c>
      <c r="D844" s="74">
        <v>17</v>
      </c>
      <c r="E844" s="74">
        <v>4</v>
      </c>
      <c r="F844" s="73">
        <v>3</v>
      </c>
      <c r="G844" s="72">
        <v>3348</v>
      </c>
      <c r="H844" s="73">
        <v>16</v>
      </c>
      <c r="I844" s="86">
        <v>1804.8629330832991</v>
      </c>
      <c r="J844" s="47" t="s">
        <v>117</v>
      </c>
      <c r="L844" s="72">
        <f>AVERAGE($G$6:G844)</f>
        <v>5528.7318235995235</v>
      </c>
      <c r="M844" s="73">
        <f>AVERAGE($H$6:H844)</f>
        <v>26.532777115613825</v>
      </c>
      <c r="N844" s="86">
        <f>AVERAGE($I$6:I844)</f>
        <v>3987.2506934239145</v>
      </c>
      <c r="P844" s="47">
        <v>839</v>
      </c>
      <c r="Q844" s="71">
        <v>14</v>
      </c>
      <c r="R844" s="72">
        <v>9</v>
      </c>
      <c r="S844" s="73">
        <v>30</v>
      </c>
      <c r="T844" s="72">
        <v>8383</v>
      </c>
      <c r="U844" s="73">
        <v>35</v>
      </c>
      <c r="V844" s="86">
        <v>6853.7365716133017</v>
      </c>
      <c r="W844" s="47" t="s">
        <v>117</v>
      </c>
      <c r="Y844" s="72">
        <f>AVERAGE($T$6:T844)</f>
        <v>6270.5458879618591</v>
      </c>
      <c r="Z844" s="73">
        <f>AVERAGE($U$6:U844)</f>
        <v>26.28843861740167</v>
      </c>
      <c r="AA844" s="86">
        <f>AVERAGE($V$6:V844)</f>
        <v>4729.8616342756059</v>
      </c>
      <c r="AC844" s="47">
        <v>839</v>
      </c>
      <c r="AD844" s="74">
        <v>9</v>
      </c>
      <c r="AE844" s="74">
        <v>6</v>
      </c>
      <c r="AF844" s="73">
        <v>10</v>
      </c>
      <c r="AG844" s="72">
        <v>4772</v>
      </c>
      <c r="AH844" s="73">
        <v>13</v>
      </c>
      <c r="AI844" s="86">
        <v>3175.5642523466795</v>
      </c>
      <c r="AJ844" s="47" t="s">
        <v>117</v>
      </c>
      <c r="AM844" s="72">
        <f>AVERAGE($AG$6:AG844)</f>
        <v>9457.27294398093</v>
      </c>
      <c r="AN844" s="73">
        <f>AVERAGE($AH$6:AH844)</f>
        <v>26.384982121573302</v>
      </c>
      <c r="AO844" s="47">
        <f>AVERAGE($AI$6:AI844)</f>
        <v>7911.6466175095375</v>
      </c>
    </row>
    <row r="845" spans="3:41" x14ac:dyDescent="0.35">
      <c r="C845" s="49">
        <v>840</v>
      </c>
      <c r="D845" s="74">
        <v>6</v>
      </c>
      <c r="E845" s="74">
        <v>5</v>
      </c>
      <c r="F845" s="73">
        <v>21</v>
      </c>
      <c r="G845" s="72">
        <v>4585</v>
      </c>
      <c r="H845" s="73">
        <v>22</v>
      </c>
      <c r="I845" s="86">
        <v>3088.4904055772977</v>
      </c>
      <c r="J845" s="47" t="s">
        <v>117</v>
      </c>
      <c r="L845" s="72">
        <f>AVERAGE($G$6:G845)</f>
        <v>5527.6083333333336</v>
      </c>
      <c r="M845" s="73">
        <f>AVERAGE($H$6:H845)</f>
        <v>26.527380952380952</v>
      </c>
      <c r="N845" s="86">
        <f>AVERAGE($I$6:I845)</f>
        <v>3986.1807407002875</v>
      </c>
      <c r="P845" s="47">
        <v>840</v>
      </c>
      <c r="Q845" s="71">
        <v>10</v>
      </c>
      <c r="R845" s="72">
        <v>7</v>
      </c>
      <c r="S845" s="73">
        <v>13</v>
      </c>
      <c r="T845" s="72">
        <v>3939</v>
      </c>
      <c r="U845" s="73">
        <v>16</v>
      </c>
      <c r="V845" s="86">
        <v>2395.2413652353002</v>
      </c>
      <c r="W845" s="47" t="s">
        <v>117</v>
      </c>
      <c r="Y845" s="72">
        <f>AVERAGE($T$6:T845)</f>
        <v>6267.7702380952378</v>
      </c>
      <c r="Z845" s="73">
        <f>AVERAGE($U$6:U845)</f>
        <v>26.276190476190475</v>
      </c>
      <c r="AA845" s="86">
        <f>AVERAGE($V$6:V845)</f>
        <v>4727.0823244315106</v>
      </c>
      <c r="AC845" s="47">
        <v>840</v>
      </c>
      <c r="AD845" s="74">
        <v>12</v>
      </c>
      <c r="AE845" s="74">
        <v>9</v>
      </c>
      <c r="AF845" s="73">
        <v>2</v>
      </c>
      <c r="AG845" s="72">
        <v>2083</v>
      </c>
      <c r="AH845" s="73">
        <v>5</v>
      </c>
      <c r="AI845" s="86">
        <v>599.01550651676189</v>
      </c>
      <c r="AJ845" s="47" t="s">
        <v>117</v>
      </c>
      <c r="AM845" s="72">
        <f>AVERAGE($AG$6:AG845)</f>
        <v>9448.4940476190477</v>
      </c>
      <c r="AN845" s="73">
        <f>AVERAGE($AH$6:AH845)</f>
        <v>26.359523809523811</v>
      </c>
      <c r="AO845" s="47">
        <f>AVERAGE($AI$6:AI845)</f>
        <v>7902.9411042821657</v>
      </c>
    </row>
    <row r="846" spans="3:41" x14ac:dyDescent="0.35">
      <c r="C846" s="49">
        <v>841</v>
      </c>
      <c r="D846" s="74">
        <v>11</v>
      </c>
      <c r="E846" s="74">
        <v>3</v>
      </c>
      <c r="F846" s="73">
        <v>5</v>
      </c>
      <c r="G846" s="72">
        <v>2711</v>
      </c>
      <c r="H846" s="73">
        <v>13</v>
      </c>
      <c r="I846" s="86">
        <v>1178.9376600445605</v>
      </c>
      <c r="J846" s="47" t="s">
        <v>117</v>
      </c>
      <c r="L846" s="72">
        <f>AVERAGE($G$6:G846)</f>
        <v>5524.2592152199759</v>
      </c>
      <c r="M846" s="73">
        <f>AVERAGE($H$6:H846)</f>
        <v>26.511296076099882</v>
      </c>
      <c r="N846" s="86">
        <f>AVERAGE($I$6:I846)</f>
        <v>3982.8427584402925</v>
      </c>
      <c r="P846" s="47">
        <v>841</v>
      </c>
      <c r="Q846" s="71">
        <v>13</v>
      </c>
      <c r="R846" s="72">
        <v>10</v>
      </c>
      <c r="S846" s="73">
        <v>24</v>
      </c>
      <c r="T846" s="72">
        <v>6580</v>
      </c>
      <c r="U846" s="73">
        <v>27</v>
      </c>
      <c r="V846" s="86">
        <v>4997.9474725640739</v>
      </c>
      <c r="W846" s="47" t="s">
        <v>117</v>
      </c>
      <c r="Y846" s="72">
        <f>AVERAGE($T$6:T846)</f>
        <v>6268.1414982164088</v>
      </c>
      <c r="Z846" s="73">
        <f>AVERAGE($U$6:U846)</f>
        <v>26.27705112960761</v>
      </c>
      <c r="AA846" s="86">
        <f>AVERAGE($V$6:V846)</f>
        <v>4727.4043995184693</v>
      </c>
      <c r="AC846" s="47">
        <v>841</v>
      </c>
      <c r="AD846" s="74">
        <v>16</v>
      </c>
      <c r="AE846" s="74">
        <v>8</v>
      </c>
      <c r="AF846" s="73">
        <v>16</v>
      </c>
      <c r="AG846" s="72">
        <v>8696</v>
      </c>
      <c r="AH846" s="73">
        <v>24</v>
      </c>
      <c r="AI846" s="86">
        <v>7182.0573368943187</v>
      </c>
      <c r="AJ846" s="47" t="s">
        <v>117</v>
      </c>
      <c r="AM846" s="72">
        <f>AVERAGE($AG$6:AG846)</f>
        <v>9447.5992865636144</v>
      </c>
      <c r="AN846" s="73">
        <f>AVERAGE($AH$6:AH846)</f>
        <v>26.356718192627824</v>
      </c>
      <c r="AO846" s="47">
        <f>AVERAGE($AI$6:AI846)</f>
        <v>7902.0839297668408</v>
      </c>
    </row>
    <row r="847" spans="3:41" x14ac:dyDescent="0.35">
      <c r="C847" s="49">
        <v>842</v>
      </c>
      <c r="D847" s="74">
        <v>14</v>
      </c>
      <c r="E847" s="74">
        <v>5</v>
      </c>
      <c r="F847" s="73">
        <v>18</v>
      </c>
      <c r="G847" s="72">
        <v>5585</v>
      </c>
      <c r="H847" s="73">
        <v>27</v>
      </c>
      <c r="I847" s="86">
        <v>4058.1948398486993</v>
      </c>
      <c r="J847" s="47" t="s">
        <v>117</v>
      </c>
      <c r="L847" s="72">
        <f>AVERAGE($G$6:G847)</f>
        <v>5524.3313539192395</v>
      </c>
      <c r="M847" s="73">
        <f>AVERAGE($H$6:H847)</f>
        <v>26.51187648456057</v>
      </c>
      <c r="N847" s="86">
        <f>AVERAGE($I$6:I847)</f>
        <v>3982.9322502234377</v>
      </c>
      <c r="P847" s="47">
        <v>842</v>
      </c>
      <c r="Q847" s="71">
        <v>11</v>
      </c>
      <c r="R847" s="72">
        <v>6</v>
      </c>
      <c r="S847" s="73">
        <v>0</v>
      </c>
      <c r="T847" s="72">
        <v>1372</v>
      </c>
      <c r="U847" s="73">
        <v>5</v>
      </c>
      <c r="V847" s="86">
        <v>-151.93203999890034</v>
      </c>
      <c r="W847" s="47" t="s">
        <v>117</v>
      </c>
      <c r="Y847" s="72">
        <f>AVERAGE($T$6:T847)</f>
        <v>6262.3266033254158</v>
      </c>
      <c r="Z847" s="73">
        <f>AVERAGE($U$6:U847)</f>
        <v>26.251781472684087</v>
      </c>
      <c r="AA847" s="86">
        <f>AVERAGE($V$6:V847)</f>
        <v>4721.6094631294936</v>
      </c>
      <c r="AC847" s="47">
        <v>842</v>
      </c>
      <c r="AD847" s="74">
        <v>16</v>
      </c>
      <c r="AE847" s="74">
        <v>3</v>
      </c>
      <c r="AF847" s="73">
        <v>8</v>
      </c>
      <c r="AG847" s="72">
        <v>7461</v>
      </c>
      <c r="AH847" s="73">
        <v>21</v>
      </c>
      <c r="AI847" s="86">
        <v>5849.8494825054804</v>
      </c>
      <c r="AJ847" s="47" t="s">
        <v>117</v>
      </c>
      <c r="AM847" s="72">
        <f>AVERAGE($AG$6:AG847)</f>
        <v>9445.2399049881242</v>
      </c>
      <c r="AN847" s="73">
        <f>AVERAGE($AH$6:AH847)</f>
        <v>26.350356294536816</v>
      </c>
      <c r="AO847" s="47">
        <f>AVERAGE($AI$6:AI847)</f>
        <v>7899.6465966940841</v>
      </c>
    </row>
    <row r="848" spans="3:41" x14ac:dyDescent="0.35">
      <c r="C848" s="49">
        <v>843</v>
      </c>
      <c r="D848" s="74">
        <v>15</v>
      </c>
      <c r="E848" s="74">
        <v>6</v>
      </c>
      <c r="F848" s="73">
        <v>35</v>
      </c>
      <c r="G848" s="72">
        <v>9022</v>
      </c>
      <c r="H848" s="73">
        <v>44</v>
      </c>
      <c r="I848" s="86">
        <v>7439.8491419061911</v>
      </c>
      <c r="J848" s="47" t="s">
        <v>117</v>
      </c>
      <c r="L848" s="72">
        <f>AVERAGE($G$6:G848)</f>
        <v>5528.4804270462637</v>
      </c>
      <c r="M848" s="73">
        <f>AVERAGE($H$6:H848)</f>
        <v>26.532621589561092</v>
      </c>
      <c r="N848" s="86">
        <f>AVERAGE($I$6:I848)</f>
        <v>3987.0329820047932</v>
      </c>
      <c r="P848" s="47">
        <v>843</v>
      </c>
      <c r="Q848" s="71">
        <v>10</v>
      </c>
      <c r="R848" s="72">
        <v>7</v>
      </c>
      <c r="S848" s="73">
        <v>0</v>
      </c>
      <c r="T848" s="72">
        <v>949</v>
      </c>
      <c r="U848" s="73">
        <v>3</v>
      </c>
      <c r="V848" s="86">
        <v>-587.74238114401328</v>
      </c>
      <c r="W848" s="47" t="s">
        <v>117</v>
      </c>
      <c r="Y848" s="72">
        <f>AVERAGE($T$6:T848)</f>
        <v>6256.0237247924078</v>
      </c>
      <c r="Z848" s="73">
        <f>AVERAGE($U$6:U848)</f>
        <v>26.224199288256226</v>
      </c>
      <c r="AA848" s="86">
        <f>AVERAGE($V$6:V848)</f>
        <v>4715.3112996131558</v>
      </c>
      <c r="AC848" s="47">
        <v>843</v>
      </c>
      <c r="AD848" s="74">
        <v>15</v>
      </c>
      <c r="AE848" s="74">
        <v>8</v>
      </c>
      <c r="AF848" s="73">
        <v>30</v>
      </c>
      <c r="AG848" s="72">
        <v>13246</v>
      </c>
      <c r="AH848" s="73">
        <v>37</v>
      </c>
      <c r="AI848" s="86">
        <v>11697.359591386768</v>
      </c>
      <c r="AJ848" s="47" t="s">
        <v>117</v>
      </c>
      <c r="AM848" s="72">
        <f>AVERAGE($AG$6:AG848)</f>
        <v>9449.7485172004745</v>
      </c>
      <c r="AN848" s="73">
        <f>AVERAGE($AH$6:AH848)</f>
        <v>26.362989323843415</v>
      </c>
      <c r="AO848" s="47">
        <f>AVERAGE($AI$6:AI848)</f>
        <v>7904.1515943153099</v>
      </c>
    </row>
    <row r="849" spans="3:41" x14ac:dyDescent="0.35">
      <c r="C849" s="49">
        <v>844</v>
      </c>
      <c r="D849" s="74">
        <v>10</v>
      </c>
      <c r="E849" s="74">
        <v>7</v>
      </c>
      <c r="F849" s="73">
        <v>25</v>
      </c>
      <c r="G849" s="72">
        <v>5859</v>
      </c>
      <c r="H849" s="73">
        <v>28</v>
      </c>
      <c r="I849" s="86">
        <v>4269.0356637322084</v>
      </c>
      <c r="J849" s="47" t="s">
        <v>117</v>
      </c>
      <c r="L849" s="72">
        <f>AVERAGE($G$6:G849)</f>
        <v>5528.8720379146916</v>
      </c>
      <c r="M849" s="73">
        <f>AVERAGE($H$6:H849)</f>
        <v>26.534360189573459</v>
      </c>
      <c r="N849" s="86">
        <f>AVERAGE($I$6:I849)</f>
        <v>3987.3671084049442</v>
      </c>
      <c r="P849" s="47">
        <v>844</v>
      </c>
      <c r="Q849" s="71">
        <v>13</v>
      </c>
      <c r="R849" s="72">
        <v>6</v>
      </c>
      <c r="S849" s="73">
        <v>32</v>
      </c>
      <c r="T849" s="72">
        <v>9192</v>
      </c>
      <c r="U849" s="73">
        <v>39</v>
      </c>
      <c r="V849" s="86">
        <v>7648.7132400208757</v>
      </c>
      <c r="W849" s="47" t="s">
        <v>117</v>
      </c>
      <c r="Y849" s="72">
        <f>AVERAGE($T$6:T849)</f>
        <v>6259.5023696682465</v>
      </c>
      <c r="Z849" s="73">
        <f>AVERAGE($U$6:U849)</f>
        <v>26.239336492890995</v>
      </c>
      <c r="AA849" s="86">
        <f>AVERAGE($V$6:V849)</f>
        <v>4718.7868943292788</v>
      </c>
      <c r="AC849" s="47">
        <v>844</v>
      </c>
      <c r="AD849" s="74">
        <v>18</v>
      </c>
      <c r="AE849" s="74">
        <v>11</v>
      </c>
      <c r="AF849" s="73">
        <v>20</v>
      </c>
      <c r="AG849" s="72">
        <v>9857</v>
      </c>
      <c r="AH849" s="73">
        <v>27</v>
      </c>
      <c r="AI849" s="86">
        <v>8345.6684755114984</v>
      </c>
      <c r="AJ849" s="47" t="s">
        <v>117</v>
      </c>
      <c r="AM849" s="72">
        <f>AVERAGE($AG$6:AG849)</f>
        <v>9450.231042654028</v>
      </c>
      <c r="AN849" s="73">
        <f>AVERAGE($AH$6:AH849)</f>
        <v>26.363744075829384</v>
      </c>
      <c r="AO849" s="47">
        <f>AVERAGE($AI$6:AI849)</f>
        <v>7904.6747185821296</v>
      </c>
    </row>
    <row r="850" spans="3:41" x14ac:dyDescent="0.35">
      <c r="C850" s="49">
        <v>845</v>
      </c>
      <c r="D850" s="74">
        <v>12</v>
      </c>
      <c r="E850" s="74">
        <v>7</v>
      </c>
      <c r="F850" s="73">
        <v>34</v>
      </c>
      <c r="G850" s="72">
        <v>8059</v>
      </c>
      <c r="H850" s="73">
        <v>39</v>
      </c>
      <c r="I850" s="86">
        <v>6526.5643745682537</v>
      </c>
      <c r="J850" s="47" t="s">
        <v>117</v>
      </c>
      <c r="L850" s="72">
        <f>AVERAGE($G$6:G850)</f>
        <v>5531.8662721893488</v>
      </c>
      <c r="M850" s="73">
        <f>AVERAGE($H$6:H850)</f>
        <v>26.549112426035503</v>
      </c>
      <c r="N850" s="86">
        <f>AVERAGE($I$6:I850)</f>
        <v>3990.3720755838358</v>
      </c>
      <c r="P850" s="47">
        <v>845</v>
      </c>
      <c r="Q850" s="71">
        <v>14</v>
      </c>
      <c r="R850" s="72">
        <v>4</v>
      </c>
      <c r="S850" s="73">
        <v>13</v>
      </c>
      <c r="T850" s="72">
        <v>5438</v>
      </c>
      <c r="U850" s="73">
        <v>23</v>
      </c>
      <c r="V850" s="86">
        <v>3910.10869933504</v>
      </c>
      <c r="W850" s="47" t="s">
        <v>117</v>
      </c>
      <c r="Y850" s="72">
        <f>AVERAGE($T$6:T850)</f>
        <v>6258.5301775147927</v>
      </c>
      <c r="Z850" s="73">
        <f>AVERAGE($U$6:U850)</f>
        <v>26.235502958579882</v>
      </c>
      <c r="AA850" s="86">
        <f>AVERAGE($V$6:V850)</f>
        <v>4717.8298787139011</v>
      </c>
      <c r="AC850" s="47">
        <v>845</v>
      </c>
      <c r="AD850" s="74">
        <v>15</v>
      </c>
      <c r="AE850" s="74">
        <v>7</v>
      </c>
      <c r="AF850" s="73">
        <v>34</v>
      </c>
      <c r="AG850" s="72">
        <v>14959</v>
      </c>
      <c r="AH850" s="73">
        <v>42</v>
      </c>
      <c r="AI850" s="86">
        <v>13464.159523780127</v>
      </c>
      <c r="AJ850" s="47" t="s">
        <v>117</v>
      </c>
      <c r="AM850" s="72">
        <f>AVERAGE($AG$6:AG850)</f>
        <v>9456.750295857988</v>
      </c>
      <c r="AN850" s="73">
        <f>AVERAGE($AH$6:AH850)</f>
        <v>26.382248520710061</v>
      </c>
      <c r="AO850" s="47">
        <f>AVERAGE($AI$6:AI850)</f>
        <v>7911.2539905409449</v>
      </c>
    </row>
    <row r="851" spans="3:41" x14ac:dyDescent="0.35">
      <c r="C851" s="49">
        <v>846</v>
      </c>
      <c r="D851" s="74">
        <v>12</v>
      </c>
      <c r="E851" s="74">
        <v>9</v>
      </c>
      <c r="F851" s="73">
        <v>12</v>
      </c>
      <c r="G851" s="72">
        <v>3333</v>
      </c>
      <c r="H851" s="73">
        <v>15</v>
      </c>
      <c r="I851" s="86">
        <v>1752.3120502514712</v>
      </c>
      <c r="J851" s="47" t="s">
        <v>117</v>
      </c>
      <c r="L851" s="72">
        <f>AVERAGE($G$6:G851)</f>
        <v>5529.2671394799054</v>
      </c>
      <c r="M851" s="73">
        <f>AVERAGE($H$6:H851)</f>
        <v>26.535460992907801</v>
      </c>
      <c r="N851" s="86">
        <f>AVERAGE($I$6:I851)</f>
        <v>3987.7266145609842</v>
      </c>
      <c r="P851" s="47">
        <v>846</v>
      </c>
      <c r="Q851" s="71">
        <v>9</v>
      </c>
      <c r="R851" s="72">
        <v>3</v>
      </c>
      <c r="S851" s="73">
        <v>28</v>
      </c>
      <c r="T851" s="72">
        <v>7931</v>
      </c>
      <c r="U851" s="73">
        <v>34</v>
      </c>
      <c r="V851" s="86">
        <v>6420.2040173227706</v>
      </c>
      <c r="W851" s="47" t="s">
        <v>117</v>
      </c>
      <c r="Y851" s="72">
        <f>AVERAGE($T$6:T851)</f>
        <v>6260.5070921985816</v>
      </c>
      <c r="Z851" s="73">
        <f>AVERAGE($U$6:U851)</f>
        <v>26.24468085106383</v>
      </c>
      <c r="AA851" s="86">
        <f>AVERAGE($V$6:V851)</f>
        <v>4719.8421412890893</v>
      </c>
      <c r="AC851" s="47">
        <v>846</v>
      </c>
      <c r="AD851" s="74">
        <v>19</v>
      </c>
      <c r="AE851" s="74">
        <v>6</v>
      </c>
      <c r="AF851" s="73">
        <v>17</v>
      </c>
      <c r="AG851" s="72">
        <v>10722</v>
      </c>
      <c r="AH851" s="73">
        <v>30</v>
      </c>
      <c r="AI851" s="86">
        <v>9170.4584570227325</v>
      </c>
      <c r="AJ851" s="47" t="s">
        <v>117</v>
      </c>
      <c r="AM851" s="72">
        <f>AVERAGE($AG$6:AG851)</f>
        <v>9458.2458628841614</v>
      </c>
      <c r="AN851" s="73">
        <f>AVERAGE($AH$6:AH851)</f>
        <v>26.386524822695037</v>
      </c>
      <c r="AO851" s="47">
        <f>AVERAGE($AI$6:AI851)</f>
        <v>7912.7424118961244</v>
      </c>
    </row>
    <row r="852" spans="3:41" x14ac:dyDescent="0.35">
      <c r="C852" s="49">
        <v>847</v>
      </c>
      <c r="D852" s="74">
        <v>18</v>
      </c>
      <c r="E852" s="74">
        <v>2</v>
      </c>
      <c r="F852" s="73">
        <v>14</v>
      </c>
      <c r="G852" s="72">
        <v>6074</v>
      </c>
      <c r="H852" s="73">
        <v>30</v>
      </c>
      <c r="I852" s="86">
        <v>4528.1257306732778</v>
      </c>
      <c r="J852" s="47" t="s">
        <v>117</v>
      </c>
      <c r="L852" s="72">
        <f>AVERAGE($G$6:G852)</f>
        <v>5529.9102715466352</v>
      </c>
      <c r="M852" s="73">
        <f>AVERAGE($H$6:H852)</f>
        <v>26.539551357733178</v>
      </c>
      <c r="N852" s="86">
        <f>AVERAGE($I$6:I852)</f>
        <v>3988.3646300463588</v>
      </c>
      <c r="P852" s="47">
        <v>847</v>
      </c>
      <c r="Q852" s="71">
        <v>13</v>
      </c>
      <c r="R852" s="72">
        <v>4</v>
      </c>
      <c r="S852" s="73">
        <v>5</v>
      </c>
      <c r="T852" s="72">
        <v>3368</v>
      </c>
      <c r="U852" s="73">
        <v>14</v>
      </c>
      <c r="V852" s="86">
        <v>1788.1708280334392</v>
      </c>
      <c r="W852" s="47" t="s">
        <v>117</v>
      </c>
      <c r="Y852" s="72">
        <f>AVERAGE($T$6:T852)</f>
        <v>6257.0920897284532</v>
      </c>
      <c r="Z852" s="73">
        <f>AVERAGE($U$6:U852)</f>
        <v>26.230224321133413</v>
      </c>
      <c r="AA852" s="86">
        <f>AVERAGE($V$6:V852)</f>
        <v>4716.3809000691881</v>
      </c>
      <c r="AC852" s="47">
        <v>847</v>
      </c>
      <c r="AD852" s="74">
        <v>17</v>
      </c>
      <c r="AE852" s="74">
        <v>4</v>
      </c>
      <c r="AF852" s="73">
        <v>32</v>
      </c>
      <c r="AG852" s="72">
        <v>15898</v>
      </c>
      <c r="AH852" s="73">
        <v>45</v>
      </c>
      <c r="AI852" s="86">
        <v>14339.038522092696</v>
      </c>
      <c r="AJ852" s="47" t="s">
        <v>117</v>
      </c>
      <c r="AM852" s="72">
        <f>AVERAGE($AG$6:AG852)</f>
        <v>9465.8488783943321</v>
      </c>
      <c r="AN852" s="73">
        <f>AVERAGE($AH$6:AH852)</f>
        <v>26.408500590318774</v>
      </c>
      <c r="AO852" s="47">
        <f>AVERAGE($AI$6:AI852)</f>
        <v>7920.3295383544437</v>
      </c>
    </row>
    <row r="853" spans="3:41" x14ac:dyDescent="0.35">
      <c r="C853" s="49">
        <v>848</v>
      </c>
      <c r="D853" s="74">
        <v>19</v>
      </c>
      <c r="E853" s="74">
        <v>8</v>
      </c>
      <c r="F853" s="73">
        <v>25</v>
      </c>
      <c r="G853" s="72">
        <v>7496</v>
      </c>
      <c r="H853" s="73">
        <v>36</v>
      </c>
      <c r="I853" s="86">
        <v>5940.1467575910474</v>
      </c>
      <c r="J853" s="47" t="s">
        <v>117</v>
      </c>
      <c r="L853" s="72">
        <f>AVERAGE($G$6:G853)</f>
        <v>5532.2287735849059</v>
      </c>
      <c r="M853" s="73">
        <f>AVERAGE($H$6:H853)</f>
        <v>26.550707547169811</v>
      </c>
      <c r="N853" s="86">
        <f>AVERAGE($I$6:I853)</f>
        <v>3990.6662599137467</v>
      </c>
      <c r="P853" s="47">
        <v>848</v>
      </c>
      <c r="Q853" s="71">
        <v>15</v>
      </c>
      <c r="R853" s="72">
        <v>4</v>
      </c>
      <c r="S853" s="73">
        <v>16</v>
      </c>
      <c r="T853" s="72">
        <v>6358</v>
      </c>
      <c r="U853" s="73">
        <v>27</v>
      </c>
      <c r="V853" s="86">
        <v>4814.2821255016752</v>
      </c>
      <c r="W853" s="47" t="s">
        <v>117</v>
      </c>
      <c r="Y853" s="72">
        <f>AVERAGE($T$6:T853)</f>
        <v>6257.2110849056608</v>
      </c>
      <c r="Z853" s="73">
        <f>AVERAGE($U$6:U853)</f>
        <v>26.231132075471699</v>
      </c>
      <c r="AA853" s="86">
        <f>AVERAGE($V$6:V853)</f>
        <v>4716.4963496274813</v>
      </c>
      <c r="AC853" s="47">
        <v>848</v>
      </c>
      <c r="AD853" s="74">
        <v>15</v>
      </c>
      <c r="AE853" s="74">
        <v>6</v>
      </c>
      <c r="AF853" s="73">
        <v>1</v>
      </c>
      <c r="AG853" s="72">
        <v>3722</v>
      </c>
      <c r="AH853" s="73">
        <v>10</v>
      </c>
      <c r="AI853" s="86">
        <v>2220.9408324508986</v>
      </c>
      <c r="AJ853" s="47" t="s">
        <v>117</v>
      </c>
      <c r="AM853" s="72">
        <f>AVERAGE($AG$6:AG853)</f>
        <v>9459.0754716981137</v>
      </c>
      <c r="AN853" s="73">
        <f>AVERAGE($AH$6:AH853)</f>
        <v>26.389150943396228</v>
      </c>
      <c r="AO853" s="47">
        <f>AVERAGE($AI$6:AI853)</f>
        <v>7913.6085611069157</v>
      </c>
    </row>
    <row r="854" spans="3:41" x14ac:dyDescent="0.35">
      <c r="C854" s="49">
        <v>849</v>
      </c>
      <c r="D854" s="74">
        <v>18</v>
      </c>
      <c r="E854" s="74">
        <v>4</v>
      </c>
      <c r="F854" s="73">
        <v>19</v>
      </c>
      <c r="G854" s="72">
        <v>6748</v>
      </c>
      <c r="H854" s="73">
        <v>33</v>
      </c>
      <c r="I854" s="86">
        <v>5169.1819467362338</v>
      </c>
      <c r="J854" s="47" t="s">
        <v>117</v>
      </c>
      <c r="L854" s="72">
        <f>AVERAGE($G$6:G854)</f>
        <v>5533.6607773851592</v>
      </c>
      <c r="M854" s="73">
        <f>AVERAGE($H$6:H854)</f>
        <v>26.558303886925795</v>
      </c>
      <c r="N854" s="86">
        <f>AVERAGE($I$6:I854)</f>
        <v>3992.0543820419239</v>
      </c>
      <c r="P854" s="47">
        <v>849</v>
      </c>
      <c r="Q854" s="71">
        <v>16</v>
      </c>
      <c r="R854" s="72">
        <v>6</v>
      </c>
      <c r="S854" s="73">
        <v>2</v>
      </c>
      <c r="T854" s="72">
        <v>2982</v>
      </c>
      <c r="U854" s="73">
        <v>12</v>
      </c>
      <c r="V854" s="86">
        <v>1466.0885139905981</v>
      </c>
      <c r="W854" s="47" t="s">
        <v>117</v>
      </c>
      <c r="Y854" s="72">
        <f>AVERAGE($T$6:T854)</f>
        <v>6253.3533568904595</v>
      </c>
      <c r="Z854" s="73">
        <f>AVERAGE($U$6:U854)</f>
        <v>26.214369846878682</v>
      </c>
      <c r="AA854" s="86">
        <f>AVERAGE($V$6:V854)</f>
        <v>4712.6678362757302</v>
      </c>
      <c r="AC854" s="47">
        <v>849</v>
      </c>
      <c r="AD854" s="74">
        <v>13</v>
      </c>
      <c r="AE854" s="74">
        <v>6</v>
      </c>
      <c r="AF854" s="73">
        <v>34</v>
      </c>
      <c r="AG854" s="72">
        <v>14572</v>
      </c>
      <c r="AH854" s="73">
        <v>41</v>
      </c>
      <c r="AI854" s="86">
        <v>13029.704797621403</v>
      </c>
      <c r="AJ854" s="47" t="s">
        <v>117</v>
      </c>
      <c r="AM854" s="72">
        <f>AVERAGE($AG$6:AG854)</f>
        <v>9465.0977620730264</v>
      </c>
      <c r="AN854" s="73">
        <f>AVERAGE($AH$6:AH854)</f>
        <v>26.406360424028268</v>
      </c>
      <c r="AO854" s="47">
        <f>AVERAGE($AI$6:AI854)</f>
        <v>7919.6345872983347</v>
      </c>
    </row>
    <row r="855" spans="3:41" x14ac:dyDescent="0.35">
      <c r="C855" s="49">
        <v>850</v>
      </c>
      <c r="D855" s="74">
        <v>19</v>
      </c>
      <c r="E855" s="74">
        <v>3</v>
      </c>
      <c r="F855" s="73">
        <v>3</v>
      </c>
      <c r="G855" s="72">
        <v>3911</v>
      </c>
      <c r="H855" s="73">
        <v>19</v>
      </c>
      <c r="I855" s="86">
        <v>2363.6236190865175</v>
      </c>
      <c r="J855" s="47" t="s">
        <v>117</v>
      </c>
      <c r="L855" s="72">
        <f>AVERAGE($G$6:G855)</f>
        <v>5531.7517647058821</v>
      </c>
      <c r="M855" s="73">
        <f>AVERAGE($H$6:H855)</f>
        <v>26.549411764705884</v>
      </c>
      <c r="N855" s="86">
        <f>AVERAGE($I$6:I855)</f>
        <v>3990.1385811443292</v>
      </c>
      <c r="P855" s="47">
        <v>850</v>
      </c>
      <c r="Q855" s="71">
        <v>14</v>
      </c>
      <c r="R855" s="72">
        <v>5</v>
      </c>
      <c r="S855" s="73">
        <v>21</v>
      </c>
      <c r="T855" s="72">
        <v>7085</v>
      </c>
      <c r="U855" s="73">
        <v>30</v>
      </c>
      <c r="V855" s="86">
        <v>5555.6903069256987</v>
      </c>
      <c r="W855" s="47" t="s">
        <v>117</v>
      </c>
      <c r="Y855" s="72">
        <f>AVERAGE($T$6:T855)</f>
        <v>6254.3317647058821</v>
      </c>
      <c r="Z855" s="73">
        <f>AVERAGE($U$6:U855)</f>
        <v>26.218823529411765</v>
      </c>
      <c r="AA855" s="86">
        <f>AVERAGE($V$6:V855)</f>
        <v>4713.6596274176709</v>
      </c>
      <c r="AC855" s="47">
        <v>850</v>
      </c>
      <c r="AD855" s="74">
        <v>12</v>
      </c>
      <c r="AE855" s="74">
        <v>4</v>
      </c>
      <c r="AF855" s="73">
        <v>28</v>
      </c>
      <c r="AG855" s="72">
        <v>12748</v>
      </c>
      <c r="AH855" s="73">
        <v>36</v>
      </c>
      <c r="AI855" s="86">
        <v>11190.759017838125</v>
      </c>
      <c r="AJ855" s="47" t="s">
        <v>117</v>
      </c>
      <c r="AM855" s="72">
        <f>AVERAGE($AG$6:AG855)</f>
        <v>9468.9599999999991</v>
      </c>
      <c r="AN855" s="73">
        <f>AVERAGE($AH$6:AH855)</f>
        <v>26.41764705882353</v>
      </c>
      <c r="AO855" s="47">
        <f>AVERAGE($AI$6:AI855)</f>
        <v>7923.4829689813232</v>
      </c>
    </row>
    <row r="856" spans="3:41" x14ac:dyDescent="0.35">
      <c r="C856" s="49">
        <v>851</v>
      </c>
      <c r="D856" s="74">
        <v>10</v>
      </c>
      <c r="E856" s="74">
        <v>9</v>
      </c>
      <c r="F856" s="73">
        <v>7</v>
      </c>
      <c r="G856" s="72">
        <v>1933</v>
      </c>
      <c r="H856" s="73">
        <v>8</v>
      </c>
      <c r="I856" s="86">
        <v>357.278888959082</v>
      </c>
      <c r="J856" s="47" t="s">
        <v>117</v>
      </c>
      <c r="L856" s="72">
        <f>AVERAGE($G$6:G856)</f>
        <v>5527.5229142185663</v>
      </c>
      <c r="M856" s="73">
        <f>AVERAGE($H$6:H856)</f>
        <v>26.527614571092833</v>
      </c>
      <c r="N856" s="86">
        <f>AVERAGE($I$6:I856)</f>
        <v>3985.8696508362382</v>
      </c>
      <c r="P856" s="47">
        <v>851</v>
      </c>
      <c r="Q856" s="71">
        <v>16</v>
      </c>
      <c r="R856" s="72">
        <v>5</v>
      </c>
      <c r="S856" s="73">
        <v>0</v>
      </c>
      <c r="T856" s="72">
        <v>2715</v>
      </c>
      <c r="U856" s="73">
        <v>11</v>
      </c>
      <c r="V856" s="86">
        <v>1157.6869689906189</v>
      </c>
      <c r="W856" s="47" t="s">
        <v>117</v>
      </c>
      <c r="Y856" s="72">
        <f>AVERAGE($T$6:T856)</f>
        <v>6250.1727379553467</v>
      </c>
      <c r="Z856" s="73">
        <f>AVERAGE($U$6:U856)</f>
        <v>26.200940070505286</v>
      </c>
      <c r="AA856" s="86">
        <f>AVERAGE($V$6:V856)</f>
        <v>4709.4810461504239</v>
      </c>
      <c r="AC856" s="47">
        <v>851</v>
      </c>
      <c r="AD856" s="74">
        <v>18</v>
      </c>
      <c r="AE856" s="74">
        <v>6</v>
      </c>
      <c r="AF856" s="73">
        <v>35</v>
      </c>
      <c r="AG856" s="72">
        <v>16672</v>
      </c>
      <c r="AH856" s="73">
        <v>47</v>
      </c>
      <c r="AI856" s="86">
        <v>15169.444935435989</v>
      </c>
      <c r="AJ856" s="47" t="s">
        <v>117</v>
      </c>
      <c r="AM856" s="72">
        <f>AVERAGE($AG$6:AG856)</f>
        <v>9477.4242068155108</v>
      </c>
      <c r="AN856" s="73">
        <f>AVERAGE($AH$6:AH856)</f>
        <v>26.441833137485311</v>
      </c>
      <c r="AO856" s="47">
        <f>AVERAGE($AI$6:AI856)</f>
        <v>7931.9976128902008</v>
      </c>
    </row>
    <row r="857" spans="3:41" x14ac:dyDescent="0.35">
      <c r="C857" s="49">
        <v>852</v>
      </c>
      <c r="D857" s="74">
        <v>10</v>
      </c>
      <c r="E857" s="74">
        <v>8</v>
      </c>
      <c r="F857" s="73">
        <v>15</v>
      </c>
      <c r="G857" s="72">
        <v>3696</v>
      </c>
      <c r="H857" s="73">
        <v>17</v>
      </c>
      <c r="I857" s="86">
        <v>2182.3264383640112</v>
      </c>
      <c r="J857" s="47" t="s">
        <v>117</v>
      </c>
      <c r="L857" s="72">
        <f>AVERAGE($G$6:G857)</f>
        <v>5525.3732394366198</v>
      </c>
      <c r="M857" s="73">
        <f>AVERAGE($H$6:H857)</f>
        <v>26.516431924882628</v>
      </c>
      <c r="N857" s="86">
        <f>AVERAGE($I$6:I857)</f>
        <v>3983.7528160798156</v>
      </c>
      <c r="P857" s="47">
        <v>852</v>
      </c>
      <c r="Q857" s="71">
        <v>20</v>
      </c>
      <c r="R857" s="72">
        <v>4</v>
      </c>
      <c r="S857" s="73">
        <v>34</v>
      </c>
      <c r="T857" s="72">
        <v>11648</v>
      </c>
      <c r="U857" s="73">
        <v>50</v>
      </c>
      <c r="V857" s="86">
        <v>10089.515428435578</v>
      </c>
      <c r="W857" s="47" t="s">
        <v>118</v>
      </c>
      <c r="Y857" s="72">
        <f>AVERAGE($T$6:T857)</f>
        <v>6256.5082159624417</v>
      </c>
      <c r="Z857" s="73">
        <f>AVERAGE($U$6:U857)</f>
        <v>26.22887323943662</v>
      </c>
      <c r="AA857" s="86">
        <f>AVERAGE($V$6:V857)</f>
        <v>4715.7956404958295</v>
      </c>
      <c r="AC857" s="47">
        <v>852</v>
      </c>
      <c r="AD857" s="74">
        <v>10</v>
      </c>
      <c r="AE857" s="74">
        <v>4</v>
      </c>
      <c r="AF857" s="73">
        <v>4</v>
      </c>
      <c r="AG857" s="72">
        <v>3648</v>
      </c>
      <c r="AH857" s="73">
        <v>10</v>
      </c>
      <c r="AI857" s="86">
        <v>2142.056895910925</v>
      </c>
      <c r="AJ857" s="47" t="s">
        <v>117</v>
      </c>
      <c r="AM857" s="72">
        <f>AVERAGE($AG$6:AG857)</f>
        <v>9470.5821596244132</v>
      </c>
      <c r="AN857" s="73">
        <f>AVERAGE($AH$6:AH857)</f>
        <v>26.422535211267604</v>
      </c>
      <c r="AO857" s="47">
        <f>AVERAGE($AI$6:AI857)</f>
        <v>7925.2019078233234</v>
      </c>
    </row>
    <row r="858" spans="3:41" x14ac:dyDescent="0.35">
      <c r="C858" s="49">
        <v>853</v>
      </c>
      <c r="D858" s="74">
        <v>12</v>
      </c>
      <c r="E858" s="74">
        <v>4</v>
      </c>
      <c r="F858" s="73">
        <v>35</v>
      </c>
      <c r="G858" s="72">
        <v>8748</v>
      </c>
      <c r="H858" s="73">
        <v>43</v>
      </c>
      <c r="I858" s="86">
        <v>7254.8024641857955</v>
      </c>
      <c r="J858" s="47" t="s">
        <v>117</v>
      </c>
      <c r="L858" s="72">
        <f>AVERAGE($G$6:G858)</f>
        <v>5529.1512309495893</v>
      </c>
      <c r="M858" s="73">
        <f>AVERAGE($H$6:H858)</f>
        <v>26.535756154747947</v>
      </c>
      <c r="N858" s="86">
        <f>AVERAGE($I$6:I858)</f>
        <v>3987.5875753390255</v>
      </c>
      <c r="P858" s="47">
        <v>853</v>
      </c>
      <c r="Q858" s="71">
        <v>13</v>
      </c>
      <c r="R858" s="72">
        <v>4</v>
      </c>
      <c r="S858" s="73">
        <v>5</v>
      </c>
      <c r="T858" s="72">
        <v>3368</v>
      </c>
      <c r="U858" s="73">
        <v>14</v>
      </c>
      <c r="V858" s="86">
        <v>1826.5272117972706</v>
      </c>
      <c r="W858" s="47" t="s">
        <v>117</v>
      </c>
      <c r="Y858" s="72">
        <f>AVERAGE($T$6:T858)</f>
        <v>6253.1219226260255</v>
      </c>
      <c r="Z858" s="73">
        <f>AVERAGE($U$6:U858)</f>
        <v>26.214536928487689</v>
      </c>
      <c r="AA858" s="86">
        <f>AVERAGE($V$6:V858)</f>
        <v>4712.4084559369803</v>
      </c>
      <c r="AC858" s="47">
        <v>853</v>
      </c>
      <c r="AD858" s="74">
        <v>15</v>
      </c>
      <c r="AE858" s="74">
        <v>6</v>
      </c>
      <c r="AF858" s="73">
        <v>34</v>
      </c>
      <c r="AG858" s="72">
        <v>15272</v>
      </c>
      <c r="AH858" s="73">
        <v>43</v>
      </c>
      <c r="AI858" s="86">
        <v>13711.786177027629</v>
      </c>
      <c r="AJ858" s="47" t="s">
        <v>117</v>
      </c>
      <c r="AM858" s="72">
        <f>AVERAGE($AG$6:AG858)</f>
        <v>9477.3833528722153</v>
      </c>
      <c r="AN858" s="73">
        <f>AVERAGE($AH$6:AH858)</f>
        <v>26.441969519343495</v>
      </c>
      <c r="AO858" s="47">
        <f>AVERAGE($AI$6:AI858)</f>
        <v>7931.9857111869869</v>
      </c>
    </row>
    <row r="859" spans="3:41" x14ac:dyDescent="0.35">
      <c r="C859" s="49">
        <v>854</v>
      </c>
      <c r="D859" s="74">
        <v>11</v>
      </c>
      <c r="E859" s="74">
        <v>3</v>
      </c>
      <c r="F859" s="73">
        <v>22</v>
      </c>
      <c r="G859" s="72">
        <v>6111</v>
      </c>
      <c r="H859" s="73">
        <v>30</v>
      </c>
      <c r="I859" s="86">
        <v>4574.9386079322985</v>
      </c>
      <c r="J859" s="47" t="s">
        <v>117</v>
      </c>
      <c r="L859" s="72">
        <f>AVERAGE($G$6:G859)</f>
        <v>5529.8325526932085</v>
      </c>
      <c r="M859" s="73">
        <f>AVERAGE($H$6:H859)</f>
        <v>26.539812646370024</v>
      </c>
      <c r="N859" s="86">
        <f>AVERAGE($I$6:I859)</f>
        <v>3988.2753400141928</v>
      </c>
      <c r="P859" s="47">
        <v>854</v>
      </c>
      <c r="Q859" s="71">
        <v>15</v>
      </c>
      <c r="R859" s="72">
        <v>4</v>
      </c>
      <c r="S859" s="73">
        <v>31</v>
      </c>
      <c r="T859" s="72">
        <v>9808</v>
      </c>
      <c r="U859" s="73">
        <v>42</v>
      </c>
      <c r="V859" s="86">
        <v>8233.6845582065816</v>
      </c>
      <c r="W859" s="47" t="s">
        <v>117</v>
      </c>
      <c r="Y859" s="72">
        <f>AVERAGE($T$6:T859)</f>
        <v>6257.284543325527</v>
      </c>
      <c r="Z859" s="73">
        <f>AVERAGE($U$6:U859)</f>
        <v>26.233021077283372</v>
      </c>
      <c r="AA859" s="86">
        <f>AVERAGE($V$6:V859)</f>
        <v>4716.5317300614179</v>
      </c>
      <c r="AC859" s="47">
        <v>854</v>
      </c>
      <c r="AD859" s="74">
        <v>15</v>
      </c>
      <c r="AE859" s="74">
        <v>7</v>
      </c>
      <c r="AF859" s="73">
        <v>9</v>
      </c>
      <c r="AG859" s="72">
        <v>6209</v>
      </c>
      <c r="AH859" s="73">
        <v>17</v>
      </c>
      <c r="AI859" s="86">
        <v>4672.6779697213242</v>
      </c>
      <c r="AJ859" s="47" t="s">
        <v>117</v>
      </c>
      <c r="AM859" s="72">
        <f>AVERAGE($AG$6:AG859)</f>
        <v>9473.5562060889933</v>
      </c>
      <c r="AN859" s="73">
        <f>AVERAGE($AH$6:AH859)</f>
        <v>26.430913348946135</v>
      </c>
      <c r="AO859" s="47">
        <f>AVERAGE($AI$6:AI859)</f>
        <v>7928.1691915833972</v>
      </c>
    </row>
    <row r="860" spans="3:41" x14ac:dyDescent="0.35">
      <c r="C860" s="49">
        <v>855</v>
      </c>
      <c r="D860" s="74">
        <v>14</v>
      </c>
      <c r="E860" s="74">
        <v>9</v>
      </c>
      <c r="F860" s="73">
        <v>1</v>
      </c>
      <c r="G860" s="72">
        <v>1533</v>
      </c>
      <c r="H860" s="73">
        <v>6</v>
      </c>
      <c r="I860" s="86">
        <v>-16.952261643824158</v>
      </c>
      <c r="J860" s="47" t="s">
        <v>117</v>
      </c>
      <c r="L860" s="72">
        <f>AVERAGE($G$6:G860)</f>
        <v>5525.1578947368425</v>
      </c>
      <c r="M860" s="73">
        <f>AVERAGE($H$6:H860)</f>
        <v>26.515789473684212</v>
      </c>
      <c r="N860" s="86">
        <f>AVERAGE($I$6:I860)</f>
        <v>3983.5908632871074</v>
      </c>
      <c r="P860" s="47">
        <v>855</v>
      </c>
      <c r="Q860" s="71">
        <v>15</v>
      </c>
      <c r="R860" s="72">
        <v>9</v>
      </c>
      <c r="S860" s="73">
        <v>22</v>
      </c>
      <c r="T860" s="72">
        <v>6773</v>
      </c>
      <c r="U860" s="73">
        <v>28</v>
      </c>
      <c r="V860" s="86">
        <v>5247.2088992573554</v>
      </c>
      <c r="W860" s="47" t="s">
        <v>117</v>
      </c>
      <c r="Y860" s="72">
        <f>AVERAGE($T$6:T860)</f>
        <v>6257.8877192982454</v>
      </c>
      <c r="Z860" s="73">
        <f>AVERAGE($U$6:U860)</f>
        <v>26.235087719298246</v>
      </c>
      <c r="AA860" s="86">
        <f>AVERAGE($V$6:V860)</f>
        <v>4717.1524051131091</v>
      </c>
      <c r="AC860" s="47">
        <v>855</v>
      </c>
      <c r="AD860" s="74">
        <v>16</v>
      </c>
      <c r="AE860" s="74">
        <v>6</v>
      </c>
      <c r="AF860" s="73">
        <v>4</v>
      </c>
      <c r="AG860" s="72">
        <v>5122</v>
      </c>
      <c r="AH860" s="73">
        <v>14</v>
      </c>
      <c r="AI860" s="86">
        <v>3545.765710440749</v>
      </c>
      <c r="AJ860" s="47" t="s">
        <v>117</v>
      </c>
      <c r="AM860" s="72">
        <f>AVERAGE($AG$6:AG860)</f>
        <v>9468.4666666666672</v>
      </c>
      <c r="AN860" s="73">
        <f>AVERAGE($AH$6:AH860)</f>
        <v>26.416374269005846</v>
      </c>
      <c r="AO860" s="47">
        <f>AVERAGE($AI$6:AI860)</f>
        <v>7923.0435734767971</v>
      </c>
    </row>
    <row r="861" spans="3:41" x14ac:dyDescent="0.35">
      <c r="C861" s="49">
        <v>856</v>
      </c>
      <c r="D861" s="74">
        <v>16</v>
      </c>
      <c r="E861" s="74">
        <v>8</v>
      </c>
      <c r="F861" s="73">
        <v>1</v>
      </c>
      <c r="G861" s="72">
        <v>2096</v>
      </c>
      <c r="H861" s="73">
        <v>9</v>
      </c>
      <c r="I861" s="86">
        <v>604.68746637138565</v>
      </c>
      <c r="J861" s="47" t="s">
        <v>117</v>
      </c>
      <c r="L861" s="72">
        <f>AVERAGE($G$6:G861)</f>
        <v>5521.1518691588781</v>
      </c>
      <c r="M861" s="73">
        <f>AVERAGE($H$6:H861)</f>
        <v>26.495327102803738</v>
      </c>
      <c r="N861" s="86">
        <f>AVERAGE($I$6:I861)</f>
        <v>3979.6435462346358</v>
      </c>
      <c r="P861" s="47">
        <v>856</v>
      </c>
      <c r="Q861" s="71">
        <v>19</v>
      </c>
      <c r="R861" s="72">
        <v>8</v>
      </c>
      <c r="S861" s="73">
        <v>3</v>
      </c>
      <c r="T861" s="72">
        <v>3516</v>
      </c>
      <c r="U861" s="73">
        <v>14</v>
      </c>
      <c r="V861" s="86">
        <v>1991.2807019598786</v>
      </c>
      <c r="W861" s="47" t="s">
        <v>117</v>
      </c>
      <c r="Y861" s="72">
        <f>AVERAGE($T$6:T861)</f>
        <v>6254.684579439252</v>
      </c>
      <c r="Z861" s="73">
        <f>AVERAGE($U$6:U861)</f>
        <v>26.220794392523363</v>
      </c>
      <c r="AA861" s="86">
        <f>AVERAGE($V$6:V861)</f>
        <v>4713.9679755533507</v>
      </c>
      <c r="AC861" s="47">
        <v>856</v>
      </c>
      <c r="AD861" s="74">
        <v>18</v>
      </c>
      <c r="AE861" s="74">
        <v>7</v>
      </c>
      <c r="AF861" s="73">
        <v>0</v>
      </c>
      <c r="AG861" s="72">
        <v>4109</v>
      </c>
      <c r="AH861" s="73">
        <v>11</v>
      </c>
      <c r="AI861" s="86">
        <v>2548.0910676578128</v>
      </c>
      <c r="AJ861" s="47" t="s">
        <v>117</v>
      </c>
      <c r="AM861" s="72">
        <f>AVERAGE($AG$6:AG861)</f>
        <v>9462.2056074766351</v>
      </c>
      <c r="AN861" s="73">
        <f>AVERAGE($AH$6:AH861)</f>
        <v>26.398364485981308</v>
      </c>
      <c r="AO861" s="47">
        <f>AVERAGE($AI$6:AI861)</f>
        <v>7916.7644233531764</v>
      </c>
    </row>
    <row r="862" spans="3:41" x14ac:dyDescent="0.35">
      <c r="C862" s="49">
        <v>857</v>
      </c>
      <c r="D862" s="74">
        <v>19</v>
      </c>
      <c r="E862" s="74">
        <v>6</v>
      </c>
      <c r="F862" s="73">
        <v>16</v>
      </c>
      <c r="G862" s="72">
        <v>6022</v>
      </c>
      <c r="H862" s="73">
        <v>29</v>
      </c>
      <c r="I862" s="86">
        <v>4485.036691489051</v>
      </c>
      <c r="J862" s="47" t="s">
        <v>117</v>
      </c>
      <c r="L862" s="72">
        <f>AVERAGE($G$6:G862)</f>
        <v>5521.7362893815634</v>
      </c>
      <c r="M862" s="73">
        <f>AVERAGE($H$6:H862)</f>
        <v>26.498249708284714</v>
      </c>
      <c r="N862" s="86">
        <f>AVERAGE($I$6:I862)</f>
        <v>3980.2332698580367</v>
      </c>
      <c r="P862" s="47">
        <v>857</v>
      </c>
      <c r="Q862" s="71">
        <v>13</v>
      </c>
      <c r="R862" s="72">
        <v>5</v>
      </c>
      <c r="S862" s="73">
        <v>20</v>
      </c>
      <c r="T862" s="72">
        <v>6625</v>
      </c>
      <c r="U862" s="73">
        <v>28</v>
      </c>
      <c r="V862" s="86">
        <v>5087.9735414067145</v>
      </c>
      <c r="W862" s="47" t="s">
        <v>117</v>
      </c>
      <c r="Y862" s="72">
        <f>AVERAGE($T$6:T862)</f>
        <v>6255.116686114352</v>
      </c>
      <c r="Z862" s="73">
        <f>AVERAGE($U$6:U862)</f>
        <v>26.222870478413068</v>
      </c>
      <c r="AA862" s="86">
        <f>AVERAGE($V$6:V862)</f>
        <v>4714.4043881156067</v>
      </c>
      <c r="AC862" s="47">
        <v>857</v>
      </c>
      <c r="AD862" s="74">
        <v>15</v>
      </c>
      <c r="AE862" s="74">
        <v>9</v>
      </c>
      <c r="AF862" s="73">
        <v>32</v>
      </c>
      <c r="AG862" s="72">
        <v>13633</v>
      </c>
      <c r="AH862" s="73">
        <v>38</v>
      </c>
      <c r="AI862" s="86">
        <v>12097.965250462059</v>
      </c>
      <c r="AJ862" s="47" t="s">
        <v>117</v>
      </c>
      <c r="AM862" s="72">
        <f>AVERAGE($AG$6:AG862)</f>
        <v>9467.0723453908977</v>
      </c>
      <c r="AN862" s="73">
        <f>AVERAGE($AH$6:AH862)</f>
        <v>26.411901983663945</v>
      </c>
      <c r="AO862" s="47">
        <f>AVERAGE($AI$6:AI862)</f>
        <v>7921.6433041316004</v>
      </c>
    </row>
    <row r="863" spans="3:41" x14ac:dyDescent="0.35">
      <c r="C863" s="49">
        <v>858</v>
      </c>
      <c r="D863" s="74">
        <v>13</v>
      </c>
      <c r="E863" s="74">
        <v>7</v>
      </c>
      <c r="F863" s="73">
        <v>27</v>
      </c>
      <c r="G863" s="72">
        <v>6859</v>
      </c>
      <c r="H863" s="73">
        <v>33</v>
      </c>
      <c r="I863" s="86">
        <v>5416.5152849126171</v>
      </c>
      <c r="J863" s="47" t="s">
        <v>117</v>
      </c>
      <c r="L863" s="72">
        <f>AVERAGE($G$6:G863)</f>
        <v>5523.2948717948721</v>
      </c>
      <c r="M863" s="73">
        <f>AVERAGE($H$6:H863)</f>
        <v>26.505827505827504</v>
      </c>
      <c r="N863" s="86">
        <f>AVERAGE($I$6:I863)</f>
        <v>3981.9072582205713</v>
      </c>
      <c r="P863" s="47">
        <v>858</v>
      </c>
      <c r="Q863" s="71">
        <v>17</v>
      </c>
      <c r="R863" s="72">
        <v>6</v>
      </c>
      <c r="S863" s="73">
        <v>25</v>
      </c>
      <c r="T863" s="72">
        <v>8502</v>
      </c>
      <c r="U863" s="73">
        <v>36</v>
      </c>
      <c r="V863" s="86">
        <v>7026.8131293697279</v>
      </c>
      <c r="W863" s="47" t="s">
        <v>117</v>
      </c>
      <c r="Y863" s="72">
        <f>AVERAGE($T$6:T863)</f>
        <v>6257.735431235431</v>
      </c>
      <c r="Z863" s="73">
        <f>AVERAGE($U$6:U863)</f>
        <v>26.234265734265733</v>
      </c>
      <c r="AA863" s="86">
        <f>AVERAGE($V$6:V863)</f>
        <v>4717.0995031986531</v>
      </c>
      <c r="AC863" s="47">
        <v>858</v>
      </c>
      <c r="AD863" s="74">
        <v>17</v>
      </c>
      <c r="AE863" s="74">
        <v>7</v>
      </c>
      <c r="AF863" s="73">
        <v>25</v>
      </c>
      <c r="AG863" s="72">
        <v>12509</v>
      </c>
      <c r="AH863" s="73">
        <v>35</v>
      </c>
      <c r="AI863" s="86">
        <v>10984.595205577682</v>
      </c>
      <c r="AJ863" s="47" t="s">
        <v>117</v>
      </c>
      <c r="AM863" s="72">
        <f>AVERAGE($AG$6:AG863)</f>
        <v>9470.6177156177164</v>
      </c>
      <c r="AN863" s="73">
        <f>AVERAGE($AH$6:AH863)</f>
        <v>26.421911421911421</v>
      </c>
      <c r="AO863" s="47">
        <f>AVERAGE($AI$6:AI863)</f>
        <v>7925.2131781426096</v>
      </c>
    </row>
    <row r="864" spans="3:41" x14ac:dyDescent="0.35">
      <c r="C864" s="49">
        <v>859</v>
      </c>
      <c r="D864" s="74">
        <v>14</v>
      </c>
      <c r="E864" s="74">
        <v>9</v>
      </c>
      <c r="F864" s="73">
        <v>21</v>
      </c>
      <c r="G864" s="72">
        <v>5533</v>
      </c>
      <c r="H864" s="73">
        <v>26</v>
      </c>
      <c r="I864" s="86">
        <v>3980.0436082533133</v>
      </c>
      <c r="J864" s="47" t="s">
        <v>117</v>
      </c>
      <c r="L864" s="72">
        <f>AVERAGE($G$6:G864)</f>
        <v>5523.3061699650752</v>
      </c>
      <c r="M864" s="73">
        <f>AVERAGE($H$6:H864)</f>
        <v>26.505238649592549</v>
      </c>
      <c r="N864" s="86">
        <f>AVERAGE($I$6:I864)</f>
        <v>3981.9050886629843</v>
      </c>
      <c r="P864" s="47">
        <v>859</v>
      </c>
      <c r="Q864" s="71">
        <v>16</v>
      </c>
      <c r="R864" s="72">
        <v>8</v>
      </c>
      <c r="S864" s="73">
        <v>19</v>
      </c>
      <c r="T864" s="72">
        <v>6506</v>
      </c>
      <c r="U864" s="73">
        <v>27</v>
      </c>
      <c r="V864" s="86">
        <v>5004.3758343296322</v>
      </c>
      <c r="W864" s="47" t="s">
        <v>117</v>
      </c>
      <c r="Y864" s="72">
        <f>AVERAGE($T$6:T864)</f>
        <v>6258.0244470314319</v>
      </c>
      <c r="Z864" s="73">
        <f>AVERAGE($U$6:U864)</f>
        <v>26.235157159487777</v>
      </c>
      <c r="AA864" s="86">
        <f>AVERAGE($V$6:V864)</f>
        <v>4717.4339343175479</v>
      </c>
      <c r="AC864" s="47">
        <v>859</v>
      </c>
      <c r="AD864" s="74">
        <v>18</v>
      </c>
      <c r="AE864" s="74">
        <v>5</v>
      </c>
      <c r="AF864" s="73">
        <v>8</v>
      </c>
      <c r="AG864" s="72">
        <v>7535</v>
      </c>
      <c r="AH864" s="73">
        <v>21</v>
      </c>
      <c r="AI864" s="86">
        <v>5989.2029056295169</v>
      </c>
      <c r="AJ864" s="47" t="s">
        <v>117</v>
      </c>
      <c r="AM864" s="72">
        <f>AVERAGE($AG$6:AG864)</f>
        <v>9468.3643771827701</v>
      </c>
      <c r="AN864" s="73">
        <f>AVERAGE($AH$6:AH864)</f>
        <v>26.41559953434226</v>
      </c>
      <c r="AO864" s="47">
        <f>AVERAGE($AI$6:AI864)</f>
        <v>7922.9593827147719</v>
      </c>
    </row>
    <row r="865" spans="3:41" x14ac:dyDescent="0.35">
      <c r="C865" s="49">
        <v>860</v>
      </c>
      <c r="D865" s="74">
        <v>15</v>
      </c>
      <c r="E865" s="74">
        <v>6</v>
      </c>
      <c r="F865" s="73">
        <v>5</v>
      </c>
      <c r="G865" s="72">
        <v>3022</v>
      </c>
      <c r="H865" s="73">
        <v>14</v>
      </c>
      <c r="I865" s="86">
        <v>1476.4508991364269</v>
      </c>
      <c r="J865" s="47" t="s">
        <v>117</v>
      </c>
      <c r="L865" s="72">
        <f>AVERAGE($G$6:G865)</f>
        <v>5520.3976744186048</v>
      </c>
      <c r="M865" s="73">
        <f>AVERAGE($H$6:H865)</f>
        <v>26.490697674418605</v>
      </c>
      <c r="N865" s="86">
        <f>AVERAGE($I$6:I865)</f>
        <v>3978.9917698379531</v>
      </c>
      <c r="P865" s="47">
        <v>860</v>
      </c>
      <c r="Q865" s="71">
        <v>8</v>
      </c>
      <c r="R865" s="72">
        <v>4</v>
      </c>
      <c r="S865" s="73">
        <v>20</v>
      </c>
      <c r="T865" s="72">
        <v>5668</v>
      </c>
      <c r="U865" s="73">
        <v>24</v>
      </c>
      <c r="V865" s="86">
        <v>4136.2380882037041</v>
      </c>
      <c r="W865" s="47" t="s">
        <v>117</v>
      </c>
      <c r="Y865" s="72">
        <f>AVERAGE($T$6:T865)</f>
        <v>6257.3383720930233</v>
      </c>
      <c r="Z865" s="73">
        <f>AVERAGE($U$6:U865)</f>
        <v>26.232558139534884</v>
      </c>
      <c r="AA865" s="86">
        <f>AVERAGE($V$6:V865)</f>
        <v>4716.7581251941601</v>
      </c>
      <c r="AC865" s="47">
        <v>860</v>
      </c>
      <c r="AD865" s="74">
        <v>16</v>
      </c>
      <c r="AE865" s="74">
        <v>8</v>
      </c>
      <c r="AF865" s="73">
        <v>29</v>
      </c>
      <c r="AG865" s="72">
        <v>13246</v>
      </c>
      <c r="AH865" s="73">
        <v>37</v>
      </c>
      <c r="AI865" s="86">
        <v>11684.13023619544</v>
      </c>
      <c r="AJ865" s="47" t="s">
        <v>117</v>
      </c>
      <c r="AM865" s="72">
        <f>AVERAGE($AG$6:AG865)</f>
        <v>9472.7569767441855</v>
      </c>
      <c r="AN865" s="73">
        <f>AVERAGE($AH$6:AH865)</f>
        <v>26.427906976744186</v>
      </c>
      <c r="AO865" s="47">
        <f>AVERAGE($AI$6:AI865)</f>
        <v>7927.3328371955631</v>
      </c>
    </row>
    <row r="866" spans="3:41" x14ac:dyDescent="0.35">
      <c r="C866" s="49">
        <v>861</v>
      </c>
      <c r="D866" s="74">
        <v>23</v>
      </c>
      <c r="E866" s="74">
        <v>9</v>
      </c>
      <c r="F866" s="73">
        <v>11</v>
      </c>
      <c r="G866" s="72">
        <v>5333</v>
      </c>
      <c r="H866" s="73">
        <v>25</v>
      </c>
      <c r="I866" s="86">
        <v>3793.8211577041156</v>
      </c>
      <c r="J866" s="47" t="s">
        <v>117</v>
      </c>
      <c r="L866" s="72">
        <f>AVERAGE($G$6:G866)</f>
        <v>5520.1800232288033</v>
      </c>
      <c r="M866" s="73">
        <f>AVERAGE($H$6:H866)</f>
        <v>26.48896631823461</v>
      </c>
      <c r="N866" s="86">
        <f>AVERAGE($I$6:I866)</f>
        <v>3978.7767052477861</v>
      </c>
      <c r="P866" s="47">
        <v>861</v>
      </c>
      <c r="Q866" s="71">
        <v>13</v>
      </c>
      <c r="R866" s="72">
        <v>9</v>
      </c>
      <c r="S866" s="73">
        <v>1</v>
      </c>
      <c r="T866" s="72">
        <v>1483</v>
      </c>
      <c r="U866" s="73">
        <v>5</v>
      </c>
      <c r="V866" s="86">
        <v>-67.292683565505968</v>
      </c>
      <c r="W866" s="47" t="s">
        <v>117</v>
      </c>
      <c r="Y866" s="72">
        <f>AVERAGE($T$6:T866)</f>
        <v>6251.7932636469222</v>
      </c>
      <c r="Z866" s="73">
        <f>AVERAGE($U$6:U866)</f>
        <v>26.207897793263648</v>
      </c>
      <c r="AA866" s="86">
        <f>AVERAGE($V$6:V866)</f>
        <v>4711.2017363338118</v>
      </c>
      <c r="AC866" s="47">
        <v>861</v>
      </c>
      <c r="AD866" s="74">
        <v>23</v>
      </c>
      <c r="AE866" s="74">
        <v>8</v>
      </c>
      <c r="AF866" s="73">
        <v>7</v>
      </c>
      <c r="AG866" s="72">
        <v>7996</v>
      </c>
      <c r="AH866" s="73">
        <v>22</v>
      </c>
      <c r="AI866" s="86">
        <v>6468.84984871082</v>
      </c>
      <c r="AJ866" s="47" t="s">
        <v>117</v>
      </c>
      <c r="AM866" s="72">
        <f>AVERAGE($AG$6:AG866)</f>
        <v>9471.0418118466896</v>
      </c>
      <c r="AN866" s="73">
        <f>AVERAGE($AH$6:AH866)</f>
        <v>26.422764227642276</v>
      </c>
      <c r="AO866" s="47">
        <f>AVERAGE($AI$6:AI866)</f>
        <v>7925.6388964423877</v>
      </c>
    </row>
    <row r="867" spans="3:41" x14ac:dyDescent="0.35">
      <c r="C867" s="49">
        <v>862</v>
      </c>
      <c r="D867" s="74">
        <v>14</v>
      </c>
      <c r="E867" s="74">
        <v>5</v>
      </c>
      <c r="F867" s="73">
        <v>11</v>
      </c>
      <c r="G867" s="72">
        <v>4185</v>
      </c>
      <c r="H867" s="73">
        <v>20</v>
      </c>
      <c r="I867" s="86">
        <v>2613.2924978852334</v>
      </c>
      <c r="J867" s="47" t="s">
        <v>117</v>
      </c>
      <c r="L867" s="72">
        <f>AVERAGE($G$6:G867)</f>
        <v>5518.6310904872389</v>
      </c>
      <c r="M867" s="73">
        <f>AVERAGE($H$6:H867)</f>
        <v>26.481438515081205</v>
      </c>
      <c r="N867" s="86">
        <f>AVERAGE($I$6:I867)</f>
        <v>3977.1926168401728</v>
      </c>
      <c r="P867" s="47">
        <v>862</v>
      </c>
      <c r="Q867" s="71">
        <v>12</v>
      </c>
      <c r="R867" s="72">
        <v>4</v>
      </c>
      <c r="S867" s="73">
        <v>13</v>
      </c>
      <c r="T867" s="72">
        <v>4978</v>
      </c>
      <c r="U867" s="73">
        <v>21</v>
      </c>
      <c r="V867" s="86">
        <v>3500.2280578531327</v>
      </c>
      <c r="W867" s="47" t="s">
        <v>117</v>
      </c>
      <c r="Y867" s="72">
        <f>AVERAGE($T$6:T867)</f>
        <v>6250.3155452436195</v>
      </c>
      <c r="Z867" s="73">
        <f>AVERAGE($U$6:U867)</f>
        <v>26.201856148491878</v>
      </c>
      <c r="AA867" s="86">
        <f>AVERAGE($V$6:V867)</f>
        <v>4709.7968944794256</v>
      </c>
      <c r="AC867" s="47">
        <v>862</v>
      </c>
      <c r="AD867" s="74">
        <v>13</v>
      </c>
      <c r="AE867" s="74">
        <v>2</v>
      </c>
      <c r="AF867" s="73">
        <v>25</v>
      </c>
      <c r="AG867" s="72">
        <v>12674</v>
      </c>
      <c r="AH867" s="73">
        <v>36</v>
      </c>
      <c r="AI867" s="86">
        <v>11109.838683338716</v>
      </c>
      <c r="AJ867" s="47" t="s">
        <v>117</v>
      </c>
      <c r="AM867" s="72">
        <f>AVERAGE($AG$6:AG867)</f>
        <v>9474.7575406032483</v>
      </c>
      <c r="AN867" s="73">
        <f>AVERAGE($AH$6:AH867)</f>
        <v>26.433874709976799</v>
      </c>
      <c r="AO867" s="47">
        <f>AVERAGE($AI$6:AI867)</f>
        <v>7929.3328637125687</v>
      </c>
    </row>
    <row r="868" spans="3:41" x14ac:dyDescent="0.35">
      <c r="C868" s="49">
        <v>863</v>
      </c>
      <c r="D868" s="74">
        <v>19</v>
      </c>
      <c r="E868" s="74">
        <v>4</v>
      </c>
      <c r="F868" s="73">
        <v>4</v>
      </c>
      <c r="G868" s="72">
        <v>3948</v>
      </c>
      <c r="H868" s="73">
        <v>19</v>
      </c>
      <c r="I868" s="86">
        <v>2434.777440010153</v>
      </c>
      <c r="J868" s="47" t="s">
        <v>117</v>
      </c>
      <c r="L868" s="72">
        <f>AVERAGE($G$6:G868)</f>
        <v>5516.8111239860946</v>
      </c>
      <c r="M868" s="73">
        <f>AVERAGE($H$6:H868)</f>
        <v>26.472769409038239</v>
      </c>
      <c r="N868" s="86">
        <f>AVERAGE($I$6:I868)</f>
        <v>3975.4053454881105</v>
      </c>
      <c r="P868" s="47">
        <v>863</v>
      </c>
      <c r="Q868" s="71">
        <v>18</v>
      </c>
      <c r="R868" s="72">
        <v>11</v>
      </c>
      <c r="S868" s="73">
        <v>12</v>
      </c>
      <c r="T868" s="72">
        <v>4777</v>
      </c>
      <c r="U868" s="73">
        <v>19</v>
      </c>
      <c r="V868" s="86">
        <v>3248.9059978721093</v>
      </c>
      <c r="W868" s="47" t="s">
        <v>117</v>
      </c>
      <c r="Y868" s="72">
        <f>AVERAGE($T$6:T868)</f>
        <v>6248.6083429895716</v>
      </c>
      <c r="Z868" s="73">
        <f>AVERAGE($U$6:U868)</f>
        <v>26.193511008111241</v>
      </c>
      <c r="AA868" s="86">
        <f>AVERAGE($V$6:V868)</f>
        <v>4708.104089268988</v>
      </c>
      <c r="AC868" s="47">
        <v>863</v>
      </c>
      <c r="AD868" s="74">
        <v>13</v>
      </c>
      <c r="AE868" s="74">
        <v>4</v>
      </c>
      <c r="AF868" s="73">
        <v>29</v>
      </c>
      <c r="AG868" s="72">
        <v>13448</v>
      </c>
      <c r="AH868" s="73">
        <v>38</v>
      </c>
      <c r="AI868" s="86">
        <v>11947.160036532136</v>
      </c>
      <c r="AJ868" s="47" t="s">
        <v>117</v>
      </c>
      <c r="AM868" s="72">
        <f>AVERAGE($AG$6:AG868)</f>
        <v>9479.3615295480886</v>
      </c>
      <c r="AN868" s="73">
        <f>AVERAGE($AH$6:AH868)</f>
        <v>26.447276940903823</v>
      </c>
      <c r="AO868" s="47">
        <f>AVERAGE($AI$6:AI868)</f>
        <v>7933.9885151295093</v>
      </c>
    </row>
    <row r="869" spans="3:41" x14ac:dyDescent="0.35">
      <c r="C869" s="49">
        <v>864</v>
      </c>
      <c r="D869" s="74">
        <v>13</v>
      </c>
      <c r="E869" s="74">
        <v>7</v>
      </c>
      <c r="F869" s="73">
        <v>16</v>
      </c>
      <c r="G869" s="72">
        <v>4659</v>
      </c>
      <c r="H869" s="73">
        <v>22</v>
      </c>
      <c r="I869" s="86">
        <v>3191.4951012947299</v>
      </c>
      <c r="J869" s="47" t="s">
        <v>117</v>
      </c>
      <c r="L869" s="72">
        <f>AVERAGE($G$6:G869)</f>
        <v>5515.8182870370374</v>
      </c>
      <c r="M869" s="73">
        <f>AVERAGE($H$6:H869)</f>
        <v>26.467592592592592</v>
      </c>
      <c r="N869" s="86">
        <f>AVERAGE($I$6:I869)</f>
        <v>3974.4980419647386</v>
      </c>
      <c r="P869" s="47">
        <v>864</v>
      </c>
      <c r="Q869" s="71">
        <v>15</v>
      </c>
      <c r="R869" s="72">
        <v>9</v>
      </c>
      <c r="S869" s="73">
        <v>22</v>
      </c>
      <c r="T869" s="72">
        <v>6773</v>
      </c>
      <c r="U869" s="73">
        <v>28</v>
      </c>
      <c r="V869" s="86">
        <v>5209.2275050343742</v>
      </c>
      <c r="W869" s="47" t="s">
        <v>117</v>
      </c>
      <c r="Y869" s="72">
        <f>AVERAGE($T$6:T869)</f>
        <v>6249.2152777777774</v>
      </c>
      <c r="Z869" s="73">
        <f>AVERAGE($U$6:U869)</f>
        <v>26.195601851851851</v>
      </c>
      <c r="AA869" s="86">
        <f>AVERAGE($V$6:V869)</f>
        <v>4708.6840932224204</v>
      </c>
      <c r="AC869" s="47">
        <v>864</v>
      </c>
      <c r="AD869" s="74">
        <v>19</v>
      </c>
      <c r="AE869" s="74">
        <v>3</v>
      </c>
      <c r="AF869" s="73">
        <v>31</v>
      </c>
      <c r="AG869" s="72">
        <v>16561</v>
      </c>
      <c r="AH869" s="73">
        <v>47</v>
      </c>
      <c r="AI869" s="86">
        <v>14987.586900338025</v>
      </c>
      <c r="AJ869" s="47" t="s">
        <v>117</v>
      </c>
      <c r="AM869" s="72">
        <f>AVERAGE($AG$6:AG869)</f>
        <v>9487.5578703703704</v>
      </c>
      <c r="AN869" s="73">
        <f>AVERAGE($AH$6:AH869)</f>
        <v>26.471064814814813</v>
      </c>
      <c r="AO869" s="47">
        <f>AVERAGE($AI$6:AI869)</f>
        <v>7942.1524021494261</v>
      </c>
    </row>
    <row r="870" spans="3:41" x14ac:dyDescent="0.35">
      <c r="C870" s="49">
        <v>865</v>
      </c>
      <c r="D870" s="74">
        <v>17</v>
      </c>
      <c r="E870" s="74">
        <v>7</v>
      </c>
      <c r="F870" s="73">
        <v>10</v>
      </c>
      <c r="G870" s="72">
        <v>4259</v>
      </c>
      <c r="H870" s="73">
        <v>20</v>
      </c>
      <c r="I870" s="86">
        <v>2675.6095407683756</v>
      </c>
      <c r="J870" s="47" t="s">
        <v>117</v>
      </c>
      <c r="L870" s="72">
        <f>AVERAGE($G$6:G870)</f>
        <v>5514.3653179190751</v>
      </c>
      <c r="M870" s="73">
        <f>AVERAGE($H$6:H870)</f>
        <v>26.460115606936416</v>
      </c>
      <c r="N870" s="86">
        <f>AVERAGE($I$6:I870)</f>
        <v>3972.9964367610437</v>
      </c>
      <c r="P870" s="47">
        <v>865</v>
      </c>
      <c r="Q870" s="71">
        <v>18</v>
      </c>
      <c r="R870" s="72">
        <v>6</v>
      </c>
      <c r="S870" s="73">
        <v>1</v>
      </c>
      <c r="T870" s="72">
        <v>3212</v>
      </c>
      <c r="U870" s="73">
        <v>13</v>
      </c>
      <c r="V870" s="86">
        <v>1711.7947399559821</v>
      </c>
      <c r="W870" s="47" t="s">
        <v>117</v>
      </c>
      <c r="Y870" s="72">
        <f>AVERAGE($T$6:T870)</f>
        <v>6245.7040462427749</v>
      </c>
      <c r="Z870" s="73">
        <f>AVERAGE($U$6:U870)</f>
        <v>26.180346820809248</v>
      </c>
      <c r="AA870" s="86">
        <f>AVERAGE($V$6:V870)</f>
        <v>4705.2194812533262</v>
      </c>
      <c r="AC870" s="47">
        <v>865</v>
      </c>
      <c r="AD870" s="74">
        <v>19</v>
      </c>
      <c r="AE870" s="74">
        <v>1</v>
      </c>
      <c r="AF870" s="73">
        <v>8</v>
      </c>
      <c r="AG870" s="72">
        <v>9137</v>
      </c>
      <c r="AH870" s="73">
        <v>26</v>
      </c>
      <c r="AI870" s="86">
        <v>7583.9305349584683</v>
      </c>
      <c r="AJ870" s="47" t="s">
        <v>117</v>
      </c>
      <c r="AM870" s="72">
        <f>AVERAGE($AG$6:AG870)</f>
        <v>9487.1526011560691</v>
      </c>
      <c r="AN870" s="73">
        <f>AVERAGE($AH$6:AH870)</f>
        <v>26.470520231213872</v>
      </c>
      <c r="AO870" s="47">
        <f>AVERAGE($AI$6:AI870)</f>
        <v>7941.7382728231942</v>
      </c>
    </row>
    <row r="871" spans="3:41" x14ac:dyDescent="0.35">
      <c r="C871" s="49">
        <v>866</v>
      </c>
      <c r="D871" s="74">
        <v>14</v>
      </c>
      <c r="E871" s="74">
        <v>9</v>
      </c>
      <c r="F871" s="73">
        <v>24</v>
      </c>
      <c r="G871" s="72">
        <v>6133</v>
      </c>
      <c r="H871" s="73">
        <v>29</v>
      </c>
      <c r="I871" s="86">
        <v>4611.5024340762639</v>
      </c>
      <c r="J871" s="47" t="s">
        <v>117</v>
      </c>
      <c r="L871" s="72">
        <f>AVERAGE($G$6:G871)</f>
        <v>5515.0796766743651</v>
      </c>
      <c r="M871" s="73">
        <f>AVERAGE($H$6:H871)</f>
        <v>26.463048498845264</v>
      </c>
      <c r="N871" s="86">
        <f>AVERAGE($I$6:I871)</f>
        <v>3973.7337416078276</v>
      </c>
      <c r="P871" s="47">
        <v>866</v>
      </c>
      <c r="Q871" s="71">
        <v>16</v>
      </c>
      <c r="R871" s="72">
        <v>5</v>
      </c>
      <c r="S871" s="73">
        <v>3</v>
      </c>
      <c r="T871" s="72">
        <v>3405</v>
      </c>
      <c r="U871" s="73">
        <v>14</v>
      </c>
      <c r="V871" s="86">
        <v>1853.4433519252304</v>
      </c>
      <c r="W871" s="47" t="s">
        <v>117</v>
      </c>
      <c r="Y871" s="72">
        <f>AVERAGE($T$6:T871)</f>
        <v>6242.4237875288682</v>
      </c>
      <c r="Z871" s="73">
        <f>AVERAGE($U$6:U871)</f>
        <v>26.166281755196305</v>
      </c>
      <c r="AA871" s="86">
        <f>AVERAGE($V$6:V871)</f>
        <v>4701.9264372240796</v>
      </c>
      <c r="AC871" s="47">
        <v>866</v>
      </c>
      <c r="AD871" s="74">
        <v>16</v>
      </c>
      <c r="AE871" s="74">
        <v>5</v>
      </c>
      <c r="AF871" s="73">
        <v>1</v>
      </c>
      <c r="AG871" s="72">
        <v>4385</v>
      </c>
      <c r="AH871" s="73">
        <v>12</v>
      </c>
      <c r="AI871" s="86">
        <v>2840.9485562589425</v>
      </c>
      <c r="AJ871" s="47" t="s">
        <v>117</v>
      </c>
      <c r="AM871" s="72">
        <f>AVERAGE($AG$6:AG871)</f>
        <v>9481.2609699769055</v>
      </c>
      <c r="AN871" s="73">
        <f>AVERAGE($AH$6:AH871)</f>
        <v>26.453810623556581</v>
      </c>
      <c r="AO871" s="47">
        <f>AVERAGE($AI$6:AI871)</f>
        <v>7935.8482154137673</v>
      </c>
    </row>
    <row r="872" spans="3:41" x14ac:dyDescent="0.35">
      <c r="C872" s="49">
        <v>867</v>
      </c>
      <c r="D872" s="74">
        <v>17</v>
      </c>
      <c r="E872" s="74">
        <v>9</v>
      </c>
      <c r="F872" s="73">
        <v>30</v>
      </c>
      <c r="G872" s="72">
        <v>7933</v>
      </c>
      <c r="H872" s="73">
        <v>38</v>
      </c>
      <c r="I872" s="86">
        <v>6411.978514343713</v>
      </c>
      <c r="J872" s="47" t="s">
        <v>117</v>
      </c>
      <c r="L872" s="72">
        <f>AVERAGE($G$6:G872)</f>
        <v>5517.8685121107264</v>
      </c>
      <c r="M872" s="73">
        <f>AVERAGE($H$6:H872)</f>
        <v>26.476355247981544</v>
      </c>
      <c r="N872" s="86">
        <f>AVERAGE($I$6:I872)</f>
        <v>3976.5460193157119</v>
      </c>
      <c r="P872" s="47">
        <v>867</v>
      </c>
      <c r="Q872" s="71">
        <v>16</v>
      </c>
      <c r="R872" s="72">
        <v>8</v>
      </c>
      <c r="S872" s="73">
        <v>25</v>
      </c>
      <c r="T872" s="72">
        <v>7886</v>
      </c>
      <c r="U872" s="73">
        <v>33</v>
      </c>
      <c r="V872" s="86">
        <v>6376.8236892805389</v>
      </c>
      <c r="W872" s="47" t="s">
        <v>117</v>
      </c>
      <c r="Y872" s="72">
        <f>AVERAGE($T$6:T872)</f>
        <v>6244.3194925028838</v>
      </c>
      <c r="Z872" s="73">
        <f>AVERAGE($U$6:U872)</f>
        <v>26.174163783160324</v>
      </c>
      <c r="AA872" s="86">
        <f>AVERAGE($V$6:V872)</f>
        <v>4703.8582679646288</v>
      </c>
      <c r="AC872" s="47">
        <v>867</v>
      </c>
      <c r="AD872" s="74">
        <v>14</v>
      </c>
      <c r="AE872" s="74">
        <v>6</v>
      </c>
      <c r="AF872" s="73">
        <v>22</v>
      </c>
      <c r="AG872" s="72">
        <v>10722</v>
      </c>
      <c r="AH872" s="73">
        <v>30</v>
      </c>
      <c r="AI872" s="86">
        <v>9180.0004087135731</v>
      </c>
      <c r="AJ872" s="47" t="s">
        <v>117</v>
      </c>
      <c r="AM872" s="72">
        <f>AVERAGE($AG$6:AG872)</f>
        <v>9482.6920415224922</v>
      </c>
      <c r="AN872" s="73">
        <f>AVERAGE($AH$6:AH872)</f>
        <v>26.457900807381776</v>
      </c>
      <c r="AO872" s="47">
        <f>AVERAGE($AI$6:AI872)</f>
        <v>7937.2832237105376</v>
      </c>
    </row>
    <row r="873" spans="3:41" x14ac:dyDescent="0.35">
      <c r="C873" s="49">
        <v>868</v>
      </c>
      <c r="D873" s="74">
        <v>13</v>
      </c>
      <c r="E873" s="74">
        <v>6</v>
      </c>
      <c r="F873" s="73">
        <v>34</v>
      </c>
      <c r="G873" s="72">
        <v>8422</v>
      </c>
      <c r="H873" s="73">
        <v>41</v>
      </c>
      <c r="I873" s="86">
        <v>6854.6905591645082</v>
      </c>
      <c r="J873" s="47" t="s">
        <v>117</v>
      </c>
      <c r="L873" s="72">
        <f>AVERAGE($G$6:G873)</f>
        <v>5521.2142857142853</v>
      </c>
      <c r="M873" s="73">
        <f>AVERAGE($H$6:H873)</f>
        <v>26.493087557603687</v>
      </c>
      <c r="N873" s="86">
        <f>AVERAGE($I$6:I873)</f>
        <v>3979.8618540390403</v>
      </c>
      <c r="P873" s="47">
        <v>868</v>
      </c>
      <c r="Q873" s="71">
        <v>14</v>
      </c>
      <c r="R873" s="72">
        <v>6</v>
      </c>
      <c r="S873" s="73">
        <v>12</v>
      </c>
      <c r="T873" s="72">
        <v>4822</v>
      </c>
      <c r="U873" s="73">
        <v>20</v>
      </c>
      <c r="V873" s="86">
        <v>3290.8758580258559</v>
      </c>
      <c r="W873" s="47" t="s">
        <v>117</v>
      </c>
      <c r="Y873" s="72">
        <f>AVERAGE($T$6:T873)</f>
        <v>6242.6808755760367</v>
      </c>
      <c r="Z873" s="73">
        <f>AVERAGE($U$6:U873)</f>
        <v>26.167050691244238</v>
      </c>
      <c r="AA873" s="86">
        <f>AVERAGE($V$6:V873)</f>
        <v>4702.2304080453441</v>
      </c>
      <c r="AC873" s="47">
        <v>868</v>
      </c>
      <c r="AD873" s="74">
        <v>18</v>
      </c>
      <c r="AE873" s="74">
        <v>4</v>
      </c>
      <c r="AF873" s="73">
        <v>23</v>
      </c>
      <c r="AG873" s="72">
        <v>13098</v>
      </c>
      <c r="AH873" s="73">
        <v>37</v>
      </c>
      <c r="AI873" s="86">
        <v>11589.706743534887</v>
      </c>
      <c r="AJ873" s="47" t="s">
        <v>117</v>
      </c>
      <c r="AM873" s="72">
        <f>AVERAGE($AG$6:AG873)</f>
        <v>9486.8571428571431</v>
      </c>
      <c r="AN873" s="73">
        <f>AVERAGE($AH$6:AH873)</f>
        <v>26.47004608294931</v>
      </c>
      <c r="AO873" s="47">
        <f>AVERAGE($AI$6:AI873)</f>
        <v>7941.4910849084918</v>
      </c>
    </row>
    <row r="874" spans="3:41" x14ac:dyDescent="0.35">
      <c r="C874" s="49">
        <v>869</v>
      </c>
      <c r="D874" s="74">
        <v>26</v>
      </c>
      <c r="E874" s="74">
        <v>6</v>
      </c>
      <c r="F874" s="73">
        <v>3</v>
      </c>
      <c r="G874" s="72">
        <v>4822</v>
      </c>
      <c r="H874" s="73">
        <v>23</v>
      </c>
      <c r="I874" s="86">
        <v>3308.3026865027023</v>
      </c>
      <c r="J874" s="47" t="s">
        <v>117</v>
      </c>
      <c r="L874" s="72">
        <f>AVERAGE($G$6:G874)</f>
        <v>5520.4096662830843</v>
      </c>
      <c r="M874" s="73">
        <f>AVERAGE($H$6:H874)</f>
        <v>26.489067894131185</v>
      </c>
      <c r="N874" s="86">
        <f>AVERAGE($I$6:I874)</f>
        <v>3979.0890586793898</v>
      </c>
      <c r="P874" s="47">
        <v>869</v>
      </c>
      <c r="Q874" s="71">
        <v>19</v>
      </c>
      <c r="R874" s="72">
        <v>2</v>
      </c>
      <c r="S874" s="73">
        <v>18</v>
      </c>
      <c r="T874" s="72">
        <v>8124</v>
      </c>
      <c r="U874" s="73">
        <v>35</v>
      </c>
      <c r="V874" s="86">
        <v>6580.7884144624122</v>
      </c>
      <c r="W874" s="47" t="s">
        <v>117</v>
      </c>
      <c r="Y874" s="72">
        <f>AVERAGE($T$6:T874)</f>
        <v>6244.8457997698506</v>
      </c>
      <c r="Z874" s="73">
        <f>AVERAGE($U$6:U874)</f>
        <v>26.177215189873419</v>
      </c>
      <c r="AA874" s="86">
        <f>AVERAGE($V$6:V874)</f>
        <v>4704.3921548881717</v>
      </c>
      <c r="AC874" s="47">
        <v>869</v>
      </c>
      <c r="AD874" s="74">
        <v>16</v>
      </c>
      <c r="AE874" s="74">
        <v>4</v>
      </c>
      <c r="AF874" s="73">
        <v>21</v>
      </c>
      <c r="AG874" s="72">
        <v>11698</v>
      </c>
      <c r="AH874" s="73">
        <v>33</v>
      </c>
      <c r="AI874" s="86">
        <v>10202.289550454718</v>
      </c>
      <c r="AJ874" s="47" t="s">
        <v>117</v>
      </c>
      <c r="AM874" s="72">
        <f>AVERAGE($AG$6:AG874)</f>
        <v>9489.4016110471803</v>
      </c>
      <c r="AN874" s="73">
        <f>AVERAGE($AH$6:AH874)</f>
        <v>26.477560414269274</v>
      </c>
      <c r="AO874" s="47">
        <f>AVERAGE($AI$6:AI874)</f>
        <v>7944.0926941899024</v>
      </c>
    </row>
    <row r="875" spans="3:41" x14ac:dyDescent="0.35">
      <c r="C875" s="49">
        <v>870</v>
      </c>
      <c r="D875" s="74">
        <v>21</v>
      </c>
      <c r="E875" s="74">
        <v>5</v>
      </c>
      <c r="F875" s="73">
        <v>34</v>
      </c>
      <c r="G875" s="72">
        <v>10185</v>
      </c>
      <c r="H875" s="73">
        <v>50</v>
      </c>
      <c r="I875" s="86">
        <v>8643.98201739254</v>
      </c>
      <c r="J875" s="47" t="s">
        <v>118</v>
      </c>
      <c r="L875" s="72">
        <f>AVERAGE($G$6:G875)</f>
        <v>5525.771264367816</v>
      </c>
      <c r="M875" s="73">
        <f>AVERAGE($H$6:H875)</f>
        <v>26.51609195402299</v>
      </c>
      <c r="N875" s="86">
        <f>AVERAGE($I$6:I875)</f>
        <v>3984.4510046089454</v>
      </c>
      <c r="P875" s="47">
        <v>870</v>
      </c>
      <c r="Q875" s="71">
        <v>16</v>
      </c>
      <c r="R875" s="72">
        <v>6</v>
      </c>
      <c r="S875" s="73">
        <v>0</v>
      </c>
      <c r="T875" s="72">
        <v>2522</v>
      </c>
      <c r="U875" s="73">
        <v>10</v>
      </c>
      <c r="V875" s="86">
        <v>985.84119711948188</v>
      </c>
      <c r="W875" s="47" t="s">
        <v>117</v>
      </c>
      <c r="Y875" s="72">
        <f>AVERAGE($T$6:T875)</f>
        <v>6240.5666666666666</v>
      </c>
      <c r="Z875" s="73">
        <f>AVERAGE($U$6:U875)</f>
        <v>26.158620689655173</v>
      </c>
      <c r="AA875" s="86">
        <f>AVERAGE($V$6:V875)</f>
        <v>4700.1179583849898</v>
      </c>
      <c r="AC875" s="47">
        <v>870</v>
      </c>
      <c r="AD875" s="74">
        <v>13</v>
      </c>
      <c r="AE875" s="74">
        <v>10</v>
      </c>
      <c r="AF875" s="73">
        <v>14</v>
      </c>
      <c r="AG875" s="72">
        <v>6320</v>
      </c>
      <c r="AH875" s="73">
        <v>17</v>
      </c>
      <c r="AI875" s="86">
        <v>4769.3923428559692</v>
      </c>
      <c r="AJ875" s="47" t="s">
        <v>117</v>
      </c>
      <c r="AM875" s="72">
        <f>AVERAGE($AG$6:AG875)</f>
        <v>9485.7586206896558</v>
      </c>
      <c r="AN875" s="73">
        <f>AVERAGE($AH$6:AH875)</f>
        <v>26.466666666666665</v>
      </c>
      <c r="AO875" s="47">
        <f>AVERAGE($AI$6:AI875)</f>
        <v>7940.4436133262998</v>
      </c>
    </row>
    <row r="876" spans="3:41" x14ac:dyDescent="0.35">
      <c r="C876" s="49">
        <v>871</v>
      </c>
      <c r="D876" s="74">
        <v>15</v>
      </c>
      <c r="E876" s="74">
        <v>6</v>
      </c>
      <c r="F876" s="73">
        <v>2</v>
      </c>
      <c r="G876" s="72">
        <v>2422</v>
      </c>
      <c r="H876" s="73">
        <v>11</v>
      </c>
      <c r="I876" s="86">
        <v>890.90853025841102</v>
      </c>
      <c r="J876" s="47" t="s">
        <v>117</v>
      </c>
      <c r="L876" s="72">
        <f>AVERAGE($G$6:G876)</f>
        <v>5522.207807118255</v>
      </c>
      <c r="M876" s="73">
        <f>AVERAGE($H$6:H876)</f>
        <v>26.498277841561425</v>
      </c>
      <c r="N876" s="86">
        <f>AVERAGE($I$6:I876)</f>
        <v>3980.8992910907473</v>
      </c>
      <c r="P876" s="47">
        <v>871</v>
      </c>
      <c r="Q876" s="71">
        <v>12</v>
      </c>
      <c r="R876" s="72">
        <v>6</v>
      </c>
      <c r="S876" s="73">
        <v>34</v>
      </c>
      <c r="T876" s="72">
        <v>9422</v>
      </c>
      <c r="U876" s="73">
        <v>40</v>
      </c>
      <c r="V876" s="86">
        <v>7911.7780726909041</v>
      </c>
      <c r="W876" s="47" t="s">
        <v>117</v>
      </c>
      <c r="Y876" s="72">
        <f>AVERAGE($T$6:T876)</f>
        <v>6244.2192881745123</v>
      </c>
      <c r="Z876" s="73">
        <f>AVERAGE($U$6:U876)</f>
        <v>26.174512055109069</v>
      </c>
      <c r="AA876" s="86">
        <f>AVERAGE($V$6:V876)</f>
        <v>4703.805283430117</v>
      </c>
      <c r="AC876" s="47">
        <v>871</v>
      </c>
      <c r="AD876" s="74">
        <v>15</v>
      </c>
      <c r="AE876" s="74">
        <v>3</v>
      </c>
      <c r="AF876" s="73">
        <v>33</v>
      </c>
      <c r="AG876" s="72">
        <v>15861</v>
      </c>
      <c r="AH876" s="73">
        <v>45</v>
      </c>
      <c r="AI876" s="86">
        <v>14358.292270695589</v>
      </c>
      <c r="AJ876" s="47" t="s">
        <v>117</v>
      </c>
      <c r="AM876" s="72">
        <f>AVERAGE($AG$6:AG876)</f>
        <v>9493.0780711825482</v>
      </c>
      <c r="AN876" s="73">
        <f>AVERAGE($AH$6:AH876)</f>
        <v>26.487944890929967</v>
      </c>
      <c r="AO876" s="47">
        <f>AVERAGE($AI$6:AI876)</f>
        <v>7947.8119814748297</v>
      </c>
    </row>
    <row r="877" spans="3:41" x14ac:dyDescent="0.35">
      <c r="C877" s="49">
        <v>872</v>
      </c>
      <c r="D877" s="74">
        <v>22</v>
      </c>
      <c r="E877" s="74">
        <v>7</v>
      </c>
      <c r="F877" s="73">
        <v>16</v>
      </c>
      <c r="G877" s="72">
        <v>6459</v>
      </c>
      <c r="H877" s="73">
        <v>31</v>
      </c>
      <c r="I877" s="86">
        <v>4902.7358377845121</v>
      </c>
      <c r="J877" s="47" t="s">
        <v>117</v>
      </c>
      <c r="L877" s="72">
        <f>AVERAGE($G$6:G877)</f>
        <v>5523.2821100917436</v>
      </c>
      <c r="M877" s="73">
        <f>AVERAGE($H$6:H877)</f>
        <v>26.503440366972477</v>
      </c>
      <c r="N877" s="86">
        <f>AVERAGE($I$6:I877)</f>
        <v>3981.9564430938367</v>
      </c>
      <c r="P877" s="47">
        <v>872</v>
      </c>
      <c r="Q877" s="71">
        <v>12</v>
      </c>
      <c r="R877" s="72">
        <v>4</v>
      </c>
      <c r="S877" s="73">
        <v>34</v>
      </c>
      <c r="T877" s="72">
        <v>9808</v>
      </c>
      <c r="U877" s="73">
        <v>42</v>
      </c>
      <c r="V877" s="86">
        <v>8257.0837691878769</v>
      </c>
      <c r="W877" s="47" t="s">
        <v>117</v>
      </c>
      <c r="Y877" s="72">
        <f>AVERAGE($T$6:T877)</f>
        <v>6248.3061926605506</v>
      </c>
      <c r="Z877" s="73">
        <f>AVERAGE($U$6:U877)</f>
        <v>26.192660550458715</v>
      </c>
      <c r="AA877" s="86">
        <f>AVERAGE($V$6:V877)</f>
        <v>4707.8801440789211</v>
      </c>
      <c r="AC877" s="47">
        <v>872</v>
      </c>
      <c r="AD877" s="74">
        <v>24</v>
      </c>
      <c r="AE877" s="74">
        <v>7</v>
      </c>
      <c r="AF877" s="73">
        <v>0</v>
      </c>
      <c r="AG877" s="72">
        <v>6209</v>
      </c>
      <c r="AH877" s="73">
        <v>17</v>
      </c>
      <c r="AI877" s="86">
        <v>4697.8113997237006</v>
      </c>
      <c r="AJ877" s="47" t="s">
        <v>117</v>
      </c>
      <c r="AM877" s="72">
        <f>AVERAGE($AG$6:AG877)</f>
        <v>9489.3119266055037</v>
      </c>
      <c r="AN877" s="73">
        <f>AVERAGE($AH$6:AH877)</f>
        <v>26.477064220183486</v>
      </c>
      <c r="AO877" s="47">
        <f>AVERAGE($AI$6:AI877)</f>
        <v>7944.0849165875006</v>
      </c>
    </row>
    <row r="878" spans="3:41" x14ac:dyDescent="0.35">
      <c r="C878" s="49">
        <v>873</v>
      </c>
      <c r="D878" s="74">
        <v>18</v>
      </c>
      <c r="E878" s="74">
        <v>2</v>
      </c>
      <c r="F878" s="73">
        <v>29</v>
      </c>
      <c r="G878" s="72">
        <v>9074</v>
      </c>
      <c r="H878" s="73">
        <v>45</v>
      </c>
      <c r="I878" s="86">
        <v>7565.2905146997336</v>
      </c>
      <c r="J878" s="47" t="s">
        <v>117</v>
      </c>
      <c r="L878" s="72">
        <f>AVERAGE($G$6:G878)</f>
        <v>5527.3493699885448</v>
      </c>
      <c r="M878" s="73">
        <f>AVERAGE($H$6:H878)</f>
        <v>26.524627720504011</v>
      </c>
      <c r="N878" s="86">
        <f>AVERAGE($I$6:I878)</f>
        <v>3986.0610640235113</v>
      </c>
      <c r="P878" s="47">
        <v>873</v>
      </c>
      <c r="Q878" s="71">
        <v>18</v>
      </c>
      <c r="R878" s="72">
        <v>4</v>
      </c>
      <c r="S878" s="73">
        <v>17</v>
      </c>
      <c r="T878" s="72">
        <v>7278</v>
      </c>
      <c r="U878" s="73">
        <v>31</v>
      </c>
      <c r="V878" s="86">
        <v>5752.6126310989694</v>
      </c>
      <c r="W878" s="47" t="s">
        <v>117</v>
      </c>
      <c r="Y878" s="72">
        <f>AVERAGE($T$6:T878)</f>
        <v>6249.4856815578469</v>
      </c>
      <c r="Z878" s="73">
        <f>AVERAGE($U$6:U878)</f>
        <v>26.198167239404352</v>
      </c>
      <c r="AA878" s="86">
        <f>AVERAGE($V$6:V878)</f>
        <v>4709.0768594134233</v>
      </c>
      <c r="AC878" s="47">
        <v>873</v>
      </c>
      <c r="AD878" s="74">
        <v>7</v>
      </c>
      <c r="AE878" s="74">
        <v>7</v>
      </c>
      <c r="AF878" s="73">
        <v>19</v>
      </c>
      <c r="AG878" s="72">
        <v>6909</v>
      </c>
      <c r="AH878" s="73">
        <v>19</v>
      </c>
      <c r="AI878" s="86">
        <v>5387.4004042851193</v>
      </c>
      <c r="AJ878" s="47" t="s">
        <v>117</v>
      </c>
      <c r="AM878" s="72">
        <f>AVERAGE($AG$6:AG878)</f>
        <v>9486.3562428407786</v>
      </c>
      <c r="AN878" s="73">
        <f>AVERAGE($AH$6:AH878)</f>
        <v>26.468499427262312</v>
      </c>
      <c r="AO878" s="47">
        <f>AVERAGE($AI$6:AI878)</f>
        <v>7941.1562974439694</v>
      </c>
    </row>
    <row r="879" spans="3:41" x14ac:dyDescent="0.35">
      <c r="C879" s="49">
        <v>874</v>
      </c>
      <c r="D879" s="74">
        <v>17</v>
      </c>
      <c r="E879" s="74">
        <v>8</v>
      </c>
      <c r="F879" s="73">
        <v>29</v>
      </c>
      <c r="G879" s="72">
        <v>7896</v>
      </c>
      <c r="H879" s="73">
        <v>38</v>
      </c>
      <c r="I879" s="86">
        <v>6317.679675817817</v>
      </c>
      <c r="J879" s="47" t="s">
        <v>117</v>
      </c>
      <c r="L879" s="72">
        <f>AVERAGE($G$6:G879)</f>
        <v>5530.0594965675054</v>
      </c>
      <c r="M879" s="73">
        <f>AVERAGE($H$6:H879)</f>
        <v>26.537757437070937</v>
      </c>
      <c r="N879" s="86">
        <f>AVERAGE($I$6:I879)</f>
        <v>3988.7288198722463</v>
      </c>
      <c r="P879" s="47">
        <v>874</v>
      </c>
      <c r="Q879" s="71">
        <v>19</v>
      </c>
      <c r="R879" s="72">
        <v>9</v>
      </c>
      <c r="S879" s="73">
        <v>9</v>
      </c>
      <c r="T879" s="72">
        <v>4703</v>
      </c>
      <c r="U879" s="73">
        <v>19</v>
      </c>
      <c r="V879" s="86">
        <v>3144.6008441573017</v>
      </c>
      <c r="W879" s="47" t="s">
        <v>117</v>
      </c>
      <c r="Y879" s="72">
        <f>AVERAGE($T$6:T879)</f>
        <v>6247.7162471395877</v>
      </c>
      <c r="Z879" s="73">
        <f>AVERAGE($U$6:U879)</f>
        <v>26.189931350114417</v>
      </c>
      <c r="AA879" s="86">
        <f>AVERAGE($V$6:V879)</f>
        <v>4707.2868410893316</v>
      </c>
      <c r="AC879" s="47">
        <v>874</v>
      </c>
      <c r="AD879" s="74">
        <v>12</v>
      </c>
      <c r="AE879" s="74">
        <v>9</v>
      </c>
      <c r="AF879" s="73">
        <v>9</v>
      </c>
      <c r="AG879" s="72">
        <v>4533</v>
      </c>
      <c r="AH879" s="73">
        <v>12</v>
      </c>
      <c r="AI879" s="86">
        <v>2988.713915294481</v>
      </c>
      <c r="AJ879" s="47" t="s">
        <v>117</v>
      </c>
      <c r="AM879" s="72">
        <f>AVERAGE($AG$6:AG879)</f>
        <v>9480.6887871853542</v>
      </c>
      <c r="AN879" s="73">
        <f>AVERAGE($AH$6:AH879)</f>
        <v>26.451945080091534</v>
      </c>
      <c r="AO879" s="47">
        <f>AVERAGE($AI$6:AI879)</f>
        <v>7935.4898873957427</v>
      </c>
    </row>
    <row r="880" spans="3:41" x14ac:dyDescent="0.35">
      <c r="C880" s="49">
        <v>875</v>
      </c>
      <c r="D880" s="74">
        <v>14</v>
      </c>
      <c r="E880" s="74">
        <v>9</v>
      </c>
      <c r="F880" s="73">
        <v>33</v>
      </c>
      <c r="G880" s="72">
        <v>7933</v>
      </c>
      <c r="H880" s="73">
        <v>38</v>
      </c>
      <c r="I880" s="86">
        <v>6390.2514913237083</v>
      </c>
      <c r="J880" s="47" t="s">
        <v>117</v>
      </c>
      <c r="L880" s="72">
        <f>AVERAGE($G$6:G880)</f>
        <v>5532.8057142857142</v>
      </c>
      <c r="M880" s="73">
        <f>AVERAGE($H$6:H880)</f>
        <v>26.550857142857144</v>
      </c>
      <c r="N880" s="86">
        <f>AVERAGE($I$6:I880)</f>
        <v>3991.4734172110479</v>
      </c>
      <c r="P880" s="47">
        <v>875</v>
      </c>
      <c r="Q880" s="71">
        <v>14</v>
      </c>
      <c r="R880" s="72">
        <v>4</v>
      </c>
      <c r="S880" s="73">
        <v>11</v>
      </c>
      <c r="T880" s="72">
        <v>4978</v>
      </c>
      <c r="U880" s="73">
        <v>21</v>
      </c>
      <c r="V880" s="86">
        <v>3398.2209826683556</v>
      </c>
      <c r="W880" s="47" t="s">
        <v>117</v>
      </c>
      <c r="Y880" s="72">
        <f>AVERAGE($T$6:T880)</f>
        <v>6246.2651428571426</v>
      </c>
      <c r="Z880" s="73">
        <f>AVERAGE($U$6:U880)</f>
        <v>26.184000000000001</v>
      </c>
      <c r="AA880" s="86">
        <f>AVERAGE($V$6:V880)</f>
        <v>4705.7907658225649</v>
      </c>
      <c r="AC880" s="47">
        <v>875</v>
      </c>
      <c r="AD880" s="74">
        <v>16</v>
      </c>
      <c r="AE880" s="74">
        <v>4</v>
      </c>
      <c r="AF880" s="73">
        <v>2</v>
      </c>
      <c r="AG880" s="72">
        <v>5048</v>
      </c>
      <c r="AH880" s="73">
        <v>14</v>
      </c>
      <c r="AI880" s="86">
        <v>3506.9883914729248</v>
      </c>
      <c r="AJ880" s="47" t="s">
        <v>117</v>
      </c>
      <c r="AM880" s="72">
        <f>AVERAGE($AG$6:AG880)</f>
        <v>9475.6228571428564</v>
      </c>
      <c r="AN880" s="73">
        <f>AVERAGE($AH$6:AH880)</f>
        <v>26.437714285714286</v>
      </c>
      <c r="AO880" s="47">
        <f>AVERAGE($AI$6:AI880)</f>
        <v>7930.4287428289736</v>
      </c>
    </row>
    <row r="881" spans="3:41" x14ac:dyDescent="0.35">
      <c r="C881" s="49">
        <v>876</v>
      </c>
      <c r="D881" s="74">
        <v>10</v>
      </c>
      <c r="E881" s="74">
        <v>5</v>
      </c>
      <c r="F881" s="73">
        <v>25</v>
      </c>
      <c r="G881" s="72">
        <v>6185</v>
      </c>
      <c r="H881" s="73">
        <v>30</v>
      </c>
      <c r="I881" s="86">
        <v>4633.4111219226379</v>
      </c>
      <c r="J881" s="47" t="s">
        <v>117</v>
      </c>
      <c r="L881" s="72">
        <f>AVERAGE($G$6:G881)</f>
        <v>5533.5502283105025</v>
      </c>
      <c r="M881" s="73">
        <f>AVERAGE($H$6:H881)</f>
        <v>26.554794520547944</v>
      </c>
      <c r="N881" s="86">
        <f>AVERAGE($I$6:I881)</f>
        <v>3992.2062228100335</v>
      </c>
      <c r="P881" s="47">
        <v>876</v>
      </c>
      <c r="Q881" s="71">
        <v>17</v>
      </c>
      <c r="R881" s="72">
        <v>8</v>
      </c>
      <c r="S881" s="73">
        <v>15</v>
      </c>
      <c r="T881" s="72">
        <v>5816</v>
      </c>
      <c r="U881" s="73">
        <v>24</v>
      </c>
      <c r="V881" s="86">
        <v>4303.9357115837929</v>
      </c>
      <c r="W881" s="47" t="s">
        <v>117</v>
      </c>
      <c r="Y881" s="72">
        <f>AVERAGE($T$6:T881)</f>
        <v>6245.7739726027394</v>
      </c>
      <c r="Z881" s="73">
        <f>AVERAGE($U$6:U881)</f>
        <v>26.181506849315067</v>
      </c>
      <c r="AA881" s="86">
        <f>AVERAGE($V$6:V881)</f>
        <v>4705.3320271761731</v>
      </c>
      <c r="AC881" s="47">
        <v>876</v>
      </c>
      <c r="AD881" s="74">
        <v>11</v>
      </c>
      <c r="AE881" s="74">
        <v>6</v>
      </c>
      <c r="AF881" s="73">
        <v>8</v>
      </c>
      <c r="AG881" s="72">
        <v>4772</v>
      </c>
      <c r="AH881" s="73">
        <v>13</v>
      </c>
      <c r="AI881" s="86">
        <v>3263.9753859207121</v>
      </c>
      <c r="AJ881" s="47" t="s">
        <v>117</v>
      </c>
      <c r="AM881" s="72">
        <f>AVERAGE($AG$6:AG881)</f>
        <v>9470.2534246575342</v>
      </c>
      <c r="AN881" s="73">
        <f>AVERAGE($AH$6:AH881)</f>
        <v>26.422374429223744</v>
      </c>
      <c r="AO881" s="47">
        <f>AVERAGE($AI$6:AI881)</f>
        <v>7925.101741279992</v>
      </c>
    </row>
    <row r="882" spans="3:41" x14ac:dyDescent="0.35">
      <c r="C882" s="49">
        <v>877</v>
      </c>
      <c r="D882" s="74">
        <v>15</v>
      </c>
      <c r="E882" s="74">
        <v>7</v>
      </c>
      <c r="F882" s="73">
        <v>31</v>
      </c>
      <c r="G882" s="72">
        <v>8059</v>
      </c>
      <c r="H882" s="73">
        <v>39</v>
      </c>
      <c r="I882" s="86">
        <v>6550.2634344231064</v>
      </c>
      <c r="J882" s="47" t="s">
        <v>117</v>
      </c>
      <c r="L882" s="72">
        <f>AVERAGE($G$6:G882)</f>
        <v>5536.4298745724063</v>
      </c>
      <c r="M882" s="73">
        <f>AVERAGE($H$6:H882)</f>
        <v>26.568985176738881</v>
      </c>
      <c r="N882" s="86">
        <f>AVERAGE($I$6:I882)</f>
        <v>3995.1230497331953</v>
      </c>
      <c r="P882" s="47">
        <v>877</v>
      </c>
      <c r="Q882" s="71">
        <v>12</v>
      </c>
      <c r="R882" s="72">
        <v>4</v>
      </c>
      <c r="S882" s="73">
        <v>30</v>
      </c>
      <c r="T882" s="72">
        <v>8888</v>
      </c>
      <c r="U882" s="73">
        <v>38</v>
      </c>
      <c r="V882" s="86">
        <v>7378.6064009923066</v>
      </c>
      <c r="W882" s="47" t="s">
        <v>117</v>
      </c>
      <c r="Y882" s="72">
        <f>AVERAGE($T$6:T882)</f>
        <v>6248.7867730900798</v>
      </c>
      <c r="Z882" s="73">
        <f>AVERAGE($U$6:U882)</f>
        <v>26.194982896237171</v>
      </c>
      <c r="AA882" s="86">
        <f>AVERAGE($V$6:V882)</f>
        <v>4708.3802305670697</v>
      </c>
      <c r="AC882" s="47">
        <v>877</v>
      </c>
      <c r="AD882" s="74">
        <v>12</v>
      </c>
      <c r="AE882" s="74">
        <v>4</v>
      </c>
      <c r="AF882" s="73">
        <v>19</v>
      </c>
      <c r="AG882" s="72">
        <v>9598</v>
      </c>
      <c r="AH882" s="73">
        <v>27</v>
      </c>
      <c r="AI882" s="86">
        <v>8046.4228464344706</v>
      </c>
      <c r="AJ882" s="47" t="s">
        <v>117</v>
      </c>
      <c r="AM882" s="72">
        <f>AVERAGE($AG$6:AG882)</f>
        <v>9470.3990877993165</v>
      </c>
      <c r="AN882" s="73">
        <f>AVERAGE($AH$6:AH882)</f>
        <v>26.423033067274801</v>
      </c>
      <c r="AO882" s="47">
        <f>AVERAGE($AI$6:AI882)</f>
        <v>7925.2400777738967</v>
      </c>
    </row>
    <row r="883" spans="3:41" x14ac:dyDescent="0.35">
      <c r="C883" s="49">
        <v>878</v>
      </c>
      <c r="D883" s="74">
        <v>17</v>
      </c>
      <c r="E883" s="74">
        <v>11</v>
      </c>
      <c r="F883" s="73">
        <v>6</v>
      </c>
      <c r="G883" s="72">
        <v>2807</v>
      </c>
      <c r="H883" s="73">
        <v>12</v>
      </c>
      <c r="I883" s="86">
        <v>1275.3933385544346</v>
      </c>
      <c r="J883" s="47" t="s">
        <v>117</v>
      </c>
      <c r="L883" s="72">
        <f>AVERAGE($G$6:G883)</f>
        <v>5533.3211845102505</v>
      </c>
      <c r="M883" s="73">
        <f>AVERAGE($H$6:H883)</f>
        <v>26.55239179954442</v>
      </c>
      <c r="N883" s="86">
        <f>AVERAGE($I$6:I883)</f>
        <v>3992.0254076931287</v>
      </c>
      <c r="P883" s="47">
        <v>878</v>
      </c>
      <c r="Q883" s="71">
        <v>8</v>
      </c>
      <c r="R883" s="72">
        <v>6</v>
      </c>
      <c r="S883" s="73">
        <v>21</v>
      </c>
      <c r="T883" s="72">
        <v>5512</v>
      </c>
      <c r="U883" s="73">
        <v>23</v>
      </c>
      <c r="V883" s="86">
        <v>4010.3225800160531</v>
      </c>
      <c r="W883" s="47" t="s">
        <v>117</v>
      </c>
      <c r="Y883" s="72">
        <f>AVERAGE($T$6:T883)</f>
        <v>6247.9476082004558</v>
      </c>
      <c r="Z883" s="73">
        <f>AVERAGE($U$6:U883)</f>
        <v>26.191343963553532</v>
      </c>
      <c r="AA883" s="86">
        <f>AVERAGE($V$6:V883)</f>
        <v>4707.5851762953716</v>
      </c>
      <c r="AC883" s="47">
        <v>878</v>
      </c>
      <c r="AD883" s="74">
        <v>11</v>
      </c>
      <c r="AE883" s="74">
        <v>1</v>
      </c>
      <c r="AF883" s="73">
        <v>4</v>
      </c>
      <c r="AG883" s="72">
        <v>4937</v>
      </c>
      <c r="AH883" s="73">
        <v>14</v>
      </c>
      <c r="AI883" s="86">
        <v>3331.1276957754876</v>
      </c>
      <c r="AJ883" s="47" t="s">
        <v>117</v>
      </c>
      <c r="AM883" s="72">
        <f>AVERAGE($AG$6:AG883)</f>
        <v>9465.2357630979495</v>
      </c>
      <c r="AN883" s="73">
        <f>AVERAGE($AH$6:AH883)</f>
        <v>26.408883826879272</v>
      </c>
      <c r="AO883" s="47">
        <f>AVERAGE($AI$6:AI883)</f>
        <v>7920.0076035347192</v>
      </c>
    </row>
    <row r="884" spans="3:41" x14ac:dyDescent="0.35">
      <c r="C884" s="49">
        <v>879</v>
      </c>
      <c r="D884" s="74">
        <v>10</v>
      </c>
      <c r="E884" s="74">
        <v>8</v>
      </c>
      <c r="F884" s="73">
        <v>26</v>
      </c>
      <c r="G884" s="72">
        <v>5896</v>
      </c>
      <c r="H884" s="73">
        <v>28</v>
      </c>
      <c r="I884" s="86">
        <v>4356.9214695305891</v>
      </c>
      <c r="J884" s="47" t="s">
        <v>117</v>
      </c>
      <c r="L884" s="72">
        <f>AVERAGE($G$6:G884)</f>
        <v>5533.7337883959044</v>
      </c>
      <c r="M884" s="73">
        <f>AVERAGE($H$6:H884)</f>
        <v>26.554038680318545</v>
      </c>
      <c r="N884" s="86">
        <f>AVERAGE($I$6:I884)</f>
        <v>3992.4405340433418</v>
      </c>
      <c r="P884" s="47">
        <v>879</v>
      </c>
      <c r="Q884" s="71">
        <v>13</v>
      </c>
      <c r="R884" s="72">
        <v>4</v>
      </c>
      <c r="S884" s="73">
        <v>35</v>
      </c>
      <c r="T884" s="72">
        <v>10268</v>
      </c>
      <c r="U884" s="73">
        <v>44</v>
      </c>
      <c r="V884" s="86">
        <v>8721.7068543931382</v>
      </c>
      <c r="W884" s="47" t="s">
        <v>117</v>
      </c>
      <c r="Y884" s="72">
        <f>AVERAGE($T$6:T884)</f>
        <v>6252.5210466439139</v>
      </c>
      <c r="Z884" s="73">
        <f>AVERAGE($U$6:U884)</f>
        <v>26.211604095563139</v>
      </c>
      <c r="AA884" s="86">
        <f>AVERAGE($V$6:V884)</f>
        <v>4712.1518676242658</v>
      </c>
      <c r="AC884" s="47">
        <v>879</v>
      </c>
      <c r="AD884" s="74">
        <v>14</v>
      </c>
      <c r="AE884" s="74">
        <v>5</v>
      </c>
      <c r="AF884" s="73">
        <v>23</v>
      </c>
      <c r="AG884" s="72">
        <v>11385</v>
      </c>
      <c r="AH884" s="73">
        <v>32</v>
      </c>
      <c r="AI884" s="86">
        <v>9837.8105313005744</v>
      </c>
      <c r="AJ884" s="47" t="s">
        <v>117</v>
      </c>
      <c r="AM884" s="72">
        <f>AVERAGE($AG$6:AG884)</f>
        <v>9467.4197952218437</v>
      </c>
      <c r="AN884" s="73">
        <f>AVERAGE($AH$6:AH884)</f>
        <v>26.415244596131966</v>
      </c>
      <c r="AO884" s="47">
        <f>AVERAGE($AI$6:AI884)</f>
        <v>7922.1894043626662</v>
      </c>
    </row>
    <row r="885" spans="3:41" x14ac:dyDescent="0.35">
      <c r="C885" s="49">
        <v>880</v>
      </c>
      <c r="D885" s="74">
        <v>9</v>
      </c>
      <c r="E885" s="74">
        <v>4</v>
      </c>
      <c r="F885" s="73">
        <v>12</v>
      </c>
      <c r="G885" s="72">
        <v>3548</v>
      </c>
      <c r="H885" s="73">
        <v>17</v>
      </c>
      <c r="I885" s="86">
        <v>2026.9725287262029</v>
      </c>
      <c r="J885" s="47" t="s">
        <v>117</v>
      </c>
      <c r="L885" s="72">
        <f>AVERAGE($G$6:G885)</f>
        <v>5531.477272727273</v>
      </c>
      <c r="M885" s="73">
        <f>AVERAGE($H$6:H885)</f>
        <v>26.543181818181818</v>
      </c>
      <c r="N885" s="86">
        <f>AVERAGE($I$6:I885)</f>
        <v>3990.2070476736635</v>
      </c>
      <c r="P885" s="47">
        <v>880</v>
      </c>
      <c r="Q885" s="71">
        <v>19</v>
      </c>
      <c r="R885" s="72">
        <v>8</v>
      </c>
      <c r="S885" s="73">
        <v>1</v>
      </c>
      <c r="T885" s="72">
        <v>3056</v>
      </c>
      <c r="U885" s="73">
        <v>12</v>
      </c>
      <c r="V885" s="86">
        <v>1481.9499439648871</v>
      </c>
      <c r="W885" s="47" t="s">
        <v>117</v>
      </c>
      <c r="Y885" s="72">
        <f>AVERAGE($T$6:T885)</f>
        <v>6248.8886363636366</v>
      </c>
      <c r="Z885" s="73">
        <f>AVERAGE($U$6:U885)</f>
        <v>26.195454545454545</v>
      </c>
      <c r="AA885" s="86">
        <f>AVERAGE($V$6:V885)</f>
        <v>4708.481183620107</v>
      </c>
      <c r="AC885" s="47">
        <v>880</v>
      </c>
      <c r="AD885" s="74">
        <v>14</v>
      </c>
      <c r="AE885" s="74">
        <v>5</v>
      </c>
      <c r="AF885" s="73">
        <v>13</v>
      </c>
      <c r="AG885" s="72">
        <v>7885</v>
      </c>
      <c r="AH885" s="73">
        <v>22</v>
      </c>
      <c r="AI885" s="86">
        <v>6339.4021181292828</v>
      </c>
      <c r="AJ885" s="47" t="s">
        <v>117</v>
      </c>
      <c r="AM885" s="72">
        <f>AVERAGE($AG$6:AG885)</f>
        <v>9465.6215909090915</v>
      </c>
      <c r="AN885" s="73">
        <f>AVERAGE($AH$6:AH885)</f>
        <v>26.410227272727273</v>
      </c>
      <c r="AO885" s="47">
        <f>AVERAGE($AI$6:AI885)</f>
        <v>7920.3907824464923</v>
      </c>
    </row>
    <row r="886" spans="3:41" x14ac:dyDescent="0.35">
      <c r="C886" s="49">
        <v>881</v>
      </c>
      <c r="D886" s="74">
        <v>10</v>
      </c>
      <c r="E886" s="74">
        <v>6</v>
      </c>
      <c r="F886" s="73">
        <v>19</v>
      </c>
      <c r="G886" s="72">
        <v>4822</v>
      </c>
      <c r="H886" s="73">
        <v>23</v>
      </c>
      <c r="I886" s="86">
        <v>3244.2875157727958</v>
      </c>
      <c r="J886" s="47" t="s">
        <v>117</v>
      </c>
      <c r="L886" s="72">
        <f>AVERAGE($G$6:G886)</f>
        <v>5530.6719636776388</v>
      </c>
      <c r="M886" s="73">
        <f>AVERAGE($H$6:H886)</f>
        <v>26.539160045402951</v>
      </c>
      <c r="N886" s="86">
        <f>AVERAGE($I$6:I886)</f>
        <v>3989.3603739711657</v>
      </c>
      <c r="P886" s="47">
        <v>881</v>
      </c>
      <c r="Q886" s="71">
        <v>7</v>
      </c>
      <c r="R886" s="72">
        <v>8</v>
      </c>
      <c r="S886" s="73">
        <v>20</v>
      </c>
      <c r="T886" s="72">
        <v>4666</v>
      </c>
      <c r="U886" s="73">
        <v>19</v>
      </c>
      <c r="V886" s="86">
        <v>3171.6757424559355</v>
      </c>
      <c r="W886" s="47" t="s">
        <v>117</v>
      </c>
      <c r="Y886" s="72">
        <f>AVERAGE($T$6:T886)</f>
        <v>6247.0919409761636</v>
      </c>
      <c r="Z886" s="73">
        <f>AVERAGE($U$6:U886)</f>
        <v>26.187287173666288</v>
      </c>
      <c r="AA886" s="86">
        <f>AVERAGE($V$6:V886)</f>
        <v>4706.7367960591946</v>
      </c>
      <c r="AC886" s="47">
        <v>881</v>
      </c>
      <c r="AD886" s="74">
        <v>16</v>
      </c>
      <c r="AE886" s="74">
        <v>3</v>
      </c>
      <c r="AF886" s="73">
        <v>0</v>
      </c>
      <c r="AG886" s="72">
        <v>4661</v>
      </c>
      <c r="AH886" s="73">
        <v>13</v>
      </c>
      <c r="AI886" s="86">
        <v>3090.3910300087364</v>
      </c>
      <c r="AJ886" s="47" t="s">
        <v>117</v>
      </c>
      <c r="AM886" s="72">
        <f>AVERAGE($AG$6:AG886)</f>
        <v>9460.1679909194099</v>
      </c>
      <c r="AN886" s="73">
        <f>AVERAGE($AH$6:AH886)</f>
        <v>26.3950056753689</v>
      </c>
      <c r="AO886" s="47">
        <f>AVERAGE($AI$6:AI886)</f>
        <v>7914.9083763710814</v>
      </c>
    </row>
    <row r="887" spans="3:41" x14ac:dyDescent="0.35">
      <c r="C887" s="49">
        <v>882</v>
      </c>
      <c r="D887" s="74">
        <v>19</v>
      </c>
      <c r="E887" s="74">
        <v>5</v>
      </c>
      <c r="F887" s="73">
        <v>14</v>
      </c>
      <c r="G887" s="72">
        <v>5785</v>
      </c>
      <c r="H887" s="73">
        <v>28</v>
      </c>
      <c r="I887" s="86">
        <v>4269.9007616266472</v>
      </c>
      <c r="J887" s="47" t="s">
        <v>117</v>
      </c>
      <c r="L887" s="72">
        <f>AVERAGE($G$6:G887)</f>
        <v>5530.9603174603171</v>
      </c>
      <c r="M887" s="73">
        <f>AVERAGE($H$6:H887)</f>
        <v>26.540816326530614</v>
      </c>
      <c r="N887" s="86">
        <f>AVERAGE($I$6:I887)</f>
        <v>3989.6784469730424</v>
      </c>
      <c r="P887" s="47">
        <v>882</v>
      </c>
      <c r="Q887" s="71">
        <v>14</v>
      </c>
      <c r="R887" s="72">
        <v>8</v>
      </c>
      <c r="S887" s="73">
        <v>32</v>
      </c>
      <c r="T887" s="72">
        <v>9036</v>
      </c>
      <c r="U887" s="73">
        <v>38</v>
      </c>
      <c r="V887" s="86">
        <v>7479.8616002324043</v>
      </c>
      <c r="W887" s="47" t="s">
        <v>117</v>
      </c>
      <c r="Y887" s="72">
        <f>AVERAGE($T$6:T887)</f>
        <v>6250.2539682539682</v>
      </c>
      <c r="Z887" s="73">
        <f>AVERAGE($U$6:U887)</f>
        <v>26.200680272108844</v>
      </c>
      <c r="AA887" s="86">
        <f>AVERAGE($V$6:V887)</f>
        <v>4709.88092849023</v>
      </c>
      <c r="AC887" s="47">
        <v>882</v>
      </c>
      <c r="AD887" s="74">
        <v>14</v>
      </c>
      <c r="AE887" s="74">
        <v>4</v>
      </c>
      <c r="AF887" s="73">
        <v>30</v>
      </c>
      <c r="AG887" s="72">
        <v>14148</v>
      </c>
      <c r="AH887" s="73">
        <v>40</v>
      </c>
      <c r="AI887" s="86">
        <v>12595.92886125724</v>
      </c>
      <c r="AJ887" s="47" t="s">
        <v>117</v>
      </c>
      <c r="AM887" s="72">
        <f>AVERAGE($AG$6:AG887)</f>
        <v>9465.4829931972781</v>
      </c>
      <c r="AN887" s="73">
        <f>AVERAGE($AH$6:AH887)</f>
        <v>26.410430839002267</v>
      </c>
      <c r="AO887" s="47">
        <f>AVERAGE($AI$6:AI887)</f>
        <v>7920.2156558324032</v>
      </c>
    </row>
    <row r="888" spans="3:41" x14ac:dyDescent="0.35">
      <c r="C888" s="49">
        <v>883</v>
      </c>
      <c r="D888" s="74">
        <v>13</v>
      </c>
      <c r="E888" s="74">
        <v>7</v>
      </c>
      <c r="F888" s="73">
        <v>35</v>
      </c>
      <c r="G888" s="72">
        <v>8459</v>
      </c>
      <c r="H888" s="73">
        <v>41</v>
      </c>
      <c r="I888" s="86">
        <v>6952.129289563457</v>
      </c>
      <c r="J888" s="47" t="s">
        <v>117</v>
      </c>
      <c r="L888" s="72">
        <f>AVERAGE($G$6:G888)</f>
        <v>5534.2763306908264</v>
      </c>
      <c r="M888" s="73">
        <f>AVERAGE($H$6:H888)</f>
        <v>26.557191392978481</v>
      </c>
      <c r="N888" s="86">
        <f>AVERAGE($I$6:I888)</f>
        <v>3993.0334309397358</v>
      </c>
      <c r="P888" s="47">
        <v>883</v>
      </c>
      <c r="Q888" s="71">
        <v>14</v>
      </c>
      <c r="R888" s="72">
        <v>3</v>
      </c>
      <c r="S888" s="73">
        <v>31</v>
      </c>
      <c r="T888" s="72">
        <v>9771</v>
      </c>
      <c r="U888" s="73">
        <v>42</v>
      </c>
      <c r="V888" s="86">
        <v>8215.0552278647156</v>
      </c>
      <c r="W888" s="47" t="s">
        <v>117</v>
      </c>
      <c r="Y888" s="72">
        <f>AVERAGE($T$6:T888)</f>
        <v>6254.2412231030576</v>
      </c>
      <c r="Z888" s="73">
        <f>AVERAGE($U$6:U888)</f>
        <v>26.218573046432617</v>
      </c>
      <c r="AA888" s="86">
        <f>AVERAGE($V$6:V888)</f>
        <v>4713.8505483083209</v>
      </c>
      <c r="AC888" s="47">
        <v>883</v>
      </c>
      <c r="AD888" s="74">
        <v>20</v>
      </c>
      <c r="AE888" s="74">
        <v>5</v>
      </c>
      <c r="AF888" s="73">
        <v>27</v>
      </c>
      <c r="AG888" s="72">
        <v>14885</v>
      </c>
      <c r="AH888" s="73">
        <v>42</v>
      </c>
      <c r="AI888" s="86">
        <v>13341.807520676854</v>
      </c>
      <c r="AJ888" s="47" t="s">
        <v>117</v>
      </c>
      <c r="AM888" s="72">
        <f>AVERAGE($AG$6:AG888)</f>
        <v>9471.6206115515288</v>
      </c>
      <c r="AN888" s="73">
        <f>AVERAGE($AH$6:AH888)</f>
        <v>26.428086070215176</v>
      </c>
      <c r="AO888" s="47">
        <f>AVERAGE($AI$6:AI888)</f>
        <v>7926.3556239692598</v>
      </c>
    </row>
    <row r="889" spans="3:41" x14ac:dyDescent="0.35">
      <c r="C889" s="49">
        <v>884</v>
      </c>
      <c r="D889" s="74">
        <v>16</v>
      </c>
      <c r="E889" s="74">
        <v>7</v>
      </c>
      <c r="F889" s="73">
        <v>31</v>
      </c>
      <c r="G889" s="72">
        <v>8259</v>
      </c>
      <c r="H889" s="73">
        <v>40</v>
      </c>
      <c r="I889" s="86">
        <v>6736.4403336572914</v>
      </c>
      <c r="J889" s="47" t="s">
        <v>117</v>
      </c>
      <c r="L889" s="72">
        <f>AVERAGE($G$6:G889)</f>
        <v>5537.3585972850678</v>
      </c>
      <c r="M889" s="73">
        <f>AVERAGE($H$6:H889)</f>
        <v>26.572398190045249</v>
      </c>
      <c r="N889" s="86">
        <f>AVERAGE($I$6:I889)</f>
        <v>3996.1368324133987</v>
      </c>
      <c r="P889" s="47">
        <v>884</v>
      </c>
      <c r="Q889" s="71">
        <v>9</v>
      </c>
      <c r="R889" s="72">
        <v>6</v>
      </c>
      <c r="S889" s="73">
        <v>25</v>
      </c>
      <c r="T889" s="72">
        <v>6662</v>
      </c>
      <c r="U889" s="73">
        <v>28</v>
      </c>
      <c r="V889" s="86">
        <v>5101.2107773279586</v>
      </c>
      <c r="W889" s="47" t="s">
        <v>117</v>
      </c>
      <c r="Y889" s="72">
        <f>AVERAGE($T$6:T889)</f>
        <v>6254.7024886877825</v>
      </c>
      <c r="Z889" s="73">
        <f>AVERAGE($U$6:U889)</f>
        <v>26.220588235294116</v>
      </c>
      <c r="AA889" s="86">
        <f>AVERAGE($V$6:V889)</f>
        <v>4714.2887386126413</v>
      </c>
      <c r="AC889" s="47">
        <v>884</v>
      </c>
      <c r="AD889" s="74">
        <v>21</v>
      </c>
      <c r="AE889" s="74">
        <v>4</v>
      </c>
      <c r="AF889" s="73">
        <v>29</v>
      </c>
      <c r="AG889" s="72">
        <v>16248</v>
      </c>
      <c r="AH889" s="73">
        <v>46</v>
      </c>
      <c r="AI889" s="86">
        <v>14698.827054671388</v>
      </c>
      <c r="AJ889" s="47" t="s">
        <v>117</v>
      </c>
      <c r="AM889" s="72">
        <f>AVERAGE($AG$6:AG889)</f>
        <v>9479.2861990950223</v>
      </c>
      <c r="AN889" s="73">
        <f>AVERAGE($AH$6:AH889)</f>
        <v>26.450226244343892</v>
      </c>
      <c r="AO889" s="47">
        <f>AVERAGE($AI$6:AI889)</f>
        <v>7934.0167907460718</v>
      </c>
    </row>
    <row r="890" spans="3:41" x14ac:dyDescent="0.35">
      <c r="C890" s="49">
        <v>885</v>
      </c>
      <c r="D890" s="74">
        <v>12</v>
      </c>
      <c r="E890" s="74">
        <v>6</v>
      </c>
      <c r="F890" s="73">
        <v>13</v>
      </c>
      <c r="G890" s="72">
        <v>4022</v>
      </c>
      <c r="H890" s="73">
        <v>19</v>
      </c>
      <c r="I890" s="86">
        <v>2497.8991653265948</v>
      </c>
      <c r="J890" s="47" t="s">
        <v>117</v>
      </c>
      <c r="L890" s="72">
        <f>AVERAGE($G$6:G890)</f>
        <v>5535.6463276836157</v>
      </c>
      <c r="M890" s="73">
        <f>AVERAGE($H$6:H890)</f>
        <v>26.563841807909604</v>
      </c>
      <c r="N890" s="86">
        <f>AVERAGE($I$6:I890)</f>
        <v>3994.4439084957862</v>
      </c>
      <c r="P890" s="47">
        <v>885</v>
      </c>
      <c r="Q890" s="71">
        <v>11</v>
      </c>
      <c r="R890" s="72">
        <v>7</v>
      </c>
      <c r="S890" s="73">
        <v>17</v>
      </c>
      <c r="T890" s="72">
        <v>5089</v>
      </c>
      <c r="U890" s="73">
        <v>21</v>
      </c>
      <c r="V890" s="86">
        <v>3594.056951683322</v>
      </c>
      <c r="W890" s="47" t="s">
        <v>117</v>
      </c>
      <c r="Y890" s="72">
        <f>AVERAGE($T$6:T890)</f>
        <v>6253.385310734463</v>
      </c>
      <c r="Z890" s="73">
        <f>AVERAGE($U$6:U890)</f>
        <v>26.214689265536723</v>
      </c>
      <c r="AA890" s="86">
        <f>AVERAGE($V$6:V890)</f>
        <v>4713.0229399833424</v>
      </c>
      <c r="AC890" s="47">
        <v>885</v>
      </c>
      <c r="AD890" s="74">
        <v>20</v>
      </c>
      <c r="AE890" s="74">
        <v>6</v>
      </c>
      <c r="AF890" s="73">
        <v>32</v>
      </c>
      <c r="AG890" s="72">
        <v>16322</v>
      </c>
      <c r="AH890" s="73">
        <v>46</v>
      </c>
      <c r="AI890" s="86">
        <v>14805.974640974902</v>
      </c>
      <c r="AJ890" s="47" t="s">
        <v>117</v>
      </c>
      <c r="AM890" s="72">
        <f>AVERAGE($AG$6:AG890)</f>
        <v>9487.0180790960458</v>
      </c>
      <c r="AN890" s="73">
        <f>AVERAGE($AH$6:AH890)</f>
        <v>26.47231638418079</v>
      </c>
      <c r="AO890" s="47">
        <f>AVERAGE($AI$6:AI890)</f>
        <v>7941.7817148706235</v>
      </c>
    </row>
    <row r="891" spans="3:41" x14ac:dyDescent="0.35">
      <c r="C891" s="49">
        <v>886</v>
      </c>
      <c r="D891" s="74">
        <v>18</v>
      </c>
      <c r="E891" s="74">
        <v>9</v>
      </c>
      <c r="F891" s="73">
        <v>33</v>
      </c>
      <c r="G891" s="72">
        <v>8733</v>
      </c>
      <c r="H891" s="73">
        <v>42</v>
      </c>
      <c r="I891" s="86">
        <v>7241.3220491782631</v>
      </c>
      <c r="J891" s="47" t="s">
        <v>117</v>
      </c>
      <c r="L891" s="72">
        <f>AVERAGE($G$6:G891)</f>
        <v>5539.2550790067717</v>
      </c>
      <c r="M891" s="73">
        <f>AVERAGE($H$6:H891)</f>
        <v>26.581264108352144</v>
      </c>
      <c r="N891" s="86">
        <f>AVERAGE($I$6:I891)</f>
        <v>3998.1085565101007</v>
      </c>
      <c r="P891" s="47">
        <v>886</v>
      </c>
      <c r="Q891" s="71">
        <v>18</v>
      </c>
      <c r="R891" s="72">
        <v>11</v>
      </c>
      <c r="S891" s="73">
        <v>31</v>
      </c>
      <c r="T891" s="72">
        <v>9147</v>
      </c>
      <c r="U891" s="73">
        <v>38</v>
      </c>
      <c r="V891" s="86">
        <v>7596.6427442206214</v>
      </c>
      <c r="W891" s="47" t="s">
        <v>117</v>
      </c>
      <c r="Y891" s="72">
        <f>AVERAGE($T$6:T891)</f>
        <v>6256.6512415349889</v>
      </c>
      <c r="Z891" s="73">
        <f>AVERAGE($U$6:U891)</f>
        <v>26.227990970654627</v>
      </c>
      <c r="AA891" s="86">
        <f>AVERAGE($V$6:V891)</f>
        <v>4716.2775898752589</v>
      </c>
      <c r="AC891" s="47">
        <v>886</v>
      </c>
      <c r="AD891" s="74">
        <v>20</v>
      </c>
      <c r="AE891" s="74">
        <v>4</v>
      </c>
      <c r="AF891" s="73">
        <v>29</v>
      </c>
      <c r="AG891" s="72">
        <v>15898</v>
      </c>
      <c r="AH891" s="73">
        <v>45</v>
      </c>
      <c r="AI891" s="86">
        <v>14329.298433937691</v>
      </c>
      <c r="AJ891" s="47" t="s">
        <v>117</v>
      </c>
      <c r="AM891" s="72">
        <f>AVERAGE($AG$6:AG891)</f>
        <v>9494.2539503385997</v>
      </c>
      <c r="AN891" s="73">
        <f>AVERAGE($AH$6:AH891)</f>
        <v>26.493227990970656</v>
      </c>
      <c r="AO891" s="47">
        <f>AVERAGE($AI$6:AI891)</f>
        <v>7948.9911016867272</v>
      </c>
    </row>
    <row r="892" spans="3:41" x14ac:dyDescent="0.35">
      <c r="C892" s="49">
        <v>887</v>
      </c>
      <c r="D892" s="74">
        <v>16</v>
      </c>
      <c r="E892" s="74">
        <v>7</v>
      </c>
      <c r="F892" s="73">
        <v>29</v>
      </c>
      <c r="G892" s="72">
        <v>7859</v>
      </c>
      <c r="H892" s="73">
        <v>38</v>
      </c>
      <c r="I892" s="86">
        <v>6341.7482344471882</v>
      </c>
      <c r="J892" s="47" t="s">
        <v>117</v>
      </c>
      <c r="L892" s="72">
        <f>AVERAGE($G$6:G892)</f>
        <v>5541.8703494926722</v>
      </c>
      <c r="M892" s="73">
        <f>AVERAGE($H$6:H892)</f>
        <v>26.594137542277338</v>
      </c>
      <c r="N892" s="86">
        <f>AVERAGE($I$6:I892)</f>
        <v>4000.7507658426111</v>
      </c>
      <c r="P892" s="47">
        <v>887</v>
      </c>
      <c r="Q892" s="71">
        <v>13</v>
      </c>
      <c r="R892" s="72">
        <v>5</v>
      </c>
      <c r="S892" s="73">
        <v>22</v>
      </c>
      <c r="T892" s="72">
        <v>7085</v>
      </c>
      <c r="U892" s="73">
        <v>30</v>
      </c>
      <c r="V892" s="86">
        <v>5489.0908140115725</v>
      </c>
      <c r="W892" s="47" t="s">
        <v>117</v>
      </c>
      <c r="Y892" s="72">
        <f>AVERAGE($T$6:T892)</f>
        <v>6257.5851183765499</v>
      </c>
      <c r="Z892" s="73">
        <f>AVERAGE($U$6:U892)</f>
        <v>26.232243517474632</v>
      </c>
      <c r="AA892" s="86">
        <f>AVERAGE($V$6:V892)</f>
        <v>4717.1488561933384</v>
      </c>
      <c r="AC892" s="47">
        <v>887</v>
      </c>
      <c r="AD892" s="74">
        <v>12</v>
      </c>
      <c r="AE892" s="74">
        <v>5</v>
      </c>
      <c r="AF892" s="73">
        <v>29</v>
      </c>
      <c r="AG892" s="72">
        <v>12785</v>
      </c>
      <c r="AH892" s="73">
        <v>36</v>
      </c>
      <c r="AI892" s="86">
        <v>11326.291756602017</v>
      </c>
      <c r="AJ892" s="47" t="s">
        <v>117</v>
      </c>
      <c r="AM892" s="72">
        <f>AVERAGE($AG$6:AG892)</f>
        <v>9497.9639233370908</v>
      </c>
      <c r="AN892" s="73">
        <f>AVERAGE($AH$6:AH892)</f>
        <v>26.503945885005638</v>
      </c>
      <c r="AO892" s="47">
        <f>AVERAGE($AI$6:AI892)</f>
        <v>7952.7986559763722</v>
      </c>
    </row>
    <row r="893" spans="3:41" x14ac:dyDescent="0.35">
      <c r="C893" s="49">
        <v>888</v>
      </c>
      <c r="D893" s="74">
        <v>17</v>
      </c>
      <c r="E893" s="74">
        <v>7</v>
      </c>
      <c r="F893" s="73">
        <v>0</v>
      </c>
      <c r="G893" s="72">
        <v>2259</v>
      </c>
      <c r="H893" s="73">
        <v>10</v>
      </c>
      <c r="I893" s="86">
        <v>742.99709599479525</v>
      </c>
      <c r="J893" s="47" t="s">
        <v>117</v>
      </c>
      <c r="L893" s="72">
        <f>AVERAGE($G$6:G893)</f>
        <v>5538.1734234234236</v>
      </c>
      <c r="M893" s="73">
        <f>AVERAGE($H$6:H893)</f>
        <v>26.57545045045045</v>
      </c>
      <c r="N893" s="86">
        <f>AVERAGE($I$6:I893)</f>
        <v>3997.0821243225123</v>
      </c>
      <c r="P893" s="47">
        <v>888</v>
      </c>
      <c r="Q893" s="71">
        <v>11</v>
      </c>
      <c r="R893" s="72">
        <v>12</v>
      </c>
      <c r="S893" s="73">
        <v>5</v>
      </c>
      <c r="T893" s="72">
        <v>1364</v>
      </c>
      <c r="U893" s="73">
        <v>4</v>
      </c>
      <c r="V893" s="86">
        <v>-159.79451720255474</v>
      </c>
      <c r="W893" s="47" t="s">
        <v>117</v>
      </c>
      <c r="Y893" s="72">
        <f>AVERAGE($T$6:T893)</f>
        <v>6252.0743243243242</v>
      </c>
      <c r="Z893" s="73">
        <f>AVERAGE($U$6:U893)</f>
        <v>26.207207207207208</v>
      </c>
      <c r="AA893" s="86">
        <f>AVERAGE($V$6:V893)</f>
        <v>4711.6568028449192</v>
      </c>
      <c r="AC893" s="47">
        <v>888</v>
      </c>
      <c r="AD893" s="74">
        <v>18</v>
      </c>
      <c r="AE893" s="74">
        <v>4</v>
      </c>
      <c r="AF893" s="73">
        <v>23</v>
      </c>
      <c r="AG893" s="72">
        <v>13098</v>
      </c>
      <c r="AH893" s="73">
        <v>37</v>
      </c>
      <c r="AI893" s="86">
        <v>11555.81319687318</v>
      </c>
      <c r="AJ893" s="47" t="s">
        <v>117</v>
      </c>
      <c r="AM893" s="72">
        <f>AVERAGE($AG$6:AG893)</f>
        <v>9502.0180180180178</v>
      </c>
      <c r="AN893" s="73">
        <f>AVERAGE($AH$6:AH893)</f>
        <v>26.515765765765767</v>
      </c>
      <c r="AO893" s="47">
        <f>AVERAGE($AI$6:AI893)</f>
        <v>7956.8561047836884</v>
      </c>
    </row>
    <row r="894" spans="3:41" x14ac:dyDescent="0.35">
      <c r="C894" s="49">
        <v>889</v>
      </c>
      <c r="D894" s="74">
        <v>19</v>
      </c>
      <c r="E894" s="74">
        <v>6</v>
      </c>
      <c r="F894" s="73">
        <v>1</v>
      </c>
      <c r="G894" s="72">
        <v>3022</v>
      </c>
      <c r="H894" s="73">
        <v>14</v>
      </c>
      <c r="I894" s="86">
        <v>1477.7240441899032</v>
      </c>
      <c r="J894" s="47" t="s">
        <v>117</v>
      </c>
      <c r="L894" s="72">
        <f>AVERAGE($G$6:G894)</f>
        <v>5535.3430821147358</v>
      </c>
      <c r="M894" s="73">
        <f>AVERAGE($H$6:H894)</f>
        <v>26.561304836895388</v>
      </c>
      <c r="N894" s="86">
        <f>AVERAGE($I$6:I894)</f>
        <v>3994.2482007228127</v>
      </c>
      <c r="P894" s="47">
        <v>889</v>
      </c>
      <c r="Q894" s="71">
        <v>11</v>
      </c>
      <c r="R894" s="72">
        <v>7</v>
      </c>
      <c r="S894" s="73">
        <v>26</v>
      </c>
      <c r="T894" s="72">
        <v>7159</v>
      </c>
      <c r="U894" s="73">
        <v>30</v>
      </c>
      <c r="V894" s="86">
        <v>5567.5153701870458</v>
      </c>
      <c r="W894" s="47" t="s">
        <v>117</v>
      </c>
      <c r="Y894" s="72">
        <f>AVERAGE($T$6:T894)</f>
        <v>6253.0944881889764</v>
      </c>
      <c r="Z894" s="73">
        <f>AVERAGE($U$6:U894)</f>
        <v>26.211473565804276</v>
      </c>
      <c r="AA894" s="86">
        <f>AVERAGE($V$6:V894)</f>
        <v>4712.6195233931103</v>
      </c>
      <c r="AC894" s="47">
        <v>889</v>
      </c>
      <c r="AD894" s="74">
        <v>15</v>
      </c>
      <c r="AE894" s="74">
        <v>6</v>
      </c>
      <c r="AF894" s="73">
        <v>24</v>
      </c>
      <c r="AG894" s="72">
        <v>11772</v>
      </c>
      <c r="AH894" s="73">
        <v>33</v>
      </c>
      <c r="AI894" s="86">
        <v>10254.397867879958</v>
      </c>
      <c r="AJ894" s="47" t="s">
        <v>117</v>
      </c>
      <c r="AM894" s="72">
        <f>AVERAGE($AG$6:AG894)</f>
        <v>9504.5714285714294</v>
      </c>
      <c r="AN894" s="73">
        <f>AVERAGE($AH$6:AH894)</f>
        <v>26.523059617547805</v>
      </c>
      <c r="AO894" s="47">
        <f>AVERAGE($AI$6:AI894)</f>
        <v>7959.4405162157427</v>
      </c>
    </row>
    <row r="895" spans="3:41" x14ac:dyDescent="0.35">
      <c r="C895" s="49">
        <v>890</v>
      </c>
      <c r="D895" s="74">
        <v>9</v>
      </c>
      <c r="E895" s="74">
        <v>3</v>
      </c>
      <c r="F895" s="73">
        <v>0</v>
      </c>
      <c r="G895" s="72">
        <v>1311</v>
      </c>
      <c r="H895" s="73">
        <v>6</v>
      </c>
      <c r="I895" s="86">
        <v>-252.05848998522492</v>
      </c>
      <c r="J895" s="47" t="s">
        <v>117</v>
      </c>
      <c r="L895" s="72">
        <f>AVERAGE($G$6:G895)</f>
        <v>5530.5966292134835</v>
      </c>
      <c r="M895" s="73">
        <f>AVERAGE($H$6:H895)</f>
        <v>26.538202247191013</v>
      </c>
      <c r="N895" s="86">
        <f>AVERAGE($I$6:I895)</f>
        <v>3989.4770696096575</v>
      </c>
      <c r="P895" s="47">
        <v>890</v>
      </c>
      <c r="Q895" s="71">
        <v>13</v>
      </c>
      <c r="R895" s="72">
        <v>6</v>
      </c>
      <c r="S895" s="73">
        <v>9</v>
      </c>
      <c r="T895" s="72">
        <v>3902</v>
      </c>
      <c r="U895" s="73">
        <v>16</v>
      </c>
      <c r="V895" s="86">
        <v>2394.6301513640292</v>
      </c>
      <c r="W895" s="47" t="s">
        <v>117</v>
      </c>
      <c r="Y895" s="72">
        <f>AVERAGE($T$6:T895)</f>
        <v>6250.4528089887644</v>
      </c>
      <c r="Z895" s="73">
        <f>AVERAGE($U$6:U895)</f>
        <v>26.2</v>
      </c>
      <c r="AA895" s="86">
        <f>AVERAGE($V$6:V895)</f>
        <v>4710.0150409526277</v>
      </c>
      <c r="AC895" s="47">
        <v>890</v>
      </c>
      <c r="AD895" s="74">
        <v>11</v>
      </c>
      <c r="AE895" s="74">
        <v>7</v>
      </c>
      <c r="AF895" s="73">
        <v>14</v>
      </c>
      <c r="AG895" s="72">
        <v>6559</v>
      </c>
      <c r="AH895" s="73">
        <v>18</v>
      </c>
      <c r="AI895" s="86">
        <v>5060.7017868723287</v>
      </c>
      <c r="AJ895" s="47" t="s">
        <v>117</v>
      </c>
      <c r="AM895" s="72">
        <f>AVERAGE($AG$6:AG895)</f>
        <v>9501.2617977528098</v>
      </c>
      <c r="AN895" s="73">
        <f>AVERAGE($AH$6:AH895)</f>
        <v>26.513483146067415</v>
      </c>
      <c r="AO895" s="47">
        <f>AVERAGE($AI$6:AI895)</f>
        <v>7956.1835064074912</v>
      </c>
    </row>
    <row r="896" spans="3:41" x14ac:dyDescent="0.35">
      <c r="C896" s="49">
        <v>891</v>
      </c>
      <c r="D896" s="74">
        <v>18</v>
      </c>
      <c r="E896" s="74">
        <v>5</v>
      </c>
      <c r="F896" s="73">
        <v>28</v>
      </c>
      <c r="G896" s="72">
        <v>8385</v>
      </c>
      <c r="H896" s="73">
        <v>41</v>
      </c>
      <c r="I896" s="86">
        <v>6846.4620313574469</v>
      </c>
      <c r="J896" s="47" t="s">
        <v>117</v>
      </c>
      <c r="L896" s="72">
        <f>AVERAGE($G$6:G896)</f>
        <v>5533.8002244668914</v>
      </c>
      <c r="M896" s="73">
        <f>AVERAGE($H$6:H896)</f>
        <v>26.554433221099888</v>
      </c>
      <c r="N896" s="86">
        <f>AVERAGE($I$6:I896)</f>
        <v>3992.6835622715521</v>
      </c>
      <c r="P896" s="47">
        <v>891</v>
      </c>
      <c r="Q896" s="71">
        <v>13</v>
      </c>
      <c r="R896" s="72">
        <v>5</v>
      </c>
      <c r="S896" s="73">
        <v>23</v>
      </c>
      <c r="T896" s="72">
        <v>7315</v>
      </c>
      <c r="U896" s="73">
        <v>31</v>
      </c>
      <c r="V896" s="86">
        <v>5752.1604343707286</v>
      </c>
      <c r="W896" s="47" t="s">
        <v>117</v>
      </c>
      <c r="Y896" s="72">
        <f>AVERAGE($T$6:T896)</f>
        <v>6251.6475869809201</v>
      </c>
      <c r="Z896" s="73">
        <f>AVERAGE($U$6:U896)</f>
        <v>26.205387205387204</v>
      </c>
      <c r="AA896" s="86">
        <f>AVERAGE($V$6:V896)</f>
        <v>4711.1846766354765</v>
      </c>
      <c r="AC896" s="47">
        <v>891</v>
      </c>
      <c r="AD896" s="74">
        <v>16</v>
      </c>
      <c r="AE896" s="74">
        <v>9</v>
      </c>
      <c r="AF896" s="73">
        <v>14</v>
      </c>
      <c r="AG896" s="72">
        <v>7683</v>
      </c>
      <c r="AH896" s="73">
        <v>21</v>
      </c>
      <c r="AI896" s="86">
        <v>6125.9124853746243</v>
      </c>
      <c r="AJ896" s="47" t="s">
        <v>117</v>
      </c>
      <c r="AM896" s="72">
        <f>AVERAGE($AG$6:AG896)</f>
        <v>9499.2210998877672</v>
      </c>
      <c r="AN896" s="73">
        <f>AVERAGE($AH$6:AH896)</f>
        <v>26.50729517396184</v>
      </c>
      <c r="AO896" s="47">
        <f>AVERAGE($AI$6:AI896)</f>
        <v>7954.1293301773767</v>
      </c>
    </row>
    <row r="897" spans="3:41" x14ac:dyDescent="0.35">
      <c r="C897" s="49">
        <v>892</v>
      </c>
      <c r="D897" s="74">
        <v>18</v>
      </c>
      <c r="E897" s="74">
        <v>9</v>
      </c>
      <c r="F897" s="73">
        <v>24</v>
      </c>
      <c r="G897" s="72">
        <v>6933</v>
      </c>
      <c r="H897" s="73">
        <v>33</v>
      </c>
      <c r="I897" s="86">
        <v>5356.0326412255081</v>
      </c>
      <c r="J897" s="47" t="s">
        <v>117</v>
      </c>
      <c r="L897" s="72">
        <f>AVERAGE($G$6:G897)</f>
        <v>5535.3688340807175</v>
      </c>
      <c r="M897" s="73">
        <f>AVERAGE($H$6:H897)</f>
        <v>26.561659192825111</v>
      </c>
      <c r="N897" s="86">
        <f>AVERAGE($I$6:I897)</f>
        <v>3994.2119805215002</v>
      </c>
      <c r="P897" s="47">
        <v>892</v>
      </c>
      <c r="Q897" s="71">
        <v>15</v>
      </c>
      <c r="R897" s="72">
        <v>9</v>
      </c>
      <c r="S897" s="73">
        <v>33</v>
      </c>
      <c r="T897" s="72">
        <v>9303</v>
      </c>
      <c r="U897" s="73">
        <v>39</v>
      </c>
      <c r="V897" s="86">
        <v>7834.2224421807487</v>
      </c>
      <c r="W897" s="47" t="s">
        <v>117</v>
      </c>
      <c r="Y897" s="72">
        <f>AVERAGE($T$6:T897)</f>
        <v>6255.0683856502246</v>
      </c>
      <c r="Z897" s="73">
        <f>AVERAGE($U$6:U897)</f>
        <v>26.219730941704036</v>
      </c>
      <c r="AA897" s="86">
        <f>AVERAGE($V$6:V897)</f>
        <v>4714.6858400497649</v>
      </c>
      <c r="AC897" s="47">
        <v>892</v>
      </c>
      <c r="AD897" s="74">
        <v>15</v>
      </c>
      <c r="AE897" s="74">
        <v>5</v>
      </c>
      <c r="AF897" s="73">
        <v>5</v>
      </c>
      <c r="AG897" s="72">
        <v>5435</v>
      </c>
      <c r="AH897" s="73">
        <v>15</v>
      </c>
      <c r="AI897" s="86">
        <v>3893.1967746952801</v>
      </c>
      <c r="AJ897" s="47" t="s">
        <v>117</v>
      </c>
      <c r="AM897" s="72">
        <f>AVERAGE($AG$6:AG897)</f>
        <v>9494.6647982062786</v>
      </c>
      <c r="AN897" s="73">
        <f>AVERAGE($AH$6:AH897)</f>
        <v>26.494394618834082</v>
      </c>
      <c r="AO897" s="47">
        <f>AVERAGE($AI$6:AI897)</f>
        <v>7949.5767152048629</v>
      </c>
    </row>
    <row r="898" spans="3:41" x14ac:dyDescent="0.35">
      <c r="C898" s="49">
        <v>893</v>
      </c>
      <c r="D898" s="74">
        <v>12</v>
      </c>
      <c r="E898" s="74">
        <v>5</v>
      </c>
      <c r="F898" s="73">
        <v>0</v>
      </c>
      <c r="G898" s="72">
        <v>1585</v>
      </c>
      <c r="H898" s="73">
        <v>7</v>
      </c>
      <c r="I898" s="86">
        <v>22.889454628967997</v>
      </c>
      <c r="J898" s="47" t="s">
        <v>117</v>
      </c>
      <c r="L898" s="72">
        <f>AVERAGE($G$6:G898)</f>
        <v>5530.9451287793954</v>
      </c>
      <c r="M898" s="73">
        <f>AVERAGE($H$6:H898)</f>
        <v>26.539753639417693</v>
      </c>
      <c r="N898" s="86">
        <f>AVERAGE($I$6:I898)</f>
        <v>3989.7648108396497</v>
      </c>
      <c r="P898" s="47">
        <v>893</v>
      </c>
      <c r="Q898" s="71">
        <v>18</v>
      </c>
      <c r="R898" s="72">
        <v>3</v>
      </c>
      <c r="S898" s="73">
        <v>28</v>
      </c>
      <c r="T898" s="72">
        <v>10001</v>
      </c>
      <c r="U898" s="73">
        <v>43</v>
      </c>
      <c r="V898" s="86">
        <v>8460.045620660625</v>
      </c>
      <c r="W898" s="47" t="s">
        <v>117</v>
      </c>
      <c r="Y898" s="72">
        <f>AVERAGE($T$6:T898)</f>
        <v>6259.2631578947367</v>
      </c>
      <c r="Z898" s="73">
        <f>AVERAGE($U$6:U898)</f>
        <v>26.238521836506159</v>
      </c>
      <c r="AA898" s="86">
        <f>AVERAGE($V$6:V898)</f>
        <v>4718.8799719429453</v>
      </c>
      <c r="AC898" s="47">
        <v>893</v>
      </c>
      <c r="AD898" s="74">
        <v>10</v>
      </c>
      <c r="AE898" s="74">
        <v>2</v>
      </c>
      <c r="AF898" s="73">
        <v>8</v>
      </c>
      <c r="AG898" s="72">
        <v>5674</v>
      </c>
      <c r="AH898" s="73">
        <v>16</v>
      </c>
      <c r="AI898" s="86">
        <v>4136.8126417059639</v>
      </c>
      <c r="AJ898" s="47" t="s">
        <v>117</v>
      </c>
      <c r="AM898" s="72">
        <f>AVERAGE($AG$6:AG898)</f>
        <v>9490.3863381858901</v>
      </c>
      <c r="AN898" s="73">
        <f>AVERAGE($AH$6:AH898)</f>
        <v>26.482642777155654</v>
      </c>
      <c r="AO898" s="47">
        <f>AVERAGE($AI$6:AI898)</f>
        <v>7945.3071025805639</v>
      </c>
    </row>
    <row r="899" spans="3:41" x14ac:dyDescent="0.35">
      <c r="C899" s="49">
        <v>894</v>
      </c>
      <c r="D899" s="74">
        <v>14</v>
      </c>
      <c r="E899" s="74">
        <v>10</v>
      </c>
      <c r="F899" s="73">
        <v>9</v>
      </c>
      <c r="G899" s="72">
        <v>2970</v>
      </c>
      <c r="H899" s="73">
        <v>13</v>
      </c>
      <c r="I899" s="86">
        <v>1454.8413082131176</v>
      </c>
      <c r="J899" s="47" t="s">
        <v>117</v>
      </c>
      <c r="L899" s="72">
        <f>AVERAGE($G$6:G899)</f>
        <v>5528.080536912752</v>
      </c>
      <c r="M899" s="73">
        <f>AVERAGE($H$6:H899)</f>
        <v>26.524608501118568</v>
      </c>
      <c r="N899" s="86">
        <f>AVERAGE($I$6:I899)</f>
        <v>3986.9293259373831</v>
      </c>
      <c r="P899" s="47">
        <v>894</v>
      </c>
      <c r="Q899" s="71">
        <v>13</v>
      </c>
      <c r="R899" s="72">
        <v>8</v>
      </c>
      <c r="S899" s="73">
        <v>20</v>
      </c>
      <c r="T899" s="72">
        <v>6046</v>
      </c>
      <c r="U899" s="73">
        <v>25</v>
      </c>
      <c r="V899" s="86">
        <v>4499.7612352191873</v>
      </c>
      <c r="W899" s="47" t="s">
        <v>117</v>
      </c>
      <c r="Y899" s="72">
        <f>AVERAGE($T$6:T899)</f>
        <v>6259.0246085011186</v>
      </c>
      <c r="Z899" s="73">
        <f>AVERAGE($U$6:U899)</f>
        <v>26.237136465324383</v>
      </c>
      <c r="AA899" s="86">
        <f>AVERAGE($V$6:V899)</f>
        <v>4718.6348726848655</v>
      </c>
      <c r="AC899" s="47">
        <v>894</v>
      </c>
      <c r="AD899" s="74">
        <v>21</v>
      </c>
      <c r="AE899" s="74">
        <v>9</v>
      </c>
      <c r="AF899" s="73">
        <v>18</v>
      </c>
      <c r="AG899" s="72">
        <v>10833</v>
      </c>
      <c r="AH899" s="73">
        <v>30</v>
      </c>
      <c r="AI899" s="86">
        <v>9274.4406454480886</v>
      </c>
      <c r="AJ899" s="47" t="s">
        <v>117</v>
      </c>
      <c r="AM899" s="72">
        <f>AVERAGE($AG$6:AG899)</f>
        <v>9491.8881431767331</v>
      </c>
      <c r="AN899" s="73">
        <f>AVERAGE($AH$6:AH899)</f>
        <v>26.486577181208055</v>
      </c>
      <c r="AO899" s="47">
        <f>AVERAGE($AI$6:AI899)</f>
        <v>7946.7938291385817</v>
      </c>
    </row>
    <row r="900" spans="3:41" x14ac:dyDescent="0.35">
      <c r="C900" s="49">
        <v>895</v>
      </c>
      <c r="D900" s="74">
        <v>16</v>
      </c>
      <c r="E900" s="74">
        <v>3</v>
      </c>
      <c r="F900" s="73">
        <v>3</v>
      </c>
      <c r="G900" s="72">
        <v>3311</v>
      </c>
      <c r="H900" s="73">
        <v>16</v>
      </c>
      <c r="I900" s="86">
        <v>1730.3141837389605</v>
      </c>
      <c r="J900" s="47" t="s">
        <v>117</v>
      </c>
      <c r="L900" s="72">
        <f>AVERAGE($G$6:G900)</f>
        <v>5525.6033519553075</v>
      </c>
      <c r="M900" s="73">
        <f>AVERAGE($H$6:H900)</f>
        <v>26.512849162011172</v>
      </c>
      <c r="N900" s="86">
        <f>AVERAGE($I$6:I900)</f>
        <v>3984.4079682366028</v>
      </c>
      <c r="P900" s="47">
        <v>895</v>
      </c>
      <c r="Q900" s="71">
        <v>15</v>
      </c>
      <c r="R900" s="72">
        <v>4</v>
      </c>
      <c r="S900" s="73">
        <v>8</v>
      </c>
      <c r="T900" s="72">
        <v>4518</v>
      </c>
      <c r="U900" s="73">
        <v>19</v>
      </c>
      <c r="V900" s="86">
        <v>2956.9388970064342</v>
      </c>
      <c r="W900" s="47" t="s">
        <v>117</v>
      </c>
      <c r="Y900" s="72">
        <f>AVERAGE($T$6:T900)</f>
        <v>6257.0793296089387</v>
      </c>
      <c r="Z900" s="73">
        <f>AVERAGE($U$6:U900)</f>
        <v>26.229050279329609</v>
      </c>
      <c r="AA900" s="86">
        <f>AVERAGE($V$6:V900)</f>
        <v>4716.6664972930457</v>
      </c>
      <c r="AC900" s="47">
        <v>895</v>
      </c>
      <c r="AD900" s="74">
        <v>21</v>
      </c>
      <c r="AE900" s="74">
        <v>8</v>
      </c>
      <c r="AF900" s="73">
        <v>16</v>
      </c>
      <c r="AG900" s="72">
        <v>10446</v>
      </c>
      <c r="AH900" s="73">
        <v>29</v>
      </c>
      <c r="AI900" s="86">
        <v>8930.7709249997297</v>
      </c>
      <c r="AJ900" s="47" t="s">
        <v>117</v>
      </c>
      <c r="AM900" s="72">
        <f>AVERAGE($AG$6:AG900)</f>
        <v>9492.9541899441338</v>
      </c>
      <c r="AN900" s="73">
        <f>AVERAGE($AH$6:AH900)</f>
        <v>26.489385474860335</v>
      </c>
      <c r="AO900" s="47">
        <f>AVERAGE($AI$6:AI900)</f>
        <v>7947.8932448881469</v>
      </c>
    </row>
    <row r="901" spans="3:41" x14ac:dyDescent="0.35">
      <c r="C901" s="49">
        <v>896</v>
      </c>
      <c r="D901" s="74">
        <v>18</v>
      </c>
      <c r="E901" s="74">
        <v>5</v>
      </c>
      <c r="F901" s="73">
        <v>12</v>
      </c>
      <c r="G901" s="72">
        <v>5185</v>
      </c>
      <c r="H901" s="73">
        <v>25</v>
      </c>
      <c r="I901" s="86">
        <v>3712.0008738675597</v>
      </c>
      <c r="J901" s="47" t="s">
        <v>117</v>
      </c>
      <c r="L901" s="72">
        <f>AVERAGE($G$6:G901)</f>
        <v>5525.2232142857147</v>
      </c>
      <c r="M901" s="73">
        <f>AVERAGE($H$6:H901)</f>
        <v>26.511160714285715</v>
      </c>
      <c r="N901" s="86">
        <f>AVERAGE($I$6:I901)</f>
        <v>3984.103942461637</v>
      </c>
      <c r="P901" s="47">
        <v>896</v>
      </c>
      <c r="Q901" s="71">
        <v>19</v>
      </c>
      <c r="R901" s="72">
        <v>5</v>
      </c>
      <c r="S901" s="73">
        <v>24</v>
      </c>
      <c r="T901" s="72">
        <v>8925</v>
      </c>
      <c r="U901" s="73">
        <v>38</v>
      </c>
      <c r="V901" s="86">
        <v>7371.5187577339111</v>
      </c>
      <c r="W901" s="47" t="s">
        <v>117</v>
      </c>
      <c r="Y901" s="72">
        <f>AVERAGE($T$6:T901)</f>
        <v>6260.0569196428569</v>
      </c>
      <c r="Z901" s="73">
        <f>AVERAGE($U$6:U901)</f>
        <v>26.2421875</v>
      </c>
      <c r="AA901" s="86">
        <f>AVERAGE($V$6:V901)</f>
        <v>4719.629502048002</v>
      </c>
      <c r="AC901" s="47">
        <v>896</v>
      </c>
      <c r="AD901" s="74">
        <v>10</v>
      </c>
      <c r="AE901" s="74">
        <v>8</v>
      </c>
      <c r="AF901" s="73">
        <v>13</v>
      </c>
      <c r="AG901" s="72">
        <v>5546</v>
      </c>
      <c r="AH901" s="73">
        <v>15</v>
      </c>
      <c r="AI901" s="86">
        <v>4010.1524184796663</v>
      </c>
      <c r="AJ901" s="47" t="s">
        <v>117</v>
      </c>
      <c r="AM901" s="72">
        <f>AVERAGE($AG$6:AG901)</f>
        <v>9488.5491071428569</v>
      </c>
      <c r="AN901" s="73">
        <f>AVERAGE($AH$6:AH901)</f>
        <v>26.4765625</v>
      </c>
      <c r="AO901" s="47">
        <f>AVERAGE($AI$6:AI901)</f>
        <v>7943.498444858672</v>
      </c>
    </row>
    <row r="902" spans="3:41" x14ac:dyDescent="0.35">
      <c r="C902" s="49">
        <v>897</v>
      </c>
      <c r="D902" s="74">
        <v>11</v>
      </c>
      <c r="E902" s="74">
        <v>7</v>
      </c>
      <c r="F902" s="73">
        <v>31</v>
      </c>
      <c r="G902" s="72">
        <v>7259</v>
      </c>
      <c r="H902" s="73">
        <v>35</v>
      </c>
      <c r="I902" s="86">
        <v>5713.3733319479161</v>
      </c>
      <c r="J902" s="47" t="s">
        <v>117</v>
      </c>
      <c r="L902" s="72">
        <f>AVERAGE($G$6:G902)</f>
        <v>5527.1560758082496</v>
      </c>
      <c r="M902" s="73">
        <f>AVERAGE($H$6:H902)</f>
        <v>26.520624303232999</v>
      </c>
      <c r="N902" s="86">
        <f>AVERAGE($I$6:I902)</f>
        <v>3986.031779016248</v>
      </c>
      <c r="P902" s="47">
        <v>897</v>
      </c>
      <c r="Q902" s="71">
        <v>19</v>
      </c>
      <c r="R902" s="72">
        <v>6</v>
      </c>
      <c r="S902" s="73">
        <v>21</v>
      </c>
      <c r="T902" s="72">
        <v>8042</v>
      </c>
      <c r="U902" s="73">
        <v>34</v>
      </c>
      <c r="V902" s="86">
        <v>6489.3927018859804</v>
      </c>
      <c r="W902" s="47" t="s">
        <v>117</v>
      </c>
      <c r="Y902" s="72">
        <f>AVERAGE($T$6:T902)</f>
        <v>6262.04347826087</v>
      </c>
      <c r="Z902" s="73">
        <f>AVERAGE($U$6:U902)</f>
        <v>26.250836120401338</v>
      </c>
      <c r="AA902" s="86">
        <f>AVERAGE($V$6:V902)</f>
        <v>4721.6024822038971</v>
      </c>
      <c r="AC902" s="47">
        <v>897</v>
      </c>
      <c r="AD902" s="74">
        <v>15</v>
      </c>
      <c r="AE902" s="74">
        <v>5</v>
      </c>
      <c r="AF902" s="73">
        <v>4</v>
      </c>
      <c r="AG902" s="72">
        <v>5085</v>
      </c>
      <c r="AH902" s="73">
        <v>14</v>
      </c>
      <c r="AI902" s="86">
        <v>3566.4676312098318</v>
      </c>
      <c r="AJ902" s="47" t="s">
        <v>117</v>
      </c>
      <c r="AM902" s="72">
        <f>AVERAGE($AG$6:AG902)</f>
        <v>9483.639910813823</v>
      </c>
      <c r="AN902" s="73">
        <f>AVERAGE($AH$6:AH902)</f>
        <v>26.462653288740245</v>
      </c>
      <c r="AO902" s="47">
        <f>AVERAGE($AI$6:AI902)</f>
        <v>7938.6188118445707</v>
      </c>
    </row>
    <row r="903" spans="3:41" x14ac:dyDescent="0.35">
      <c r="C903" s="49">
        <v>898</v>
      </c>
      <c r="D903" s="74">
        <v>12</v>
      </c>
      <c r="E903" s="74">
        <v>7</v>
      </c>
      <c r="F903" s="73">
        <v>0</v>
      </c>
      <c r="G903" s="72">
        <v>1259</v>
      </c>
      <c r="H903" s="73">
        <v>5</v>
      </c>
      <c r="I903" s="86">
        <v>-325.71002221426443</v>
      </c>
      <c r="J903" s="47" t="s">
        <v>117</v>
      </c>
      <c r="L903" s="72">
        <f>AVERAGE($G$6:G903)</f>
        <v>5522.4031180400889</v>
      </c>
      <c r="M903" s="73">
        <f>AVERAGE($H$6:H903)</f>
        <v>26.496659242761691</v>
      </c>
      <c r="N903" s="86">
        <f>AVERAGE($I$6:I903)</f>
        <v>3981.2302848055238</v>
      </c>
      <c r="P903" s="47">
        <v>898</v>
      </c>
      <c r="Q903" s="71">
        <v>20</v>
      </c>
      <c r="R903" s="72">
        <v>9</v>
      </c>
      <c r="S903" s="73">
        <v>13</v>
      </c>
      <c r="T903" s="72">
        <v>5853</v>
      </c>
      <c r="U903" s="73">
        <v>24</v>
      </c>
      <c r="V903" s="86">
        <v>4295.8056823403022</v>
      </c>
      <c r="W903" s="47" t="s">
        <v>117</v>
      </c>
      <c r="Y903" s="72">
        <f>AVERAGE($T$6:T903)</f>
        <v>6261.5879732739422</v>
      </c>
      <c r="Z903" s="73">
        <f>AVERAGE($U$6:U903)</f>
        <v>26.248329621380847</v>
      </c>
      <c r="AA903" s="86">
        <f>AVERAGE($V$6:V903)</f>
        <v>4721.1283209568328</v>
      </c>
      <c r="AC903" s="47">
        <v>898</v>
      </c>
      <c r="AD903" s="74">
        <v>7</v>
      </c>
      <c r="AE903" s="74">
        <v>10</v>
      </c>
      <c r="AF903" s="73">
        <v>10</v>
      </c>
      <c r="AG903" s="72">
        <v>2820</v>
      </c>
      <c r="AH903" s="73">
        <v>7</v>
      </c>
      <c r="AI903" s="86">
        <v>1282.493670795518</v>
      </c>
      <c r="AJ903" s="47" t="s">
        <v>117</v>
      </c>
      <c r="AM903" s="72">
        <f>AVERAGE($AG$6:AG903)</f>
        <v>9476.2193763919822</v>
      </c>
      <c r="AN903" s="73">
        <f>AVERAGE($AH$6:AH903)</f>
        <v>26.440979955456569</v>
      </c>
      <c r="AO903" s="47">
        <f>AVERAGE($AI$6:AI903)</f>
        <v>7931.2066457632236</v>
      </c>
    </row>
    <row r="904" spans="3:41" x14ac:dyDescent="0.35">
      <c r="C904" s="49">
        <v>899</v>
      </c>
      <c r="D904" s="74">
        <v>11</v>
      </c>
      <c r="E904" s="74">
        <v>4</v>
      </c>
      <c r="F904" s="73">
        <v>32</v>
      </c>
      <c r="G904" s="72">
        <v>7948</v>
      </c>
      <c r="H904" s="73">
        <v>39</v>
      </c>
      <c r="I904" s="86">
        <v>6410.196093879722</v>
      </c>
      <c r="J904" s="47" t="s">
        <v>117</v>
      </c>
      <c r="L904" s="72">
        <f>AVERAGE($G$6:G904)</f>
        <v>5525.1012235817579</v>
      </c>
      <c r="M904" s="73">
        <f>AVERAGE($H$6:H904)</f>
        <v>26.510567296996662</v>
      </c>
      <c r="N904" s="86">
        <f>AVERAGE($I$6:I904)</f>
        <v>3983.9321377633369</v>
      </c>
      <c r="P904" s="47">
        <v>899</v>
      </c>
      <c r="Q904" s="71">
        <v>12</v>
      </c>
      <c r="R904" s="72">
        <v>5</v>
      </c>
      <c r="S904" s="73">
        <v>14</v>
      </c>
      <c r="T904" s="72">
        <v>5015</v>
      </c>
      <c r="U904" s="73">
        <v>21</v>
      </c>
      <c r="V904" s="86">
        <v>3438.3546653370277</v>
      </c>
      <c r="W904" s="47" t="s">
        <v>117</v>
      </c>
      <c r="Y904" s="72">
        <f>AVERAGE($T$6:T904)</f>
        <v>6260.2013348164628</v>
      </c>
      <c r="Z904" s="73">
        <f>AVERAGE($U$6:U904)</f>
        <v>26.242491657397107</v>
      </c>
      <c r="AA904" s="86">
        <f>AVERAGE($V$6:V904)</f>
        <v>4719.7014314622611</v>
      </c>
      <c r="AC904" s="47">
        <v>899</v>
      </c>
      <c r="AD904" s="74">
        <v>13</v>
      </c>
      <c r="AE904" s="74">
        <v>7</v>
      </c>
      <c r="AF904" s="73">
        <v>2</v>
      </c>
      <c r="AG904" s="72">
        <v>3059</v>
      </c>
      <c r="AH904" s="73">
        <v>8</v>
      </c>
      <c r="AI904" s="86">
        <v>1505.3406186850934</v>
      </c>
      <c r="AJ904" s="47" t="s">
        <v>117</v>
      </c>
      <c r="AM904" s="72">
        <f>AVERAGE($AG$6:AG904)</f>
        <v>9469.0812013348168</v>
      </c>
      <c r="AN904" s="73">
        <f>AVERAGE($AH$6:AH904)</f>
        <v>26.420467185761957</v>
      </c>
      <c r="AO904" s="47">
        <f>AVERAGE($AI$6:AI904)</f>
        <v>7924.0588526296551</v>
      </c>
    </row>
    <row r="905" spans="3:41" x14ac:dyDescent="0.35">
      <c r="C905" s="49">
        <v>900</v>
      </c>
      <c r="D905" s="74">
        <v>12</v>
      </c>
      <c r="E905" s="74">
        <v>4</v>
      </c>
      <c r="F905" s="73">
        <v>12</v>
      </c>
      <c r="G905" s="72">
        <v>4148</v>
      </c>
      <c r="H905" s="73">
        <v>20</v>
      </c>
      <c r="I905" s="86">
        <v>2588.7978006791427</v>
      </c>
      <c r="J905" s="47" t="s">
        <v>117</v>
      </c>
      <c r="L905" s="72">
        <f>AVERAGE($G$6:G905)</f>
        <v>5523.5711111111113</v>
      </c>
      <c r="M905" s="73">
        <f>AVERAGE($H$6:H905)</f>
        <v>26.503333333333334</v>
      </c>
      <c r="N905" s="86">
        <f>AVERAGE($I$6:I905)</f>
        <v>3982.3819884999102</v>
      </c>
      <c r="P905" s="47">
        <v>900</v>
      </c>
      <c r="Q905" s="71">
        <v>15</v>
      </c>
      <c r="R905" s="72">
        <v>9</v>
      </c>
      <c r="S905" s="73">
        <v>25</v>
      </c>
      <c r="T905" s="72">
        <v>7463</v>
      </c>
      <c r="U905" s="73">
        <v>31</v>
      </c>
      <c r="V905" s="86">
        <v>5968.6532535500946</v>
      </c>
      <c r="W905" s="47" t="s">
        <v>117</v>
      </c>
      <c r="Y905" s="72">
        <f>AVERAGE($T$6:T905)</f>
        <v>6261.5377777777776</v>
      </c>
      <c r="Z905" s="73">
        <f>AVERAGE($U$6:U905)</f>
        <v>26.247777777777777</v>
      </c>
      <c r="AA905" s="86">
        <f>AVERAGE($V$6:V905)</f>
        <v>4721.0891557090254</v>
      </c>
      <c r="AC905" s="47">
        <v>900</v>
      </c>
      <c r="AD905" s="74">
        <v>13</v>
      </c>
      <c r="AE905" s="74">
        <v>3</v>
      </c>
      <c r="AF905" s="73">
        <v>10</v>
      </c>
      <c r="AG905" s="72">
        <v>7111</v>
      </c>
      <c r="AH905" s="73">
        <v>20</v>
      </c>
      <c r="AI905" s="86">
        <v>5606.7379078365848</v>
      </c>
      <c r="AJ905" s="47" t="s">
        <v>117</v>
      </c>
      <c r="AM905" s="72">
        <f>AVERAGE($AG$6:AG905)</f>
        <v>9466.4611111111117</v>
      </c>
      <c r="AN905" s="73">
        <f>AVERAGE($AH$6:AH905)</f>
        <v>26.413333333333334</v>
      </c>
      <c r="AO905" s="47">
        <f>AVERAGE($AI$6:AI905)</f>
        <v>7921.4840515798851</v>
      </c>
    </row>
    <row r="906" spans="3:41" x14ac:dyDescent="0.35">
      <c r="C906" s="49">
        <v>901</v>
      </c>
      <c r="D906" s="74">
        <v>10</v>
      </c>
      <c r="E906" s="74">
        <v>7</v>
      </c>
      <c r="F906" s="73">
        <v>5</v>
      </c>
      <c r="G906" s="72">
        <v>1859</v>
      </c>
      <c r="H906" s="73">
        <v>8</v>
      </c>
      <c r="I906" s="86">
        <v>283.52937981868195</v>
      </c>
      <c r="J906" s="47" t="s">
        <v>117</v>
      </c>
      <c r="L906" s="72">
        <f>AVERAGE($G$6:G906)</f>
        <v>5519.5038845726967</v>
      </c>
      <c r="M906" s="73">
        <f>AVERAGE($H$6:H906)</f>
        <v>26.482796892341842</v>
      </c>
      <c r="N906" s="86">
        <f>AVERAGE($I$6:I906)</f>
        <v>3978.2767136845036</v>
      </c>
      <c r="P906" s="47">
        <v>901</v>
      </c>
      <c r="Q906" s="71">
        <v>23</v>
      </c>
      <c r="R906" s="72">
        <v>6</v>
      </c>
      <c r="S906" s="73">
        <v>6</v>
      </c>
      <c r="T906" s="72">
        <v>5512</v>
      </c>
      <c r="U906" s="73">
        <v>23</v>
      </c>
      <c r="V906" s="86">
        <v>3954.3112568980114</v>
      </c>
      <c r="W906" s="47" t="s">
        <v>117</v>
      </c>
      <c r="Y906" s="72">
        <f>AVERAGE($T$6:T906)</f>
        <v>6260.7058823529414</v>
      </c>
      <c r="Z906" s="73">
        <f>AVERAGE($U$6:U906)</f>
        <v>26.244173140954494</v>
      </c>
      <c r="AA906" s="86">
        <f>AVERAGE($V$6:V906)</f>
        <v>4720.2381258546284</v>
      </c>
      <c r="AC906" s="47">
        <v>901</v>
      </c>
      <c r="AD906" s="74">
        <v>19</v>
      </c>
      <c r="AE906" s="74">
        <v>3</v>
      </c>
      <c r="AF906" s="73">
        <v>4</v>
      </c>
      <c r="AG906" s="72">
        <v>7111</v>
      </c>
      <c r="AH906" s="73">
        <v>20</v>
      </c>
      <c r="AI906" s="86">
        <v>5582.3391560907057</v>
      </c>
      <c r="AJ906" s="47" t="s">
        <v>117</v>
      </c>
      <c r="AM906" s="72">
        <f>AVERAGE($AG$6:AG906)</f>
        <v>9463.8468368479462</v>
      </c>
      <c r="AN906" s="73">
        <f>AVERAGE($AH$6:AH906)</f>
        <v>26.406215316315205</v>
      </c>
      <c r="AO906" s="47">
        <f>AVERAGE($AI$6:AI906)</f>
        <v>7918.8878863240698</v>
      </c>
    </row>
    <row r="907" spans="3:41" x14ac:dyDescent="0.35">
      <c r="C907" s="49">
        <v>902</v>
      </c>
      <c r="D907" s="74">
        <v>12</v>
      </c>
      <c r="E907" s="74">
        <v>4</v>
      </c>
      <c r="F907" s="73">
        <v>33</v>
      </c>
      <c r="G907" s="72">
        <v>8348</v>
      </c>
      <c r="H907" s="73">
        <v>41</v>
      </c>
      <c r="I907" s="86">
        <v>6805.4060425814923</v>
      </c>
      <c r="J907" s="47" t="s">
        <v>117</v>
      </c>
      <c r="L907" s="72">
        <f>AVERAGE($G$6:G907)</f>
        <v>5522.6396895787138</v>
      </c>
      <c r="M907" s="73">
        <f>AVERAGE($H$6:H907)</f>
        <v>26.49889135254989</v>
      </c>
      <c r="N907" s="86">
        <f>AVERAGE($I$6:I907)</f>
        <v>3981.4110034061187</v>
      </c>
      <c r="P907" s="47">
        <v>902</v>
      </c>
      <c r="Q907" s="71">
        <v>21</v>
      </c>
      <c r="R907" s="72">
        <v>4</v>
      </c>
      <c r="S907" s="73">
        <v>22</v>
      </c>
      <c r="T907" s="72">
        <v>9118</v>
      </c>
      <c r="U907" s="73">
        <v>39</v>
      </c>
      <c r="V907" s="86">
        <v>7599.6143041647965</v>
      </c>
      <c r="W907" s="47" t="s">
        <v>117</v>
      </c>
      <c r="Y907" s="72">
        <f>AVERAGE($T$6:T907)</f>
        <v>6263.8736141906875</v>
      </c>
      <c r="Z907" s="73">
        <f>AVERAGE($U$6:U907)</f>
        <v>26.258314855875831</v>
      </c>
      <c r="AA907" s="86">
        <f>AVERAGE($V$6:V907)</f>
        <v>4723.4303389126217</v>
      </c>
      <c r="AC907" s="47">
        <v>902</v>
      </c>
      <c r="AD907" s="74">
        <v>18</v>
      </c>
      <c r="AE907" s="74">
        <v>7</v>
      </c>
      <c r="AF907" s="73">
        <v>13</v>
      </c>
      <c r="AG907" s="72">
        <v>8659</v>
      </c>
      <c r="AH907" s="73">
        <v>24</v>
      </c>
      <c r="AI907" s="86">
        <v>7160.1082135140841</v>
      </c>
      <c r="AJ907" s="47" t="s">
        <v>117</v>
      </c>
      <c r="AM907" s="72">
        <f>AVERAGE($AG$6:AG907)</f>
        <v>9462.954545454546</v>
      </c>
      <c r="AN907" s="73">
        <f>AVERAGE($AH$6:AH907)</f>
        <v>26.403547671840354</v>
      </c>
      <c r="AO907" s="47">
        <f>AVERAGE($AI$6:AI907)</f>
        <v>7918.0466671746126</v>
      </c>
    </row>
    <row r="908" spans="3:41" x14ac:dyDescent="0.35">
      <c r="C908" s="49">
        <v>903</v>
      </c>
      <c r="D908" s="74">
        <v>15</v>
      </c>
      <c r="E908" s="74">
        <v>3</v>
      </c>
      <c r="F908" s="73">
        <v>1</v>
      </c>
      <c r="G908" s="72">
        <v>2711</v>
      </c>
      <c r="H908" s="73">
        <v>13</v>
      </c>
      <c r="I908" s="86">
        <v>1211.0382650486399</v>
      </c>
      <c r="J908" s="47" t="s">
        <v>117</v>
      </c>
      <c r="L908" s="72">
        <f>AVERAGE($G$6:G908)</f>
        <v>5519.5260243632338</v>
      </c>
      <c r="M908" s="73">
        <f>AVERAGE($H$6:H908)</f>
        <v>26.483942414174972</v>
      </c>
      <c r="N908" s="86">
        <f>AVERAGE($I$6:I908)</f>
        <v>3978.3430380258778</v>
      </c>
      <c r="P908" s="47">
        <v>903</v>
      </c>
      <c r="Q908" s="71">
        <v>19</v>
      </c>
      <c r="R908" s="72">
        <v>3</v>
      </c>
      <c r="S908" s="73">
        <v>15</v>
      </c>
      <c r="T908" s="72">
        <v>7241</v>
      </c>
      <c r="U908" s="73">
        <v>31</v>
      </c>
      <c r="V908" s="86">
        <v>5712.5810979568314</v>
      </c>
      <c r="W908" s="47" t="s">
        <v>117</v>
      </c>
      <c r="Y908" s="72">
        <f>AVERAGE($T$6:T908)</f>
        <v>6264.9557032115172</v>
      </c>
      <c r="Z908" s="73">
        <f>AVERAGE($U$6:U908)</f>
        <v>26.263565891472869</v>
      </c>
      <c r="AA908" s="86">
        <f>AVERAGE($V$6:V908)</f>
        <v>4724.525743961397</v>
      </c>
      <c r="AC908" s="47">
        <v>903</v>
      </c>
      <c r="AD908" s="74">
        <v>11</v>
      </c>
      <c r="AE908" s="74">
        <v>5</v>
      </c>
      <c r="AF908" s="73">
        <v>2</v>
      </c>
      <c r="AG908" s="72">
        <v>2985</v>
      </c>
      <c r="AH908" s="73">
        <v>8</v>
      </c>
      <c r="AI908" s="86">
        <v>1475.0749411523723</v>
      </c>
      <c r="AJ908" s="47" t="s">
        <v>117</v>
      </c>
      <c r="AM908" s="72">
        <f>AVERAGE($AG$6:AG908)</f>
        <v>9455.7807308970096</v>
      </c>
      <c r="AN908" s="73">
        <f>AVERAGE($AH$6:AH908)</f>
        <v>26.383167220376524</v>
      </c>
      <c r="AO908" s="47">
        <f>AVERAGE($AI$6:AI908)</f>
        <v>7910.9115932809009</v>
      </c>
    </row>
    <row r="909" spans="3:41" x14ac:dyDescent="0.35">
      <c r="C909" s="49">
        <v>904</v>
      </c>
      <c r="D909" s="74">
        <v>18</v>
      </c>
      <c r="E909" s="74">
        <v>8</v>
      </c>
      <c r="F909" s="73">
        <v>23</v>
      </c>
      <c r="G909" s="72">
        <v>6896</v>
      </c>
      <c r="H909" s="73">
        <v>33</v>
      </c>
      <c r="I909" s="86">
        <v>5373.5128862533493</v>
      </c>
      <c r="J909" s="47" t="s">
        <v>117</v>
      </c>
      <c r="L909" s="72">
        <f>AVERAGE($G$6:G909)</f>
        <v>5521.0486725663714</v>
      </c>
      <c r="M909" s="73">
        <f>AVERAGE($H$6:H909)</f>
        <v>26.491150442477878</v>
      </c>
      <c r="N909" s="86">
        <f>AVERAGE($I$6:I909)</f>
        <v>3979.8863675040052</v>
      </c>
      <c r="P909" s="47">
        <v>904</v>
      </c>
      <c r="Q909" s="71">
        <v>6</v>
      </c>
      <c r="R909" s="72">
        <v>7</v>
      </c>
      <c r="S909" s="73">
        <v>23</v>
      </c>
      <c r="T909" s="72">
        <v>5319</v>
      </c>
      <c r="U909" s="73">
        <v>22</v>
      </c>
      <c r="V909" s="86">
        <v>3754.0225433350815</v>
      </c>
      <c r="W909" s="47" t="s">
        <v>117</v>
      </c>
      <c r="Y909" s="72">
        <f>AVERAGE($T$6:T909)</f>
        <v>6263.9092920353978</v>
      </c>
      <c r="Z909" s="73">
        <f>AVERAGE($U$6:U909)</f>
        <v>26.258849557522122</v>
      </c>
      <c r="AA909" s="86">
        <f>AVERAGE($V$6:V909)</f>
        <v>4723.4521784739791</v>
      </c>
      <c r="AC909" s="47">
        <v>904</v>
      </c>
      <c r="AD909" s="74">
        <v>17</v>
      </c>
      <c r="AE909" s="74">
        <v>4</v>
      </c>
      <c r="AF909" s="73">
        <v>21</v>
      </c>
      <c r="AG909" s="72">
        <v>12048</v>
      </c>
      <c r="AH909" s="73">
        <v>34</v>
      </c>
      <c r="AI909" s="86">
        <v>10501.774090039107</v>
      </c>
      <c r="AJ909" s="47" t="s">
        <v>117</v>
      </c>
      <c r="AM909" s="72">
        <f>AVERAGE($AG$6:AG909)</f>
        <v>9458.6482300884963</v>
      </c>
      <c r="AN909" s="73">
        <f>AVERAGE($AH$6:AH909)</f>
        <v>26.391592920353983</v>
      </c>
      <c r="AO909" s="47">
        <f>AVERAGE($AI$6:AI909)</f>
        <v>7913.7775916180235</v>
      </c>
    </row>
    <row r="910" spans="3:41" x14ac:dyDescent="0.35">
      <c r="C910" s="49">
        <v>905</v>
      </c>
      <c r="D910" s="74">
        <v>13</v>
      </c>
      <c r="E910" s="74">
        <v>4</v>
      </c>
      <c r="F910" s="73">
        <v>30</v>
      </c>
      <c r="G910" s="72">
        <v>7948</v>
      </c>
      <c r="H910" s="73">
        <v>39</v>
      </c>
      <c r="I910" s="86">
        <v>6387.6478048020508</v>
      </c>
      <c r="J910" s="47" t="s">
        <v>117</v>
      </c>
      <c r="L910" s="72">
        <f>AVERAGE($G$6:G910)</f>
        <v>5523.7303867403316</v>
      </c>
      <c r="M910" s="73">
        <f>AVERAGE($H$6:H910)</f>
        <v>26.504972375690606</v>
      </c>
      <c r="N910" s="86">
        <f>AVERAGE($I$6:I910)</f>
        <v>3982.5468773794728</v>
      </c>
      <c r="P910" s="47">
        <v>905</v>
      </c>
      <c r="Q910" s="71">
        <v>18</v>
      </c>
      <c r="R910" s="72">
        <v>4</v>
      </c>
      <c r="S910" s="73">
        <v>20</v>
      </c>
      <c r="T910" s="72">
        <v>7968</v>
      </c>
      <c r="U910" s="73">
        <v>34</v>
      </c>
      <c r="V910" s="86">
        <v>6456.5901147042987</v>
      </c>
      <c r="W910" s="47" t="s">
        <v>117</v>
      </c>
      <c r="Y910" s="72">
        <f>AVERAGE($T$6:T910)</f>
        <v>6265.7922651933704</v>
      </c>
      <c r="Z910" s="73">
        <f>AVERAGE($U$6:U910)</f>
        <v>26.267403314917129</v>
      </c>
      <c r="AA910" s="86">
        <f>AVERAGE($V$6:V910)</f>
        <v>4725.3672480167752</v>
      </c>
      <c r="AC910" s="47">
        <v>905</v>
      </c>
      <c r="AD910" s="74">
        <v>19</v>
      </c>
      <c r="AE910" s="74">
        <v>10</v>
      </c>
      <c r="AF910" s="73">
        <v>14</v>
      </c>
      <c r="AG910" s="72">
        <v>8420</v>
      </c>
      <c r="AH910" s="73">
        <v>23</v>
      </c>
      <c r="AI910" s="86">
        <v>6832.7006110753891</v>
      </c>
      <c r="AJ910" s="47" t="s">
        <v>117</v>
      </c>
      <c r="AM910" s="72">
        <f>AVERAGE($AG$6:AG910)</f>
        <v>9457.5005524861881</v>
      </c>
      <c r="AN910" s="73">
        <f>AVERAGE($AH$6:AH910)</f>
        <v>26.387845303867405</v>
      </c>
      <c r="AO910" s="47">
        <f>AVERAGE($AI$6:AI910)</f>
        <v>7912.5830314185287</v>
      </c>
    </row>
    <row r="911" spans="3:41" x14ac:dyDescent="0.35">
      <c r="C911" s="49">
        <v>906</v>
      </c>
      <c r="D911" s="74">
        <v>9</v>
      </c>
      <c r="E911" s="74">
        <v>4</v>
      </c>
      <c r="F911" s="73">
        <v>15</v>
      </c>
      <c r="G911" s="72">
        <v>4148</v>
      </c>
      <c r="H911" s="73">
        <v>20</v>
      </c>
      <c r="I911" s="86">
        <v>2598.3755230649103</v>
      </c>
      <c r="J911" s="47" t="s">
        <v>117</v>
      </c>
      <c r="L911" s="72">
        <f>AVERAGE($G$6:G911)</f>
        <v>5522.2119205298013</v>
      </c>
      <c r="M911" s="73">
        <f>AVERAGE($H$6:H911)</f>
        <v>26.497792494481235</v>
      </c>
      <c r="N911" s="86">
        <f>AVERAGE($I$6:I911)</f>
        <v>3981.0190944276901</v>
      </c>
      <c r="P911" s="47">
        <v>906</v>
      </c>
      <c r="Q911" s="71">
        <v>19</v>
      </c>
      <c r="R911" s="72">
        <v>5</v>
      </c>
      <c r="S911" s="73">
        <v>14</v>
      </c>
      <c r="T911" s="72">
        <v>6625</v>
      </c>
      <c r="U911" s="73">
        <v>28</v>
      </c>
      <c r="V911" s="86">
        <v>5051.9263921028332</v>
      </c>
      <c r="W911" s="47" t="s">
        <v>117</v>
      </c>
      <c r="Y911" s="72">
        <f>AVERAGE($T$6:T911)</f>
        <v>6266.1887417218541</v>
      </c>
      <c r="Z911" s="73">
        <f>AVERAGE($U$6:U911)</f>
        <v>26.269315673289181</v>
      </c>
      <c r="AA911" s="86">
        <f>AVERAGE($V$6:V911)</f>
        <v>4725.7276885731608</v>
      </c>
      <c r="AC911" s="47">
        <v>906</v>
      </c>
      <c r="AD911" s="74">
        <v>10</v>
      </c>
      <c r="AE911" s="74">
        <v>5</v>
      </c>
      <c r="AF911" s="73">
        <v>15</v>
      </c>
      <c r="AG911" s="72">
        <v>7185</v>
      </c>
      <c r="AH911" s="73">
        <v>20</v>
      </c>
      <c r="AI911" s="86">
        <v>5602.3219314541038</v>
      </c>
      <c r="AJ911" s="47" t="s">
        <v>117</v>
      </c>
      <c r="AM911" s="72">
        <f>AVERAGE($AG$6:AG911)</f>
        <v>9454.9922737306842</v>
      </c>
      <c r="AN911" s="73">
        <f>AVERAGE($AH$6:AH911)</f>
        <v>26.380794701986755</v>
      </c>
      <c r="AO911" s="47">
        <f>AVERAGE($AI$6:AI911)</f>
        <v>7910.0330743545501</v>
      </c>
    </row>
    <row r="912" spans="3:41" x14ac:dyDescent="0.35">
      <c r="C912" s="49">
        <v>907</v>
      </c>
      <c r="D912" s="74">
        <v>15</v>
      </c>
      <c r="E912" s="74">
        <v>8</v>
      </c>
      <c r="F912" s="73">
        <v>0</v>
      </c>
      <c r="G912" s="72">
        <v>1696</v>
      </c>
      <c r="H912" s="73">
        <v>7</v>
      </c>
      <c r="I912" s="86">
        <v>147.74043933095368</v>
      </c>
      <c r="J912" s="47" t="s">
        <v>117</v>
      </c>
      <c r="L912" s="72">
        <f>AVERAGE($G$6:G912)</f>
        <v>5517.9933847850052</v>
      </c>
      <c r="M912" s="73">
        <f>AVERAGE($H$6:H912)</f>
        <v>26.476295479603088</v>
      </c>
      <c r="N912" s="86">
        <f>AVERAGE($I$6:I912)</f>
        <v>3976.7927673548165</v>
      </c>
      <c r="P912" s="47">
        <v>907</v>
      </c>
      <c r="Q912" s="71">
        <v>18</v>
      </c>
      <c r="R912" s="72">
        <v>7</v>
      </c>
      <c r="S912" s="73">
        <v>16</v>
      </c>
      <c r="T912" s="72">
        <v>6469</v>
      </c>
      <c r="U912" s="73">
        <v>27</v>
      </c>
      <c r="V912" s="86">
        <v>4952.7316438941689</v>
      </c>
      <c r="W912" s="47" t="s">
        <v>117</v>
      </c>
      <c r="Y912" s="72">
        <f>AVERAGE($T$6:T912)</f>
        <v>6266.4123484013235</v>
      </c>
      <c r="Z912" s="73">
        <f>AVERAGE($U$6:U912)</f>
        <v>26.270121278941566</v>
      </c>
      <c r="AA912" s="86">
        <f>AVERAGE($V$6:V912)</f>
        <v>4725.9779685680014</v>
      </c>
      <c r="AC912" s="47">
        <v>907</v>
      </c>
      <c r="AD912" s="74">
        <v>13</v>
      </c>
      <c r="AE912" s="74">
        <v>10</v>
      </c>
      <c r="AF912" s="73">
        <v>5</v>
      </c>
      <c r="AG912" s="72">
        <v>3170</v>
      </c>
      <c r="AH912" s="73">
        <v>8</v>
      </c>
      <c r="AI912" s="86">
        <v>1639.426860851494</v>
      </c>
      <c r="AJ912" s="47" t="s">
        <v>117</v>
      </c>
      <c r="AM912" s="72">
        <f>AVERAGE($AG$6:AG912)</f>
        <v>9448.0628445424481</v>
      </c>
      <c r="AN912" s="73">
        <f>AVERAGE($AH$6:AH912)</f>
        <v>26.360529217199559</v>
      </c>
      <c r="AO912" s="47">
        <f>AVERAGE($AI$6:AI912)</f>
        <v>7903.1195063132018</v>
      </c>
    </row>
    <row r="913" spans="3:41" x14ac:dyDescent="0.35">
      <c r="C913" s="49">
        <v>908</v>
      </c>
      <c r="D913" s="74">
        <v>14</v>
      </c>
      <c r="E913" s="74">
        <v>7</v>
      </c>
      <c r="F913" s="73">
        <v>9</v>
      </c>
      <c r="G913" s="72">
        <v>3459</v>
      </c>
      <c r="H913" s="73">
        <v>16</v>
      </c>
      <c r="I913" s="86">
        <v>1912.3055886225663</v>
      </c>
      <c r="J913" s="47" t="s">
        <v>117</v>
      </c>
      <c r="L913" s="72">
        <f>AVERAGE($G$6:G913)</f>
        <v>5515.7257709251098</v>
      </c>
      <c r="M913" s="73">
        <f>AVERAGE($H$6:H913)</f>
        <v>26.464757709251103</v>
      </c>
      <c r="N913" s="86">
        <f>AVERAGE($I$6:I913)</f>
        <v>3974.5191030610586</v>
      </c>
      <c r="P913" s="47">
        <v>908</v>
      </c>
      <c r="Q913" s="71">
        <v>19</v>
      </c>
      <c r="R913" s="72">
        <v>4</v>
      </c>
      <c r="S913" s="73">
        <v>22</v>
      </c>
      <c r="T913" s="72">
        <v>8658</v>
      </c>
      <c r="U913" s="73">
        <v>37</v>
      </c>
      <c r="V913" s="86">
        <v>7160.6947282428928</v>
      </c>
      <c r="W913" s="47" t="s">
        <v>117</v>
      </c>
      <c r="Y913" s="72">
        <f>AVERAGE($T$6:T913)</f>
        <v>6269.0462555066078</v>
      </c>
      <c r="Z913" s="73">
        <f>AVERAGE($U$6:U913)</f>
        <v>26.281938325991188</v>
      </c>
      <c r="AA913" s="86">
        <f>AVERAGE($V$6:V913)</f>
        <v>4728.6593746909921</v>
      </c>
      <c r="AC913" s="47">
        <v>908</v>
      </c>
      <c r="AD913" s="74">
        <v>16</v>
      </c>
      <c r="AE913" s="74">
        <v>6</v>
      </c>
      <c r="AF913" s="73">
        <v>31</v>
      </c>
      <c r="AG913" s="72">
        <v>14572</v>
      </c>
      <c r="AH913" s="73">
        <v>41</v>
      </c>
      <c r="AI913" s="86">
        <v>13021.373554017031</v>
      </c>
      <c r="AJ913" s="47" t="s">
        <v>117</v>
      </c>
      <c r="AM913" s="72">
        <f>AVERAGE($AG$6:AG913)</f>
        <v>9453.7059471365646</v>
      </c>
      <c r="AN913" s="73">
        <f>AVERAGE($AH$6:AH913)</f>
        <v>26.376651982378856</v>
      </c>
      <c r="AO913" s="47">
        <f>AVERAGE($AI$6:AI913)</f>
        <v>7908.7563499780745</v>
      </c>
    </row>
    <row r="914" spans="3:41" x14ac:dyDescent="0.35">
      <c r="C914" s="49">
        <v>909</v>
      </c>
      <c r="D914" s="74">
        <v>14</v>
      </c>
      <c r="E914" s="74">
        <v>7</v>
      </c>
      <c r="F914" s="73">
        <v>22</v>
      </c>
      <c r="G914" s="72">
        <v>6059</v>
      </c>
      <c r="H914" s="73">
        <v>29</v>
      </c>
      <c r="I914" s="86">
        <v>4519.5923632493368</v>
      </c>
      <c r="J914" s="47" t="s">
        <v>117</v>
      </c>
      <c r="L914" s="72">
        <f>AVERAGE($G$6:G914)</f>
        <v>5516.3234323432343</v>
      </c>
      <c r="M914" s="73">
        <f>AVERAGE($H$6:H914)</f>
        <v>26.467546754675467</v>
      </c>
      <c r="N914" s="86">
        <f>AVERAGE($I$6:I914)</f>
        <v>3975.118743611321</v>
      </c>
      <c r="P914" s="47">
        <v>909</v>
      </c>
      <c r="Q914" s="71">
        <v>12</v>
      </c>
      <c r="R914" s="72">
        <v>7</v>
      </c>
      <c r="S914" s="73">
        <v>17</v>
      </c>
      <c r="T914" s="72">
        <v>5319</v>
      </c>
      <c r="U914" s="73">
        <v>22</v>
      </c>
      <c r="V914" s="86">
        <v>3751.2611630604524</v>
      </c>
      <c r="W914" s="47" t="s">
        <v>117</v>
      </c>
      <c r="Y914" s="72">
        <f>AVERAGE($T$6:T914)</f>
        <v>6268.0011001100111</v>
      </c>
      <c r="Z914" s="73">
        <f>AVERAGE($U$6:U914)</f>
        <v>26.277227722772277</v>
      </c>
      <c r="AA914" s="86">
        <f>AVERAGE($V$6:V914)</f>
        <v>4727.5841291336428</v>
      </c>
      <c r="AC914" s="47">
        <v>909</v>
      </c>
      <c r="AD914" s="74">
        <v>13</v>
      </c>
      <c r="AE914" s="74">
        <v>7</v>
      </c>
      <c r="AF914" s="73">
        <v>13</v>
      </c>
      <c r="AG914" s="72">
        <v>6909</v>
      </c>
      <c r="AH914" s="73">
        <v>19</v>
      </c>
      <c r="AI914" s="86">
        <v>5413.8202022623555</v>
      </c>
      <c r="AJ914" s="47" t="s">
        <v>117</v>
      </c>
      <c r="AM914" s="72">
        <f>AVERAGE($AG$6:AG914)</f>
        <v>9450.9064906490657</v>
      </c>
      <c r="AN914" s="73">
        <f>AVERAGE($AH$6:AH914)</f>
        <v>26.36853685368537</v>
      </c>
      <c r="AO914" s="47">
        <f>AVERAGE($AI$6:AI914)</f>
        <v>7906.0116457451632</v>
      </c>
    </row>
    <row r="915" spans="3:41" x14ac:dyDescent="0.35">
      <c r="C915" s="49">
        <v>910</v>
      </c>
      <c r="D915" s="74">
        <v>12</v>
      </c>
      <c r="E915" s="74">
        <v>11</v>
      </c>
      <c r="F915" s="73">
        <v>35</v>
      </c>
      <c r="G915" s="72">
        <v>7607</v>
      </c>
      <c r="H915" s="73">
        <v>36</v>
      </c>
      <c r="I915" s="86">
        <v>6071.4893766037549</v>
      </c>
      <c r="J915" s="47" t="s">
        <v>117</v>
      </c>
      <c r="L915" s="72">
        <f>AVERAGE($G$6:G915)</f>
        <v>5518.6208791208792</v>
      </c>
      <c r="M915" s="73">
        <f>AVERAGE($H$6:H915)</f>
        <v>26.478021978021978</v>
      </c>
      <c r="N915" s="86">
        <f>AVERAGE($I$6:I915)</f>
        <v>3977.4224476036202</v>
      </c>
      <c r="P915" s="47">
        <v>910</v>
      </c>
      <c r="Q915" s="71">
        <v>10</v>
      </c>
      <c r="R915" s="72">
        <v>6</v>
      </c>
      <c r="S915" s="73">
        <v>9</v>
      </c>
      <c r="T915" s="72">
        <v>3212</v>
      </c>
      <c r="U915" s="73">
        <v>13</v>
      </c>
      <c r="V915" s="86">
        <v>1650.4260387294833</v>
      </c>
      <c r="W915" s="47" t="s">
        <v>117</v>
      </c>
      <c r="Y915" s="72">
        <f>AVERAGE($T$6:T915)</f>
        <v>6264.6428571428569</v>
      </c>
      <c r="Z915" s="73">
        <f>AVERAGE($U$6:U915)</f>
        <v>26.262637362637363</v>
      </c>
      <c r="AA915" s="86">
        <f>AVERAGE($V$6:V915)</f>
        <v>4724.2026367266044</v>
      </c>
      <c r="AC915" s="47">
        <v>910</v>
      </c>
      <c r="AD915" s="74">
        <v>18</v>
      </c>
      <c r="AE915" s="74">
        <v>4</v>
      </c>
      <c r="AF915" s="73">
        <v>33</v>
      </c>
      <c r="AG915" s="72">
        <v>16598</v>
      </c>
      <c r="AH915" s="73">
        <v>47</v>
      </c>
      <c r="AI915" s="86">
        <v>15081.97613251767</v>
      </c>
      <c r="AJ915" s="47" t="s">
        <v>117</v>
      </c>
      <c r="AM915" s="72">
        <f>AVERAGE($AG$6:AG915)</f>
        <v>9458.7604395604394</v>
      </c>
      <c r="AN915" s="73">
        <f>AVERAGE($AH$6:AH915)</f>
        <v>26.39120879120879</v>
      </c>
      <c r="AO915" s="47">
        <f>AVERAGE($AI$6:AI915)</f>
        <v>7913.8973210053528</v>
      </c>
    </row>
    <row r="916" spans="3:41" x14ac:dyDescent="0.35">
      <c r="C916" s="49">
        <v>911</v>
      </c>
      <c r="D916" s="74">
        <v>15</v>
      </c>
      <c r="E916" s="74">
        <v>6</v>
      </c>
      <c r="F916" s="73">
        <v>0</v>
      </c>
      <c r="G916" s="72">
        <v>2022</v>
      </c>
      <c r="H916" s="73">
        <v>9</v>
      </c>
      <c r="I916" s="86">
        <v>451.59662856330783</v>
      </c>
      <c r="J916" s="47" t="s">
        <v>117</v>
      </c>
      <c r="L916" s="72">
        <f>AVERAGE($G$6:G916)</f>
        <v>5514.7826564215147</v>
      </c>
      <c r="M916" s="73">
        <f>AVERAGE($H$6:H916)</f>
        <v>26.458836443468716</v>
      </c>
      <c r="N916" s="86">
        <f>AVERAGE($I$6:I916)</f>
        <v>3973.5521667923795</v>
      </c>
      <c r="P916" s="47">
        <v>911</v>
      </c>
      <c r="Q916" s="71">
        <v>15</v>
      </c>
      <c r="R916" s="72">
        <v>10</v>
      </c>
      <c r="S916" s="73">
        <v>16</v>
      </c>
      <c r="T916" s="72">
        <v>5200</v>
      </c>
      <c r="U916" s="73">
        <v>21</v>
      </c>
      <c r="V916" s="86">
        <v>3726.3100893322226</v>
      </c>
      <c r="W916" s="47" t="s">
        <v>117</v>
      </c>
      <c r="Y916" s="72">
        <f>AVERAGE($T$6:T916)</f>
        <v>6263.4742041712407</v>
      </c>
      <c r="Z916" s="73">
        <f>AVERAGE($U$6:U916)</f>
        <v>26.256860592755213</v>
      </c>
      <c r="AA916" s="86">
        <f>AVERAGE($V$6:V916)</f>
        <v>4723.1072552256228</v>
      </c>
      <c r="AC916" s="47">
        <v>911</v>
      </c>
      <c r="AD916" s="74">
        <v>13</v>
      </c>
      <c r="AE916" s="74">
        <v>7</v>
      </c>
      <c r="AF916" s="73">
        <v>7</v>
      </c>
      <c r="AG916" s="72">
        <v>4809</v>
      </c>
      <c r="AH916" s="73">
        <v>13</v>
      </c>
      <c r="AI916" s="86">
        <v>3269.9125044772827</v>
      </c>
      <c r="AJ916" s="47" t="s">
        <v>117</v>
      </c>
      <c r="AM916" s="72">
        <f>AVERAGE($AG$6:AG916)</f>
        <v>9453.6564215148192</v>
      </c>
      <c r="AN916" s="73">
        <f>AVERAGE($AH$6:AH916)</f>
        <v>26.376509330406147</v>
      </c>
      <c r="AO916" s="47">
        <f>AVERAGE($AI$6:AI916)</f>
        <v>7908.7996428313372</v>
      </c>
    </row>
    <row r="917" spans="3:41" x14ac:dyDescent="0.35">
      <c r="C917" s="49">
        <v>912</v>
      </c>
      <c r="D917" s="74">
        <v>18</v>
      </c>
      <c r="E917" s="74">
        <v>3</v>
      </c>
      <c r="F917" s="73">
        <v>16</v>
      </c>
      <c r="G917" s="72">
        <v>6311</v>
      </c>
      <c r="H917" s="73">
        <v>31</v>
      </c>
      <c r="I917" s="86">
        <v>4791.6139498711818</v>
      </c>
      <c r="J917" s="47" t="s">
        <v>117</v>
      </c>
      <c r="L917" s="72">
        <f>AVERAGE($G$6:G917)</f>
        <v>5515.6557017543855</v>
      </c>
      <c r="M917" s="73">
        <f>AVERAGE($H$6:H917)</f>
        <v>26.463815789473685</v>
      </c>
      <c r="N917" s="86">
        <f>AVERAGE($I$6:I917)</f>
        <v>3974.4491643615447</v>
      </c>
      <c r="P917" s="47">
        <v>912</v>
      </c>
      <c r="Q917" s="71">
        <v>12</v>
      </c>
      <c r="R917" s="72">
        <v>10</v>
      </c>
      <c r="S917" s="73">
        <v>15</v>
      </c>
      <c r="T917" s="72">
        <v>4280</v>
      </c>
      <c r="U917" s="73">
        <v>17</v>
      </c>
      <c r="V917" s="86">
        <v>2751.5842994778227</v>
      </c>
      <c r="W917" s="47" t="s">
        <v>117</v>
      </c>
      <c r="Y917" s="72">
        <f>AVERAGE($T$6:T917)</f>
        <v>6261.2993421052633</v>
      </c>
      <c r="Z917" s="73">
        <f>AVERAGE($U$6:U917)</f>
        <v>26.246710526315791</v>
      </c>
      <c r="AA917" s="86">
        <f>AVERAGE($V$6:V917)</f>
        <v>4720.9454975987064</v>
      </c>
      <c r="AC917" s="47">
        <v>912</v>
      </c>
      <c r="AD917" s="74">
        <v>16</v>
      </c>
      <c r="AE917" s="74">
        <v>4</v>
      </c>
      <c r="AF917" s="73">
        <v>16</v>
      </c>
      <c r="AG917" s="72">
        <v>9948</v>
      </c>
      <c r="AH917" s="73">
        <v>28</v>
      </c>
      <c r="AI917" s="86">
        <v>8447.8146039144449</v>
      </c>
      <c r="AJ917" s="47" t="s">
        <v>117</v>
      </c>
      <c r="AM917" s="72">
        <f>AVERAGE($AG$6:AG917)</f>
        <v>9454.1984649122805</v>
      </c>
      <c r="AN917" s="73">
        <f>AVERAGE($AH$6:AH917)</f>
        <v>26.378289473684209</v>
      </c>
      <c r="AO917" s="47">
        <f>AVERAGE($AI$6:AI917)</f>
        <v>7909.3906680079635</v>
      </c>
    </row>
    <row r="918" spans="3:41" x14ac:dyDescent="0.35">
      <c r="C918" s="49">
        <v>913</v>
      </c>
      <c r="D918" s="74">
        <v>19</v>
      </c>
      <c r="E918" s="74">
        <v>5</v>
      </c>
      <c r="F918" s="73">
        <v>19</v>
      </c>
      <c r="G918" s="72">
        <v>6785</v>
      </c>
      <c r="H918" s="73">
        <v>33</v>
      </c>
      <c r="I918" s="86">
        <v>5284.4250715367034</v>
      </c>
      <c r="J918" s="47" t="s">
        <v>117</v>
      </c>
      <c r="L918" s="72">
        <f>AVERAGE($G$6:G918)</f>
        <v>5517.0460021905801</v>
      </c>
      <c r="M918" s="73">
        <f>AVERAGE($H$6:H918)</f>
        <v>26.470974808324208</v>
      </c>
      <c r="N918" s="86">
        <f>AVERAGE($I$6:I918)</f>
        <v>3975.8839682029193</v>
      </c>
      <c r="P918" s="47">
        <v>913</v>
      </c>
      <c r="Q918" s="71">
        <v>11</v>
      </c>
      <c r="R918" s="72">
        <v>7</v>
      </c>
      <c r="S918" s="73">
        <v>21</v>
      </c>
      <c r="T918" s="72">
        <v>6009</v>
      </c>
      <c r="U918" s="73">
        <v>25</v>
      </c>
      <c r="V918" s="86">
        <v>4465.9416111837891</v>
      </c>
      <c r="W918" s="47" t="s">
        <v>117</v>
      </c>
      <c r="Y918" s="72">
        <f>AVERAGE($T$6:T918)</f>
        <v>6261.0230010952901</v>
      </c>
      <c r="Z918" s="73">
        <f>AVERAGE($U$6:U918)</f>
        <v>26.245345016429354</v>
      </c>
      <c r="AA918" s="86">
        <f>AVERAGE($V$6:V918)</f>
        <v>4720.6661943277149</v>
      </c>
      <c r="AC918" s="47">
        <v>913</v>
      </c>
      <c r="AD918" s="74">
        <v>15</v>
      </c>
      <c r="AE918" s="74">
        <v>4</v>
      </c>
      <c r="AF918" s="73">
        <v>3</v>
      </c>
      <c r="AG918" s="72">
        <v>5048</v>
      </c>
      <c r="AH918" s="73">
        <v>14</v>
      </c>
      <c r="AI918" s="86">
        <v>3521.0479874348348</v>
      </c>
      <c r="AJ918" s="47" t="s">
        <v>117</v>
      </c>
      <c r="AM918" s="72">
        <f>AVERAGE($AG$6:AG918)</f>
        <v>9449.3723986856512</v>
      </c>
      <c r="AN918" s="73">
        <f>AVERAGE($AH$6:AH918)</f>
        <v>26.364731653888281</v>
      </c>
      <c r="AO918" s="47">
        <f>AVERAGE($AI$6:AI918)</f>
        <v>7904.5841590478622</v>
      </c>
    </row>
    <row r="919" spans="3:41" x14ac:dyDescent="0.35">
      <c r="C919" s="49">
        <v>914</v>
      </c>
      <c r="D919" s="74">
        <v>9</v>
      </c>
      <c r="E919" s="74">
        <v>7</v>
      </c>
      <c r="F919" s="73">
        <v>12</v>
      </c>
      <c r="G919" s="72">
        <v>3059</v>
      </c>
      <c r="H919" s="73">
        <v>14</v>
      </c>
      <c r="I919" s="86">
        <v>1502.5748147602797</v>
      </c>
      <c r="J919" s="47" t="s">
        <v>117</v>
      </c>
      <c r="L919" s="72">
        <f>AVERAGE($G$6:G919)</f>
        <v>5514.3566739606131</v>
      </c>
      <c r="M919" s="73">
        <f>AVERAGE($H$6:H919)</f>
        <v>26.457330415754925</v>
      </c>
      <c r="N919" s="86">
        <f>AVERAGE($I$6:I919)</f>
        <v>3973.1779406827413</v>
      </c>
      <c r="P919" s="47">
        <v>914</v>
      </c>
      <c r="Q919" s="71">
        <v>13</v>
      </c>
      <c r="R919" s="72">
        <v>5</v>
      </c>
      <c r="S919" s="73">
        <v>26</v>
      </c>
      <c r="T919" s="72">
        <v>8005</v>
      </c>
      <c r="U919" s="73">
        <v>34</v>
      </c>
      <c r="V919" s="86">
        <v>6469.3775543718366</v>
      </c>
      <c r="W919" s="47" t="s">
        <v>117</v>
      </c>
      <c r="Y919" s="72">
        <f>AVERAGE($T$6:T919)</f>
        <v>6262.9310722100654</v>
      </c>
      <c r="Z919" s="73">
        <f>AVERAGE($U$6:U919)</f>
        <v>26.253829321663019</v>
      </c>
      <c r="AA919" s="86">
        <f>AVERAGE($V$6:V919)</f>
        <v>4722.5794452686823</v>
      </c>
      <c r="AC919" s="47">
        <v>914</v>
      </c>
      <c r="AD919" s="74">
        <v>13</v>
      </c>
      <c r="AE919" s="74">
        <v>11</v>
      </c>
      <c r="AF919" s="73">
        <v>7</v>
      </c>
      <c r="AG919" s="72">
        <v>3557</v>
      </c>
      <c r="AH919" s="73">
        <v>9</v>
      </c>
      <c r="AI919" s="86">
        <v>2020.56087468394</v>
      </c>
      <c r="AJ919" s="47" t="s">
        <v>117</v>
      </c>
      <c r="AM919" s="72">
        <f>AVERAGE($AG$6:AG919)</f>
        <v>9442.9256017505468</v>
      </c>
      <c r="AN919" s="73">
        <f>AVERAGE($AH$6:AH919)</f>
        <v>26.345733041575492</v>
      </c>
      <c r="AO919" s="47">
        <f>AVERAGE($AI$6:AI919)</f>
        <v>7898.1464968111395</v>
      </c>
    </row>
    <row r="920" spans="3:41" x14ac:dyDescent="0.35">
      <c r="C920" s="49">
        <v>915</v>
      </c>
      <c r="D920" s="74">
        <v>19</v>
      </c>
      <c r="E920" s="74">
        <v>9</v>
      </c>
      <c r="F920" s="73">
        <v>17</v>
      </c>
      <c r="G920" s="72">
        <v>5733</v>
      </c>
      <c r="H920" s="73">
        <v>27</v>
      </c>
      <c r="I920" s="86">
        <v>4143.4581723729216</v>
      </c>
      <c r="J920" s="47" t="s">
        <v>117</v>
      </c>
      <c r="L920" s="72">
        <f>AVERAGE($G$6:G920)</f>
        <v>5514.5956284153008</v>
      </c>
      <c r="M920" s="73">
        <f>AVERAGE($H$6:H920)</f>
        <v>26.45792349726776</v>
      </c>
      <c r="N920" s="86">
        <f>AVERAGE($I$6:I920)</f>
        <v>3973.3640392966104</v>
      </c>
      <c r="P920" s="47">
        <v>915</v>
      </c>
      <c r="Q920" s="71">
        <v>21</v>
      </c>
      <c r="R920" s="72">
        <v>3</v>
      </c>
      <c r="S920" s="73">
        <v>26</v>
      </c>
      <c r="T920" s="72">
        <v>10231</v>
      </c>
      <c r="U920" s="73">
        <v>44</v>
      </c>
      <c r="V920" s="86">
        <v>8704.7510746414082</v>
      </c>
      <c r="W920" s="47" t="s">
        <v>117</v>
      </c>
      <c r="Y920" s="72">
        <f>AVERAGE($T$6:T920)</f>
        <v>6267.2677595628411</v>
      </c>
      <c r="Z920" s="73">
        <f>AVERAGE($U$6:U920)</f>
        <v>26.273224043715846</v>
      </c>
      <c r="AA920" s="86">
        <f>AVERAGE($V$6:V920)</f>
        <v>4726.9315454100733</v>
      </c>
      <c r="AC920" s="47">
        <v>915</v>
      </c>
      <c r="AD920" s="74">
        <v>19</v>
      </c>
      <c r="AE920" s="74">
        <v>8</v>
      </c>
      <c r="AF920" s="73">
        <v>14</v>
      </c>
      <c r="AG920" s="72">
        <v>9046</v>
      </c>
      <c r="AH920" s="73">
        <v>25</v>
      </c>
      <c r="AI920" s="86">
        <v>7491.6980084890902</v>
      </c>
      <c r="AJ920" s="47" t="s">
        <v>117</v>
      </c>
      <c r="AM920" s="72">
        <f>AVERAGE($AG$6:AG920)</f>
        <v>9442.4918032786882</v>
      </c>
      <c r="AN920" s="73">
        <f>AVERAGE($AH$6:AH920)</f>
        <v>26.344262295081968</v>
      </c>
      <c r="AO920" s="47">
        <f>AVERAGE($AI$6:AI920)</f>
        <v>7897.7022908129738</v>
      </c>
    </row>
    <row r="921" spans="3:41" x14ac:dyDescent="0.35">
      <c r="C921" s="49">
        <v>916</v>
      </c>
      <c r="D921" s="74">
        <v>11</v>
      </c>
      <c r="E921" s="74">
        <v>12</v>
      </c>
      <c r="F921" s="73">
        <v>24</v>
      </c>
      <c r="G921" s="72">
        <v>5044</v>
      </c>
      <c r="H921" s="73">
        <v>23</v>
      </c>
      <c r="I921" s="86">
        <v>3558.1441277549739</v>
      </c>
      <c r="J921" s="47" t="s">
        <v>117</v>
      </c>
      <c r="L921" s="72">
        <f>AVERAGE($G$6:G921)</f>
        <v>5514.0818777292579</v>
      </c>
      <c r="M921" s="73">
        <f>AVERAGE($H$6:H921)</f>
        <v>26.454148471615721</v>
      </c>
      <c r="N921" s="86">
        <f>AVERAGE($I$6:I921)</f>
        <v>3972.9107424499493</v>
      </c>
      <c r="P921" s="47">
        <v>916</v>
      </c>
      <c r="Q921" s="71">
        <v>19</v>
      </c>
      <c r="R921" s="72">
        <v>5</v>
      </c>
      <c r="S921" s="73">
        <v>1</v>
      </c>
      <c r="T921" s="72">
        <v>3635</v>
      </c>
      <c r="U921" s="73">
        <v>15</v>
      </c>
      <c r="V921" s="86">
        <v>2103.332740612811</v>
      </c>
      <c r="W921" s="47" t="s">
        <v>117</v>
      </c>
      <c r="Y921" s="72">
        <f>AVERAGE($T$6:T921)</f>
        <v>6264.3941048034931</v>
      </c>
      <c r="Z921" s="73">
        <f>AVERAGE($U$6:U921)</f>
        <v>26.260917030567686</v>
      </c>
      <c r="AA921" s="86">
        <f>AVERAGE($V$6:V921)</f>
        <v>4724.0673545751424</v>
      </c>
      <c r="AC921" s="47">
        <v>916</v>
      </c>
      <c r="AD921" s="74">
        <v>23</v>
      </c>
      <c r="AE921" s="74">
        <v>8</v>
      </c>
      <c r="AF921" s="73">
        <v>7</v>
      </c>
      <c r="AG921" s="72">
        <v>7996</v>
      </c>
      <c r="AH921" s="73">
        <v>22</v>
      </c>
      <c r="AI921" s="86">
        <v>6430.044194567311</v>
      </c>
      <c r="AJ921" s="47" t="s">
        <v>117</v>
      </c>
      <c r="AM921" s="72">
        <f>AVERAGE($AG$6:AG921)</f>
        <v>9440.9126637554582</v>
      </c>
      <c r="AN921" s="73">
        <f>AVERAGE($AH$6:AH921)</f>
        <v>26.339519650655021</v>
      </c>
      <c r="AO921" s="47">
        <f>AVERAGE($AI$6:AI921)</f>
        <v>7896.1000439830104</v>
      </c>
    </row>
    <row r="922" spans="3:41" x14ac:dyDescent="0.35">
      <c r="C922" s="49">
        <v>917</v>
      </c>
      <c r="D922" s="74">
        <v>14</v>
      </c>
      <c r="E922" s="74">
        <v>3</v>
      </c>
      <c r="F922" s="73">
        <v>11</v>
      </c>
      <c r="G922" s="72">
        <v>4511</v>
      </c>
      <c r="H922" s="73">
        <v>22</v>
      </c>
      <c r="I922" s="86">
        <v>2929.9829431904254</v>
      </c>
      <c r="J922" s="47" t="s">
        <v>117</v>
      </c>
      <c r="L922" s="72">
        <f>AVERAGE($G$6:G922)</f>
        <v>5512.9880043620506</v>
      </c>
      <c r="M922" s="73">
        <f>AVERAGE($H$6:H922)</f>
        <v>26.449291166848418</v>
      </c>
      <c r="N922" s="86">
        <f>AVERAGE($I$6:I922)</f>
        <v>3971.7734166056093</v>
      </c>
      <c r="P922" s="47">
        <v>917</v>
      </c>
      <c r="Q922" s="71">
        <v>18</v>
      </c>
      <c r="R922" s="72">
        <v>4</v>
      </c>
      <c r="S922" s="73">
        <v>10</v>
      </c>
      <c r="T922" s="72">
        <v>5668</v>
      </c>
      <c r="U922" s="73">
        <v>24</v>
      </c>
      <c r="V922" s="86">
        <v>4121.556686957957</v>
      </c>
      <c r="W922" s="47" t="s">
        <v>117</v>
      </c>
      <c r="Y922" s="72">
        <f>AVERAGE($T$6:T922)</f>
        <v>6263.7437295528898</v>
      </c>
      <c r="Z922" s="73">
        <f>AVERAGE($U$6:U922)</f>
        <v>26.258451472191929</v>
      </c>
      <c r="AA922" s="86">
        <f>AVERAGE($V$6:V922)</f>
        <v>4723.410309136083</v>
      </c>
      <c r="AC922" s="47">
        <v>917</v>
      </c>
      <c r="AD922" s="74">
        <v>10</v>
      </c>
      <c r="AE922" s="74">
        <v>3</v>
      </c>
      <c r="AF922" s="73">
        <v>2</v>
      </c>
      <c r="AG922" s="72">
        <v>3261</v>
      </c>
      <c r="AH922" s="73">
        <v>9</v>
      </c>
      <c r="AI922" s="86">
        <v>1720.5938842207445</v>
      </c>
      <c r="AJ922" s="47" t="s">
        <v>117</v>
      </c>
      <c r="AM922" s="72">
        <f>AVERAGE($AG$6:AG922)</f>
        <v>9434.1733914940014</v>
      </c>
      <c r="AN922" s="73">
        <f>AVERAGE($AH$6:AH922)</f>
        <v>26.320610687022899</v>
      </c>
      <c r="AO922" s="47">
        <f>AVERAGE($AI$6:AI922)</f>
        <v>7889.3655770694195</v>
      </c>
    </row>
    <row r="923" spans="3:41" x14ac:dyDescent="0.35">
      <c r="C923" s="49">
        <v>918</v>
      </c>
      <c r="D923" s="74">
        <v>9</v>
      </c>
      <c r="E923" s="74">
        <v>4</v>
      </c>
      <c r="F923" s="73">
        <v>26</v>
      </c>
      <c r="G923" s="72">
        <v>6348</v>
      </c>
      <c r="H923" s="73">
        <v>31</v>
      </c>
      <c r="I923" s="86">
        <v>4842.6352811979486</v>
      </c>
      <c r="J923" s="47" t="s">
        <v>117</v>
      </c>
      <c r="L923" s="72">
        <f>AVERAGE($G$6:G923)</f>
        <v>5513.8976034858388</v>
      </c>
      <c r="M923" s="73">
        <f>AVERAGE($H$6:H923)</f>
        <v>26.454248366013072</v>
      </c>
      <c r="N923" s="86">
        <f>AVERAGE($I$6:I923)</f>
        <v>3972.7220678742283</v>
      </c>
      <c r="P923" s="47">
        <v>918</v>
      </c>
      <c r="Q923" s="71">
        <v>11</v>
      </c>
      <c r="R923" s="72">
        <v>3</v>
      </c>
      <c r="S923" s="73">
        <v>27</v>
      </c>
      <c r="T923" s="72">
        <v>8161</v>
      </c>
      <c r="U923" s="73">
        <v>35</v>
      </c>
      <c r="V923" s="86">
        <v>6648.0327755702083</v>
      </c>
      <c r="W923" s="47" t="s">
        <v>117</v>
      </c>
      <c r="Y923" s="72">
        <f>AVERAGE($T$6:T923)</f>
        <v>6265.8104575163397</v>
      </c>
      <c r="Z923" s="73">
        <f>AVERAGE($U$6:U923)</f>
        <v>26.267973856209149</v>
      </c>
      <c r="AA923" s="86">
        <f>AVERAGE($V$6:V923)</f>
        <v>4725.5068477705436</v>
      </c>
      <c r="AC923" s="47">
        <v>918</v>
      </c>
      <c r="AD923" s="74">
        <v>7</v>
      </c>
      <c r="AE923" s="74">
        <v>7</v>
      </c>
      <c r="AF923" s="73">
        <v>19</v>
      </c>
      <c r="AG923" s="72">
        <v>6909</v>
      </c>
      <c r="AH923" s="73">
        <v>19</v>
      </c>
      <c r="AI923" s="86">
        <v>5404.8165745496271</v>
      </c>
      <c r="AJ923" s="47" t="s">
        <v>117</v>
      </c>
      <c r="AM923" s="72">
        <f>AVERAGE($AG$6:AG923)</f>
        <v>9431.4226579520691</v>
      </c>
      <c r="AN923" s="73">
        <f>AVERAGE($AH$6:AH923)</f>
        <v>26.312636165577342</v>
      </c>
      <c r="AO923" s="47">
        <f>AVERAGE($AI$6:AI923)</f>
        <v>7886.659096674518</v>
      </c>
    </row>
    <row r="924" spans="3:41" x14ac:dyDescent="0.35">
      <c r="C924" s="49">
        <v>919</v>
      </c>
      <c r="D924" s="74">
        <v>12</v>
      </c>
      <c r="E924" s="74">
        <v>5</v>
      </c>
      <c r="F924" s="73">
        <v>29</v>
      </c>
      <c r="G924" s="72">
        <v>7385</v>
      </c>
      <c r="H924" s="73">
        <v>36</v>
      </c>
      <c r="I924" s="86">
        <v>5845.2807757868686</v>
      </c>
      <c r="J924" s="47" t="s">
        <v>117</v>
      </c>
      <c r="L924" s="72">
        <f>AVERAGE($G$6:G924)</f>
        <v>5515.9336235038081</v>
      </c>
      <c r="M924" s="73">
        <f>AVERAGE($H$6:H924)</f>
        <v>26.464635473340589</v>
      </c>
      <c r="N924" s="86">
        <f>AVERAGE($I$6:I924)</f>
        <v>3974.7596725618373</v>
      </c>
      <c r="P924" s="47">
        <v>919</v>
      </c>
      <c r="Q924" s="71">
        <v>16</v>
      </c>
      <c r="R924" s="72">
        <v>3</v>
      </c>
      <c r="S924" s="73">
        <v>26</v>
      </c>
      <c r="T924" s="72">
        <v>9081</v>
      </c>
      <c r="U924" s="73">
        <v>39</v>
      </c>
      <c r="V924" s="86">
        <v>7521.3105733340217</v>
      </c>
      <c r="W924" s="47" t="s">
        <v>117</v>
      </c>
      <c r="Y924" s="72">
        <f>AVERAGE($T$6:T924)</f>
        <v>6268.8737758433081</v>
      </c>
      <c r="Z924" s="73">
        <f>AVERAGE($U$6:U924)</f>
        <v>26.28182807399347</v>
      </c>
      <c r="AA924" s="86">
        <f>AVERAGE($V$6:V924)</f>
        <v>4728.5490716286104</v>
      </c>
      <c r="AC924" s="47">
        <v>919</v>
      </c>
      <c r="AD924" s="74">
        <v>16</v>
      </c>
      <c r="AE924" s="74">
        <v>2</v>
      </c>
      <c r="AF924" s="73">
        <v>33</v>
      </c>
      <c r="AG924" s="72">
        <v>16524</v>
      </c>
      <c r="AH924" s="73">
        <v>47</v>
      </c>
      <c r="AI924" s="86">
        <v>15015.882199500245</v>
      </c>
      <c r="AJ924" s="47" t="s">
        <v>117</v>
      </c>
      <c r="AM924" s="72">
        <f>AVERAGE($AG$6:AG924)</f>
        <v>9439.1403699673556</v>
      </c>
      <c r="AN924" s="73">
        <f>AVERAGE($AH$6:AH924)</f>
        <v>26.335146898803046</v>
      </c>
      <c r="AO924" s="47">
        <f>AVERAGE($AI$6:AI924)</f>
        <v>7894.4166843816192</v>
      </c>
    </row>
    <row r="925" spans="3:41" x14ac:dyDescent="0.35">
      <c r="C925" s="49">
        <v>920</v>
      </c>
      <c r="D925" s="74">
        <v>19</v>
      </c>
      <c r="E925" s="74">
        <v>1</v>
      </c>
      <c r="F925" s="73">
        <v>14</v>
      </c>
      <c r="G925" s="72">
        <v>6437</v>
      </c>
      <c r="H925" s="73">
        <v>32</v>
      </c>
      <c r="I925" s="86">
        <v>4917.0590309331092</v>
      </c>
      <c r="J925" s="47" t="s">
        <v>117</v>
      </c>
      <c r="L925" s="72">
        <f>AVERAGE($G$6:G925)</f>
        <v>5516.934782608696</v>
      </c>
      <c r="M925" s="73">
        <f>AVERAGE($H$6:H925)</f>
        <v>26.470652173913045</v>
      </c>
      <c r="N925" s="86">
        <f>AVERAGE($I$6:I925)</f>
        <v>3975.7839109948495</v>
      </c>
      <c r="P925" s="47">
        <v>920</v>
      </c>
      <c r="Q925" s="71">
        <v>11</v>
      </c>
      <c r="R925" s="72">
        <v>1</v>
      </c>
      <c r="S925" s="73">
        <v>7</v>
      </c>
      <c r="T925" s="72">
        <v>3947</v>
      </c>
      <c r="U925" s="73">
        <v>17</v>
      </c>
      <c r="V925" s="86">
        <v>2352.9430118285359</v>
      </c>
      <c r="W925" s="47" t="s">
        <v>117</v>
      </c>
      <c r="Y925" s="72">
        <f>AVERAGE($T$6:T925)</f>
        <v>6266.35</v>
      </c>
      <c r="Z925" s="73">
        <f>AVERAGE($U$6:U925)</f>
        <v>26.271739130434781</v>
      </c>
      <c r="AA925" s="86">
        <f>AVERAGE($V$6:V925)</f>
        <v>4725.9668911288281</v>
      </c>
      <c r="AC925" s="47">
        <v>920</v>
      </c>
      <c r="AD925" s="74">
        <v>10</v>
      </c>
      <c r="AE925" s="74">
        <v>7</v>
      </c>
      <c r="AF925" s="73">
        <v>3</v>
      </c>
      <c r="AG925" s="72">
        <v>2359</v>
      </c>
      <c r="AH925" s="73">
        <v>6</v>
      </c>
      <c r="AI925" s="86">
        <v>830.95348934219555</v>
      </c>
      <c r="AJ925" s="47" t="s">
        <v>117</v>
      </c>
      <c r="AM925" s="72">
        <f>AVERAGE($AG$6:AG925)</f>
        <v>9431.4445652173908</v>
      </c>
      <c r="AN925" s="73">
        <f>AVERAGE($AH$6:AH925)</f>
        <v>26.31304347826087</v>
      </c>
      <c r="AO925" s="47">
        <f>AVERAGE($AI$6:AI925)</f>
        <v>7886.7390069957064</v>
      </c>
    </row>
    <row r="926" spans="3:41" x14ac:dyDescent="0.35">
      <c r="C926" s="49">
        <v>921</v>
      </c>
      <c r="D926" s="74">
        <v>19</v>
      </c>
      <c r="E926" s="74">
        <v>3</v>
      </c>
      <c r="F926" s="73">
        <v>24</v>
      </c>
      <c r="G926" s="72">
        <v>8111</v>
      </c>
      <c r="H926" s="73">
        <v>40</v>
      </c>
      <c r="I926" s="86">
        <v>6640.3546329987112</v>
      </c>
      <c r="J926" s="47" t="s">
        <v>117</v>
      </c>
      <c r="L926" s="72">
        <f>AVERAGE($G$6:G926)</f>
        <v>5519.7513572204125</v>
      </c>
      <c r="M926" s="73">
        <f>AVERAGE($H$6:H926)</f>
        <v>26.485342019543975</v>
      </c>
      <c r="N926" s="86">
        <f>AVERAGE($I$6:I926)</f>
        <v>3978.6770388146151</v>
      </c>
      <c r="P926" s="47">
        <v>921</v>
      </c>
      <c r="Q926" s="71">
        <v>26</v>
      </c>
      <c r="R926" s="72">
        <v>7</v>
      </c>
      <c r="S926" s="73">
        <v>17</v>
      </c>
      <c r="T926" s="72">
        <v>8539</v>
      </c>
      <c r="U926" s="73">
        <v>36</v>
      </c>
      <c r="V926" s="86">
        <v>6976.5067899366222</v>
      </c>
      <c r="W926" s="47" t="s">
        <v>117</v>
      </c>
      <c r="Y926" s="72">
        <f>AVERAGE($T$6:T926)</f>
        <v>6268.8175895765471</v>
      </c>
      <c r="Z926" s="73">
        <f>AVERAGE($U$6:U926)</f>
        <v>26.282301845819759</v>
      </c>
      <c r="AA926" s="86">
        <f>AVERAGE($V$6:V926)</f>
        <v>4728.4104740808452</v>
      </c>
      <c r="AC926" s="47">
        <v>921</v>
      </c>
      <c r="AD926" s="74">
        <v>13</v>
      </c>
      <c r="AE926" s="74">
        <v>11</v>
      </c>
      <c r="AF926" s="73">
        <v>20</v>
      </c>
      <c r="AG926" s="72">
        <v>8107</v>
      </c>
      <c r="AH926" s="73">
        <v>22</v>
      </c>
      <c r="AI926" s="86">
        <v>6562.9305352185638</v>
      </c>
      <c r="AJ926" s="47" t="s">
        <v>117</v>
      </c>
      <c r="AM926" s="72">
        <f>AVERAGE($AG$6:AG926)</f>
        <v>9430.00651465798</v>
      </c>
      <c r="AN926" s="73">
        <f>AVERAGE($AH$6:AH926)</f>
        <v>26.308360477741584</v>
      </c>
      <c r="AO926" s="47">
        <f>AVERAGE($AI$6:AI926)</f>
        <v>7885.3016470914963</v>
      </c>
    </row>
    <row r="927" spans="3:41" x14ac:dyDescent="0.35">
      <c r="C927" s="49">
        <v>922</v>
      </c>
      <c r="D927" s="74">
        <v>20</v>
      </c>
      <c r="E927" s="74">
        <v>7</v>
      </c>
      <c r="F927" s="73">
        <v>16</v>
      </c>
      <c r="G927" s="72">
        <v>6059</v>
      </c>
      <c r="H927" s="73">
        <v>29</v>
      </c>
      <c r="I927" s="86">
        <v>4499.0934632922908</v>
      </c>
      <c r="J927" s="47" t="s">
        <v>117</v>
      </c>
      <c r="L927" s="72">
        <f>AVERAGE($G$6:G927)</f>
        <v>5520.3362255965294</v>
      </c>
      <c r="M927" s="73">
        <f>AVERAGE($H$6:H927)</f>
        <v>26.488069414316701</v>
      </c>
      <c r="N927" s="86">
        <f>AVERAGE($I$6:I927)</f>
        <v>3979.2414817912722</v>
      </c>
      <c r="P927" s="47">
        <v>922</v>
      </c>
      <c r="Q927" s="71">
        <v>18</v>
      </c>
      <c r="R927" s="72">
        <v>8</v>
      </c>
      <c r="S927" s="73">
        <v>8</v>
      </c>
      <c r="T927" s="72">
        <v>4436</v>
      </c>
      <c r="U927" s="73">
        <v>18</v>
      </c>
      <c r="V927" s="86">
        <v>2879.5433831023292</v>
      </c>
      <c r="W927" s="47" t="s">
        <v>117</v>
      </c>
      <c r="Y927" s="72">
        <f>AVERAGE($T$6:T927)</f>
        <v>6266.8297180043382</v>
      </c>
      <c r="Z927" s="73">
        <f>AVERAGE($U$6:U927)</f>
        <v>26.273318872017352</v>
      </c>
      <c r="AA927" s="86">
        <f>AVERAGE($V$6:V927)</f>
        <v>4726.4051952403042</v>
      </c>
      <c r="AC927" s="47">
        <v>922</v>
      </c>
      <c r="AD927" s="74">
        <v>19</v>
      </c>
      <c r="AE927" s="74">
        <v>4</v>
      </c>
      <c r="AF927" s="73">
        <v>11</v>
      </c>
      <c r="AG927" s="72">
        <v>9248</v>
      </c>
      <c r="AH927" s="73">
        <v>26</v>
      </c>
      <c r="AI927" s="86">
        <v>7687.0639030325619</v>
      </c>
      <c r="AJ927" s="47" t="s">
        <v>117</v>
      </c>
      <c r="AM927" s="72">
        <f>AVERAGE($AG$6:AG927)</f>
        <v>9429.8091106290667</v>
      </c>
      <c r="AN927" s="73">
        <f>AVERAGE($AH$6:AH927)</f>
        <v>26.308026030368765</v>
      </c>
      <c r="AO927" s="47">
        <f>AVERAGE($AI$6:AI927)</f>
        <v>7885.0866386923008</v>
      </c>
    </row>
    <row r="928" spans="3:41" x14ac:dyDescent="0.35">
      <c r="C928" s="49">
        <v>923</v>
      </c>
      <c r="D928" s="74">
        <v>13</v>
      </c>
      <c r="E928" s="74">
        <v>4</v>
      </c>
      <c r="F928" s="73">
        <v>20</v>
      </c>
      <c r="G928" s="72">
        <v>5948</v>
      </c>
      <c r="H928" s="73">
        <v>29</v>
      </c>
      <c r="I928" s="86">
        <v>4413.0127017193054</v>
      </c>
      <c r="J928" s="47" t="s">
        <v>117</v>
      </c>
      <c r="L928" s="72">
        <f>AVERAGE($G$6:G928)</f>
        <v>5520.7995666305524</v>
      </c>
      <c r="M928" s="73">
        <f>AVERAGE($H$6:H928)</f>
        <v>26.490790899241603</v>
      </c>
      <c r="N928" s="86">
        <f>AVERAGE($I$6:I928)</f>
        <v>3979.7114397760265</v>
      </c>
      <c r="P928" s="47">
        <v>923</v>
      </c>
      <c r="Q928" s="71">
        <v>17</v>
      </c>
      <c r="R928" s="72">
        <v>1</v>
      </c>
      <c r="S928" s="73">
        <v>24</v>
      </c>
      <c r="T928" s="72">
        <v>9237</v>
      </c>
      <c r="U928" s="73">
        <v>40</v>
      </c>
      <c r="V928" s="86">
        <v>7749.522386209349</v>
      </c>
      <c r="W928" s="47" t="s">
        <v>117</v>
      </c>
      <c r="Y928" s="72">
        <f>AVERAGE($T$6:T928)</f>
        <v>6270.0476706392201</v>
      </c>
      <c r="Z928" s="73">
        <f>AVERAGE($U$6:U928)</f>
        <v>26.288190682556881</v>
      </c>
      <c r="AA928" s="86">
        <f>AVERAGE($V$6:V928)</f>
        <v>4729.6805118069005</v>
      </c>
      <c r="AC928" s="47">
        <v>923</v>
      </c>
      <c r="AD928" s="74">
        <v>13</v>
      </c>
      <c r="AE928" s="74">
        <v>3</v>
      </c>
      <c r="AF928" s="73">
        <v>7</v>
      </c>
      <c r="AG928" s="72">
        <v>6061</v>
      </c>
      <c r="AH928" s="73">
        <v>17</v>
      </c>
      <c r="AI928" s="86">
        <v>4446.228786655558</v>
      </c>
      <c r="AJ928" s="47" t="s">
        <v>117</v>
      </c>
      <c r="AM928" s="72">
        <f>AVERAGE($AG$6:AG928)</f>
        <v>9426.1592632719385</v>
      </c>
      <c r="AN928" s="73">
        <f>AVERAGE($AH$6:AH928)</f>
        <v>26.297941495124594</v>
      </c>
      <c r="AO928" s="47">
        <f>AVERAGE($AI$6:AI928)</f>
        <v>7881.3608988742762</v>
      </c>
    </row>
    <row r="929" spans="3:41" x14ac:dyDescent="0.35">
      <c r="C929" s="49">
        <v>924</v>
      </c>
      <c r="D929" s="74">
        <v>15</v>
      </c>
      <c r="E929" s="74">
        <v>5</v>
      </c>
      <c r="F929" s="73">
        <v>22</v>
      </c>
      <c r="G929" s="72">
        <v>6585</v>
      </c>
      <c r="H929" s="73">
        <v>32</v>
      </c>
      <c r="I929" s="86">
        <v>5065.8112022300702</v>
      </c>
      <c r="J929" s="47" t="s">
        <v>117</v>
      </c>
      <c r="L929" s="72">
        <f>AVERAGE($G$6:G929)</f>
        <v>5521.9512987012986</v>
      </c>
      <c r="M929" s="73">
        <f>AVERAGE($H$6:H929)</f>
        <v>26.496753246753247</v>
      </c>
      <c r="N929" s="86">
        <f>AVERAGE($I$6:I929)</f>
        <v>3980.8868724193749</v>
      </c>
      <c r="P929" s="47">
        <v>924</v>
      </c>
      <c r="Q929" s="71">
        <v>11</v>
      </c>
      <c r="R929" s="72">
        <v>6</v>
      </c>
      <c r="S929" s="73">
        <v>26</v>
      </c>
      <c r="T929" s="72">
        <v>7352</v>
      </c>
      <c r="U929" s="73">
        <v>31</v>
      </c>
      <c r="V929" s="86">
        <v>5793.9013010026283</v>
      </c>
      <c r="W929" s="47" t="s">
        <v>117</v>
      </c>
      <c r="Y929" s="72">
        <f>AVERAGE($T$6:T929)</f>
        <v>6271.2186147186148</v>
      </c>
      <c r="Z929" s="73">
        <f>AVERAGE($U$6:U929)</f>
        <v>26.293290043290042</v>
      </c>
      <c r="AA929" s="86">
        <f>AVERAGE($V$6:V929)</f>
        <v>4730.8322659077621</v>
      </c>
      <c r="AC929" s="47">
        <v>924</v>
      </c>
      <c r="AD929" s="74">
        <v>15</v>
      </c>
      <c r="AE929" s="74">
        <v>10</v>
      </c>
      <c r="AF929" s="73">
        <v>28</v>
      </c>
      <c r="AG929" s="72">
        <v>11920</v>
      </c>
      <c r="AH929" s="73">
        <v>33</v>
      </c>
      <c r="AI929" s="86">
        <v>10331.928060771412</v>
      </c>
      <c r="AJ929" s="47" t="s">
        <v>117</v>
      </c>
      <c r="AM929" s="72">
        <f>AVERAGE($AG$6:AG929)</f>
        <v>9428.8582251082244</v>
      </c>
      <c r="AN929" s="73">
        <f>AVERAGE($AH$6:AH929)</f>
        <v>26.305194805194805</v>
      </c>
      <c r="AO929" s="47">
        <f>AVERAGE($AI$6:AI929)</f>
        <v>7884.0130278373681</v>
      </c>
    </row>
    <row r="930" spans="3:41" x14ac:dyDescent="0.35">
      <c r="C930" s="49">
        <v>925</v>
      </c>
      <c r="D930" s="74">
        <v>26</v>
      </c>
      <c r="E930" s="74">
        <v>5</v>
      </c>
      <c r="F930" s="73">
        <v>7</v>
      </c>
      <c r="G930" s="72">
        <v>5785</v>
      </c>
      <c r="H930" s="73">
        <v>28</v>
      </c>
      <c r="I930" s="86">
        <v>4197.6215686193664</v>
      </c>
      <c r="J930" s="47" t="s">
        <v>117</v>
      </c>
      <c r="L930" s="72">
        <f>AVERAGE($G$6:G930)</f>
        <v>5522.2356756756753</v>
      </c>
      <c r="M930" s="73">
        <f>AVERAGE($H$6:H930)</f>
        <v>26.49837837837838</v>
      </c>
      <c r="N930" s="86">
        <f>AVERAGE($I$6:I930)</f>
        <v>3981.1211801990503</v>
      </c>
      <c r="P930" s="47">
        <v>925</v>
      </c>
      <c r="Q930" s="71">
        <v>18</v>
      </c>
      <c r="R930" s="72">
        <v>7</v>
      </c>
      <c r="S930" s="73">
        <v>31</v>
      </c>
      <c r="T930" s="72">
        <v>9919</v>
      </c>
      <c r="U930" s="73">
        <v>42</v>
      </c>
      <c r="V930" s="86">
        <v>8390.8570589401206</v>
      </c>
      <c r="W930" s="47" t="s">
        <v>117</v>
      </c>
      <c r="Y930" s="72">
        <f>AVERAGE($T$6:T930)</f>
        <v>6275.1621621621625</v>
      </c>
      <c r="Z930" s="73">
        <f>AVERAGE($U$6:U930)</f>
        <v>26.310270270270269</v>
      </c>
      <c r="AA930" s="86">
        <f>AVERAGE($V$6:V930)</f>
        <v>4734.7890494677977</v>
      </c>
      <c r="AC930" s="47">
        <v>925</v>
      </c>
      <c r="AD930" s="74">
        <v>16</v>
      </c>
      <c r="AE930" s="74">
        <v>10</v>
      </c>
      <c r="AF930" s="73">
        <v>11</v>
      </c>
      <c r="AG930" s="72">
        <v>6320</v>
      </c>
      <c r="AH930" s="73">
        <v>17</v>
      </c>
      <c r="AI930" s="86">
        <v>4801.1339883643832</v>
      </c>
      <c r="AJ930" s="47" t="s">
        <v>117</v>
      </c>
      <c r="AM930" s="72">
        <f>AVERAGE($AG$6:AG930)</f>
        <v>9425.4972972972973</v>
      </c>
      <c r="AN930" s="73">
        <f>AVERAGE($AH$6:AH930)</f>
        <v>26.295135135135133</v>
      </c>
      <c r="AO930" s="47">
        <f>AVERAGE($AI$6:AI930)</f>
        <v>7880.6801856325328</v>
      </c>
    </row>
    <row r="931" spans="3:41" x14ac:dyDescent="0.35">
      <c r="C931" s="49">
        <v>926</v>
      </c>
      <c r="D931" s="74">
        <v>18</v>
      </c>
      <c r="E931" s="74">
        <v>3</v>
      </c>
      <c r="F931" s="73">
        <v>13</v>
      </c>
      <c r="G931" s="72">
        <v>5711</v>
      </c>
      <c r="H931" s="73">
        <v>28</v>
      </c>
      <c r="I931" s="86">
        <v>4212.7827383711947</v>
      </c>
      <c r="J931" s="47" t="s">
        <v>117</v>
      </c>
      <c r="L931" s="72">
        <f>AVERAGE($G$6:G931)</f>
        <v>5522.4395248380133</v>
      </c>
      <c r="M931" s="73">
        <f>AVERAGE($H$6:H931)</f>
        <v>26.5</v>
      </c>
      <c r="N931" s="86">
        <f>AVERAGE($I$6:I931)</f>
        <v>3981.3713546679191</v>
      </c>
      <c r="P931" s="47">
        <v>926</v>
      </c>
      <c r="Q931" s="71">
        <v>22</v>
      </c>
      <c r="R931" s="72">
        <v>5</v>
      </c>
      <c r="S931" s="73">
        <v>18</v>
      </c>
      <c r="T931" s="72">
        <v>8235</v>
      </c>
      <c r="U931" s="73">
        <v>35</v>
      </c>
      <c r="V931" s="86">
        <v>6659.3641015925641</v>
      </c>
      <c r="W931" s="47" t="s">
        <v>117</v>
      </c>
      <c r="Y931" s="72">
        <f>AVERAGE($T$6:T931)</f>
        <v>6277.2786177105836</v>
      </c>
      <c r="Z931" s="73">
        <f>AVERAGE($U$6:U931)</f>
        <v>26.319654427645787</v>
      </c>
      <c r="AA931" s="86">
        <f>AVERAGE($V$6:V931)</f>
        <v>4736.8674242541092</v>
      </c>
      <c r="AC931" s="47">
        <v>926</v>
      </c>
      <c r="AD931" s="74">
        <v>10</v>
      </c>
      <c r="AE931" s="74">
        <v>6</v>
      </c>
      <c r="AF931" s="73">
        <v>28</v>
      </c>
      <c r="AG931" s="72">
        <v>11422</v>
      </c>
      <c r="AH931" s="73">
        <v>32</v>
      </c>
      <c r="AI931" s="86">
        <v>9877.5265515060892</v>
      </c>
      <c r="AJ931" s="47" t="s">
        <v>117</v>
      </c>
      <c r="AM931" s="72">
        <f>AVERAGE($AG$6:AG931)</f>
        <v>9427.6533477321809</v>
      </c>
      <c r="AN931" s="73">
        <f>AVERAGE($AH$6:AH931)</f>
        <v>26.301295896328295</v>
      </c>
      <c r="AO931" s="47">
        <f>AVERAGE($AI$6:AI931)</f>
        <v>7882.8366071939517</v>
      </c>
    </row>
    <row r="932" spans="3:41" x14ac:dyDescent="0.35">
      <c r="C932" s="49">
        <v>927</v>
      </c>
      <c r="D932" s="74">
        <v>21</v>
      </c>
      <c r="E932" s="74">
        <v>3</v>
      </c>
      <c r="F932" s="73">
        <v>1</v>
      </c>
      <c r="G932" s="72">
        <v>3911</v>
      </c>
      <c r="H932" s="73">
        <v>19</v>
      </c>
      <c r="I932" s="86">
        <v>2410.8352147426658</v>
      </c>
      <c r="J932" s="47" t="s">
        <v>117</v>
      </c>
      <c r="L932" s="72">
        <f>AVERAGE($G$6:G932)</f>
        <v>5520.7011866235171</v>
      </c>
      <c r="M932" s="73">
        <f>AVERAGE($H$6:H932)</f>
        <v>26.491909385113267</v>
      </c>
      <c r="N932" s="86">
        <f>AVERAGE($I$6:I932)</f>
        <v>3979.6771409247417</v>
      </c>
      <c r="P932" s="47">
        <v>927</v>
      </c>
      <c r="Q932" s="71">
        <v>15</v>
      </c>
      <c r="R932" s="72">
        <v>8</v>
      </c>
      <c r="S932" s="73">
        <v>24</v>
      </c>
      <c r="T932" s="72">
        <v>7426</v>
      </c>
      <c r="U932" s="73">
        <v>31</v>
      </c>
      <c r="V932" s="86">
        <v>5903.2793242816233</v>
      </c>
      <c r="W932" s="47" t="s">
        <v>117</v>
      </c>
      <c r="Y932" s="72">
        <f>AVERAGE($T$6:T932)</f>
        <v>6278.5177993527504</v>
      </c>
      <c r="Z932" s="73">
        <f>AVERAGE($U$6:U932)</f>
        <v>26.32470334412082</v>
      </c>
      <c r="AA932" s="86">
        <f>AVERAGE($V$6:V932)</f>
        <v>4738.1256895184333</v>
      </c>
      <c r="AC932" s="47">
        <v>927</v>
      </c>
      <c r="AD932" s="74">
        <v>11</v>
      </c>
      <c r="AE932" s="74">
        <v>2</v>
      </c>
      <c r="AF932" s="73">
        <v>2</v>
      </c>
      <c r="AG932" s="72">
        <v>3924</v>
      </c>
      <c r="AH932" s="73">
        <v>11</v>
      </c>
      <c r="AI932" s="86">
        <v>2382.328520934997</v>
      </c>
      <c r="AJ932" s="47" t="s">
        <v>117</v>
      </c>
      <c r="AM932" s="72">
        <f>AVERAGE($AG$6:AG932)</f>
        <v>9421.7162891046391</v>
      </c>
      <c r="AN932" s="73">
        <f>AVERAGE($AH$6:AH932)</f>
        <v>26.284789644012946</v>
      </c>
      <c r="AO932" s="47">
        <f>AVERAGE($AI$6:AI932)</f>
        <v>7876.9029415129817</v>
      </c>
    </row>
    <row r="933" spans="3:41" x14ac:dyDescent="0.35">
      <c r="C933" s="49">
        <v>928</v>
      </c>
      <c r="D933" s="74">
        <v>12</v>
      </c>
      <c r="E933" s="74">
        <v>5</v>
      </c>
      <c r="F933" s="73">
        <v>6</v>
      </c>
      <c r="G933" s="72">
        <v>2785</v>
      </c>
      <c r="H933" s="73">
        <v>13</v>
      </c>
      <c r="I933" s="86">
        <v>1192.4733929092608</v>
      </c>
      <c r="J933" s="47" t="s">
        <v>117</v>
      </c>
      <c r="L933" s="72">
        <f>AVERAGE($G$6:G933)</f>
        <v>5517.7532327586205</v>
      </c>
      <c r="M933" s="73">
        <f>AVERAGE($H$6:H933)</f>
        <v>26.477370689655171</v>
      </c>
      <c r="N933" s="86">
        <f>AVERAGE($I$6:I933)</f>
        <v>3976.6736886100698</v>
      </c>
      <c r="P933" s="47">
        <v>928</v>
      </c>
      <c r="Q933" s="71">
        <v>15</v>
      </c>
      <c r="R933" s="72">
        <v>1</v>
      </c>
      <c r="S933" s="73">
        <v>14</v>
      </c>
      <c r="T933" s="72">
        <v>6477</v>
      </c>
      <c r="U933" s="73">
        <v>28</v>
      </c>
      <c r="V933" s="86">
        <v>4927.4017195254755</v>
      </c>
      <c r="W933" s="47" t="s">
        <v>117</v>
      </c>
      <c r="Y933" s="72">
        <f>AVERAGE($T$6:T933)</f>
        <v>6278.7316810344828</v>
      </c>
      <c r="Z933" s="73">
        <f>AVERAGE($U$6:U933)</f>
        <v>26.326508620689655</v>
      </c>
      <c r="AA933" s="86">
        <f>AVERAGE($V$6:V933)</f>
        <v>4738.3296507576651</v>
      </c>
      <c r="AC933" s="47">
        <v>928</v>
      </c>
      <c r="AD933" s="74">
        <v>14</v>
      </c>
      <c r="AE933" s="74">
        <v>6</v>
      </c>
      <c r="AF933" s="73">
        <v>19</v>
      </c>
      <c r="AG933" s="72">
        <v>9672</v>
      </c>
      <c r="AH933" s="73">
        <v>27</v>
      </c>
      <c r="AI933" s="86">
        <v>8123.5496660729905</v>
      </c>
      <c r="AJ933" s="47" t="s">
        <v>117</v>
      </c>
      <c r="AM933" s="72">
        <f>AVERAGE($AG$6:AG933)</f>
        <v>9421.9859913793098</v>
      </c>
      <c r="AN933" s="73">
        <f>AVERAGE($AH$6:AH933)</f>
        <v>26.285560344827587</v>
      </c>
      <c r="AO933" s="47">
        <f>AVERAGE($AI$6:AI933)</f>
        <v>7877.1687246213442</v>
      </c>
    </row>
    <row r="934" spans="3:41" x14ac:dyDescent="0.35">
      <c r="C934" s="49">
        <v>929</v>
      </c>
      <c r="D934" s="74">
        <v>17</v>
      </c>
      <c r="E934" s="74">
        <v>5</v>
      </c>
      <c r="F934" s="73">
        <v>33</v>
      </c>
      <c r="G934" s="72">
        <v>9185</v>
      </c>
      <c r="H934" s="73">
        <v>45</v>
      </c>
      <c r="I934" s="86">
        <v>7692.4099337099287</v>
      </c>
      <c r="J934" s="47" t="s">
        <v>117</v>
      </c>
      <c r="L934" s="72">
        <f>AVERAGE($G$6:G934)</f>
        <v>5521.700753498385</v>
      </c>
      <c r="M934" s="73">
        <f>AVERAGE($H$6:H934)</f>
        <v>26.497308934337997</v>
      </c>
      <c r="N934" s="86">
        <f>AVERAGE($I$6:I934)</f>
        <v>3980.6734046973679</v>
      </c>
      <c r="P934" s="47">
        <v>929</v>
      </c>
      <c r="Q934" s="71">
        <v>10</v>
      </c>
      <c r="R934" s="72">
        <v>4</v>
      </c>
      <c r="S934" s="73">
        <v>27</v>
      </c>
      <c r="T934" s="72">
        <v>7738</v>
      </c>
      <c r="U934" s="73">
        <v>33</v>
      </c>
      <c r="V934" s="86">
        <v>6192.9837848011521</v>
      </c>
      <c r="W934" s="47" t="s">
        <v>117</v>
      </c>
      <c r="Y934" s="72">
        <f>AVERAGE($T$6:T934)</f>
        <v>6280.3024757804087</v>
      </c>
      <c r="Z934" s="73">
        <f>AVERAGE($U$6:U934)</f>
        <v>26.333692142088267</v>
      </c>
      <c r="AA934" s="86">
        <f>AVERAGE($V$6:V934)</f>
        <v>4739.8954786737504</v>
      </c>
      <c r="AC934" s="47">
        <v>929</v>
      </c>
      <c r="AD934" s="74">
        <v>17</v>
      </c>
      <c r="AE934" s="74">
        <v>3</v>
      </c>
      <c r="AF934" s="73">
        <v>9</v>
      </c>
      <c r="AG934" s="72">
        <v>8161</v>
      </c>
      <c r="AH934" s="73">
        <v>23</v>
      </c>
      <c r="AI934" s="86">
        <v>6602.9173185291311</v>
      </c>
      <c r="AJ934" s="47" t="s">
        <v>117</v>
      </c>
      <c r="AM934" s="72">
        <f>AVERAGE($AG$6:AG934)</f>
        <v>9420.6286329386439</v>
      </c>
      <c r="AN934" s="73">
        <f>AVERAGE($AH$6:AH934)</f>
        <v>26.282023681377826</v>
      </c>
      <c r="AO934" s="47">
        <f>AVERAGE($AI$6:AI934)</f>
        <v>7875.7970869398669</v>
      </c>
    </row>
    <row r="935" spans="3:41" x14ac:dyDescent="0.35">
      <c r="C935" s="49">
        <v>930</v>
      </c>
      <c r="D935" s="74">
        <v>14</v>
      </c>
      <c r="E935" s="74">
        <v>5</v>
      </c>
      <c r="F935" s="73">
        <v>3</v>
      </c>
      <c r="G935" s="72">
        <v>2585</v>
      </c>
      <c r="H935" s="73">
        <v>12</v>
      </c>
      <c r="I935" s="86">
        <v>1060.200873430663</v>
      </c>
      <c r="J935" s="47" t="s">
        <v>117</v>
      </c>
      <c r="L935" s="72">
        <f>AVERAGE($G$6:G935)</f>
        <v>5518.5430107526881</v>
      </c>
      <c r="M935" s="73">
        <f>AVERAGE($H$6:H935)</f>
        <v>26.481720430107526</v>
      </c>
      <c r="N935" s="86">
        <f>AVERAGE($I$6:I935)</f>
        <v>3977.5331116529951</v>
      </c>
      <c r="P935" s="47">
        <v>930</v>
      </c>
      <c r="Q935" s="71">
        <v>10</v>
      </c>
      <c r="R935" s="72">
        <v>10</v>
      </c>
      <c r="S935" s="73">
        <v>10</v>
      </c>
      <c r="T935" s="72">
        <v>2670</v>
      </c>
      <c r="U935" s="73">
        <v>10</v>
      </c>
      <c r="V935" s="86">
        <v>1154.8095348311392</v>
      </c>
      <c r="W935" s="47" t="s">
        <v>117</v>
      </c>
      <c r="Y935" s="72">
        <f>AVERAGE($T$6:T935)</f>
        <v>6276.420430107527</v>
      </c>
      <c r="Z935" s="73">
        <f>AVERAGE($U$6:U935)</f>
        <v>26.316129032258065</v>
      </c>
      <c r="AA935" s="86">
        <f>AVERAGE($V$6:V935)</f>
        <v>4736.0405475513389</v>
      </c>
      <c r="AC935" s="47">
        <v>930</v>
      </c>
      <c r="AD935" s="74">
        <v>17</v>
      </c>
      <c r="AE935" s="74">
        <v>5</v>
      </c>
      <c r="AF935" s="73">
        <v>10</v>
      </c>
      <c r="AG935" s="72">
        <v>7885</v>
      </c>
      <c r="AH935" s="73">
        <v>22</v>
      </c>
      <c r="AI935" s="86">
        <v>6367.149235312404</v>
      </c>
      <c r="AJ935" s="47" t="s">
        <v>117</v>
      </c>
      <c r="AM935" s="72">
        <f>AVERAGE($AG$6:AG935)</f>
        <v>9418.9774193548383</v>
      </c>
      <c r="AN935" s="73">
        <f>AVERAGE($AH$6:AH935)</f>
        <v>26.27741935483871</v>
      </c>
      <c r="AO935" s="47">
        <f>AVERAGE($AI$6:AI935)</f>
        <v>7874.1748849488704</v>
      </c>
    </row>
    <row r="936" spans="3:41" x14ac:dyDescent="0.35">
      <c r="C936" s="49">
        <v>931</v>
      </c>
      <c r="D936" s="74">
        <v>12</v>
      </c>
      <c r="E936" s="74">
        <v>13</v>
      </c>
      <c r="F936" s="73">
        <v>8</v>
      </c>
      <c r="G936" s="72">
        <v>1881</v>
      </c>
      <c r="H936" s="73">
        <v>7</v>
      </c>
      <c r="I936" s="86">
        <v>380.11897595622008</v>
      </c>
      <c r="J936" s="47" t="s">
        <v>117</v>
      </c>
      <c r="L936" s="72">
        <f>AVERAGE($G$6:G936)</f>
        <v>5514.6358754027924</v>
      </c>
      <c r="M936" s="73">
        <f>AVERAGE($H$6:H936)</f>
        <v>26.460794844253492</v>
      </c>
      <c r="N936" s="86">
        <f>AVERAGE($I$6:I936)</f>
        <v>3973.6690792838253</v>
      </c>
      <c r="P936" s="47">
        <v>931</v>
      </c>
      <c r="Q936" s="71">
        <v>13</v>
      </c>
      <c r="R936" s="72">
        <v>11</v>
      </c>
      <c r="S936" s="73">
        <v>8</v>
      </c>
      <c r="T936" s="72">
        <v>2707</v>
      </c>
      <c r="U936" s="73">
        <v>10</v>
      </c>
      <c r="V936" s="86">
        <v>1167.7411662538461</v>
      </c>
      <c r="W936" s="47" t="s">
        <v>117</v>
      </c>
      <c r="Y936" s="72">
        <f>AVERAGE($T$6:T936)</f>
        <v>6272.5864661654132</v>
      </c>
      <c r="Z936" s="73">
        <f>AVERAGE($U$6:U936)</f>
        <v>26.298603651987111</v>
      </c>
      <c r="AA936" s="86">
        <f>AVERAGE($V$6:V936)</f>
        <v>4732.2077877432857</v>
      </c>
      <c r="AC936" s="47">
        <v>931</v>
      </c>
      <c r="AD936" s="74">
        <v>14</v>
      </c>
      <c r="AE936" s="74">
        <v>5</v>
      </c>
      <c r="AF936" s="73">
        <v>34</v>
      </c>
      <c r="AG936" s="72">
        <v>15235</v>
      </c>
      <c r="AH936" s="73">
        <v>43</v>
      </c>
      <c r="AI936" s="86">
        <v>13726.792364244659</v>
      </c>
      <c r="AJ936" s="47" t="s">
        <v>117</v>
      </c>
      <c r="AM936" s="72">
        <f>AVERAGE($AG$6:AG936)</f>
        <v>9425.224489795919</v>
      </c>
      <c r="AN936" s="73">
        <f>AVERAGE($AH$6:AH936)</f>
        <v>26.295381310418904</v>
      </c>
      <c r="AO936" s="47">
        <f>AVERAGE($AI$6:AI936)</f>
        <v>7880.4612624776519</v>
      </c>
    </row>
    <row r="937" spans="3:41" x14ac:dyDescent="0.35">
      <c r="C937" s="49">
        <v>932</v>
      </c>
      <c r="D937" s="74">
        <v>14</v>
      </c>
      <c r="E937" s="74">
        <v>9</v>
      </c>
      <c r="F937" s="73">
        <v>29</v>
      </c>
      <c r="G937" s="72">
        <v>7133</v>
      </c>
      <c r="H937" s="73">
        <v>34</v>
      </c>
      <c r="I937" s="86">
        <v>5561.7140295733097</v>
      </c>
      <c r="J937" s="47" t="s">
        <v>117</v>
      </c>
      <c r="L937" s="72">
        <f>AVERAGE($G$6:G937)</f>
        <v>5516.372317596567</v>
      </c>
      <c r="M937" s="73">
        <f>AVERAGE($H$6:H937)</f>
        <v>26.468884120171673</v>
      </c>
      <c r="N937" s="86">
        <f>AVERAGE($I$6:I937)</f>
        <v>3975.3729901746942</v>
      </c>
      <c r="P937" s="47">
        <v>932</v>
      </c>
      <c r="Q937" s="71">
        <v>15</v>
      </c>
      <c r="R937" s="72">
        <v>5</v>
      </c>
      <c r="S937" s="73">
        <v>6</v>
      </c>
      <c r="T937" s="72">
        <v>3865</v>
      </c>
      <c r="U937" s="73">
        <v>16</v>
      </c>
      <c r="V937" s="86">
        <v>2315.1244706811149</v>
      </c>
      <c r="W937" s="47" t="s">
        <v>117</v>
      </c>
      <c r="Y937" s="72">
        <f>AVERAGE($T$6:T937)</f>
        <v>6270.0032188841205</v>
      </c>
      <c r="Z937" s="73">
        <f>AVERAGE($U$6:U937)</f>
        <v>26.28755364806867</v>
      </c>
      <c r="AA937" s="86">
        <f>AVERAGE($V$6:V937)</f>
        <v>4729.6143507078104</v>
      </c>
      <c r="AC937" s="47">
        <v>932</v>
      </c>
      <c r="AD937" s="74">
        <v>21</v>
      </c>
      <c r="AE937" s="74">
        <v>2</v>
      </c>
      <c r="AF937" s="73">
        <v>12</v>
      </c>
      <c r="AG937" s="72">
        <v>10924</v>
      </c>
      <c r="AH937" s="73">
        <v>31</v>
      </c>
      <c r="AI937" s="86">
        <v>9448.1540113103347</v>
      </c>
      <c r="AJ937" s="47" t="s">
        <v>117</v>
      </c>
      <c r="AM937" s="72">
        <f>AVERAGE($AG$6:AG937)</f>
        <v>9426.8326180257518</v>
      </c>
      <c r="AN937" s="73">
        <f>AVERAGE($AH$6:AH937)</f>
        <v>26.300429184549355</v>
      </c>
      <c r="AO937" s="47">
        <f>AVERAGE($AI$6:AI937)</f>
        <v>7882.1433362424932</v>
      </c>
    </row>
    <row r="938" spans="3:41" x14ac:dyDescent="0.35">
      <c r="C938" s="49">
        <v>933</v>
      </c>
      <c r="D938" s="74">
        <v>15</v>
      </c>
      <c r="E938" s="74">
        <v>6</v>
      </c>
      <c r="F938" s="73">
        <v>9</v>
      </c>
      <c r="G938" s="72">
        <v>3822</v>
      </c>
      <c r="H938" s="73">
        <v>18</v>
      </c>
      <c r="I938" s="86">
        <v>2275.73553591481</v>
      </c>
      <c r="J938" s="47" t="s">
        <v>117</v>
      </c>
      <c r="L938" s="72">
        <f>AVERAGE($G$6:G938)</f>
        <v>5514.5562700964629</v>
      </c>
      <c r="M938" s="73">
        <f>AVERAGE($H$6:H938)</f>
        <v>26.459807073954984</v>
      </c>
      <c r="N938" s="86">
        <f>AVERAGE($I$6:I938)</f>
        <v>3973.551299441297</v>
      </c>
      <c r="P938" s="47">
        <v>933</v>
      </c>
      <c r="Q938" s="71">
        <v>24</v>
      </c>
      <c r="R938" s="72">
        <v>3</v>
      </c>
      <c r="S938" s="73">
        <v>0</v>
      </c>
      <c r="T938" s="72">
        <v>4941</v>
      </c>
      <c r="U938" s="73">
        <v>21</v>
      </c>
      <c r="V938" s="86">
        <v>3415.562122084063</v>
      </c>
      <c r="W938" s="47" t="s">
        <v>117</v>
      </c>
      <c r="Y938" s="72">
        <f>AVERAGE($T$6:T938)</f>
        <v>6268.5787781350482</v>
      </c>
      <c r="Z938" s="73">
        <f>AVERAGE($U$6:U938)</f>
        <v>26.281886387995712</v>
      </c>
      <c r="AA938" s="86">
        <f>AVERAGE($V$6:V938)</f>
        <v>4728.2059345999614</v>
      </c>
      <c r="AC938" s="47">
        <v>933</v>
      </c>
      <c r="AD938" s="74">
        <v>15</v>
      </c>
      <c r="AE938" s="74">
        <v>4</v>
      </c>
      <c r="AF938" s="73">
        <v>21</v>
      </c>
      <c r="AG938" s="72">
        <v>11348</v>
      </c>
      <c r="AH938" s="73">
        <v>32</v>
      </c>
      <c r="AI938" s="86">
        <v>9782.0427898172602</v>
      </c>
      <c r="AJ938" s="47" t="s">
        <v>117</v>
      </c>
      <c r="AM938" s="72">
        <f>AVERAGE($AG$6:AG938)</f>
        <v>9428.8917470525193</v>
      </c>
      <c r="AN938" s="73">
        <f>AVERAGE($AH$6:AH938)</f>
        <v>26.306538049303324</v>
      </c>
      <c r="AO938" s="47">
        <f>AVERAGE($AI$6:AI938)</f>
        <v>7884.1796700619734</v>
      </c>
    </row>
    <row r="939" spans="3:41" x14ac:dyDescent="0.35">
      <c r="C939" s="49">
        <v>934</v>
      </c>
      <c r="D939" s="74">
        <v>16</v>
      </c>
      <c r="E939" s="74">
        <v>5</v>
      </c>
      <c r="F939" s="73">
        <v>17</v>
      </c>
      <c r="G939" s="72">
        <v>5785</v>
      </c>
      <c r="H939" s="73">
        <v>28</v>
      </c>
      <c r="I939" s="86">
        <v>4233.9505467311092</v>
      </c>
      <c r="J939" s="47" t="s">
        <v>117</v>
      </c>
      <c r="L939" s="72">
        <f>AVERAGE($G$6:G939)</f>
        <v>5514.8458244111353</v>
      </c>
      <c r="M939" s="73">
        <f>AVERAGE($H$6:H939)</f>
        <v>26.461456102783725</v>
      </c>
      <c r="N939" s="86">
        <f>AVERAGE($I$6:I939)</f>
        <v>3973.8300994919286</v>
      </c>
      <c r="P939" s="47">
        <v>934</v>
      </c>
      <c r="Q939" s="71">
        <v>9</v>
      </c>
      <c r="R939" s="72">
        <v>6</v>
      </c>
      <c r="S939" s="73">
        <v>6</v>
      </c>
      <c r="T939" s="72">
        <v>2292</v>
      </c>
      <c r="U939" s="73">
        <v>9</v>
      </c>
      <c r="V939" s="86">
        <v>771.11451846721957</v>
      </c>
      <c r="W939" s="47" t="s">
        <v>117</v>
      </c>
      <c r="Y939" s="72">
        <f>AVERAGE($T$6:T939)</f>
        <v>6264.3211991434691</v>
      </c>
      <c r="Z939" s="73">
        <f>AVERAGE($U$6:U939)</f>
        <v>26.263383297644541</v>
      </c>
      <c r="AA939" s="86">
        <f>AVERAGE($V$6:V939)</f>
        <v>4723.9692200216605</v>
      </c>
      <c r="AC939" s="47">
        <v>934</v>
      </c>
      <c r="AD939" s="74">
        <v>18</v>
      </c>
      <c r="AE939" s="74">
        <v>6</v>
      </c>
      <c r="AF939" s="73">
        <v>15</v>
      </c>
      <c r="AG939" s="72">
        <v>9672</v>
      </c>
      <c r="AH939" s="73">
        <v>27</v>
      </c>
      <c r="AI939" s="86">
        <v>8161.0771812131698</v>
      </c>
      <c r="AJ939" s="47" t="s">
        <v>117</v>
      </c>
      <c r="AM939" s="72">
        <f>AVERAGE($AG$6:AG939)</f>
        <v>9429.1520342612421</v>
      </c>
      <c r="AN939" s="73">
        <f>AVERAGE($AH$6:AH939)</f>
        <v>26.307280513918631</v>
      </c>
      <c r="AO939" s="47">
        <f>AVERAGE($AI$6:AI939)</f>
        <v>7884.4761342066749</v>
      </c>
    </row>
    <row r="940" spans="3:41" x14ac:dyDescent="0.35">
      <c r="C940" s="49">
        <v>935</v>
      </c>
      <c r="D940" s="74">
        <v>15</v>
      </c>
      <c r="E940" s="74">
        <v>6</v>
      </c>
      <c r="F940" s="73">
        <v>26</v>
      </c>
      <c r="G940" s="72">
        <v>7222</v>
      </c>
      <c r="H940" s="73">
        <v>35</v>
      </c>
      <c r="I940" s="86">
        <v>5652.51983199391</v>
      </c>
      <c r="J940" s="47" t="s">
        <v>117</v>
      </c>
      <c r="L940" s="72">
        <f>AVERAGE($G$6:G940)</f>
        <v>5516.671657754011</v>
      </c>
      <c r="M940" s="73">
        <f>AVERAGE($H$6:H940)</f>
        <v>26.470588235294116</v>
      </c>
      <c r="N940" s="86">
        <f>AVERAGE($I$6:I940)</f>
        <v>3975.6254895801662</v>
      </c>
      <c r="P940" s="47">
        <v>935</v>
      </c>
      <c r="Q940" s="71">
        <v>14</v>
      </c>
      <c r="R940" s="72">
        <v>5</v>
      </c>
      <c r="S940" s="73">
        <v>14</v>
      </c>
      <c r="T940" s="72">
        <v>5475</v>
      </c>
      <c r="U940" s="73">
        <v>23</v>
      </c>
      <c r="V940" s="86">
        <v>3902.1256828752425</v>
      </c>
      <c r="W940" s="47" t="s">
        <v>117</v>
      </c>
      <c r="Y940" s="72">
        <f>AVERAGE($T$6:T940)</f>
        <v>6263.4770053475931</v>
      </c>
      <c r="Z940" s="73">
        <f>AVERAGE($U$6:U940)</f>
        <v>26.259893048128344</v>
      </c>
      <c r="AA940" s="86">
        <f>AVERAGE($V$6:V940)</f>
        <v>4723.0902429765847</v>
      </c>
      <c r="AC940" s="47">
        <v>935</v>
      </c>
      <c r="AD940" s="74">
        <v>19</v>
      </c>
      <c r="AE940" s="74">
        <v>4</v>
      </c>
      <c r="AF940" s="73">
        <v>16</v>
      </c>
      <c r="AG940" s="72">
        <v>10998</v>
      </c>
      <c r="AH940" s="73">
        <v>31</v>
      </c>
      <c r="AI940" s="86">
        <v>9476.6876934681095</v>
      </c>
      <c r="AJ940" s="47" t="s">
        <v>117</v>
      </c>
      <c r="AM940" s="72">
        <f>AVERAGE($AG$6:AG940)</f>
        <v>9430.8299465240634</v>
      </c>
      <c r="AN940" s="73">
        <f>AVERAGE($AH$6:AH940)</f>
        <v>26.312299465240642</v>
      </c>
      <c r="AO940" s="47">
        <f>AVERAGE($AI$6:AI940)</f>
        <v>7886.179034270056</v>
      </c>
    </row>
    <row r="941" spans="3:41" x14ac:dyDescent="0.35">
      <c r="C941" s="49">
        <v>936</v>
      </c>
      <c r="D941" s="74">
        <v>22</v>
      </c>
      <c r="E941" s="74">
        <v>4</v>
      </c>
      <c r="F941" s="73">
        <v>31</v>
      </c>
      <c r="G941" s="72">
        <v>9948</v>
      </c>
      <c r="H941" s="73">
        <v>49</v>
      </c>
      <c r="I941" s="86">
        <v>8393.1451478310082</v>
      </c>
      <c r="J941" s="47" t="s">
        <v>117</v>
      </c>
      <c r="L941" s="72">
        <f>AVERAGE($G$6:G941)</f>
        <v>5521.4059829059825</v>
      </c>
      <c r="M941" s="73">
        <f>AVERAGE($H$6:H941)</f>
        <v>26.494658119658119</v>
      </c>
      <c r="N941" s="86">
        <f>AVERAGE($I$6:I941)</f>
        <v>3980.3450618646225</v>
      </c>
      <c r="P941" s="47">
        <v>936</v>
      </c>
      <c r="Q941" s="71">
        <v>14</v>
      </c>
      <c r="R941" s="72">
        <v>8</v>
      </c>
      <c r="S941" s="73">
        <v>33</v>
      </c>
      <c r="T941" s="72">
        <v>9266</v>
      </c>
      <c r="U941" s="73">
        <v>39</v>
      </c>
      <c r="V941" s="86">
        <v>7700.1730121252604</v>
      </c>
      <c r="W941" s="47" t="s">
        <v>117</v>
      </c>
      <c r="Y941" s="72">
        <f>AVERAGE($T$6:T941)</f>
        <v>6266.6848290598291</v>
      </c>
      <c r="Z941" s="73">
        <f>AVERAGE($U$6:U941)</f>
        <v>26.273504273504273</v>
      </c>
      <c r="AA941" s="86">
        <f>AVERAGE($V$6:V941)</f>
        <v>4726.2708869607177</v>
      </c>
      <c r="AC941" s="47">
        <v>936</v>
      </c>
      <c r="AD941" s="74">
        <v>15</v>
      </c>
      <c r="AE941" s="74">
        <v>7</v>
      </c>
      <c r="AF941" s="73">
        <v>29</v>
      </c>
      <c r="AG941" s="72">
        <v>13209</v>
      </c>
      <c r="AH941" s="73">
        <v>37</v>
      </c>
      <c r="AI941" s="86">
        <v>11658.898685579912</v>
      </c>
      <c r="AJ941" s="47" t="s">
        <v>117</v>
      </c>
      <c r="AM941" s="72">
        <f>AVERAGE($AG$6:AG941)</f>
        <v>9434.8664529914531</v>
      </c>
      <c r="AN941" s="73">
        <f>AVERAGE($AH$6:AH941)</f>
        <v>26.323717948717949</v>
      </c>
      <c r="AO941" s="47">
        <f>AVERAGE($AI$6:AI941)</f>
        <v>7890.2097176582083</v>
      </c>
    </row>
    <row r="942" spans="3:41" x14ac:dyDescent="0.35">
      <c r="C942" s="49">
        <v>937</v>
      </c>
      <c r="D942" s="74">
        <v>22</v>
      </c>
      <c r="E942" s="74">
        <v>5</v>
      </c>
      <c r="F942" s="73">
        <v>7</v>
      </c>
      <c r="G942" s="72">
        <v>4985</v>
      </c>
      <c r="H942" s="73">
        <v>24</v>
      </c>
      <c r="I942" s="86">
        <v>3457.8592263972055</v>
      </c>
      <c r="J942" s="47" t="s">
        <v>117</v>
      </c>
      <c r="L942" s="72">
        <f>AVERAGE($G$6:G942)</f>
        <v>5520.8335112059767</v>
      </c>
      <c r="M942" s="73">
        <f>AVERAGE($H$6:H942)</f>
        <v>26.491995731056562</v>
      </c>
      <c r="N942" s="86">
        <f>AVERAGE($I$6:I942)</f>
        <v>3979.7874462451268</v>
      </c>
      <c r="P942" s="47">
        <v>937</v>
      </c>
      <c r="Q942" s="71">
        <v>26</v>
      </c>
      <c r="R942" s="72">
        <v>8</v>
      </c>
      <c r="S942" s="73">
        <v>21</v>
      </c>
      <c r="T942" s="72">
        <v>9266</v>
      </c>
      <c r="U942" s="73">
        <v>39</v>
      </c>
      <c r="V942" s="86">
        <v>7723.4448345076662</v>
      </c>
      <c r="W942" s="47" t="s">
        <v>117</v>
      </c>
      <c r="Y942" s="72">
        <f>AVERAGE($T$6:T942)</f>
        <v>6269.8858057630732</v>
      </c>
      <c r="Z942" s="73">
        <f>AVERAGE($U$6:U942)</f>
        <v>26.287086446104588</v>
      </c>
      <c r="AA942" s="86">
        <f>AVERAGE($V$6:V942)</f>
        <v>4729.469578473575</v>
      </c>
      <c r="AC942" s="47">
        <v>937</v>
      </c>
      <c r="AD942" s="74">
        <v>14</v>
      </c>
      <c r="AE942" s="74">
        <v>6</v>
      </c>
      <c r="AF942" s="73">
        <v>24</v>
      </c>
      <c r="AG942" s="72">
        <v>11422</v>
      </c>
      <c r="AH942" s="73">
        <v>32</v>
      </c>
      <c r="AI942" s="86">
        <v>9828.8756548186593</v>
      </c>
      <c r="AJ942" s="47" t="s">
        <v>117</v>
      </c>
      <c r="AM942" s="72">
        <f>AVERAGE($AG$6:AG942)</f>
        <v>9436.9871931696907</v>
      </c>
      <c r="AN942" s="73">
        <f>AVERAGE($AH$6:AH942)</f>
        <v>26.329775880469583</v>
      </c>
      <c r="AO942" s="47">
        <f>AVERAGE($AI$6:AI942)</f>
        <v>7892.2787314652096</v>
      </c>
    </row>
    <row r="943" spans="3:41" x14ac:dyDescent="0.35">
      <c r="C943" s="49">
        <v>938</v>
      </c>
      <c r="D943" s="74">
        <v>15</v>
      </c>
      <c r="E943" s="74">
        <v>5</v>
      </c>
      <c r="F943" s="73">
        <v>21</v>
      </c>
      <c r="G943" s="72">
        <v>6385</v>
      </c>
      <c r="H943" s="73">
        <v>31</v>
      </c>
      <c r="I943" s="86">
        <v>4879.7615235107151</v>
      </c>
      <c r="J943" s="47" t="s">
        <v>117</v>
      </c>
      <c r="L943" s="72">
        <f>AVERAGE($G$6:G943)</f>
        <v>5521.7547974413646</v>
      </c>
      <c r="M943" s="73">
        <f>AVERAGE($H$6:H943)</f>
        <v>26.49680170575693</v>
      </c>
      <c r="N943" s="86">
        <f>AVERAGE($I$6:I943)</f>
        <v>3980.7469068818705</v>
      </c>
      <c r="P943" s="47">
        <v>938</v>
      </c>
      <c r="Q943" s="71">
        <v>20</v>
      </c>
      <c r="R943" s="72">
        <v>5</v>
      </c>
      <c r="S943" s="73">
        <v>25</v>
      </c>
      <c r="T943" s="72">
        <v>9385</v>
      </c>
      <c r="U943" s="73">
        <v>40</v>
      </c>
      <c r="V943" s="86">
        <v>7835.7216994660475</v>
      </c>
      <c r="W943" s="47" t="s">
        <v>117</v>
      </c>
      <c r="Y943" s="72">
        <f>AVERAGE($T$6:T943)</f>
        <v>6273.2068230277182</v>
      </c>
      <c r="Z943" s="73">
        <f>AVERAGE($U$6:U943)</f>
        <v>26.301705756929639</v>
      </c>
      <c r="AA943" s="86">
        <f>AVERAGE($V$6:V943)</f>
        <v>4732.7811478989406</v>
      </c>
      <c r="AC943" s="47">
        <v>938</v>
      </c>
      <c r="AD943" s="74">
        <v>13</v>
      </c>
      <c r="AE943" s="74">
        <v>6</v>
      </c>
      <c r="AF943" s="73">
        <v>5</v>
      </c>
      <c r="AG943" s="72">
        <v>4422</v>
      </c>
      <c r="AH943" s="73">
        <v>12</v>
      </c>
      <c r="AI943" s="86">
        <v>2890.1829760124751</v>
      </c>
      <c r="AJ943" s="47" t="s">
        <v>117</v>
      </c>
      <c r="AM943" s="72">
        <f>AVERAGE($AG$6:AG943)</f>
        <v>9431.6407249466956</v>
      </c>
      <c r="AN943" s="73">
        <f>AVERAGE($AH$6:AH943)</f>
        <v>26.31449893390192</v>
      </c>
      <c r="AO943" s="47">
        <f>AVERAGE($AI$6:AI943)</f>
        <v>7886.9460067792252</v>
      </c>
    </row>
    <row r="944" spans="3:41" x14ac:dyDescent="0.35">
      <c r="C944" s="49">
        <v>939</v>
      </c>
      <c r="D944" s="74">
        <v>15</v>
      </c>
      <c r="E944" s="74">
        <v>3</v>
      </c>
      <c r="F944" s="73">
        <v>15</v>
      </c>
      <c r="G944" s="72">
        <v>5511</v>
      </c>
      <c r="H944" s="73">
        <v>27</v>
      </c>
      <c r="I944" s="86">
        <v>3963.5016581870464</v>
      </c>
      <c r="J944" s="47" t="s">
        <v>117</v>
      </c>
      <c r="L944" s="72">
        <f>AVERAGE($G$6:G944)</f>
        <v>5521.7433439829611</v>
      </c>
      <c r="M944" s="73">
        <f>AVERAGE($H$6:H944)</f>
        <v>26.497337593184238</v>
      </c>
      <c r="N944" s="86">
        <f>AVERAGE($I$6:I944)</f>
        <v>3980.728541334805</v>
      </c>
      <c r="P944" s="47">
        <v>939</v>
      </c>
      <c r="Q944" s="71">
        <v>14</v>
      </c>
      <c r="R944" s="72">
        <v>7</v>
      </c>
      <c r="S944" s="73">
        <v>9</v>
      </c>
      <c r="T944" s="72">
        <v>3939</v>
      </c>
      <c r="U944" s="73">
        <v>16</v>
      </c>
      <c r="V944" s="86">
        <v>2340.5737853351475</v>
      </c>
      <c r="W944" s="47" t="s">
        <v>117</v>
      </c>
      <c r="Y944" s="72">
        <f>AVERAGE($T$6:T944)</f>
        <v>6270.7209797657079</v>
      </c>
      <c r="Z944" s="73">
        <f>AVERAGE($U$6:U944)</f>
        <v>26.290734824281149</v>
      </c>
      <c r="AA944" s="86">
        <f>AVERAGE($V$6:V944)</f>
        <v>4730.2335362242184</v>
      </c>
      <c r="AC944" s="47">
        <v>939</v>
      </c>
      <c r="AD944" s="74">
        <v>13</v>
      </c>
      <c r="AE944" s="74">
        <v>4</v>
      </c>
      <c r="AF944" s="73">
        <v>18</v>
      </c>
      <c r="AG944" s="72">
        <v>9598</v>
      </c>
      <c r="AH944" s="73">
        <v>27</v>
      </c>
      <c r="AI944" s="86">
        <v>8033.6207878353471</v>
      </c>
      <c r="AJ944" s="47" t="s">
        <v>117</v>
      </c>
      <c r="AM944" s="72">
        <f>AVERAGE($AG$6:AG944)</f>
        <v>9431.8178913738011</v>
      </c>
      <c r="AN944" s="73">
        <f>AVERAGE($AH$6:AH944)</f>
        <v>26.315228966986155</v>
      </c>
      <c r="AO944" s="47">
        <f>AVERAGE($AI$6:AI944)</f>
        <v>7887.1022099539396</v>
      </c>
    </row>
    <row r="945" spans="3:41" x14ac:dyDescent="0.35">
      <c r="C945" s="49">
        <v>940</v>
      </c>
      <c r="D945" s="74">
        <v>16</v>
      </c>
      <c r="E945" s="74">
        <v>4</v>
      </c>
      <c r="F945" s="73">
        <v>32</v>
      </c>
      <c r="G945" s="72">
        <v>8948</v>
      </c>
      <c r="H945" s="73">
        <v>44</v>
      </c>
      <c r="I945" s="86">
        <v>7400.3183068781191</v>
      </c>
      <c r="J945" s="47" t="s">
        <v>117</v>
      </c>
      <c r="L945" s="72">
        <f>AVERAGE($G$6:G945)</f>
        <v>5525.3882978723404</v>
      </c>
      <c r="M945" s="73">
        <f>AVERAGE($H$6:H945)</f>
        <v>26.51595744680851</v>
      </c>
      <c r="N945" s="86">
        <f>AVERAGE($I$6:I945)</f>
        <v>3984.3664027875107</v>
      </c>
      <c r="P945" s="47">
        <v>940</v>
      </c>
      <c r="Q945" s="71">
        <v>19</v>
      </c>
      <c r="R945" s="72">
        <v>7</v>
      </c>
      <c r="S945" s="73">
        <v>3</v>
      </c>
      <c r="T945" s="72">
        <v>3709</v>
      </c>
      <c r="U945" s="73">
        <v>15</v>
      </c>
      <c r="V945" s="86">
        <v>2153.9219744664651</v>
      </c>
      <c r="W945" s="47" t="s">
        <v>117</v>
      </c>
      <c r="Y945" s="72">
        <f>AVERAGE($T$6:T945)</f>
        <v>6267.9957446808512</v>
      </c>
      <c r="Z945" s="73">
        <f>AVERAGE($U$6:U945)</f>
        <v>26.27872340425532</v>
      </c>
      <c r="AA945" s="86">
        <f>AVERAGE($V$6:V945)</f>
        <v>4727.4927792436247</v>
      </c>
      <c r="AC945" s="47">
        <v>940</v>
      </c>
      <c r="AD945" s="74">
        <v>18</v>
      </c>
      <c r="AE945" s="74">
        <v>8</v>
      </c>
      <c r="AF945" s="73">
        <v>14</v>
      </c>
      <c r="AG945" s="72">
        <v>8696</v>
      </c>
      <c r="AH945" s="73">
        <v>24</v>
      </c>
      <c r="AI945" s="86">
        <v>7162.6485195888436</v>
      </c>
      <c r="AJ945" s="47" t="s">
        <v>117</v>
      </c>
      <c r="AM945" s="72">
        <f>AVERAGE($AG$6:AG945)</f>
        <v>9431.0351063829785</v>
      </c>
      <c r="AN945" s="73">
        <f>AVERAGE($AH$6:AH945)</f>
        <v>26.312765957446807</v>
      </c>
      <c r="AO945" s="47">
        <f>AVERAGE($AI$6:AI945)</f>
        <v>7886.3315145386568</v>
      </c>
    </row>
    <row r="946" spans="3:41" x14ac:dyDescent="0.35">
      <c r="C946" s="49">
        <v>941</v>
      </c>
      <c r="D946" s="74">
        <v>26</v>
      </c>
      <c r="E946" s="74">
        <v>8</v>
      </c>
      <c r="F946" s="73">
        <v>22</v>
      </c>
      <c r="G946" s="72">
        <v>8296</v>
      </c>
      <c r="H946" s="73">
        <v>40</v>
      </c>
      <c r="I946" s="86">
        <v>6727.0369879687678</v>
      </c>
      <c r="J946" s="47" t="s">
        <v>117</v>
      </c>
      <c r="L946" s="72">
        <f>AVERAGE($G$6:G946)</f>
        <v>5528.3326248671628</v>
      </c>
      <c r="M946" s="73">
        <f>AVERAGE($H$6:H946)</f>
        <v>26.53028692879915</v>
      </c>
      <c r="N946" s="86">
        <f>AVERAGE($I$6:I946)</f>
        <v>3987.281036778139</v>
      </c>
      <c r="P946" s="47">
        <v>941</v>
      </c>
      <c r="Q946" s="71">
        <v>10</v>
      </c>
      <c r="R946" s="72">
        <v>5</v>
      </c>
      <c r="S946" s="73">
        <v>27</v>
      </c>
      <c r="T946" s="72">
        <v>7545</v>
      </c>
      <c r="U946" s="73">
        <v>32</v>
      </c>
      <c r="V946" s="86">
        <v>6075.4224983929325</v>
      </c>
      <c r="W946" s="47" t="s">
        <v>117</v>
      </c>
      <c r="Y946" s="72">
        <f>AVERAGE($T$6:T946)</f>
        <v>6269.3528161530285</v>
      </c>
      <c r="Z946" s="73">
        <f>AVERAGE($U$6:U946)</f>
        <v>26.284803400637621</v>
      </c>
      <c r="AA946" s="86">
        <f>AVERAGE($V$6:V946)</f>
        <v>4728.9252231534538</v>
      </c>
      <c r="AC946" s="47">
        <v>941</v>
      </c>
      <c r="AD946" s="74">
        <v>17</v>
      </c>
      <c r="AE946" s="74">
        <v>7</v>
      </c>
      <c r="AF946" s="73">
        <v>31</v>
      </c>
      <c r="AG946" s="72">
        <v>14609</v>
      </c>
      <c r="AH946" s="73">
        <v>41</v>
      </c>
      <c r="AI946" s="86">
        <v>13129.183903001427</v>
      </c>
      <c r="AJ946" s="47" t="s">
        <v>117</v>
      </c>
      <c r="AM946" s="72">
        <f>AVERAGE($AG$6:AG946)</f>
        <v>9436.5377258235912</v>
      </c>
      <c r="AN946" s="73">
        <f>AVERAGE($AH$6:AH946)</f>
        <v>26.32837407013815</v>
      </c>
      <c r="AO946" s="47">
        <f>AVERAGE($AI$6:AI946)</f>
        <v>7891.9030898717738</v>
      </c>
    </row>
    <row r="947" spans="3:41" x14ac:dyDescent="0.35">
      <c r="C947" s="49">
        <v>942</v>
      </c>
      <c r="D947" s="74">
        <v>16</v>
      </c>
      <c r="E947" s="74">
        <v>6</v>
      </c>
      <c r="F947" s="73">
        <v>32</v>
      </c>
      <c r="G947" s="72">
        <v>8622</v>
      </c>
      <c r="H947" s="73">
        <v>42</v>
      </c>
      <c r="I947" s="86">
        <v>7083.4104056575516</v>
      </c>
      <c r="J947" s="47" t="s">
        <v>117</v>
      </c>
      <c r="L947" s="72">
        <f>AVERAGE($G$6:G947)</f>
        <v>5531.6167728237788</v>
      </c>
      <c r="M947" s="73">
        <f>AVERAGE($H$6:H947)</f>
        <v>26.546709129511676</v>
      </c>
      <c r="N947" s="86">
        <f>AVERAGE($I$6:I947)</f>
        <v>3990.5677983162277</v>
      </c>
      <c r="P947" s="47">
        <v>942</v>
      </c>
      <c r="Q947" s="71">
        <v>10</v>
      </c>
      <c r="R947" s="72">
        <v>5</v>
      </c>
      <c r="S947" s="73">
        <v>16</v>
      </c>
      <c r="T947" s="72">
        <v>5015</v>
      </c>
      <c r="U947" s="73">
        <v>21</v>
      </c>
      <c r="V947" s="86">
        <v>3450.074101872583</v>
      </c>
      <c r="W947" s="47" t="s">
        <v>117</v>
      </c>
      <c r="Y947" s="72">
        <f>AVERAGE($T$6:T947)</f>
        <v>6268.0212314225055</v>
      </c>
      <c r="Z947" s="73">
        <f>AVERAGE($U$6:U947)</f>
        <v>26.279193205944797</v>
      </c>
      <c r="AA947" s="86">
        <f>AVERAGE($V$6:V947)</f>
        <v>4727.5676317295884</v>
      </c>
      <c r="AC947" s="47">
        <v>942</v>
      </c>
      <c r="AD947" s="74">
        <v>9</v>
      </c>
      <c r="AE947" s="74">
        <v>5</v>
      </c>
      <c r="AF947" s="73">
        <v>15</v>
      </c>
      <c r="AG947" s="72">
        <v>6835</v>
      </c>
      <c r="AH947" s="73">
        <v>19</v>
      </c>
      <c r="AI947" s="86">
        <v>5306.9056620112724</v>
      </c>
      <c r="AJ947" s="47" t="s">
        <v>117</v>
      </c>
      <c r="AM947" s="72">
        <f>AVERAGE($AG$6:AG947)</f>
        <v>9433.7760084925685</v>
      </c>
      <c r="AN947" s="73">
        <f>AVERAGE($AH$6:AH947)</f>
        <v>26.320594479830149</v>
      </c>
      <c r="AO947" s="47">
        <f>AVERAGE($AI$6:AI947)</f>
        <v>7889.1589312434717</v>
      </c>
    </row>
    <row r="948" spans="3:41" x14ac:dyDescent="0.35">
      <c r="C948" s="49">
        <v>943</v>
      </c>
      <c r="D948" s="74">
        <v>18</v>
      </c>
      <c r="E948" s="74">
        <v>6</v>
      </c>
      <c r="F948" s="73">
        <v>1</v>
      </c>
      <c r="G948" s="72">
        <v>2822</v>
      </c>
      <c r="H948" s="73">
        <v>13</v>
      </c>
      <c r="I948" s="86">
        <v>1254.7486941599818</v>
      </c>
      <c r="J948" s="47" t="s">
        <v>117</v>
      </c>
      <c r="L948" s="72">
        <f>AVERAGE($G$6:G948)</f>
        <v>5528.7433722163305</v>
      </c>
      <c r="M948" s="73">
        <f>AVERAGE($H$6:H948)</f>
        <v>26.532343584305409</v>
      </c>
      <c r="N948" s="86">
        <f>AVERAGE($I$6:I948)</f>
        <v>3987.6666115673875</v>
      </c>
      <c r="P948" s="47">
        <v>943</v>
      </c>
      <c r="Q948" s="71">
        <v>12</v>
      </c>
      <c r="R948" s="72">
        <v>4</v>
      </c>
      <c r="S948" s="73">
        <v>35</v>
      </c>
      <c r="T948" s="72">
        <v>10038</v>
      </c>
      <c r="U948" s="73">
        <v>43</v>
      </c>
      <c r="V948" s="86">
        <v>8519.0218812291441</v>
      </c>
      <c r="W948" s="47" t="s">
        <v>117</v>
      </c>
      <c r="Y948" s="72">
        <f>AVERAGE($T$6:T948)</f>
        <v>6272.0190880169675</v>
      </c>
      <c r="Z948" s="73">
        <f>AVERAGE($U$6:U948)</f>
        <v>26.296924708377517</v>
      </c>
      <c r="AA948" s="86">
        <f>AVERAGE($V$6:V948)</f>
        <v>4731.5882618987298</v>
      </c>
      <c r="AC948" s="47">
        <v>943</v>
      </c>
      <c r="AD948" s="74">
        <v>12</v>
      </c>
      <c r="AE948" s="74">
        <v>5</v>
      </c>
      <c r="AF948" s="73">
        <v>26</v>
      </c>
      <c r="AG948" s="72">
        <v>11735</v>
      </c>
      <c r="AH948" s="73">
        <v>33</v>
      </c>
      <c r="AI948" s="86">
        <v>10176.630155619032</v>
      </c>
      <c r="AJ948" s="47" t="s">
        <v>117</v>
      </c>
      <c r="AM948" s="72">
        <f>AVERAGE($AG$6:AG948)</f>
        <v>9436.2163308589606</v>
      </c>
      <c r="AN948" s="73">
        <f>AVERAGE($AH$6:AH948)</f>
        <v>26.327677624602334</v>
      </c>
      <c r="AO948" s="47">
        <f>AVERAGE($AI$6:AI948)</f>
        <v>7891.5846695513992</v>
      </c>
    </row>
    <row r="949" spans="3:41" x14ac:dyDescent="0.35">
      <c r="C949" s="49">
        <v>944</v>
      </c>
      <c r="D949" s="74">
        <v>19</v>
      </c>
      <c r="E949" s="74">
        <v>6</v>
      </c>
      <c r="F949" s="73">
        <v>5</v>
      </c>
      <c r="G949" s="72">
        <v>3822</v>
      </c>
      <c r="H949" s="73">
        <v>18</v>
      </c>
      <c r="I949" s="86">
        <v>2295.9547518284489</v>
      </c>
      <c r="J949" s="47" t="s">
        <v>117</v>
      </c>
      <c r="L949" s="72">
        <f>AVERAGE($G$6:G949)</f>
        <v>5526.9353813559319</v>
      </c>
      <c r="M949" s="73">
        <f>AVERAGE($H$6:H949)</f>
        <v>26.523305084745761</v>
      </c>
      <c r="N949" s="86">
        <f>AVERAGE($I$6:I949)</f>
        <v>3985.8745439193585</v>
      </c>
      <c r="P949" s="47">
        <v>944</v>
      </c>
      <c r="Q949" s="71">
        <v>12</v>
      </c>
      <c r="R949" s="72">
        <v>7</v>
      </c>
      <c r="S949" s="73">
        <v>21</v>
      </c>
      <c r="T949" s="72">
        <v>6239</v>
      </c>
      <c r="U949" s="73">
        <v>26</v>
      </c>
      <c r="V949" s="86">
        <v>4711.9837145583424</v>
      </c>
      <c r="W949" s="47" t="s">
        <v>117</v>
      </c>
      <c r="Y949" s="72">
        <f>AVERAGE($T$6:T949)</f>
        <v>6271.9841101694919</v>
      </c>
      <c r="Z949" s="73">
        <f>AVERAGE($U$6:U949)</f>
        <v>26.296610169491526</v>
      </c>
      <c r="AA949" s="86">
        <f>AVERAGE($V$6:V949)</f>
        <v>4731.5674943697668</v>
      </c>
      <c r="AC949" s="47">
        <v>944</v>
      </c>
      <c r="AD949" s="74">
        <v>12</v>
      </c>
      <c r="AE949" s="74">
        <v>8</v>
      </c>
      <c r="AF949" s="73">
        <v>13</v>
      </c>
      <c r="AG949" s="72">
        <v>6246</v>
      </c>
      <c r="AH949" s="73">
        <v>17</v>
      </c>
      <c r="AI949" s="86">
        <v>4705.4875016886581</v>
      </c>
      <c r="AJ949" s="47" t="s">
        <v>117</v>
      </c>
      <c r="AM949" s="72">
        <f>AVERAGE($AG$6:AG949)</f>
        <v>9432.8368644067796</v>
      </c>
      <c r="AN949" s="73">
        <f>AVERAGE($AH$6:AH949)</f>
        <v>26.317796610169491</v>
      </c>
      <c r="AO949" s="47">
        <f>AVERAGE($AI$6:AI949)</f>
        <v>7888.2095666193409</v>
      </c>
    </row>
    <row r="950" spans="3:41" x14ac:dyDescent="0.35">
      <c r="C950" s="49">
        <v>945</v>
      </c>
      <c r="D950" s="74">
        <v>13</v>
      </c>
      <c r="E950" s="74">
        <v>5</v>
      </c>
      <c r="F950" s="73">
        <v>0</v>
      </c>
      <c r="G950" s="72">
        <v>1785</v>
      </c>
      <c r="H950" s="73">
        <v>8</v>
      </c>
      <c r="I950" s="86">
        <v>285.74218524930598</v>
      </c>
      <c r="J950" s="47" t="s">
        <v>117</v>
      </c>
      <c r="L950" s="72">
        <f>AVERAGE($G$6:G950)</f>
        <v>5522.9756613756617</v>
      </c>
      <c r="M950" s="73">
        <f>AVERAGE($H$6:H950)</f>
        <v>26.503703703703703</v>
      </c>
      <c r="N950" s="86">
        <f>AVERAGE($I$6:I950)</f>
        <v>3981.9590599419303</v>
      </c>
      <c r="P950" s="47">
        <v>945</v>
      </c>
      <c r="Q950" s="71">
        <v>15</v>
      </c>
      <c r="R950" s="72">
        <v>5</v>
      </c>
      <c r="S950" s="73">
        <v>4</v>
      </c>
      <c r="T950" s="72">
        <v>3405</v>
      </c>
      <c r="U950" s="73">
        <v>14</v>
      </c>
      <c r="V950" s="86">
        <v>1849.7117063992212</v>
      </c>
      <c r="W950" s="47" t="s">
        <v>117</v>
      </c>
      <c r="Y950" s="72">
        <f>AVERAGE($T$6:T950)</f>
        <v>6268.9502645502644</v>
      </c>
      <c r="Z950" s="73">
        <f>AVERAGE($U$6:U950)</f>
        <v>26.283597883597885</v>
      </c>
      <c r="AA950" s="86">
        <f>AVERAGE($V$6:V950)</f>
        <v>4728.5179115253532</v>
      </c>
      <c r="AC950" s="47">
        <v>945</v>
      </c>
      <c r="AD950" s="74">
        <v>10</v>
      </c>
      <c r="AE950" s="74">
        <v>2</v>
      </c>
      <c r="AF950" s="73">
        <v>12</v>
      </c>
      <c r="AG950" s="72">
        <v>7074</v>
      </c>
      <c r="AH950" s="73">
        <v>20</v>
      </c>
      <c r="AI950" s="86">
        <v>5559.8398283507049</v>
      </c>
      <c r="AJ950" s="47" t="s">
        <v>117</v>
      </c>
      <c r="AM950" s="72">
        <f>AVERAGE($AG$6:AG950)</f>
        <v>9430.3407407407412</v>
      </c>
      <c r="AN950" s="73">
        <f>AVERAGE($AH$6:AH950)</f>
        <v>26.31111111111111</v>
      </c>
      <c r="AO950" s="47">
        <f>AVERAGE($AI$6:AI950)</f>
        <v>7885.7456832984217</v>
      </c>
    </row>
    <row r="951" spans="3:41" x14ac:dyDescent="0.35">
      <c r="C951" s="49">
        <v>946</v>
      </c>
      <c r="D951" s="74">
        <v>15</v>
      </c>
      <c r="E951" s="74">
        <v>9</v>
      </c>
      <c r="F951" s="73">
        <v>7</v>
      </c>
      <c r="G951" s="72">
        <v>2933</v>
      </c>
      <c r="H951" s="73">
        <v>13</v>
      </c>
      <c r="I951" s="86">
        <v>1369.8551660026321</v>
      </c>
      <c r="J951" s="47" t="s">
        <v>117</v>
      </c>
      <c r="L951" s="72">
        <f>AVERAGE($G$6:G951)</f>
        <v>5520.2378435517967</v>
      </c>
      <c r="M951" s="73">
        <f>AVERAGE($H$6:H951)</f>
        <v>26.489429175475689</v>
      </c>
      <c r="N951" s="86">
        <f>AVERAGE($I$6:I951)</f>
        <v>3979.1978507517197</v>
      </c>
      <c r="P951" s="47">
        <v>946</v>
      </c>
      <c r="Q951" s="71">
        <v>21</v>
      </c>
      <c r="R951" s="72">
        <v>8</v>
      </c>
      <c r="S951" s="73">
        <v>0</v>
      </c>
      <c r="T951" s="72">
        <v>3286</v>
      </c>
      <c r="U951" s="73">
        <v>13</v>
      </c>
      <c r="V951" s="86">
        <v>1731.6251124303178</v>
      </c>
      <c r="W951" s="47" t="s">
        <v>117</v>
      </c>
      <c r="Y951" s="72">
        <f>AVERAGE($T$6:T951)</f>
        <v>6265.7970401691327</v>
      </c>
      <c r="Z951" s="73">
        <f>AVERAGE($U$6:U951)</f>
        <v>26.26955602536998</v>
      </c>
      <c r="AA951" s="86">
        <f>AVERAGE($V$6:V951)</f>
        <v>4725.3499487356121</v>
      </c>
      <c r="AC951" s="47">
        <v>946</v>
      </c>
      <c r="AD951" s="74">
        <v>18</v>
      </c>
      <c r="AE951" s="74">
        <v>7</v>
      </c>
      <c r="AF951" s="73">
        <v>13</v>
      </c>
      <c r="AG951" s="72">
        <v>8659</v>
      </c>
      <c r="AH951" s="73">
        <v>24</v>
      </c>
      <c r="AI951" s="86">
        <v>7136.8233745665975</v>
      </c>
      <c r="AJ951" s="47" t="s">
        <v>117</v>
      </c>
      <c r="AM951" s="72">
        <f>AVERAGE($AG$6:AG951)</f>
        <v>9429.5253699788591</v>
      </c>
      <c r="AN951" s="73">
        <f>AVERAGE($AH$6:AH951)</f>
        <v>26.308668076109935</v>
      </c>
      <c r="AO951" s="47">
        <f>AVERAGE($AI$6:AI951)</f>
        <v>7884.9540106676268</v>
      </c>
    </row>
    <row r="952" spans="3:41" x14ac:dyDescent="0.35">
      <c r="C952" s="49">
        <v>947</v>
      </c>
      <c r="D952" s="74">
        <v>16</v>
      </c>
      <c r="E952" s="74">
        <v>12</v>
      </c>
      <c r="F952" s="73">
        <v>23</v>
      </c>
      <c r="G952" s="72">
        <v>5844</v>
      </c>
      <c r="H952" s="73">
        <v>27</v>
      </c>
      <c r="I952" s="86">
        <v>4337.2972101435416</v>
      </c>
      <c r="J952" s="47" t="s">
        <v>117</v>
      </c>
      <c r="L952" s="72">
        <f>AVERAGE($G$6:G952)</f>
        <v>5520.5797254487852</v>
      </c>
      <c r="M952" s="73">
        <f>AVERAGE($H$6:H952)</f>
        <v>26.489968321013727</v>
      </c>
      <c r="N952" s="86">
        <f>AVERAGE($I$6:I952)</f>
        <v>3979.5759915747308</v>
      </c>
      <c r="P952" s="47">
        <v>947</v>
      </c>
      <c r="Q952" s="71">
        <v>19</v>
      </c>
      <c r="R952" s="72">
        <v>7</v>
      </c>
      <c r="S952" s="73">
        <v>17</v>
      </c>
      <c r="T952" s="72">
        <v>6929</v>
      </c>
      <c r="U952" s="73">
        <v>29</v>
      </c>
      <c r="V952" s="86">
        <v>5431.2579018830265</v>
      </c>
      <c r="W952" s="47" t="s">
        <v>117</v>
      </c>
      <c r="Y952" s="72">
        <f>AVERAGE($T$6:T952)</f>
        <v>6266.4973600844769</v>
      </c>
      <c r="Z952" s="73">
        <f>AVERAGE($U$6:U952)</f>
        <v>26.27243928194298</v>
      </c>
      <c r="AA952" s="86">
        <f>AVERAGE($V$6:V952)</f>
        <v>4726.0953636808572</v>
      </c>
      <c r="AC952" s="47">
        <v>947</v>
      </c>
      <c r="AD952" s="74">
        <v>18</v>
      </c>
      <c r="AE952" s="74">
        <v>4</v>
      </c>
      <c r="AF952" s="73">
        <v>22</v>
      </c>
      <c r="AG952" s="72">
        <v>12748</v>
      </c>
      <c r="AH952" s="73">
        <v>36</v>
      </c>
      <c r="AI952" s="86">
        <v>11205.612892066216</v>
      </c>
      <c r="AJ952" s="47" t="s">
        <v>117</v>
      </c>
      <c r="AM952" s="72">
        <f>AVERAGE($AG$6:AG952)</f>
        <v>9433.0295670538544</v>
      </c>
      <c r="AN952" s="73">
        <f>AVERAGE($AH$6:AH952)</f>
        <v>26.318901795142555</v>
      </c>
      <c r="AO952" s="47">
        <f>AVERAGE($AI$6:AI952)</f>
        <v>7888.4605142382698</v>
      </c>
    </row>
    <row r="953" spans="3:41" x14ac:dyDescent="0.35">
      <c r="C953" s="49">
        <v>948</v>
      </c>
      <c r="D953" s="74">
        <v>11</v>
      </c>
      <c r="E953" s="74">
        <v>4</v>
      </c>
      <c r="F953" s="73">
        <v>23</v>
      </c>
      <c r="G953" s="72">
        <v>6148</v>
      </c>
      <c r="H953" s="73">
        <v>30</v>
      </c>
      <c r="I953" s="86">
        <v>4640.2083201624646</v>
      </c>
      <c r="J953" s="47" t="s">
        <v>117</v>
      </c>
      <c r="L953" s="72">
        <f>AVERAGE($G$6:G953)</f>
        <v>5521.2415611814349</v>
      </c>
      <c r="M953" s="73">
        <f>AVERAGE($H$6:H953)</f>
        <v>26.49367088607595</v>
      </c>
      <c r="N953" s="86">
        <f>AVERAGE($I$6:I953)</f>
        <v>3980.2728611196544</v>
      </c>
      <c r="P953" s="47">
        <v>948</v>
      </c>
      <c r="Q953" s="71">
        <v>18</v>
      </c>
      <c r="R953" s="72">
        <v>3</v>
      </c>
      <c r="S953" s="73">
        <v>16</v>
      </c>
      <c r="T953" s="72">
        <v>7241</v>
      </c>
      <c r="U953" s="73">
        <v>31</v>
      </c>
      <c r="V953" s="86">
        <v>5662.700340810411</v>
      </c>
      <c r="W953" s="47" t="s">
        <v>117</v>
      </c>
      <c r="Y953" s="72">
        <f>AVERAGE($T$6:T953)</f>
        <v>6267.5253164556962</v>
      </c>
      <c r="Z953" s="73">
        <f>AVERAGE($U$6:U953)</f>
        <v>26.277426160337551</v>
      </c>
      <c r="AA953" s="86">
        <f>AVERAGE($V$6:V953)</f>
        <v>4727.0833436145385</v>
      </c>
      <c r="AC953" s="47">
        <v>948</v>
      </c>
      <c r="AD953" s="74">
        <v>12</v>
      </c>
      <c r="AE953" s="74">
        <v>5</v>
      </c>
      <c r="AF953" s="73">
        <v>29</v>
      </c>
      <c r="AG953" s="72">
        <v>12785</v>
      </c>
      <c r="AH953" s="73">
        <v>36</v>
      </c>
      <c r="AI953" s="86">
        <v>11236.322884238465</v>
      </c>
      <c r="AJ953" s="47" t="s">
        <v>117</v>
      </c>
      <c r="AM953" s="72">
        <f>AVERAGE($AG$6:AG953)</f>
        <v>9436.5654008438814</v>
      </c>
      <c r="AN953" s="73">
        <f>AVERAGE($AH$6:AH953)</f>
        <v>26.329113924050635</v>
      </c>
      <c r="AO953" s="47">
        <f>AVERAGE($AI$6:AI953)</f>
        <v>7891.9920146285649</v>
      </c>
    </row>
    <row r="954" spans="3:41" x14ac:dyDescent="0.35">
      <c r="C954" s="49">
        <v>949</v>
      </c>
      <c r="D954" s="74">
        <v>18</v>
      </c>
      <c r="E954" s="74">
        <v>7</v>
      </c>
      <c r="F954" s="73">
        <v>26</v>
      </c>
      <c r="G954" s="72">
        <v>7659</v>
      </c>
      <c r="H954" s="73">
        <v>37</v>
      </c>
      <c r="I954" s="86">
        <v>6132.0180291400738</v>
      </c>
      <c r="J954" s="47" t="s">
        <v>117</v>
      </c>
      <c r="L954" s="72">
        <f>AVERAGE($G$6:G954)</f>
        <v>5523.4942044257114</v>
      </c>
      <c r="M954" s="73">
        <f>AVERAGE($H$6:H954)</f>
        <v>26.504741833508955</v>
      </c>
      <c r="N954" s="86">
        <f>AVERAGE($I$6:I954)</f>
        <v>3982.5402427508666</v>
      </c>
      <c r="P954" s="47">
        <v>949</v>
      </c>
      <c r="Q954" s="71">
        <v>17</v>
      </c>
      <c r="R954" s="72">
        <v>10</v>
      </c>
      <c r="S954" s="73">
        <v>12</v>
      </c>
      <c r="T954" s="72">
        <v>4740</v>
      </c>
      <c r="U954" s="73">
        <v>19</v>
      </c>
      <c r="V954" s="86">
        <v>3167.02236305934</v>
      </c>
      <c r="W954" s="47" t="s">
        <v>117</v>
      </c>
      <c r="Y954" s="72">
        <f>AVERAGE($T$6:T954)</f>
        <v>6265.9157007376189</v>
      </c>
      <c r="Z954" s="73">
        <f>AVERAGE($U$6:U954)</f>
        <v>26.269757639620654</v>
      </c>
      <c r="AA954" s="86">
        <f>AVERAGE($V$6:V954)</f>
        <v>4725.4394437404017</v>
      </c>
      <c r="AC954" s="47">
        <v>949</v>
      </c>
      <c r="AD954" s="74">
        <v>16</v>
      </c>
      <c r="AE954" s="74">
        <v>13</v>
      </c>
      <c r="AF954" s="73">
        <v>8</v>
      </c>
      <c r="AG954" s="72">
        <v>4331</v>
      </c>
      <c r="AH954" s="73">
        <v>11</v>
      </c>
      <c r="AI954" s="86">
        <v>2794.2147402853061</v>
      </c>
      <c r="AJ954" s="47" t="s">
        <v>117</v>
      </c>
      <c r="AM954" s="72">
        <f>AVERAGE($AG$6:AG954)</f>
        <v>9431.1854583772383</v>
      </c>
      <c r="AN954" s="73">
        <f>AVERAGE($AH$6:AH954)</f>
        <v>26.312961011591149</v>
      </c>
      <c r="AO954" s="47">
        <f>AVERAGE($AI$6:AI954)</f>
        <v>7886.6202788284145</v>
      </c>
    </row>
    <row r="955" spans="3:41" x14ac:dyDescent="0.35">
      <c r="C955" s="49">
        <v>950</v>
      </c>
      <c r="D955" s="74">
        <v>19</v>
      </c>
      <c r="E955" s="74">
        <v>7</v>
      </c>
      <c r="F955" s="73">
        <v>19</v>
      </c>
      <c r="G955" s="72">
        <v>6459</v>
      </c>
      <c r="H955" s="73">
        <v>31</v>
      </c>
      <c r="I955" s="86">
        <v>4912.2727346550146</v>
      </c>
      <c r="J955" s="47" t="s">
        <v>117</v>
      </c>
      <c r="L955" s="72">
        <f>AVERAGE($G$6:G955)</f>
        <v>5524.4789473684214</v>
      </c>
      <c r="M955" s="73">
        <f>AVERAGE($H$6:H955)</f>
        <v>26.509473684210526</v>
      </c>
      <c r="N955" s="86">
        <f>AVERAGE($I$6:I955)</f>
        <v>3983.5189085318184</v>
      </c>
      <c r="P955" s="47">
        <v>950</v>
      </c>
      <c r="Q955" s="71">
        <v>18</v>
      </c>
      <c r="R955" s="72">
        <v>7</v>
      </c>
      <c r="S955" s="73">
        <v>33</v>
      </c>
      <c r="T955" s="72">
        <v>10379</v>
      </c>
      <c r="U955" s="73">
        <v>44</v>
      </c>
      <c r="V955" s="86">
        <v>8832.613756238421</v>
      </c>
      <c r="W955" s="47" t="s">
        <v>117</v>
      </c>
      <c r="Y955" s="72">
        <f>AVERAGE($T$6:T955)</f>
        <v>6270.2452631578944</v>
      </c>
      <c r="Z955" s="73">
        <f>AVERAGE($U$6:U955)</f>
        <v>26.28842105263158</v>
      </c>
      <c r="AA955" s="86">
        <f>AVERAGE($V$6:V955)</f>
        <v>4729.7627851219786</v>
      </c>
      <c r="AC955" s="47">
        <v>950</v>
      </c>
      <c r="AD955" s="74">
        <v>16</v>
      </c>
      <c r="AE955" s="74">
        <v>1</v>
      </c>
      <c r="AF955" s="73">
        <v>1</v>
      </c>
      <c r="AG955" s="72">
        <v>5637</v>
      </c>
      <c r="AH955" s="73">
        <v>16</v>
      </c>
      <c r="AI955" s="86">
        <v>4105.5607979466276</v>
      </c>
      <c r="AJ955" s="47" t="s">
        <v>117</v>
      </c>
      <c r="AM955" s="72">
        <f>AVERAGE($AG$6:AG955)</f>
        <v>9427.1915789473678</v>
      </c>
      <c r="AN955" s="73">
        <f>AVERAGE($AH$6:AH955)</f>
        <v>26.302105263157895</v>
      </c>
      <c r="AO955" s="47">
        <f>AVERAGE($AI$6:AI955)</f>
        <v>7882.6402162169597</v>
      </c>
    </row>
    <row r="956" spans="3:41" x14ac:dyDescent="0.35">
      <c r="C956" s="49">
        <v>951</v>
      </c>
      <c r="D956" s="74">
        <v>19</v>
      </c>
      <c r="E956" s="74">
        <v>6</v>
      </c>
      <c r="F956" s="73">
        <v>5</v>
      </c>
      <c r="G956" s="72">
        <v>3822</v>
      </c>
      <c r="H956" s="73">
        <v>18</v>
      </c>
      <c r="I956" s="86">
        <v>2260.9648229817831</v>
      </c>
      <c r="J956" s="47" t="s">
        <v>117</v>
      </c>
      <c r="L956" s="72">
        <f>AVERAGE($G$6:G956)</f>
        <v>5522.688748685594</v>
      </c>
      <c r="M956" s="73">
        <f>AVERAGE($H$6:H956)</f>
        <v>26.500525762355416</v>
      </c>
      <c r="N956" s="86">
        <f>AVERAGE($I$6:I956)</f>
        <v>3981.7076003451202</v>
      </c>
      <c r="P956" s="47">
        <v>951</v>
      </c>
      <c r="Q956" s="71">
        <v>11</v>
      </c>
      <c r="R956" s="72">
        <v>4</v>
      </c>
      <c r="S956" s="73">
        <v>16</v>
      </c>
      <c r="T956" s="72">
        <v>5438</v>
      </c>
      <c r="U956" s="73">
        <v>23</v>
      </c>
      <c r="V956" s="86">
        <v>3867.5917554450243</v>
      </c>
      <c r="W956" s="47" t="s">
        <v>117</v>
      </c>
      <c r="Y956" s="72">
        <f>AVERAGE($T$6:T956)</f>
        <v>6269.3701366982123</v>
      </c>
      <c r="Z956" s="73">
        <f>AVERAGE($U$6:U956)</f>
        <v>26.284963196635122</v>
      </c>
      <c r="AA956" s="86">
        <f>AVERAGE($V$6:V956)</f>
        <v>4728.8561909793116</v>
      </c>
      <c r="AC956" s="47">
        <v>951</v>
      </c>
      <c r="AD956" s="74">
        <v>19</v>
      </c>
      <c r="AE956" s="74">
        <v>9</v>
      </c>
      <c r="AF956" s="73">
        <v>18</v>
      </c>
      <c r="AG956" s="72">
        <v>10133</v>
      </c>
      <c r="AH956" s="73">
        <v>28</v>
      </c>
      <c r="AI956" s="86">
        <v>8601.4820072506118</v>
      </c>
      <c r="AJ956" s="47" t="s">
        <v>117</v>
      </c>
      <c r="AM956" s="72">
        <f>AVERAGE($AG$6:AG956)</f>
        <v>9427.9337539432181</v>
      </c>
      <c r="AN956" s="73">
        <f>AVERAGE($AH$6:AH956)</f>
        <v>26.303890641430073</v>
      </c>
      <c r="AO956" s="47">
        <f>AVERAGE($AI$6:AI956)</f>
        <v>7883.3960961234088</v>
      </c>
    </row>
    <row r="957" spans="3:41" x14ac:dyDescent="0.35">
      <c r="C957" s="49">
        <v>952</v>
      </c>
      <c r="D957" s="74">
        <v>26</v>
      </c>
      <c r="E957" s="74">
        <v>6</v>
      </c>
      <c r="F957" s="73">
        <v>22</v>
      </c>
      <c r="G957" s="72">
        <v>8622</v>
      </c>
      <c r="H957" s="73">
        <v>42</v>
      </c>
      <c r="I957" s="86">
        <v>7031.863156924921</v>
      </c>
      <c r="J957" s="47" t="s">
        <v>117</v>
      </c>
      <c r="L957" s="72">
        <f>AVERAGE($G$6:G957)</f>
        <v>5525.944327731092</v>
      </c>
      <c r="M957" s="73">
        <f>AVERAGE($H$6:H957)</f>
        <v>26.516806722689076</v>
      </c>
      <c r="N957" s="86">
        <f>AVERAGE($I$6:I957)</f>
        <v>3984.9115452574938</v>
      </c>
      <c r="P957" s="47">
        <v>952</v>
      </c>
      <c r="Q957" s="71">
        <v>16</v>
      </c>
      <c r="R957" s="72">
        <v>5</v>
      </c>
      <c r="S957" s="73">
        <v>30</v>
      </c>
      <c r="T957" s="72">
        <v>9615</v>
      </c>
      <c r="U957" s="73">
        <v>41</v>
      </c>
      <c r="V957" s="86">
        <v>8062.4598369156574</v>
      </c>
      <c r="W957" s="47" t="s">
        <v>117</v>
      </c>
      <c r="Y957" s="72">
        <f>AVERAGE($T$6:T957)</f>
        <v>6272.884453781513</v>
      </c>
      <c r="Z957" s="73">
        <f>AVERAGE($U$6:U957)</f>
        <v>26.300420168067227</v>
      </c>
      <c r="AA957" s="86">
        <f>AVERAGE($V$6:V957)</f>
        <v>4732.3578754813461</v>
      </c>
      <c r="AC957" s="47">
        <v>952</v>
      </c>
      <c r="AD957" s="74">
        <v>14</v>
      </c>
      <c r="AE957" s="74">
        <v>8</v>
      </c>
      <c r="AF957" s="73">
        <v>18</v>
      </c>
      <c r="AG957" s="72">
        <v>8696</v>
      </c>
      <c r="AH957" s="73">
        <v>24</v>
      </c>
      <c r="AI957" s="86">
        <v>7126.65390411117</v>
      </c>
      <c r="AJ957" s="47" t="s">
        <v>117</v>
      </c>
      <c r="AM957" s="72">
        <f>AVERAGE($AG$6:AG957)</f>
        <v>9427.1649159663866</v>
      </c>
      <c r="AN957" s="73">
        <f>AVERAGE($AH$6:AH957)</f>
        <v>26.301470588235293</v>
      </c>
      <c r="AO957" s="47">
        <f>AVERAGE($AI$6:AI957)</f>
        <v>7882.6011988628916</v>
      </c>
    </row>
    <row r="958" spans="3:41" x14ac:dyDescent="0.35">
      <c r="C958" s="49">
        <v>953</v>
      </c>
      <c r="D958" s="74">
        <v>14</v>
      </c>
      <c r="E958" s="74">
        <v>5</v>
      </c>
      <c r="F958" s="73">
        <v>12</v>
      </c>
      <c r="G958" s="72">
        <v>4385</v>
      </c>
      <c r="H958" s="73">
        <v>21</v>
      </c>
      <c r="I958" s="86">
        <v>2797.6228842581636</v>
      </c>
      <c r="J958" s="47" t="s">
        <v>117</v>
      </c>
      <c r="L958" s="72">
        <f>AVERAGE($G$6:G958)</f>
        <v>5524.7471143756557</v>
      </c>
      <c r="M958" s="73">
        <f>AVERAGE($H$6:H958)</f>
        <v>26.511017838405035</v>
      </c>
      <c r="N958" s="86">
        <f>AVERAGE($I$6:I958)</f>
        <v>3983.6657019615868</v>
      </c>
      <c r="P958" s="47">
        <v>953</v>
      </c>
      <c r="Q958" s="71">
        <v>14</v>
      </c>
      <c r="R958" s="72">
        <v>6</v>
      </c>
      <c r="S958" s="73">
        <v>2</v>
      </c>
      <c r="T958" s="72">
        <v>2522</v>
      </c>
      <c r="U958" s="73">
        <v>10</v>
      </c>
      <c r="V958" s="86">
        <v>995.83051341288842</v>
      </c>
      <c r="W958" s="47" t="s">
        <v>117</v>
      </c>
      <c r="Y958" s="72">
        <f>AVERAGE($T$6:T958)</f>
        <v>6268.9485834207762</v>
      </c>
      <c r="Z958" s="73">
        <f>AVERAGE($U$6:U958)</f>
        <v>26.283315844700944</v>
      </c>
      <c r="AA958" s="86">
        <f>AVERAGE($V$6:V958)</f>
        <v>4728.4370702745582</v>
      </c>
      <c r="AC958" s="47">
        <v>953</v>
      </c>
      <c r="AD958" s="74">
        <v>12</v>
      </c>
      <c r="AE958" s="74">
        <v>9</v>
      </c>
      <c r="AF958" s="73">
        <v>25</v>
      </c>
      <c r="AG958" s="72">
        <v>10133</v>
      </c>
      <c r="AH958" s="73">
        <v>28</v>
      </c>
      <c r="AI958" s="86">
        <v>8565.9677986461957</v>
      </c>
      <c r="AJ958" s="47" t="s">
        <v>117</v>
      </c>
      <c r="AM958" s="72">
        <f>AVERAGE($AG$6:AG958)</f>
        <v>9427.9055613850996</v>
      </c>
      <c r="AN958" s="73">
        <f>AVERAGE($AH$6:AH958)</f>
        <v>26.303252885624346</v>
      </c>
      <c r="AO958" s="47">
        <f>AVERAGE($AI$6:AI958)</f>
        <v>7883.3182676979222</v>
      </c>
    </row>
    <row r="959" spans="3:41" x14ac:dyDescent="0.35">
      <c r="C959" s="49">
        <v>954</v>
      </c>
      <c r="D959" s="74">
        <v>20</v>
      </c>
      <c r="E959" s="74">
        <v>4</v>
      </c>
      <c r="F959" s="73">
        <v>23</v>
      </c>
      <c r="G959" s="72">
        <v>7948</v>
      </c>
      <c r="H959" s="73">
        <v>39</v>
      </c>
      <c r="I959" s="86">
        <v>6423.9739567393726</v>
      </c>
      <c r="J959" s="47" t="s">
        <v>117</v>
      </c>
      <c r="L959" s="72">
        <f>AVERAGE($G$6:G959)</f>
        <v>5527.287211740042</v>
      </c>
      <c r="M959" s="73">
        <f>AVERAGE($H$6:H959)</f>
        <v>26.524109014675052</v>
      </c>
      <c r="N959" s="86">
        <f>AVERAGE($I$6:I959)</f>
        <v>3986.2236770714171</v>
      </c>
      <c r="P959" s="47">
        <v>954</v>
      </c>
      <c r="Q959" s="71">
        <v>16</v>
      </c>
      <c r="R959" s="72">
        <v>10</v>
      </c>
      <c r="S959" s="73">
        <v>11</v>
      </c>
      <c r="T959" s="72">
        <v>4280</v>
      </c>
      <c r="U959" s="73">
        <v>17</v>
      </c>
      <c r="V959" s="86">
        <v>2744.4984194922176</v>
      </c>
      <c r="W959" s="47" t="s">
        <v>117</v>
      </c>
      <c r="Y959" s="72">
        <f>AVERAGE($T$6:T959)</f>
        <v>6266.8637316561844</v>
      </c>
      <c r="Z959" s="73">
        <f>AVERAGE($U$6:U959)</f>
        <v>26.273584905660378</v>
      </c>
      <c r="AA959" s="86">
        <f>AVERAGE($V$6:V959)</f>
        <v>4726.3574700116842</v>
      </c>
      <c r="AC959" s="47">
        <v>954</v>
      </c>
      <c r="AD959" s="74">
        <v>12</v>
      </c>
      <c r="AE959" s="74">
        <v>7</v>
      </c>
      <c r="AF959" s="73">
        <v>9</v>
      </c>
      <c r="AG959" s="72">
        <v>5159</v>
      </c>
      <c r="AH959" s="73">
        <v>14</v>
      </c>
      <c r="AI959" s="86">
        <v>3544.2077556318291</v>
      </c>
      <c r="AJ959" s="47" t="s">
        <v>117</v>
      </c>
      <c r="AM959" s="72">
        <f>AVERAGE($AG$6:AG959)</f>
        <v>9423.4308176100621</v>
      </c>
      <c r="AN959" s="73">
        <f>AVERAGE($AH$6:AH959)</f>
        <v>26.290356394129979</v>
      </c>
      <c r="AO959" s="47">
        <f>AVERAGE($AI$6:AI959)</f>
        <v>7878.7699338278317</v>
      </c>
    </row>
    <row r="960" spans="3:41" x14ac:dyDescent="0.35">
      <c r="C960" s="49">
        <v>955</v>
      </c>
      <c r="D960" s="74">
        <v>8</v>
      </c>
      <c r="E960" s="74">
        <v>8</v>
      </c>
      <c r="F960" s="73">
        <v>19</v>
      </c>
      <c r="G960" s="72">
        <v>4096</v>
      </c>
      <c r="H960" s="73">
        <v>19</v>
      </c>
      <c r="I960" s="86">
        <v>2541.7238106442619</v>
      </c>
      <c r="J960" s="47" t="s">
        <v>117</v>
      </c>
      <c r="L960" s="72">
        <f>AVERAGE($G$6:G960)</f>
        <v>5525.7884816753931</v>
      </c>
      <c r="M960" s="73">
        <f>AVERAGE($H$6:H960)</f>
        <v>26.516230366492145</v>
      </c>
      <c r="N960" s="86">
        <f>AVERAGE($I$6:I960)</f>
        <v>3984.711111766258</v>
      </c>
      <c r="P960" s="47">
        <v>955</v>
      </c>
      <c r="Q960" s="71">
        <v>12</v>
      </c>
      <c r="R960" s="72">
        <v>7</v>
      </c>
      <c r="S960" s="73">
        <v>27</v>
      </c>
      <c r="T960" s="72">
        <v>7619</v>
      </c>
      <c r="U960" s="73">
        <v>32</v>
      </c>
      <c r="V960" s="86">
        <v>6112.4497508556724</v>
      </c>
      <c r="W960" s="47" t="s">
        <v>117</v>
      </c>
      <c r="Y960" s="72">
        <f>AVERAGE($T$6:T960)</f>
        <v>6268.2795811518326</v>
      </c>
      <c r="Z960" s="73">
        <f>AVERAGE($U$6:U960)</f>
        <v>26.27958115183246</v>
      </c>
      <c r="AA960" s="86">
        <f>AVERAGE($V$6:V960)</f>
        <v>4727.8088755413637</v>
      </c>
      <c r="AC960" s="47">
        <v>955</v>
      </c>
      <c r="AD960" s="74">
        <v>13</v>
      </c>
      <c r="AE960" s="74">
        <v>5</v>
      </c>
      <c r="AF960" s="73">
        <v>26</v>
      </c>
      <c r="AG960" s="72">
        <v>12085</v>
      </c>
      <c r="AH960" s="73">
        <v>34</v>
      </c>
      <c r="AI960" s="86">
        <v>10511.996130926211</v>
      </c>
      <c r="AJ960" s="47" t="s">
        <v>117</v>
      </c>
      <c r="AM960" s="72">
        <f>AVERAGE($AG$6:AG960)</f>
        <v>9426.2178010471198</v>
      </c>
      <c r="AN960" s="73">
        <f>AVERAGE($AH$6:AH960)</f>
        <v>26.298429319371728</v>
      </c>
      <c r="AO960" s="47">
        <f>AVERAGE($AI$6:AI960)</f>
        <v>7881.5272387462592</v>
      </c>
    </row>
    <row r="961" spans="3:41" x14ac:dyDescent="0.35">
      <c r="C961" s="49">
        <v>956</v>
      </c>
      <c r="D961" s="74">
        <v>20</v>
      </c>
      <c r="E961" s="74">
        <v>6</v>
      </c>
      <c r="F961" s="73">
        <v>7</v>
      </c>
      <c r="G961" s="72">
        <v>4422</v>
      </c>
      <c r="H961" s="73">
        <v>21</v>
      </c>
      <c r="I961" s="86">
        <v>2876.3926340056314</v>
      </c>
      <c r="J961" s="47" t="s">
        <v>117</v>
      </c>
      <c r="L961" s="72">
        <f>AVERAGE($G$6:G961)</f>
        <v>5524.6338912133888</v>
      </c>
      <c r="M961" s="73">
        <f>AVERAGE($H$6:H961)</f>
        <v>26.510460251046027</v>
      </c>
      <c r="N961" s="86">
        <f>AVERAGE($I$6:I961)</f>
        <v>3983.5517828146258</v>
      </c>
      <c r="P961" s="47">
        <v>956</v>
      </c>
      <c r="Q961" s="71">
        <v>16</v>
      </c>
      <c r="R961" s="72">
        <v>4</v>
      </c>
      <c r="S961" s="73">
        <v>12</v>
      </c>
      <c r="T961" s="72">
        <v>5668</v>
      </c>
      <c r="U961" s="73">
        <v>24</v>
      </c>
      <c r="V961" s="86">
        <v>4101.4392978350497</v>
      </c>
      <c r="W961" s="47" t="s">
        <v>117</v>
      </c>
      <c r="Y961" s="72">
        <f>AVERAGE($T$6:T961)</f>
        <v>6267.6516736401672</v>
      </c>
      <c r="Z961" s="73">
        <f>AVERAGE($U$6:U961)</f>
        <v>26.277196652719667</v>
      </c>
      <c r="AA961" s="86">
        <f>AVERAGE($V$6:V961)</f>
        <v>4727.1536772383242</v>
      </c>
      <c r="AC961" s="47">
        <v>956</v>
      </c>
      <c r="AD961" s="74">
        <v>13</v>
      </c>
      <c r="AE961" s="74">
        <v>6</v>
      </c>
      <c r="AF961" s="73">
        <v>30</v>
      </c>
      <c r="AG961" s="72">
        <v>13172</v>
      </c>
      <c r="AH961" s="73">
        <v>37</v>
      </c>
      <c r="AI961" s="86">
        <v>11649.120774775312</v>
      </c>
      <c r="AJ961" s="47" t="s">
        <v>117</v>
      </c>
      <c r="AM961" s="72">
        <f>AVERAGE($AG$6:AG961)</f>
        <v>9430.135983263599</v>
      </c>
      <c r="AN961" s="73">
        <f>AVERAGE($AH$6:AH961)</f>
        <v>26.309623430962343</v>
      </c>
      <c r="AO961" s="47">
        <f>AVERAGE($AI$6:AI961)</f>
        <v>7885.4682361688847</v>
      </c>
    </row>
    <row r="962" spans="3:41" x14ac:dyDescent="0.35">
      <c r="C962" s="49">
        <v>957</v>
      </c>
      <c r="D962" s="74">
        <v>16</v>
      </c>
      <c r="E962" s="74">
        <v>6</v>
      </c>
      <c r="F962" s="73">
        <v>0</v>
      </c>
      <c r="G962" s="72">
        <v>2222</v>
      </c>
      <c r="H962" s="73">
        <v>10</v>
      </c>
      <c r="I962" s="86">
        <v>747.63049294546909</v>
      </c>
      <c r="J962" s="47" t="s">
        <v>117</v>
      </c>
      <c r="L962" s="72">
        <f>AVERAGE($G$6:G962)</f>
        <v>5521.1828631138978</v>
      </c>
      <c r="M962" s="73">
        <f>AVERAGE($H$6:H962)</f>
        <v>26.493207941483803</v>
      </c>
      <c r="N962" s="86">
        <f>AVERAGE($I$6:I962)</f>
        <v>3980.1704648523801</v>
      </c>
      <c r="P962" s="47">
        <v>957</v>
      </c>
      <c r="Q962" s="71">
        <v>20</v>
      </c>
      <c r="R962" s="72">
        <v>7</v>
      </c>
      <c r="S962" s="73">
        <v>12</v>
      </c>
      <c r="T962" s="72">
        <v>6009</v>
      </c>
      <c r="U962" s="73">
        <v>25</v>
      </c>
      <c r="V962" s="86">
        <v>4457.2336028028367</v>
      </c>
      <c r="W962" s="47" t="s">
        <v>117</v>
      </c>
      <c r="Y962" s="72">
        <f>AVERAGE($T$6:T962)</f>
        <v>6267.3814002089866</v>
      </c>
      <c r="Z962" s="73">
        <f>AVERAGE($U$6:U962)</f>
        <v>26.275862068965516</v>
      </c>
      <c r="AA962" s="86">
        <f>AVERAGE($V$6:V962)</f>
        <v>4726.8716290936682</v>
      </c>
      <c r="AC962" s="47">
        <v>957</v>
      </c>
      <c r="AD962" s="74">
        <v>13</v>
      </c>
      <c r="AE962" s="74">
        <v>8</v>
      </c>
      <c r="AF962" s="73">
        <v>12</v>
      </c>
      <c r="AG962" s="72">
        <v>6246</v>
      </c>
      <c r="AH962" s="73">
        <v>17</v>
      </c>
      <c r="AI962" s="86">
        <v>4740.986632688202</v>
      </c>
      <c r="AJ962" s="47" t="s">
        <v>117</v>
      </c>
      <c r="AM962" s="72">
        <f>AVERAGE($AG$6:AG962)</f>
        <v>9426.8087774294672</v>
      </c>
      <c r="AN962" s="73">
        <f>AVERAGE($AH$6:AH962)</f>
        <v>26.299895506792058</v>
      </c>
      <c r="AO962" s="47">
        <f>AVERAGE($AI$6:AI962)</f>
        <v>7882.1824664682772</v>
      </c>
    </row>
    <row r="963" spans="3:41" x14ac:dyDescent="0.35">
      <c r="C963" s="49">
        <v>958</v>
      </c>
      <c r="D963" s="74">
        <v>20</v>
      </c>
      <c r="E963" s="74">
        <v>4</v>
      </c>
      <c r="F963" s="73">
        <v>0</v>
      </c>
      <c r="G963" s="72">
        <v>3348</v>
      </c>
      <c r="H963" s="73">
        <v>16</v>
      </c>
      <c r="I963" s="86">
        <v>1825.306233235458</v>
      </c>
      <c r="J963" s="47" t="s">
        <v>117</v>
      </c>
      <c r="L963" s="72">
        <f>AVERAGE($G$6:G963)</f>
        <v>5518.9144050104387</v>
      </c>
      <c r="M963" s="73">
        <f>AVERAGE($H$6:H963)</f>
        <v>26.482254697286013</v>
      </c>
      <c r="N963" s="86">
        <f>AVERAGE($I$6:I963)</f>
        <v>3977.9211284936987</v>
      </c>
      <c r="P963" s="47">
        <v>958</v>
      </c>
      <c r="Q963" s="71">
        <v>22</v>
      </c>
      <c r="R963" s="72">
        <v>8</v>
      </c>
      <c r="S963" s="73">
        <v>14</v>
      </c>
      <c r="T963" s="72">
        <v>6736</v>
      </c>
      <c r="U963" s="73">
        <v>28</v>
      </c>
      <c r="V963" s="86">
        <v>5229.6003653946864</v>
      </c>
      <c r="W963" s="47" t="s">
        <v>117</v>
      </c>
      <c r="Y963" s="72">
        <f>AVERAGE($T$6:T963)</f>
        <v>6267.8705636743216</v>
      </c>
      <c r="Z963" s="73">
        <f>AVERAGE($U$6:U963)</f>
        <v>26.277661795407099</v>
      </c>
      <c r="AA963" s="86">
        <f>AVERAGE($V$6:V963)</f>
        <v>4727.3963981294737</v>
      </c>
      <c r="AC963" s="47">
        <v>958</v>
      </c>
      <c r="AD963" s="74">
        <v>9</v>
      </c>
      <c r="AE963" s="74">
        <v>5</v>
      </c>
      <c r="AF963" s="73">
        <v>1</v>
      </c>
      <c r="AG963" s="72">
        <v>1935</v>
      </c>
      <c r="AH963" s="73">
        <v>5</v>
      </c>
      <c r="AI963" s="86">
        <v>368.98337408113593</v>
      </c>
      <c r="AJ963" s="47" t="s">
        <v>117</v>
      </c>
      <c r="AM963" s="72">
        <f>AVERAGE($AG$6:AG963)</f>
        <v>9418.9885177453034</v>
      </c>
      <c r="AN963" s="73">
        <f>AVERAGE($AH$6:AH963)</f>
        <v>26.277661795407099</v>
      </c>
      <c r="AO963" s="47">
        <f>AVERAGE($AI$6:AI963)</f>
        <v>7874.3398786891685</v>
      </c>
    </row>
    <row r="964" spans="3:41" x14ac:dyDescent="0.35">
      <c r="C964" s="49">
        <v>959</v>
      </c>
      <c r="D964" s="74">
        <v>13</v>
      </c>
      <c r="E964" s="74">
        <v>4</v>
      </c>
      <c r="F964" s="73">
        <v>12</v>
      </c>
      <c r="G964" s="72">
        <v>4348</v>
      </c>
      <c r="H964" s="73">
        <v>21</v>
      </c>
      <c r="I964" s="86">
        <v>2839.9848297699787</v>
      </c>
      <c r="J964" s="47" t="s">
        <v>117</v>
      </c>
      <c r="L964" s="72">
        <f>AVERAGE($G$6:G964)</f>
        <v>5517.6934306569347</v>
      </c>
      <c r="M964" s="73">
        <f>AVERAGE($H$6:H964)</f>
        <v>26.476538060479665</v>
      </c>
      <c r="N964" s="86">
        <f>AVERAGE($I$6:I964)</f>
        <v>3976.7345421550922</v>
      </c>
      <c r="P964" s="47">
        <v>959</v>
      </c>
      <c r="Q964" s="71">
        <v>10</v>
      </c>
      <c r="R964" s="72">
        <v>5</v>
      </c>
      <c r="S964" s="73">
        <v>32</v>
      </c>
      <c r="T964" s="72">
        <v>8695</v>
      </c>
      <c r="U964" s="73">
        <v>37</v>
      </c>
      <c r="V964" s="86">
        <v>7213.2653829769197</v>
      </c>
      <c r="W964" s="47" t="s">
        <v>117</v>
      </c>
      <c r="Y964" s="72">
        <f>AVERAGE($T$6:T964)</f>
        <v>6270.4014598540143</v>
      </c>
      <c r="Z964" s="73">
        <f>AVERAGE($U$6:U964)</f>
        <v>26.288842544316996</v>
      </c>
      <c r="AA964" s="86">
        <f>AVERAGE($V$6:V964)</f>
        <v>4729.9885451418277</v>
      </c>
      <c r="AC964" s="47">
        <v>959</v>
      </c>
      <c r="AD964" s="74">
        <v>12</v>
      </c>
      <c r="AE964" s="74">
        <v>10</v>
      </c>
      <c r="AF964" s="73">
        <v>8</v>
      </c>
      <c r="AG964" s="72">
        <v>3870</v>
      </c>
      <c r="AH964" s="73">
        <v>10</v>
      </c>
      <c r="AI964" s="86">
        <v>2363.7740601438572</v>
      </c>
      <c r="AJ964" s="47" t="s">
        <v>117</v>
      </c>
      <c r="AM964" s="72">
        <f>AVERAGE($AG$6:AG964)</f>
        <v>9413.2022940563093</v>
      </c>
      <c r="AN964" s="73">
        <f>AVERAGE($AH$6:AH964)</f>
        <v>26.260688216892596</v>
      </c>
      <c r="AO964" s="47">
        <f>AVERAGE($AI$6:AI964)</f>
        <v>7868.5937203799449</v>
      </c>
    </row>
    <row r="965" spans="3:41" x14ac:dyDescent="0.35">
      <c r="C965" s="49">
        <v>960</v>
      </c>
      <c r="D965" s="74">
        <v>12</v>
      </c>
      <c r="E965" s="74">
        <v>7</v>
      </c>
      <c r="F965" s="73">
        <v>14</v>
      </c>
      <c r="G965" s="72">
        <v>4059</v>
      </c>
      <c r="H965" s="73">
        <v>19</v>
      </c>
      <c r="I965" s="86">
        <v>2521.6857593845116</v>
      </c>
      <c r="J965" s="47" t="s">
        <v>117</v>
      </c>
      <c r="L965" s="72">
        <f>AVERAGE($G$6:G965)</f>
        <v>5516.1739583333338</v>
      </c>
      <c r="M965" s="73">
        <f>AVERAGE($H$6:H965)</f>
        <v>26.46875</v>
      </c>
      <c r="N965" s="86">
        <f>AVERAGE($I$6:I965)</f>
        <v>3975.218866339706</v>
      </c>
      <c r="P965" s="47">
        <v>960</v>
      </c>
      <c r="Q965" s="71">
        <v>15</v>
      </c>
      <c r="R965" s="72">
        <v>5</v>
      </c>
      <c r="S965" s="73">
        <v>7</v>
      </c>
      <c r="T965" s="72">
        <v>4095</v>
      </c>
      <c r="U965" s="73">
        <v>17</v>
      </c>
      <c r="V965" s="86">
        <v>2541.5534173011247</v>
      </c>
      <c r="W965" s="47" t="s">
        <v>117</v>
      </c>
      <c r="Y965" s="72">
        <f>AVERAGE($T$6:T965)</f>
        <v>6268.135416666667</v>
      </c>
      <c r="Z965" s="73">
        <f>AVERAGE($U$6:U965)</f>
        <v>26.279166666666665</v>
      </c>
      <c r="AA965" s="86">
        <f>AVERAGE($V$6:V965)</f>
        <v>4727.7089252169935</v>
      </c>
      <c r="AC965" s="47">
        <v>960</v>
      </c>
      <c r="AD965" s="74">
        <v>22</v>
      </c>
      <c r="AE965" s="74">
        <v>7</v>
      </c>
      <c r="AF965" s="73">
        <v>31</v>
      </c>
      <c r="AG965" s="72">
        <v>16359</v>
      </c>
      <c r="AH965" s="73">
        <v>46</v>
      </c>
      <c r="AI965" s="86">
        <v>14871.219530026856</v>
      </c>
      <c r="AJ965" s="47" t="s">
        <v>117</v>
      </c>
      <c r="AM965" s="72">
        <f>AVERAGE($AG$6:AG965)</f>
        <v>9420.4375</v>
      </c>
      <c r="AN965" s="73">
        <f>AVERAGE($AH$6:AH965)</f>
        <v>26.28125</v>
      </c>
      <c r="AO965" s="47">
        <f>AVERAGE($AI$6:AI965)</f>
        <v>7875.8881222649934</v>
      </c>
    </row>
    <row r="966" spans="3:41" x14ac:dyDescent="0.35">
      <c r="C966" s="49">
        <v>961</v>
      </c>
      <c r="D966" s="74">
        <v>19</v>
      </c>
      <c r="E966" s="74">
        <v>7</v>
      </c>
      <c r="F966" s="73">
        <v>27</v>
      </c>
      <c r="G966" s="72">
        <v>8059</v>
      </c>
      <c r="H966" s="73">
        <v>39</v>
      </c>
      <c r="I966" s="86">
        <v>6545.6541649339342</v>
      </c>
      <c r="J966" s="47" t="s">
        <v>117</v>
      </c>
      <c r="L966" s="72">
        <f>AVERAGE($G$6:G966)</f>
        <v>5518.8199791883453</v>
      </c>
      <c r="M966" s="73">
        <f>AVERAGE($H$6:H966)</f>
        <v>26.481789802289281</v>
      </c>
      <c r="N966" s="86">
        <f>AVERAGE($I$6:I966)</f>
        <v>3977.8936169105641</v>
      </c>
      <c r="P966" s="47">
        <v>961</v>
      </c>
      <c r="Q966" s="71">
        <v>17</v>
      </c>
      <c r="R966" s="72">
        <v>8</v>
      </c>
      <c r="S966" s="73">
        <v>14</v>
      </c>
      <c r="T966" s="72">
        <v>5586</v>
      </c>
      <c r="U966" s="73">
        <v>23</v>
      </c>
      <c r="V966" s="86">
        <v>4085.8811003431392</v>
      </c>
      <c r="W966" s="47" t="s">
        <v>117</v>
      </c>
      <c r="Y966" s="72">
        <f>AVERAGE($T$6:T966)</f>
        <v>6267.4255983350677</v>
      </c>
      <c r="Z966" s="73">
        <f>AVERAGE($U$6:U966)</f>
        <v>26.275754422476588</v>
      </c>
      <c r="AA966" s="86">
        <f>AVERAGE($V$6:V966)</f>
        <v>4727.0410502691539</v>
      </c>
      <c r="AC966" s="47">
        <v>961</v>
      </c>
      <c r="AD966" s="74">
        <v>16</v>
      </c>
      <c r="AE966" s="74">
        <v>4</v>
      </c>
      <c r="AF966" s="73">
        <v>14</v>
      </c>
      <c r="AG966" s="72">
        <v>9248</v>
      </c>
      <c r="AH966" s="73">
        <v>26</v>
      </c>
      <c r="AI966" s="86">
        <v>7701.4811999928488</v>
      </c>
      <c r="AJ966" s="47" t="s">
        <v>117</v>
      </c>
      <c r="AM966" s="72">
        <f>AVERAGE($AG$6:AG966)</f>
        <v>9420.2580645161288</v>
      </c>
      <c r="AN966" s="73">
        <f>AVERAGE($AH$6:AH966)</f>
        <v>26.280957336108219</v>
      </c>
      <c r="AO966" s="47">
        <f>AVERAGE($AI$6:AI966)</f>
        <v>7875.7066374343249</v>
      </c>
    </row>
    <row r="967" spans="3:41" x14ac:dyDescent="0.35">
      <c r="C967" s="49">
        <v>962</v>
      </c>
      <c r="D967" s="74">
        <v>13</v>
      </c>
      <c r="E967" s="74">
        <v>7</v>
      </c>
      <c r="F967" s="73">
        <v>11</v>
      </c>
      <c r="G967" s="72">
        <v>3659</v>
      </c>
      <c r="H967" s="73">
        <v>17</v>
      </c>
      <c r="I967" s="86">
        <v>2148.8837832234367</v>
      </c>
      <c r="J967" s="47" t="s">
        <v>117</v>
      </c>
      <c r="L967" s="72">
        <f>AVERAGE($G$6:G967)</f>
        <v>5516.8866943866942</v>
      </c>
      <c r="M967" s="73">
        <f>AVERAGE($H$6:H967)</f>
        <v>26.471933471933472</v>
      </c>
      <c r="N967" s="86">
        <f>AVERAGE($I$6:I967)</f>
        <v>3975.9923592871887</v>
      </c>
      <c r="P967" s="47">
        <v>962</v>
      </c>
      <c r="Q967" s="71">
        <v>14</v>
      </c>
      <c r="R967" s="72">
        <v>6</v>
      </c>
      <c r="S967" s="73">
        <v>4</v>
      </c>
      <c r="T967" s="72">
        <v>2982</v>
      </c>
      <c r="U967" s="73">
        <v>12</v>
      </c>
      <c r="V967" s="86">
        <v>1433.6779821042617</v>
      </c>
      <c r="W967" s="47" t="s">
        <v>117</v>
      </c>
      <c r="Y967" s="72">
        <f>AVERAGE($T$6:T967)</f>
        <v>6264.0103950103949</v>
      </c>
      <c r="Z967" s="73">
        <f>AVERAGE($U$6:U967)</f>
        <v>26.260914760914762</v>
      </c>
      <c r="AA967" s="86">
        <f>AVERAGE($V$6:V967)</f>
        <v>4723.6175959363418</v>
      </c>
      <c r="AC967" s="47">
        <v>962</v>
      </c>
      <c r="AD967" s="74">
        <v>13</v>
      </c>
      <c r="AE967" s="74">
        <v>2</v>
      </c>
      <c r="AF967" s="73">
        <v>9</v>
      </c>
      <c r="AG967" s="72">
        <v>7074</v>
      </c>
      <c r="AH967" s="73">
        <v>20</v>
      </c>
      <c r="AI967" s="86">
        <v>5526.4344412529899</v>
      </c>
      <c r="AJ967" s="47" t="s">
        <v>117</v>
      </c>
      <c r="AM967" s="72">
        <f>AVERAGE($AG$6:AG967)</f>
        <v>9417.8191268191276</v>
      </c>
      <c r="AN967" s="73">
        <f>AVERAGE($AH$6:AH967)</f>
        <v>26.274428274428274</v>
      </c>
      <c r="AO967" s="47">
        <f>AVERAGE($AI$6:AI967)</f>
        <v>7873.2645665443233</v>
      </c>
    </row>
    <row r="968" spans="3:41" x14ac:dyDescent="0.35">
      <c r="C968" s="49">
        <v>963</v>
      </c>
      <c r="D968" s="74">
        <v>11</v>
      </c>
      <c r="E968" s="74">
        <v>3</v>
      </c>
      <c r="F968" s="73">
        <v>4</v>
      </c>
      <c r="G968" s="72">
        <v>2511</v>
      </c>
      <c r="H968" s="73">
        <v>12</v>
      </c>
      <c r="I968" s="86">
        <v>954.43622279239798</v>
      </c>
      <c r="J968" s="47" t="s">
        <v>117</v>
      </c>
      <c r="L968" s="72">
        <f>AVERAGE($G$6:G968)</f>
        <v>5513.7653167185881</v>
      </c>
      <c r="M968" s="73">
        <f>AVERAGE($H$6:H968)</f>
        <v>26.456905503634477</v>
      </c>
      <c r="N968" s="86">
        <f>AVERAGE($I$6:I968)</f>
        <v>3972.8547101319505</v>
      </c>
      <c r="P968" s="47">
        <v>963</v>
      </c>
      <c r="Q968" s="71">
        <v>17</v>
      </c>
      <c r="R968" s="72">
        <v>4</v>
      </c>
      <c r="S968" s="73">
        <v>11</v>
      </c>
      <c r="T968" s="72">
        <v>5668</v>
      </c>
      <c r="U968" s="73">
        <v>24</v>
      </c>
      <c r="V968" s="86">
        <v>4137.4786291382961</v>
      </c>
      <c r="W968" s="47" t="s">
        <v>117</v>
      </c>
      <c r="Y968" s="72">
        <f>AVERAGE($T$6:T968)</f>
        <v>6263.3914849428866</v>
      </c>
      <c r="Z968" s="73">
        <f>AVERAGE($U$6:U968)</f>
        <v>26.258566978193148</v>
      </c>
      <c r="AA968" s="86">
        <f>AVERAGE($V$6:V968)</f>
        <v>4723.0089365731046</v>
      </c>
      <c r="AC968" s="47">
        <v>963</v>
      </c>
      <c r="AD968" s="74">
        <v>19</v>
      </c>
      <c r="AE968" s="74">
        <v>6</v>
      </c>
      <c r="AF968" s="73">
        <v>33</v>
      </c>
      <c r="AG968" s="72">
        <v>16322</v>
      </c>
      <c r="AH968" s="73">
        <v>46</v>
      </c>
      <c r="AI968" s="86">
        <v>14751.575803179658</v>
      </c>
      <c r="AJ968" s="47" t="s">
        <v>117</v>
      </c>
      <c r="AM968" s="72">
        <f>AVERAGE($AG$6:AG968)</f>
        <v>9424.9885773624083</v>
      </c>
      <c r="AN968" s="73">
        <f>AVERAGE($AH$6:AH968)</f>
        <v>26.294911734164071</v>
      </c>
      <c r="AO968" s="47">
        <f>AVERAGE($AI$6:AI968)</f>
        <v>7880.407153498254</v>
      </c>
    </row>
    <row r="969" spans="3:41" x14ac:dyDescent="0.35">
      <c r="C969" s="49">
        <v>964</v>
      </c>
      <c r="D969" s="74">
        <v>17</v>
      </c>
      <c r="E969" s="74">
        <v>5</v>
      </c>
      <c r="F969" s="73">
        <v>33</v>
      </c>
      <c r="G969" s="72">
        <v>9185</v>
      </c>
      <c r="H969" s="73">
        <v>45</v>
      </c>
      <c r="I969" s="86">
        <v>7695.430556556892</v>
      </c>
      <c r="J969" s="47" t="s">
        <v>117</v>
      </c>
      <c r="L969" s="72">
        <f>AVERAGE($G$6:G969)</f>
        <v>5517.5736514522823</v>
      </c>
      <c r="M969" s="73">
        <f>AVERAGE($H$6:H969)</f>
        <v>26.476141078838175</v>
      </c>
      <c r="N969" s="86">
        <f>AVERAGE($I$6:I969)</f>
        <v>3976.7163033336356</v>
      </c>
      <c r="P969" s="47">
        <v>964</v>
      </c>
      <c r="Q969" s="71">
        <v>20</v>
      </c>
      <c r="R969" s="72">
        <v>5</v>
      </c>
      <c r="S969" s="73">
        <v>0</v>
      </c>
      <c r="T969" s="72">
        <v>3635</v>
      </c>
      <c r="U969" s="73">
        <v>15</v>
      </c>
      <c r="V969" s="86">
        <v>2110.3343613478582</v>
      </c>
      <c r="W969" s="47" t="s">
        <v>117</v>
      </c>
      <c r="Y969" s="72">
        <f>AVERAGE($T$6:T969)</f>
        <v>6260.6649377593358</v>
      </c>
      <c r="Z969" s="73">
        <f>AVERAGE($U$6:U969)</f>
        <v>26.24688796680498</v>
      </c>
      <c r="AA969" s="86">
        <f>AVERAGE($V$6:V969)</f>
        <v>4720.2986932378089</v>
      </c>
      <c r="AC969" s="47">
        <v>964</v>
      </c>
      <c r="AD969" s="74">
        <v>13</v>
      </c>
      <c r="AE969" s="74">
        <v>9</v>
      </c>
      <c r="AF969" s="73">
        <v>29</v>
      </c>
      <c r="AG969" s="72">
        <v>11883</v>
      </c>
      <c r="AH969" s="73">
        <v>33</v>
      </c>
      <c r="AI969" s="86">
        <v>10346.128304002168</v>
      </c>
      <c r="AJ969" s="47" t="s">
        <v>117</v>
      </c>
      <c r="AM969" s="72">
        <f>AVERAGE($AG$6:AG969)</f>
        <v>9427.5383817427391</v>
      </c>
      <c r="AN969" s="73">
        <f>AVERAGE($AH$6:AH969)</f>
        <v>26.301867219917014</v>
      </c>
      <c r="AO969" s="47">
        <f>AVERAGE($AI$6:AI969)</f>
        <v>7882.9649555215974</v>
      </c>
    </row>
    <row r="970" spans="3:41" x14ac:dyDescent="0.35">
      <c r="C970" s="49">
        <v>965</v>
      </c>
      <c r="D970" s="74">
        <v>15</v>
      </c>
      <c r="E970" s="74">
        <v>5</v>
      </c>
      <c r="F970" s="73">
        <v>20</v>
      </c>
      <c r="G970" s="72">
        <v>6185</v>
      </c>
      <c r="H970" s="73">
        <v>30</v>
      </c>
      <c r="I970" s="86">
        <v>4622.1648728783512</v>
      </c>
      <c r="J970" s="47" t="s">
        <v>117</v>
      </c>
      <c r="L970" s="72">
        <f>AVERAGE($G$6:G970)</f>
        <v>5518.2652849740934</v>
      </c>
      <c r="M970" s="73">
        <f>AVERAGE($H$6:H970)</f>
        <v>26.47979274611399</v>
      </c>
      <c r="N970" s="86">
        <f>AVERAGE($I$6:I970)</f>
        <v>3977.3851619549255</v>
      </c>
      <c r="P970" s="47">
        <v>965</v>
      </c>
      <c r="Q970" s="71">
        <v>18</v>
      </c>
      <c r="R970" s="72">
        <v>3</v>
      </c>
      <c r="S970" s="73">
        <v>11</v>
      </c>
      <c r="T970" s="72">
        <v>6091</v>
      </c>
      <c r="U970" s="73">
        <v>26</v>
      </c>
      <c r="V970" s="86">
        <v>4514.7301191790984</v>
      </c>
      <c r="W970" s="47" t="s">
        <v>117</v>
      </c>
      <c r="Y970" s="72">
        <f>AVERAGE($T$6:T970)</f>
        <v>6260.4891191709848</v>
      </c>
      <c r="Z970" s="73">
        <f>AVERAGE($U$6:U970)</f>
        <v>26.246632124352331</v>
      </c>
      <c r="AA970" s="86">
        <f>AVERAGE($V$6:V970)</f>
        <v>4720.0856688087324</v>
      </c>
      <c r="AC970" s="47">
        <v>965</v>
      </c>
      <c r="AD970" s="74">
        <v>10</v>
      </c>
      <c r="AE970" s="74">
        <v>4</v>
      </c>
      <c r="AF970" s="73">
        <v>33</v>
      </c>
      <c r="AG970" s="72">
        <v>13798</v>
      </c>
      <c r="AH970" s="73">
        <v>39</v>
      </c>
      <c r="AI970" s="86">
        <v>12314.985927082067</v>
      </c>
      <c r="AJ970" s="47" t="s">
        <v>117</v>
      </c>
      <c r="AM970" s="72">
        <f>AVERAGE($AG$6:AG970)</f>
        <v>9432.0673575129531</v>
      </c>
      <c r="AN970" s="73">
        <f>AVERAGE($AH$6:AH970)</f>
        <v>26.315025906735752</v>
      </c>
      <c r="AO970" s="47">
        <f>AVERAGE($AI$6:AI970)</f>
        <v>7887.5577233677741</v>
      </c>
    </row>
    <row r="971" spans="3:41" x14ac:dyDescent="0.35">
      <c r="C971" s="49">
        <v>966</v>
      </c>
      <c r="D971" s="74">
        <v>16</v>
      </c>
      <c r="E971" s="74">
        <v>7</v>
      </c>
      <c r="F971" s="73">
        <v>33</v>
      </c>
      <c r="G971" s="72">
        <v>8659</v>
      </c>
      <c r="H971" s="73">
        <v>42</v>
      </c>
      <c r="I971" s="86">
        <v>7096.8105469381153</v>
      </c>
      <c r="J971" s="47" t="s">
        <v>117</v>
      </c>
      <c r="L971" s="72">
        <f>AVERAGE($G$6:G971)</f>
        <v>5521.5165631469981</v>
      </c>
      <c r="M971" s="73">
        <f>AVERAGE($H$6:H971)</f>
        <v>26.495859213250519</v>
      </c>
      <c r="N971" s="86">
        <f>AVERAGE($I$6:I971)</f>
        <v>3980.6143807799599</v>
      </c>
      <c r="P971" s="47">
        <v>966</v>
      </c>
      <c r="Q971" s="71">
        <v>15</v>
      </c>
      <c r="R971" s="72">
        <v>5</v>
      </c>
      <c r="S971" s="73">
        <v>8</v>
      </c>
      <c r="T971" s="72">
        <v>4325</v>
      </c>
      <c r="U971" s="73">
        <v>18</v>
      </c>
      <c r="V971" s="86">
        <v>2757.4306520427099</v>
      </c>
      <c r="W971" s="47" t="s">
        <v>117</v>
      </c>
      <c r="Y971" s="72">
        <f>AVERAGE($T$6:T971)</f>
        <v>6258.485507246377</v>
      </c>
      <c r="Z971" s="73">
        <f>AVERAGE($U$6:U971)</f>
        <v>26.238095238095237</v>
      </c>
      <c r="AA971" s="86">
        <f>AVERAGE($V$6:V971)</f>
        <v>4718.0539348369248</v>
      </c>
      <c r="AC971" s="47">
        <v>966</v>
      </c>
      <c r="AD971" s="74">
        <v>11</v>
      </c>
      <c r="AE971" s="74">
        <v>8</v>
      </c>
      <c r="AF971" s="73">
        <v>4</v>
      </c>
      <c r="AG971" s="72">
        <v>2746</v>
      </c>
      <c r="AH971" s="73">
        <v>7</v>
      </c>
      <c r="AI971" s="86">
        <v>1262.9414938352654</v>
      </c>
      <c r="AJ971" s="47" t="s">
        <v>117</v>
      </c>
      <c r="AM971" s="72">
        <f>AVERAGE($AG$6:AG971)</f>
        <v>9425.1459627329186</v>
      </c>
      <c r="AN971" s="73">
        <f>AVERAGE($AH$6:AH971)</f>
        <v>26.295031055900623</v>
      </c>
      <c r="AO971" s="47">
        <f>AVERAGE($AI$6:AI971)</f>
        <v>7880.6999425918602</v>
      </c>
    </row>
    <row r="972" spans="3:41" x14ac:dyDescent="0.35">
      <c r="C972" s="49">
        <v>967</v>
      </c>
      <c r="D972" s="74">
        <v>12</v>
      </c>
      <c r="E972" s="74">
        <v>4</v>
      </c>
      <c r="F972" s="73">
        <v>34</v>
      </c>
      <c r="G972" s="72">
        <v>8548</v>
      </c>
      <c r="H972" s="73">
        <v>42</v>
      </c>
      <c r="I972" s="86">
        <v>6983.4654029143858</v>
      </c>
      <c r="J972" s="47" t="s">
        <v>117</v>
      </c>
      <c r="L972" s="72">
        <f>AVERAGE($G$6:G972)</f>
        <v>5524.64632885212</v>
      </c>
      <c r="M972" s="73">
        <f>AVERAGE($H$6:H972)</f>
        <v>26.511892450879007</v>
      </c>
      <c r="N972" s="86">
        <f>AVERAGE($I$6:I972)</f>
        <v>3983.7197075867175</v>
      </c>
      <c r="P972" s="47">
        <v>967</v>
      </c>
      <c r="Q972" s="71">
        <v>13</v>
      </c>
      <c r="R972" s="72">
        <v>5</v>
      </c>
      <c r="S972" s="73">
        <v>30</v>
      </c>
      <c r="T972" s="72">
        <v>8925</v>
      </c>
      <c r="U972" s="73">
        <v>38</v>
      </c>
      <c r="V972" s="86">
        <v>7391.7248399940363</v>
      </c>
      <c r="W972" s="47" t="s">
        <v>117</v>
      </c>
      <c r="Y972" s="72">
        <f>AVERAGE($T$6:T972)</f>
        <v>6261.2430196483974</v>
      </c>
      <c r="Z972" s="73">
        <f>AVERAGE($U$6:U972)</f>
        <v>26.250258531540847</v>
      </c>
      <c r="AA972" s="86">
        <f>AVERAGE($V$6:V972)</f>
        <v>4720.8188478722477</v>
      </c>
      <c r="AC972" s="47">
        <v>967</v>
      </c>
      <c r="AD972" s="74">
        <v>21</v>
      </c>
      <c r="AE972" s="74">
        <v>5</v>
      </c>
      <c r="AF972" s="73">
        <v>4</v>
      </c>
      <c r="AG972" s="72">
        <v>7185</v>
      </c>
      <c r="AH972" s="73">
        <v>20</v>
      </c>
      <c r="AI972" s="86">
        <v>5628.163633526684</v>
      </c>
      <c r="AJ972" s="47" t="s">
        <v>117</v>
      </c>
      <c r="AM972" s="72">
        <f>AVERAGE($AG$6:AG972)</f>
        <v>9422.8293691830404</v>
      </c>
      <c r="AN972" s="73">
        <f>AVERAGE($AH$6:AH972)</f>
        <v>26.288521199586349</v>
      </c>
      <c r="AO972" s="47">
        <f>AVERAGE($AI$6:AI972)</f>
        <v>7878.3705358606658</v>
      </c>
    </row>
    <row r="973" spans="3:41" x14ac:dyDescent="0.35">
      <c r="C973" s="49">
        <v>968</v>
      </c>
      <c r="D973" s="74">
        <v>12</v>
      </c>
      <c r="E973" s="74">
        <v>4</v>
      </c>
      <c r="F973" s="73">
        <v>8</v>
      </c>
      <c r="G973" s="72">
        <v>3348</v>
      </c>
      <c r="H973" s="73">
        <v>16</v>
      </c>
      <c r="I973" s="86">
        <v>1805.0704591106939</v>
      </c>
      <c r="J973" s="47" t="s">
        <v>117</v>
      </c>
      <c r="L973" s="72">
        <f>AVERAGE($G$6:G973)</f>
        <v>5522.397727272727</v>
      </c>
      <c r="M973" s="73">
        <f>AVERAGE($H$6:H973)</f>
        <v>26.501033057851238</v>
      </c>
      <c r="N973" s="86">
        <f>AVERAGE($I$6:I973)</f>
        <v>3981.4690368754818</v>
      </c>
      <c r="P973" s="47">
        <v>968</v>
      </c>
      <c r="Q973" s="71">
        <v>17</v>
      </c>
      <c r="R973" s="72">
        <v>6</v>
      </c>
      <c r="S973" s="73">
        <v>26</v>
      </c>
      <c r="T973" s="72">
        <v>8732</v>
      </c>
      <c r="U973" s="73">
        <v>37</v>
      </c>
      <c r="V973" s="86">
        <v>7237.3964564264652</v>
      </c>
      <c r="W973" s="47" t="s">
        <v>117</v>
      </c>
      <c r="Y973" s="72">
        <f>AVERAGE($T$6:T973)</f>
        <v>6263.795454545455</v>
      </c>
      <c r="Z973" s="73">
        <f>AVERAGE($U$6:U973)</f>
        <v>26.261363636363637</v>
      </c>
      <c r="AA973" s="86">
        <f>AVERAGE($V$6:V973)</f>
        <v>4723.4186181290179</v>
      </c>
      <c r="AC973" s="47">
        <v>968</v>
      </c>
      <c r="AD973" s="74">
        <v>17</v>
      </c>
      <c r="AE973" s="74">
        <v>2</v>
      </c>
      <c r="AF973" s="73">
        <v>20</v>
      </c>
      <c r="AG973" s="72">
        <v>12324</v>
      </c>
      <c r="AH973" s="73">
        <v>35</v>
      </c>
      <c r="AI973" s="86">
        <v>10781.360663476504</v>
      </c>
      <c r="AJ973" s="47" t="s">
        <v>117</v>
      </c>
      <c r="AM973" s="72">
        <f>AVERAGE($AG$6:AG973)</f>
        <v>9425.8264462809911</v>
      </c>
      <c r="AN973" s="73">
        <f>AVERAGE($AH$6:AH973)</f>
        <v>26.297520661157026</v>
      </c>
      <c r="AO973" s="47">
        <f>AVERAGE($AI$6:AI973)</f>
        <v>7881.3694926040698</v>
      </c>
    </row>
    <row r="974" spans="3:41" x14ac:dyDescent="0.35">
      <c r="C974" s="49">
        <v>969</v>
      </c>
      <c r="D974" s="74">
        <v>10</v>
      </c>
      <c r="E974" s="74">
        <v>4</v>
      </c>
      <c r="F974" s="73">
        <v>30</v>
      </c>
      <c r="G974" s="72">
        <v>7348</v>
      </c>
      <c r="H974" s="73">
        <v>36</v>
      </c>
      <c r="I974" s="86">
        <v>5819.733110667079</v>
      </c>
      <c r="J974" s="47" t="s">
        <v>117</v>
      </c>
      <c r="L974" s="72">
        <f>AVERAGE($G$6:G974)</f>
        <v>5524.2817337461302</v>
      </c>
      <c r="M974" s="73">
        <f>AVERAGE($H$6:H974)</f>
        <v>26.510835913312693</v>
      </c>
      <c r="N974" s="86">
        <f>AVERAGE($I$6:I974)</f>
        <v>3983.3661102230481</v>
      </c>
      <c r="P974" s="47">
        <v>969</v>
      </c>
      <c r="Q974" s="71">
        <v>17</v>
      </c>
      <c r="R974" s="72">
        <v>6</v>
      </c>
      <c r="S974" s="73">
        <v>14</v>
      </c>
      <c r="T974" s="72">
        <v>5972</v>
      </c>
      <c r="U974" s="73">
        <v>25</v>
      </c>
      <c r="V974" s="86">
        <v>4456.2140204206125</v>
      </c>
      <c r="W974" s="47" t="s">
        <v>117</v>
      </c>
      <c r="Y974" s="72">
        <f>AVERAGE($T$6:T974)</f>
        <v>6263.4943240454077</v>
      </c>
      <c r="Z974" s="73">
        <f>AVERAGE($U$6:U974)</f>
        <v>26.260061919504643</v>
      </c>
      <c r="AA974" s="86">
        <f>AVERAGE($V$6:V974)</f>
        <v>4723.142865190207</v>
      </c>
      <c r="AC974" s="47">
        <v>969</v>
      </c>
      <c r="AD974" s="74">
        <v>16</v>
      </c>
      <c r="AE974" s="74">
        <v>3</v>
      </c>
      <c r="AF974" s="73">
        <v>33</v>
      </c>
      <c r="AG974" s="72">
        <v>16211</v>
      </c>
      <c r="AH974" s="73">
        <v>46</v>
      </c>
      <c r="AI974" s="86">
        <v>14698.37243378293</v>
      </c>
      <c r="AJ974" s="47" t="s">
        <v>117</v>
      </c>
      <c r="AM974" s="72">
        <f>AVERAGE($AG$6:AG974)</f>
        <v>9432.8286893704844</v>
      </c>
      <c r="AN974" s="73">
        <f>AVERAGE($AH$6:AH974)</f>
        <v>26.317853457172344</v>
      </c>
      <c r="AO974" s="47">
        <f>AVERAGE($AI$6:AI974)</f>
        <v>7888.4045833586406</v>
      </c>
    </row>
    <row r="975" spans="3:41" x14ac:dyDescent="0.35">
      <c r="C975" s="49">
        <v>970</v>
      </c>
      <c r="D975" s="74">
        <v>16</v>
      </c>
      <c r="E975" s="74">
        <v>12</v>
      </c>
      <c r="F975" s="73">
        <v>34</v>
      </c>
      <c r="G975" s="72">
        <v>8044</v>
      </c>
      <c r="H975" s="73">
        <v>38</v>
      </c>
      <c r="I975" s="86">
        <v>6515.0336770337444</v>
      </c>
      <c r="J975" s="47" t="s">
        <v>117</v>
      </c>
      <c r="L975" s="72">
        <f>AVERAGE($G$6:G975)</f>
        <v>5526.8793814432993</v>
      </c>
      <c r="M975" s="73">
        <f>AVERAGE($H$6:H975)</f>
        <v>26.522680412371134</v>
      </c>
      <c r="N975" s="86">
        <f>AVERAGE($I$6:I975)</f>
        <v>3985.9760767867701</v>
      </c>
      <c r="P975" s="47">
        <v>970</v>
      </c>
      <c r="Q975" s="71">
        <v>13</v>
      </c>
      <c r="R975" s="72">
        <v>5</v>
      </c>
      <c r="S975" s="73">
        <v>10</v>
      </c>
      <c r="T975" s="72">
        <v>4325</v>
      </c>
      <c r="U975" s="73">
        <v>18</v>
      </c>
      <c r="V975" s="86">
        <v>2825.5036788652824</v>
      </c>
      <c r="W975" s="47" t="s">
        <v>117</v>
      </c>
      <c r="Y975" s="72">
        <f>AVERAGE($T$6:T975)</f>
        <v>6261.4958762886599</v>
      </c>
      <c r="Z975" s="73">
        <f>AVERAGE($U$6:U975)</f>
        <v>26.251546391752576</v>
      </c>
      <c r="AA975" s="86">
        <f>AVERAGE($V$6:V975)</f>
        <v>4721.1865361321397</v>
      </c>
      <c r="AC975" s="47">
        <v>970</v>
      </c>
      <c r="AD975" s="74">
        <v>11</v>
      </c>
      <c r="AE975" s="74">
        <v>4</v>
      </c>
      <c r="AF975" s="73">
        <v>26</v>
      </c>
      <c r="AG975" s="72">
        <v>11698</v>
      </c>
      <c r="AH975" s="73">
        <v>33</v>
      </c>
      <c r="AI975" s="86">
        <v>10178.601651165778</v>
      </c>
      <c r="AJ975" s="47" t="s">
        <v>117</v>
      </c>
      <c r="AM975" s="72">
        <f>AVERAGE($AG$6:AG975)</f>
        <v>9435.1639175257733</v>
      </c>
      <c r="AN975" s="73">
        <f>AVERAGE($AH$6:AH975)</f>
        <v>26.324742268041238</v>
      </c>
      <c r="AO975" s="47">
        <f>AVERAGE($AI$6:AI975)</f>
        <v>7890.7656112635959</v>
      </c>
    </row>
    <row r="976" spans="3:41" x14ac:dyDescent="0.35">
      <c r="C976" s="49">
        <v>971</v>
      </c>
      <c r="D976" s="74">
        <v>16</v>
      </c>
      <c r="E976" s="74">
        <v>3</v>
      </c>
      <c r="F976" s="73">
        <v>6</v>
      </c>
      <c r="G976" s="72">
        <v>3911</v>
      </c>
      <c r="H976" s="73">
        <v>19</v>
      </c>
      <c r="I976" s="86">
        <v>2365.2979873846707</v>
      </c>
      <c r="J976" s="47" t="s">
        <v>117</v>
      </c>
      <c r="L976" s="72">
        <f>AVERAGE($G$6:G976)</f>
        <v>5525.2152420185375</v>
      </c>
      <c r="M976" s="73">
        <f>AVERAGE($H$6:H976)</f>
        <v>26.514933058702368</v>
      </c>
      <c r="N976" s="86">
        <f>AVERAGE($I$6:I976)</f>
        <v>3984.3069953352747</v>
      </c>
      <c r="P976" s="47">
        <v>971</v>
      </c>
      <c r="Q976" s="71">
        <v>17</v>
      </c>
      <c r="R976" s="72">
        <v>7</v>
      </c>
      <c r="S976" s="73">
        <v>24</v>
      </c>
      <c r="T976" s="72">
        <v>8079</v>
      </c>
      <c r="U976" s="73">
        <v>34</v>
      </c>
      <c r="V976" s="86">
        <v>6549.9784100220186</v>
      </c>
      <c r="W976" s="47" t="s">
        <v>117</v>
      </c>
      <c r="Y976" s="72">
        <f>AVERAGE($T$6:T976)</f>
        <v>6263.3676622039138</v>
      </c>
      <c r="Z976" s="73">
        <f>AVERAGE($U$6:U976)</f>
        <v>26.259526261585993</v>
      </c>
      <c r="AA976" s="86">
        <f>AVERAGE($V$6:V976)</f>
        <v>4723.0699469188448</v>
      </c>
      <c r="AC976" s="47">
        <v>971</v>
      </c>
      <c r="AD976" s="74">
        <v>19</v>
      </c>
      <c r="AE976" s="74">
        <v>5</v>
      </c>
      <c r="AF976" s="73">
        <v>8</v>
      </c>
      <c r="AG976" s="72">
        <v>7885</v>
      </c>
      <c r="AH976" s="73">
        <v>22</v>
      </c>
      <c r="AI976" s="86">
        <v>6422.5132125398868</v>
      </c>
      <c r="AJ976" s="47" t="s">
        <v>117</v>
      </c>
      <c r="AM976" s="72">
        <f>AVERAGE($AG$6:AG976)</f>
        <v>9433.5674562306904</v>
      </c>
      <c r="AN976" s="73">
        <f>AVERAGE($AH$6:AH976)</f>
        <v>26.320288362512873</v>
      </c>
      <c r="AO976" s="47">
        <f>AVERAGE($AI$6:AI976)</f>
        <v>7889.2535078663523</v>
      </c>
    </row>
    <row r="977" spans="3:41" x14ac:dyDescent="0.35">
      <c r="C977" s="49">
        <v>972</v>
      </c>
      <c r="D977" s="74">
        <v>14</v>
      </c>
      <c r="E977" s="74">
        <v>8</v>
      </c>
      <c r="F977" s="73">
        <v>12</v>
      </c>
      <c r="G977" s="72">
        <v>3896</v>
      </c>
      <c r="H977" s="73">
        <v>18</v>
      </c>
      <c r="I977" s="86">
        <v>2325.0302510605666</v>
      </c>
      <c r="J977" s="47" t="s">
        <v>117</v>
      </c>
      <c r="L977" s="72">
        <f>AVERAGE($G$6:G977)</f>
        <v>5523.5390946502057</v>
      </c>
      <c r="M977" s="73">
        <f>AVERAGE($H$6:H977)</f>
        <v>26.506172839506174</v>
      </c>
      <c r="N977" s="86">
        <f>AVERAGE($I$6:I977)</f>
        <v>3982.599920495486</v>
      </c>
      <c r="P977" s="47">
        <v>972</v>
      </c>
      <c r="Q977" s="71">
        <v>14</v>
      </c>
      <c r="R977" s="72">
        <v>4</v>
      </c>
      <c r="S977" s="73">
        <v>4</v>
      </c>
      <c r="T977" s="72">
        <v>3368</v>
      </c>
      <c r="U977" s="73">
        <v>14</v>
      </c>
      <c r="V977" s="86">
        <v>1819.9946898977228</v>
      </c>
      <c r="W977" s="47" t="s">
        <v>117</v>
      </c>
      <c r="Y977" s="72">
        <f>AVERAGE($T$6:T977)</f>
        <v>6260.3888888888887</v>
      </c>
      <c r="Z977" s="73">
        <f>AVERAGE($U$6:U977)</f>
        <v>26.246913580246915</v>
      </c>
      <c r="AA977" s="86">
        <f>AVERAGE($V$6:V977)</f>
        <v>4720.0832439795222</v>
      </c>
      <c r="AC977" s="47">
        <v>972</v>
      </c>
      <c r="AD977" s="74">
        <v>14</v>
      </c>
      <c r="AE977" s="74">
        <v>4</v>
      </c>
      <c r="AF977" s="73">
        <v>17</v>
      </c>
      <c r="AG977" s="72">
        <v>9598</v>
      </c>
      <c r="AH977" s="73">
        <v>27</v>
      </c>
      <c r="AI977" s="86">
        <v>8082.0637876930195</v>
      </c>
      <c r="AJ977" s="47" t="s">
        <v>117</v>
      </c>
      <c r="AM977" s="72">
        <f>AVERAGE($AG$6:AG977)</f>
        <v>9433.7366255144025</v>
      </c>
      <c r="AN977" s="73">
        <f>AVERAGE($AH$6:AH977)</f>
        <v>26.320987654320987</v>
      </c>
      <c r="AO977" s="47">
        <f>AVERAGE($AI$6:AI977)</f>
        <v>7889.4518723517713</v>
      </c>
    </row>
    <row r="978" spans="3:41" x14ac:dyDescent="0.35">
      <c r="C978" s="49">
        <v>973</v>
      </c>
      <c r="D978" s="74">
        <v>14</v>
      </c>
      <c r="E978" s="74">
        <v>6</v>
      </c>
      <c r="F978" s="73">
        <v>35</v>
      </c>
      <c r="G978" s="72">
        <v>8822</v>
      </c>
      <c r="H978" s="73">
        <v>43</v>
      </c>
      <c r="I978" s="86">
        <v>7268.3295998009244</v>
      </c>
      <c r="J978" s="47" t="s">
        <v>117</v>
      </c>
      <c r="L978" s="72">
        <f>AVERAGE($G$6:G978)</f>
        <v>5526.9290853031862</v>
      </c>
      <c r="M978" s="73">
        <f>AVERAGE($H$6:H978)</f>
        <v>26.52312435765673</v>
      </c>
      <c r="N978" s="86">
        <f>AVERAGE($I$6:I978)</f>
        <v>3985.9768266407127</v>
      </c>
      <c r="P978" s="47">
        <v>973</v>
      </c>
      <c r="Q978" s="71">
        <v>16</v>
      </c>
      <c r="R978" s="72">
        <v>4</v>
      </c>
      <c r="S978" s="73">
        <v>24</v>
      </c>
      <c r="T978" s="72">
        <v>8428</v>
      </c>
      <c r="U978" s="73">
        <v>36</v>
      </c>
      <c r="V978" s="86">
        <v>6930.4934003208964</v>
      </c>
      <c r="W978" s="47" t="s">
        <v>117</v>
      </c>
      <c r="Y978" s="72">
        <f>AVERAGE($T$6:T978)</f>
        <v>6262.6166495375128</v>
      </c>
      <c r="Z978" s="73">
        <f>AVERAGE($U$6:U978)</f>
        <v>26.256937307297019</v>
      </c>
      <c r="AA978" s="86">
        <f>AVERAGE($V$6:V978)</f>
        <v>4722.3549913138922</v>
      </c>
      <c r="AC978" s="47">
        <v>973</v>
      </c>
      <c r="AD978" s="74">
        <v>9</v>
      </c>
      <c r="AE978" s="74">
        <v>6</v>
      </c>
      <c r="AF978" s="73">
        <v>34</v>
      </c>
      <c r="AG978" s="72">
        <v>13172</v>
      </c>
      <c r="AH978" s="73">
        <v>37</v>
      </c>
      <c r="AI978" s="86">
        <v>11642.875968279397</v>
      </c>
      <c r="AJ978" s="47" t="s">
        <v>117</v>
      </c>
      <c r="AM978" s="72">
        <f>AVERAGE($AG$6:AG978)</f>
        <v>9437.5786228160323</v>
      </c>
      <c r="AN978" s="73">
        <f>AVERAGE($AH$6:AH978)</f>
        <v>26.331963001027749</v>
      </c>
      <c r="AO978" s="47">
        <f>AVERAGE($AI$6:AI978)</f>
        <v>7893.3094510731762</v>
      </c>
    </row>
    <row r="979" spans="3:41" x14ac:dyDescent="0.35">
      <c r="C979" s="49">
        <v>974</v>
      </c>
      <c r="D979" s="74">
        <v>17</v>
      </c>
      <c r="E979" s="74">
        <v>3</v>
      </c>
      <c r="F979" s="73">
        <v>6</v>
      </c>
      <c r="G979" s="72">
        <v>4111</v>
      </c>
      <c r="H979" s="73">
        <v>20</v>
      </c>
      <c r="I979" s="86">
        <v>2562.6627104808422</v>
      </c>
      <c r="J979" s="47" t="s">
        <v>117</v>
      </c>
      <c r="L979" s="72">
        <f>AVERAGE($G$6:G979)</f>
        <v>5525.4753593429159</v>
      </c>
      <c r="M979" s="73">
        <f>AVERAGE($H$6:H979)</f>
        <v>26.516427104722794</v>
      </c>
      <c r="N979" s="86">
        <f>AVERAGE($I$6:I979)</f>
        <v>3984.5155185132385</v>
      </c>
      <c r="P979" s="47">
        <v>974</v>
      </c>
      <c r="Q979" s="71">
        <v>11</v>
      </c>
      <c r="R979" s="72">
        <v>6</v>
      </c>
      <c r="S979" s="73">
        <v>10</v>
      </c>
      <c r="T979" s="72">
        <v>3672</v>
      </c>
      <c r="U979" s="73">
        <v>15</v>
      </c>
      <c r="V979" s="86">
        <v>2118.9345603728052</v>
      </c>
      <c r="W979" s="47" t="s">
        <v>117</v>
      </c>
      <c r="Y979" s="72">
        <f>AVERAGE($T$6:T979)</f>
        <v>6259.9568788501028</v>
      </c>
      <c r="Z979" s="73">
        <f>AVERAGE($U$6:U979)</f>
        <v>26.245379876796715</v>
      </c>
      <c r="AA979" s="86">
        <f>AVERAGE($V$6:V979)</f>
        <v>4719.6820750603592</v>
      </c>
      <c r="AC979" s="47">
        <v>974</v>
      </c>
      <c r="AD979" s="74">
        <v>15</v>
      </c>
      <c r="AE979" s="74">
        <v>4</v>
      </c>
      <c r="AF979" s="73">
        <v>13</v>
      </c>
      <c r="AG979" s="72">
        <v>8548</v>
      </c>
      <c r="AH979" s="73">
        <v>24</v>
      </c>
      <c r="AI979" s="86">
        <v>6973.5698941420123</v>
      </c>
      <c r="AJ979" s="47" t="s">
        <v>117</v>
      </c>
      <c r="AM979" s="72">
        <f>AVERAGE($AG$6:AG979)</f>
        <v>9436.6652977412723</v>
      </c>
      <c r="AN979" s="73">
        <f>AVERAGE($AH$6:AH979)</f>
        <v>26.329568788501028</v>
      </c>
      <c r="AO979" s="47">
        <f>AVERAGE($AI$6:AI979)</f>
        <v>7892.365159946964</v>
      </c>
    </row>
    <row r="980" spans="3:41" x14ac:dyDescent="0.35">
      <c r="C980" s="49">
        <v>975</v>
      </c>
      <c r="D980" s="74">
        <v>10</v>
      </c>
      <c r="E980" s="74">
        <v>3</v>
      </c>
      <c r="F980" s="73">
        <v>23</v>
      </c>
      <c r="G980" s="72">
        <v>6111</v>
      </c>
      <c r="H980" s="73">
        <v>30</v>
      </c>
      <c r="I980" s="86">
        <v>4589.8588636482727</v>
      </c>
      <c r="J980" s="47" t="s">
        <v>117</v>
      </c>
      <c r="L980" s="72">
        <f>AVERAGE($G$6:G980)</f>
        <v>5526.0758974358978</v>
      </c>
      <c r="M980" s="73">
        <f>AVERAGE($H$6:H980)</f>
        <v>26.52</v>
      </c>
      <c r="N980" s="86">
        <f>AVERAGE($I$6:I980)</f>
        <v>3985.1363834826079</v>
      </c>
      <c r="P980" s="47">
        <v>975</v>
      </c>
      <c r="Q980" s="71">
        <v>8</v>
      </c>
      <c r="R980" s="72">
        <v>7</v>
      </c>
      <c r="S980" s="73">
        <v>9</v>
      </c>
      <c r="T980" s="72">
        <v>2559</v>
      </c>
      <c r="U980" s="73">
        <v>10</v>
      </c>
      <c r="V980" s="86">
        <v>947.55140903877259</v>
      </c>
      <c r="W980" s="47" t="s">
        <v>117</v>
      </c>
      <c r="Y980" s="72">
        <f>AVERAGE($T$6:T980)</f>
        <v>6256.1610256410258</v>
      </c>
      <c r="Z980" s="73">
        <f>AVERAGE($U$6:U980)</f>
        <v>26.22871794871795</v>
      </c>
      <c r="AA980" s="86">
        <f>AVERAGE($V$6:V980)</f>
        <v>4715.8132230952087</v>
      </c>
      <c r="AC980" s="47">
        <v>975</v>
      </c>
      <c r="AD980" s="74">
        <v>19</v>
      </c>
      <c r="AE980" s="74">
        <v>5</v>
      </c>
      <c r="AF980" s="73">
        <v>8</v>
      </c>
      <c r="AG980" s="72">
        <v>7885</v>
      </c>
      <c r="AH980" s="73">
        <v>22</v>
      </c>
      <c r="AI980" s="86">
        <v>6308.3307107169494</v>
      </c>
      <c r="AJ980" s="47" t="s">
        <v>117</v>
      </c>
      <c r="AM980" s="72">
        <f>AVERAGE($AG$6:AG980)</f>
        <v>9435.0738461538458</v>
      </c>
      <c r="AN980" s="73">
        <f>AVERAGE($AH$6:AH980)</f>
        <v>26.325128205128205</v>
      </c>
      <c r="AO980" s="47">
        <f>AVERAGE($AI$6:AI980)</f>
        <v>7890.740509229805</v>
      </c>
    </row>
    <row r="981" spans="3:41" x14ac:dyDescent="0.35">
      <c r="C981" s="49">
        <v>976</v>
      </c>
      <c r="D981" s="74">
        <v>17</v>
      </c>
      <c r="E981" s="74">
        <v>3</v>
      </c>
      <c r="F981" s="73">
        <v>7</v>
      </c>
      <c r="G981" s="72">
        <v>4311</v>
      </c>
      <c r="H981" s="73">
        <v>21</v>
      </c>
      <c r="I981" s="86">
        <v>2783.2091769905742</v>
      </c>
      <c r="J981" s="47" t="s">
        <v>117</v>
      </c>
      <c r="L981" s="72">
        <f>AVERAGE($G$6:G981)</f>
        <v>5524.8309426229507</v>
      </c>
      <c r="M981" s="73">
        <f>AVERAGE($H$6:H981)</f>
        <v>26.514344262295083</v>
      </c>
      <c r="N981" s="86">
        <f>AVERAGE($I$6:I981)</f>
        <v>3983.9049006890714</v>
      </c>
      <c r="P981" s="47">
        <v>976</v>
      </c>
      <c r="Q981" s="71">
        <v>18</v>
      </c>
      <c r="R981" s="72">
        <v>9</v>
      </c>
      <c r="S981" s="73">
        <v>26</v>
      </c>
      <c r="T981" s="72">
        <v>8383</v>
      </c>
      <c r="U981" s="73">
        <v>35</v>
      </c>
      <c r="V981" s="86">
        <v>6825.6822011000713</v>
      </c>
      <c r="W981" s="47" t="s">
        <v>117</v>
      </c>
      <c r="Y981" s="72">
        <f>AVERAGE($T$6:T981)</f>
        <v>6258.3401639344265</v>
      </c>
      <c r="Z981" s="73">
        <f>AVERAGE($U$6:U981)</f>
        <v>26.237704918032787</v>
      </c>
      <c r="AA981" s="86">
        <f>AVERAGE($V$6:V981)</f>
        <v>4717.9749740972629</v>
      </c>
      <c r="AC981" s="47">
        <v>976</v>
      </c>
      <c r="AD981" s="74">
        <v>10</v>
      </c>
      <c r="AE981" s="74">
        <v>7</v>
      </c>
      <c r="AF981" s="73">
        <v>4</v>
      </c>
      <c r="AG981" s="72">
        <v>2709</v>
      </c>
      <c r="AH981" s="73">
        <v>7</v>
      </c>
      <c r="AI981" s="86">
        <v>1169.0574256048485</v>
      </c>
      <c r="AJ981" s="47" t="s">
        <v>117</v>
      </c>
      <c r="AM981" s="72">
        <f>AVERAGE($AG$6:AG981)</f>
        <v>9428.182377049181</v>
      </c>
      <c r="AN981" s="73">
        <f>AVERAGE($AH$6:AH981)</f>
        <v>26.305327868852459</v>
      </c>
      <c r="AO981" s="47">
        <f>AVERAGE($AI$6:AI981)</f>
        <v>7883.8535388572382</v>
      </c>
    </row>
    <row r="982" spans="3:41" x14ac:dyDescent="0.35">
      <c r="C982" s="49">
        <v>977</v>
      </c>
      <c r="D982" s="74">
        <v>13</v>
      </c>
      <c r="E982" s="74">
        <v>4</v>
      </c>
      <c r="F982" s="73">
        <v>35</v>
      </c>
      <c r="G982" s="72">
        <v>8948</v>
      </c>
      <c r="H982" s="73">
        <v>44</v>
      </c>
      <c r="I982" s="86">
        <v>7407.4029667824498</v>
      </c>
      <c r="J982" s="47" t="s">
        <v>117</v>
      </c>
      <c r="L982" s="72">
        <f>AVERAGE($G$6:G982)</f>
        <v>5528.3346980552715</v>
      </c>
      <c r="M982" s="73">
        <f>AVERAGE($H$6:H982)</f>
        <v>26.53224155578301</v>
      </c>
      <c r="N982" s="86">
        <f>AVERAGE($I$6:I982)</f>
        <v>3987.4089928754511</v>
      </c>
      <c r="P982" s="47">
        <v>977</v>
      </c>
      <c r="Q982" s="71">
        <v>10</v>
      </c>
      <c r="R982" s="72">
        <v>13</v>
      </c>
      <c r="S982" s="73">
        <v>10</v>
      </c>
      <c r="T982" s="72">
        <v>2091</v>
      </c>
      <c r="U982" s="73">
        <v>7</v>
      </c>
      <c r="V982" s="86">
        <v>595.73121243785499</v>
      </c>
      <c r="W982" s="47" t="s">
        <v>117</v>
      </c>
      <c r="Y982" s="72">
        <f>AVERAGE($T$6:T982)</f>
        <v>6254.0747185261007</v>
      </c>
      <c r="Z982" s="73">
        <f>AVERAGE($U$6:U982)</f>
        <v>26.218014329580349</v>
      </c>
      <c r="AA982" s="86">
        <f>AVERAGE($V$6:V982)</f>
        <v>4713.7556867260664</v>
      </c>
      <c r="AC982" s="47">
        <v>977</v>
      </c>
      <c r="AD982" s="74">
        <v>12</v>
      </c>
      <c r="AE982" s="74">
        <v>9</v>
      </c>
      <c r="AF982" s="73">
        <v>23</v>
      </c>
      <c r="AG982" s="72">
        <v>9433</v>
      </c>
      <c r="AH982" s="73">
        <v>26</v>
      </c>
      <c r="AI982" s="86">
        <v>7921.8588930003907</v>
      </c>
      <c r="AJ982" s="47" t="s">
        <v>117</v>
      </c>
      <c r="AM982" s="72">
        <f>AVERAGE($AG$6:AG982)</f>
        <v>9428.1873080859768</v>
      </c>
      <c r="AN982" s="73">
        <f>AVERAGE($AH$6:AH982)</f>
        <v>26.305015353121803</v>
      </c>
      <c r="AO982" s="47">
        <f>AVERAGE($AI$6:AI982)</f>
        <v>7883.8924389126569</v>
      </c>
    </row>
    <row r="983" spans="3:41" x14ac:dyDescent="0.35">
      <c r="C983" s="49">
        <v>978</v>
      </c>
      <c r="D983" s="74">
        <v>10</v>
      </c>
      <c r="E983" s="74">
        <v>11</v>
      </c>
      <c r="F983" s="73">
        <v>34</v>
      </c>
      <c r="G983" s="72">
        <v>7007</v>
      </c>
      <c r="H983" s="73">
        <v>33</v>
      </c>
      <c r="I983" s="86">
        <v>5456.7542060300948</v>
      </c>
      <c r="J983" s="47" t="s">
        <v>117</v>
      </c>
      <c r="L983" s="72">
        <f>AVERAGE($G$6:G983)</f>
        <v>5529.8466257668715</v>
      </c>
      <c r="M983" s="73">
        <f>AVERAGE($H$6:H983)</f>
        <v>26.538854805725972</v>
      </c>
      <c r="N983" s="86">
        <f>AVERAGE($I$6:I983)</f>
        <v>3988.9113908439122</v>
      </c>
      <c r="P983" s="47">
        <v>978</v>
      </c>
      <c r="Q983" s="71">
        <v>12</v>
      </c>
      <c r="R983" s="72">
        <v>8</v>
      </c>
      <c r="S983" s="73">
        <v>16</v>
      </c>
      <c r="T983" s="72">
        <v>4896</v>
      </c>
      <c r="U983" s="73">
        <v>20</v>
      </c>
      <c r="V983" s="86">
        <v>3360.8716728729205</v>
      </c>
      <c r="W983" s="47" t="s">
        <v>117</v>
      </c>
      <c r="Y983" s="72">
        <f>AVERAGE($T$6:T983)</f>
        <v>6252.6860940695296</v>
      </c>
      <c r="Z983" s="73">
        <f>AVERAGE($U$6:U983)</f>
        <v>26.211656441717793</v>
      </c>
      <c r="AA983" s="86">
        <f>AVERAGE($V$6:V983)</f>
        <v>4712.3723697384867</v>
      </c>
      <c r="AC983" s="47">
        <v>978</v>
      </c>
      <c r="AD983" s="74">
        <v>15</v>
      </c>
      <c r="AE983" s="74">
        <v>7</v>
      </c>
      <c r="AF983" s="73">
        <v>14</v>
      </c>
      <c r="AG983" s="72">
        <v>7959</v>
      </c>
      <c r="AH983" s="73">
        <v>22</v>
      </c>
      <c r="AI983" s="86">
        <v>6412.0813957337223</v>
      </c>
      <c r="AJ983" s="47" t="s">
        <v>117</v>
      </c>
      <c r="AM983" s="72">
        <f>AVERAGE($AG$6:AG983)</f>
        <v>9426.6850715746423</v>
      </c>
      <c r="AN983" s="73">
        <f>AVERAGE($AH$6:AH983)</f>
        <v>26.300613496932517</v>
      </c>
      <c r="AO983" s="47">
        <f>AVERAGE($AI$6:AI983)</f>
        <v>7882.3875196456029</v>
      </c>
    </row>
    <row r="984" spans="3:41" x14ac:dyDescent="0.35">
      <c r="C984" s="49">
        <v>979</v>
      </c>
      <c r="D984" s="74">
        <v>19</v>
      </c>
      <c r="E984" s="74">
        <v>4</v>
      </c>
      <c r="F984" s="73">
        <v>22</v>
      </c>
      <c r="G984" s="72">
        <v>7548</v>
      </c>
      <c r="H984" s="73">
        <v>37</v>
      </c>
      <c r="I984" s="86">
        <v>6010.5681065747885</v>
      </c>
      <c r="J984" s="47" t="s">
        <v>117</v>
      </c>
      <c r="L984" s="72">
        <f>AVERAGE($G$6:G984)</f>
        <v>5531.908069458631</v>
      </c>
      <c r="M984" s="73">
        <f>AVERAGE($H$6:H984)</f>
        <v>26.549540347293156</v>
      </c>
      <c r="N984" s="86">
        <f>AVERAGE($I$6:I984)</f>
        <v>3990.9764130254557</v>
      </c>
      <c r="P984" s="47">
        <v>979</v>
      </c>
      <c r="Q984" s="71">
        <v>18</v>
      </c>
      <c r="R984" s="72">
        <v>5</v>
      </c>
      <c r="S984" s="73">
        <v>20</v>
      </c>
      <c r="T984" s="72">
        <v>7775</v>
      </c>
      <c r="U984" s="73">
        <v>33</v>
      </c>
      <c r="V984" s="86">
        <v>6231.6827044727224</v>
      </c>
      <c r="W984" s="47" t="s">
        <v>117</v>
      </c>
      <c r="Y984" s="72">
        <f>AVERAGE($T$6:T984)</f>
        <v>6254.2410623084779</v>
      </c>
      <c r="Z984" s="73">
        <f>AVERAGE($U$6:U984)</f>
        <v>26.218590398365681</v>
      </c>
      <c r="AA984" s="86">
        <f>AVERAGE($V$6:V984)</f>
        <v>4713.9242699782562</v>
      </c>
      <c r="AC984" s="47">
        <v>979</v>
      </c>
      <c r="AD984" s="74">
        <v>16</v>
      </c>
      <c r="AE984" s="74">
        <v>8</v>
      </c>
      <c r="AF984" s="73">
        <v>23</v>
      </c>
      <c r="AG984" s="72">
        <v>11146</v>
      </c>
      <c r="AH984" s="73">
        <v>31</v>
      </c>
      <c r="AI984" s="86">
        <v>9598.99431823952</v>
      </c>
      <c r="AJ984" s="47" t="s">
        <v>117</v>
      </c>
      <c r="AM984" s="72">
        <f>AVERAGE($AG$6:AG984)</f>
        <v>9428.4412665985692</v>
      </c>
      <c r="AN984" s="73">
        <f>AVERAGE($AH$6:AH984)</f>
        <v>26.305413687436161</v>
      </c>
      <c r="AO984" s="47">
        <f>AVERAGE($AI$6:AI984)</f>
        <v>7884.1409484490696</v>
      </c>
    </row>
    <row r="985" spans="3:41" x14ac:dyDescent="0.35">
      <c r="C985" s="49">
        <v>980</v>
      </c>
      <c r="D985" s="74">
        <v>17</v>
      </c>
      <c r="E985" s="74">
        <v>5</v>
      </c>
      <c r="F985" s="73">
        <v>21</v>
      </c>
      <c r="G985" s="72">
        <v>6785</v>
      </c>
      <c r="H985" s="73">
        <v>33</v>
      </c>
      <c r="I985" s="86">
        <v>5309.5070051752673</v>
      </c>
      <c r="J985" s="47" t="s">
        <v>117</v>
      </c>
      <c r="L985" s="72">
        <f>AVERAGE($G$6:G985)</f>
        <v>5533.186734693878</v>
      </c>
      <c r="M985" s="73">
        <f>AVERAGE($H$6:H985)</f>
        <v>26.556122448979593</v>
      </c>
      <c r="N985" s="86">
        <f>AVERAGE($I$6:I985)</f>
        <v>3992.3218524051999</v>
      </c>
      <c r="P985" s="47">
        <v>980</v>
      </c>
      <c r="Q985" s="71">
        <v>11</v>
      </c>
      <c r="R985" s="72">
        <v>6</v>
      </c>
      <c r="S985" s="73">
        <v>35</v>
      </c>
      <c r="T985" s="72">
        <v>9422</v>
      </c>
      <c r="U985" s="73">
        <v>40</v>
      </c>
      <c r="V985" s="86">
        <v>7854.6346529462944</v>
      </c>
      <c r="W985" s="47" t="s">
        <v>117</v>
      </c>
      <c r="Y985" s="72">
        <f>AVERAGE($T$6:T985)</f>
        <v>6257.4734693877554</v>
      </c>
      <c r="Z985" s="73">
        <f>AVERAGE($U$6:U985)</f>
        <v>26.232653061224489</v>
      </c>
      <c r="AA985" s="86">
        <f>AVERAGE($V$6:V985)</f>
        <v>4717.1290764914893</v>
      </c>
      <c r="AC985" s="47">
        <v>980</v>
      </c>
      <c r="AD985" s="74">
        <v>14</v>
      </c>
      <c r="AE985" s="74">
        <v>8</v>
      </c>
      <c r="AF985" s="73">
        <v>18</v>
      </c>
      <c r="AG985" s="72">
        <v>8696</v>
      </c>
      <c r="AH985" s="73">
        <v>24</v>
      </c>
      <c r="AI985" s="86">
        <v>7100.7318836851573</v>
      </c>
      <c r="AJ985" s="47" t="s">
        <v>117</v>
      </c>
      <c r="AM985" s="72">
        <f>AVERAGE($AG$6:AG985)</f>
        <v>9427.6938775510207</v>
      </c>
      <c r="AN985" s="73">
        <f>AVERAGE($AH$6:AH985)</f>
        <v>26.303061224489795</v>
      </c>
      <c r="AO985" s="47">
        <f>AVERAGE($AI$6:AI985)</f>
        <v>7883.3415514442086</v>
      </c>
    </row>
    <row r="986" spans="3:41" x14ac:dyDescent="0.35">
      <c r="C986" s="49">
        <v>981</v>
      </c>
      <c r="D986" s="74">
        <v>14</v>
      </c>
      <c r="E986" s="74">
        <v>10</v>
      </c>
      <c r="F986" s="73">
        <v>6</v>
      </c>
      <c r="G986" s="72">
        <v>2370</v>
      </c>
      <c r="H986" s="73">
        <v>10</v>
      </c>
      <c r="I986" s="86">
        <v>840.80067135193576</v>
      </c>
      <c r="J986" s="47" t="s">
        <v>117</v>
      </c>
      <c r="L986" s="72">
        <f>AVERAGE($G$6:G986)</f>
        <v>5529.9622833843014</v>
      </c>
      <c r="M986" s="73">
        <f>AVERAGE($H$6:H986)</f>
        <v>26.539245667686036</v>
      </c>
      <c r="N986" s="86">
        <f>AVERAGE($I$6:I986)</f>
        <v>3989.1092925876128</v>
      </c>
      <c r="P986" s="47">
        <v>981</v>
      </c>
      <c r="Q986" s="71">
        <v>20</v>
      </c>
      <c r="R986" s="72">
        <v>5</v>
      </c>
      <c r="S986" s="73">
        <v>12</v>
      </c>
      <c r="T986" s="72">
        <v>6395</v>
      </c>
      <c r="U986" s="73">
        <v>27</v>
      </c>
      <c r="V986" s="86">
        <v>4823.9356990212455</v>
      </c>
      <c r="W986" s="47" t="s">
        <v>117</v>
      </c>
      <c r="Y986" s="72">
        <f>AVERAGE($T$6:T986)</f>
        <v>6257.6136595310909</v>
      </c>
      <c r="Z986" s="73">
        <f>AVERAGE($U$6:U986)</f>
        <v>26.233435270132517</v>
      </c>
      <c r="AA986" s="86">
        <f>AVERAGE($V$6:V986)</f>
        <v>4717.237951743813</v>
      </c>
      <c r="AC986" s="47">
        <v>981</v>
      </c>
      <c r="AD986" s="74">
        <v>9</v>
      </c>
      <c r="AE986" s="74">
        <v>5</v>
      </c>
      <c r="AF986" s="73">
        <v>32</v>
      </c>
      <c r="AG986" s="72">
        <v>12785</v>
      </c>
      <c r="AH986" s="73">
        <v>36</v>
      </c>
      <c r="AI986" s="86">
        <v>11209.401152880377</v>
      </c>
      <c r="AJ986" s="47" t="s">
        <v>117</v>
      </c>
      <c r="AM986" s="72">
        <f>AVERAGE($AG$6:AG986)</f>
        <v>9431.1162079510705</v>
      </c>
      <c r="AN986" s="73">
        <f>AVERAGE($AH$6:AH986)</f>
        <v>26.312945973496433</v>
      </c>
      <c r="AO986" s="47">
        <f>AVERAGE($AI$6:AI986)</f>
        <v>7886.7320301408809</v>
      </c>
    </row>
    <row r="987" spans="3:41" x14ac:dyDescent="0.35">
      <c r="C987" s="49">
        <v>982</v>
      </c>
      <c r="D987" s="74">
        <v>15</v>
      </c>
      <c r="E987" s="74">
        <v>7</v>
      </c>
      <c r="F987" s="73">
        <v>9</v>
      </c>
      <c r="G987" s="72">
        <v>3659</v>
      </c>
      <c r="H987" s="73">
        <v>17</v>
      </c>
      <c r="I987" s="86">
        <v>2104.9324074485621</v>
      </c>
      <c r="J987" s="47" t="s">
        <v>117</v>
      </c>
      <c r="L987" s="72">
        <f>AVERAGE($G$6:G987)</f>
        <v>5528.0570264765784</v>
      </c>
      <c r="M987" s="73">
        <f>AVERAGE($H$6:H987)</f>
        <v>26.529531568228105</v>
      </c>
      <c r="N987" s="86">
        <f>AVERAGE($I$6:I987)</f>
        <v>3987.1905788552922</v>
      </c>
      <c r="P987" s="47">
        <v>982</v>
      </c>
      <c r="Q987" s="71">
        <v>12</v>
      </c>
      <c r="R987" s="72">
        <v>7</v>
      </c>
      <c r="S987" s="73">
        <v>1</v>
      </c>
      <c r="T987" s="72">
        <v>1639</v>
      </c>
      <c r="U987" s="73">
        <v>6</v>
      </c>
      <c r="V987" s="86">
        <v>101.78217796741319</v>
      </c>
      <c r="W987" s="47" t="s">
        <v>117</v>
      </c>
      <c r="Y987" s="72">
        <f>AVERAGE($T$6:T987)</f>
        <v>6252.9103869653763</v>
      </c>
      <c r="Z987" s="73">
        <f>AVERAGE($U$6:U987)</f>
        <v>26.212830957230143</v>
      </c>
      <c r="AA987" s="86">
        <f>AVERAGE($V$6:V987)</f>
        <v>4712.5378949477063</v>
      </c>
      <c r="AC987" s="47">
        <v>982</v>
      </c>
      <c r="AD987" s="74">
        <v>19</v>
      </c>
      <c r="AE987" s="74">
        <v>3</v>
      </c>
      <c r="AF987" s="73">
        <v>29</v>
      </c>
      <c r="AG987" s="72">
        <v>15861</v>
      </c>
      <c r="AH987" s="73">
        <v>45</v>
      </c>
      <c r="AI987" s="86">
        <v>14333.445469030266</v>
      </c>
      <c r="AJ987" s="47" t="s">
        <v>117</v>
      </c>
      <c r="AM987" s="72">
        <f>AVERAGE($AG$6:AG987)</f>
        <v>9437.6639511201629</v>
      </c>
      <c r="AN987" s="73">
        <f>AVERAGE($AH$6:AH987)</f>
        <v>26.331975560081467</v>
      </c>
      <c r="AO987" s="47">
        <f>AVERAGE($AI$6:AI987)</f>
        <v>7893.2969114432117</v>
      </c>
    </row>
    <row r="988" spans="3:41" x14ac:dyDescent="0.35">
      <c r="C988" s="49">
        <v>983</v>
      </c>
      <c r="D988" s="74">
        <v>10</v>
      </c>
      <c r="E988" s="74">
        <v>4</v>
      </c>
      <c r="F988" s="73">
        <v>4</v>
      </c>
      <c r="G988" s="72">
        <v>2148</v>
      </c>
      <c r="H988" s="73">
        <v>10</v>
      </c>
      <c r="I988" s="86">
        <v>627.3149880864421</v>
      </c>
      <c r="J988" s="47" t="s">
        <v>117</v>
      </c>
      <c r="L988" s="72">
        <f>AVERAGE($G$6:G988)</f>
        <v>5524.6185147507631</v>
      </c>
      <c r="M988" s="73">
        <f>AVERAGE($H$6:H988)</f>
        <v>26.512716174974567</v>
      </c>
      <c r="N988" s="86">
        <f>AVERAGE($I$6:I988)</f>
        <v>3983.7725975828926</v>
      </c>
      <c r="P988" s="47">
        <v>983</v>
      </c>
      <c r="Q988" s="71">
        <v>19</v>
      </c>
      <c r="R988" s="72">
        <v>2</v>
      </c>
      <c r="S988" s="73">
        <v>4</v>
      </c>
      <c r="T988" s="72">
        <v>4904</v>
      </c>
      <c r="U988" s="73">
        <v>21</v>
      </c>
      <c r="V988" s="86">
        <v>3377.4183977151679</v>
      </c>
      <c r="W988" s="47" t="s">
        <v>117</v>
      </c>
      <c r="Y988" s="72">
        <f>AVERAGE($T$6:T988)</f>
        <v>6251.5381485249236</v>
      </c>
      <c r="Z988" s="73">
        <f>AVERAGE($U$6:U988)</f>
        <v>26.207527975584945</v>
      </c>
      <c r="AA988" s="86">
        <f>AVERAGE($V$6:V988)</f>
        <v>4711.1796858966054</v>
      </c>
      <c r="AC988" s="47">
        <v>983</v>
      </c>
      <c r="AD988" s="74">
        <v>17</v>
      </c>
      <c r="AE988" s="74">
        <v>4</v>
      </c>
      <c r="AF988" s="73">
        <v>26</v>
      </c>
      <c r="AG988" s="72">
        <v>13798</v>
      </c>
      <c r="AH988" s="73">
        <v>39</v>
      </c>
      <c r="AI988" s="86">
        <v>12231.54580437332</v>
      </c>
      <c r="AJ988" s="47" t="s">
        <v>117</v>
      </c>
      <c r="AM988" s="72">
        <f>AVERAGE($AG$6:AG988)</f>
        <v>9442.0996948118009</v>
      </c>
      <c r="AN988" s="73">
        <f>AVERAGE($AH$6:AH988)</f>
        <v>26.344862665310274</v>
      </c>
      <c r="AO988" s="47">
        <f>AVERAGE($AI$6:AI988)</f>
        <v>7897.7101860036692</v>
      </c>
    </row>
    <row r="989" spans="3:41" x14ac:dyDescent="0.35">
      <c r="C989" s="49">
        <v>984</v>
      </c>
      <c r="D989" s="74">
        <v>21</v>
      </c>
      <c r="E989" s="74">
        <v>11</v>
      </c>
      <c r="F989" s="73">
        <v>8</v>
      </c>
      <c r="G989" s="72">
        <v>4007</v>
      </c>
      <c r="H989" s="73">
        <v>18</v>
      </c>
      <c r="I989" s="86">
        <v>2474.5907004951578</v>
      </c>
      <c r="J989" s="47" t="s">
        <v>117</v>
      </c>
      <c r="L989" s="72">
        <f>AVERAGE($G$6:G989)</f>
        <v>5523.0762195121952</v>
      </c>
      <c r="M989" s="73">
        <f>AVERAGE($H$6:H989)</f>
        <v>26.504065040650406</v>
      </c>
      <c r="N989" s="86">
        <f>AVERAGE($I$6:I989)</f>
        <v>3982.2388761427624</v>
      </c>
      <c r="P989" s="47">
        <v>984</v>
      </c>
      <c r="Q989" s="71">
        <v>14</v>
      </c>
      <c r="R989" s="72">
        <v>9</v>
      </c>
      <c r="S989" s="73">
        <v>18</v>
      </c>
      <c r="T989" s="72">
        <v>5623</v>
      </c>
      <c r="U989" s="73">
        <v>23</v>
      </c>
      <c r="V989" s="86">
        <v>4095.5726740367641</v>
      </c>
      <c r="W989" s="47" t="s">
        <v>117</v>
      </c>
      <c r="Y989" s="72">
        <f>AVERAGE($T$6:T989)</f>
        <v>6250.8993902439024</v>
      </c>
      <c r="Z989" s="73">
        <f>AVERAGE($U$6:U989)</f>
        <v>26.204268292682926</v>
      </c>
      <c r="AA989" s="86">
        <f>AVERAGE($V$6:V989)</f>
        <v>4710.5540690146345</v>
      </c>
      <c r="AC989" s="47">
        <v>984</v>
      </c>
      <c r="AD989" s="74">
        <v>21</v>
      </c>
      <c r="AE989" s="74">
        <v>4</v>
      </c>
      <c r="AF989" s="73">
        <v>25</v>
      </c>
      <c r="AG989" s="72">
        <v>14848</v>
      </c>
      <c r="AH989" s="73">
        <v>42</v>
      </c>
      <c r="AI989" s="86">
        <v>13350.457022513972</v>
      </c>
      <c r="AJ989" s="47" t="s">
        <v>117</v>
      </c>
      <c r="AM989" s="72">
        <f>AVERAGE($AG$6:AG989)</f>
        <v>9447.5934959349597</v>
      </c>
      <c r="AN989" s="73">
        <f>AVERAGE($AH$6:AH989)</f>
        <v>26.360772357723576</v>
      </c>
      <c r="AO989" s="47">
        <f>AVERAGE($AI$6:AI989)</f>
        <v>7903.2515953903676</v>
      </c>
    </row>
    <row r="990" spans="3:41" x14ac:dyDescent="0.35">
      <c r="C990" s="49">
        <v>985</v>
      </c>
      <c r="D990" s="74">
        <v>22</v>
      </c>
      <c r="E990" s="74">
        <v>6</v>
      </c>
      <c r="F990" s="73">
        <v>4</v>
      </c>
      <c r="G990" s="72">
        <v>4222</v>
      </c>
      <c r="H990" s="73">
        <v>20</v>
      </c>
      <c r="I990" s="86">
        <v>2698.2701653560089</v>
      </c>
      <c r="J990" s="47" t="s">
        <v>117</v>
      </c>
      <c r="L990" s="72">
        <f>AVERAGE($G$6:G990)</f>
        <v>5521.7553299492383</v>
      </c>
      <c r="M990" s="73">
        <f>AVERAGE($H$6:H990)</f>
        <v>26.497461928934012</v>
      </c>
      <c r="N990" s="86">
        <f>AVERAGE($I$6:I990)</f>
        <v>3980.9353546089687</v>
      </c>
      <c r="P990" s="47">
        <v>985</v>
      </c>
      <c r="Q990" s="71">
        <v>10</v>
      </c>
      <c r="R990" s="72">
        <v>5</v>
      </c>
      <c r="S990" s="73">
        <v>24</v>
      </c>
      <c r="T990" s="72">
        <v>6855</v>
      </c>
      <c r="U990" s="73">
        <v>29</v>
      </c>
      <c r="V990" s="86">
        <v>5310.4839593215293</v>
      </c>
      <c r="W990" s="47" t="s">
        <v>117</v>
      </c>
      <c r="Y990" s="72">
        <f>AVERAGE($T$6:T990)</f>
        <v>6251.5126903553301</v>
      </c>
      <c r="Z990" s="73">
        <f>AVERAGE($U$6:U990)</f>
        <v>26.207106598984772</v>
      </c>
      <c r="AA990" s="86">
        <f>AVERAGE($V$6:V990)</f>
        <v>4711.1631348931187</v>
      </c>
      <c r="AC990" s="47">
        <v>985</v>
      </c>
      <c r="AD990" s="74">
        <v>8</v>
      </c>
      <c r="AE990" s="74">
        <v>4</v>
      </c>
      <c r="AF990" s="73">
        <v>3</v>
      </c>
      <c r="AG990" s="72">
        <v>2598</v>
      </c>
      <c r="AH990" s="73">
        <v>7</v>
      </c>
      <c r="AI990" s="86">
        <v>1094.291673422219</v>
      </c>
      <c r="AJ990" s="47" t="s">
        <v>117</v>
      </c>
      <c r="AM990" s="72">
        <f>AVERAGE($AG$6:AG990)</f>
        <v>9440.6395939086287</v>
      </c>
      <c r="AN990" s="73">
        <f>AVERAGE($AH$6:AH990)</f>
        <v>26.341116751269034</v>
      </c>
      <c r="AO990" s="47">
        <f>AVERAGE($AI$6:AI990)</f>
        <v>7896.3389457233943</v>
      </c>
    </row>
    <row r="991" spans="3:41" x14ac:dyDescent="0.35">
      <c r="C991" s="49">
        <v>986</v>
      </c>
      <c r="D991" s="74">
        <v>20</v>
      </c>
      <c r="E991" s="74">
        <v>8</v>
      </c>
      <c r="F991" s="73">
        <v>0</v>
      </c>
      <c r="G991" s="72">
        <v>2696</v>
      </c>
      <c r="H991" s="73">
        <v>12</v>
      </c>
      <c r="I991" s="86">
        <v>1120.4885568256336</v>
      </c>
      <c r="J991" s="47" t="s">
        <v>117</v>
      </c>
      <c r="L991" s="72">
        <f>AVERAGE($G$6:G991)</f>
        <v>5518.8894523326571</v>
      </c>
      <c r="M991" s="73">
        <f>AVERAGE($H$6:H991)</f>
        <v>26.482758620689655</v>
      </c>
      <c r="N991" s="86">
        <f>AVERAGE($I$6:I991)</f>
        <v>3978.0342929479307</v>
      </c>
      <c r="P991" s="47">
        <v>986</v>
      </c>
      <c r="Q991" s="71">
        <v>16</v>
      </c>
      <c r="R991" s="72">
        <v>4</v>
      </c>
      <c r="S991" s="73">
        <v>6</v>
      </c>
      <c r="T991" s="72">
        <v>4288</v>
      </c>
      <c r="U991" s="73">
        <v>18</v>
      </c>
      <c r="V991" s="86">
        <v>2850.2462126853179</v>
      </c>
      <c r="W991" s="47" t="s">
        <v>117</v>
      </c>
      <c r="Y991" s="72">
        <f>AVERAGE($T$6:T991)</f>
        <v>6249.5212981744426</v>
      </c>
      <c r="Z991" s="73">
        <f>AVERAGE($U$6:U991)</f>
        <v>26.198782961460445</v>
      </c>
      <c r="AA991" s="86">
        <f>AVERAGE($V$6:V991)</f>
        <v>4709.2757952154234</v>
      </c>
      <c r="AC991" s="47">
        <v>986</v>
      </c>
      <c r="AD991" s="74">
        <v>11</v>
      </c>
      <c r="AE991" s="74">
        <v>3</v>
      </c>
      <c r="AF991" s="73">
        <v>3</v>
      </c>
      <c r="AG991" s="72">
        <v>3961</v>
      </c>
      <c r="AH991" s="73">
        <v>11</v>
      </c>
      <c r="AI991" s="86">
        <v>2439.1674707082516</v>
      </c>
      <c r="AJ991" s="47" t="s">
        <v>117</v>
      </c>
      <c r="AM991" s="72">
        <f>AVERAGE($AG$6:AG991)</f>
        <v>9435.0821501014198</v>
      </c>
      <c r="AN991" s="73">
        <f>AVERAGE($AH$6:AH991)</f>
        <v>26.325557809330629</v>
      </c>
      <c r="AO991" s="47">
        <f>AVERAGE($AI$6:AI991)</f>
        <v>7890.8042890550223</v>
      </c>
    </row>
    <row r="992" spans="3:41" x14ac:dyDescent="0.35">
      <c r="C992" s="49">
        <v>987</v>
      </c>
      <c r="D992" s="74">
        <v>11</v>
      </c>
      <c r="E992" s="74">
        <v>6</v>
      </c>
      <c r="F992" s="73">
        <v>14</v>
      </c>
      <c r="G992" s="72">
        <v>4022</v>
      </c>
      <c r="H992" s="73">
        <v>19</v>
      </c>
      <c r="I992" s="86">
        <v>2450.5213353523854</v>
      </c>
      <c r="J992" s="47" t="s">
        <v>117</v>
      </c>
      <c r="L992" s="72">
        <f>AVERAGE($G$6:G992)</f>
        <v>5517.3728470111446</v>
      </c>
      <c r="M992" s="73">
        <f>AVERAGE($H$6:H992)</f>
        <v>26.475177304964539</v>
      </c>
      <c r="N992" s="86">
        <f>AVERAGE($I$6:I992)</f>
        <v>3976.4866607720487</v>
      </c>
      <c r="P992" s="47">
        <v>987</v>
      </c>
      <c r="Q992" s="71">
        <v>14</v>
      </c>
      <c r="R992" s="72">
        <v>7</v>
      </c>
      <c r="S992" s="73">
        <v>34</v>
      </c>
      <c r="T992" s="72">
        <v>9689</v>
      </c>
      <c r="U992" s="73">
        <v>41</v>
      </c>
      <c r="V992" s="86">
        <v>8140.2082882967188</v>
      </c>
      <c r="W992" s="47" t="s">
        <v>117</v>
      </c>
      <c r="Y992" s="72">
        <f>AVERAGE($T$6:T992)</f>
        <v>6253.0060790273556</v>
      </c>
      <c r="Z992" s="73">
        <f>AVERAGE($U$6:U992)</f>
        <v>26.213779128672744</v>
      </c>
      <c r="AA992" s="86">
        <f>AVERAGE($V$6:V992)</f>
        <v>4712.7519172955463</v>
      </c>
      <c r="AC992" s="47">
        <v>987</v>
      </c>
      <c r="AD992" s="74">
        <v>14</v>
      </c>
      <c r="AE992" s="74">
        <v>4</v>
      </c>
      <c r="AF992" s="73">
        <v>31</v>
      </c>
      <c r="AG992" s="72">
        <v>14498</v>
      </c>
      <c r="AH992" s="73">
        <v>41</v>
      </c>
      <c r="AI992" s="86">
        <v>12973.383298243436</v>
      </c>
      <c r="AJ992" s="47" t="s">
        <v>117</v>
      </c>
      <c r="AM992" s="72">
        <f>AVERAGE($AG$6:AG992)</f>
        <v>9440.211752786221</v>
      </c>
      <c r="AN992" s="73">
        <f>AVERAGE($AH$6:AH992)</f>
        <v>26.340425531914892</v>
      </c>
      <c r="AO992" s="47">
        <f>AVERAGE($AI$6:AI992)</f>
        <v>7895.9538118606843</v>
      </c>
    </row>
    <row r="993" spans="3:41" x14ac:dyDescent="0.35">
      <c r="C993" s="49">
        <v>988</v>
      </c>
      <c r="D993" s="74">
        <v>16</v>
      </c>
      <c r="E993" s="74">
        <v>9</v>
      </c>
      <c r="F993" s="73">
        <v>19</v>
      </c>
      <c r="G993" s="72">
        <v>5533</v>
      </c>
      <c r="H993" s="73">
        <v>26</v>
      </c>
      <c r="I993" s="86">
        <v>3989.7594217421497</v>
      </c>
      <c r="J993" s="47" t="s">
        <v>117</v>
      </c>
      <c r="L993" s="72">
        <f>AVERAGE($G$6:G993)</f>
        <v>5517.3886639676111</v>
      </c>
      <c r="M993" s="73">
        <f>AVERAGE($H$6:H993)</f>
        <v>26.474696356275302</v>
      </c>
      <c r="N993" s="86">
        <f>AVERAGE($I$6:I993)</f>
        <v>3976.5000947406415</v>
      </c>
      <c r="P993" s="47">
        <v>988</v>
      </c>
      <c r="Q993" s="71">
        <v>10</v>
      </c>
      <c r="R993" s="72">
        <v>6</v>
      </c>
      <c r="S993" s="73">
        <v>8</v>
      </c>
      <c r="T993" s="72">
        <v>2982</v>
      </c>
      <c r="U993" s="73">
        <v>12</v>
      </c>
      <c r="V993" s="86">
        <v>1448.4777680910756</v>
      </c>
      <c r="W993" s="47" t="s">
        <v>117</v>
      </c>
      <c r="Y993" s="72">
        <f>AVERAGE($T$6:T993)</f>
        <v>6249.6953441295545</v>
      </c>
      <c r="Z993" s="73">
        <f>AVERAGE($U$6:U993)</f>
        <v>26.199392712550608</v>
      </c>
      <c r="AA993" s="86">
        <f>AVERAGE($V$6:V993)</f>
        <v>4709.4479960918989</v>
      </c>
      <c r="AC993" s="47">
        <v>988</v>
      </c>
      <c r="AD993" s="74">
        <v>14</v>
      </c>
      <c r="AE993" s="74">
        <v>7</v>
      </c>
      <c r="AF993" s="73">
        <v>13</v>
      </c>
      <c r="AG993" s="72">
        <v>7259</v>
      </c>
      <c r="AH993" s="73">
        <v>20</v>
      </c>
      <c r="AI993" s="86">
        <v>5731.967228802403</v>
      </c>
      <c r="AJ993" s="47" t="s">
        <v>117</v>
      </c>
      <c r="AM993" s="72">
        <f>AVERAGE($AG$6:AG993)</f>
        <v>9438.0040485829959</v>
      </c>
      <c r="AN993" s="73">
        <f>AVERAGE($AH$6:AH993)</f>
        <v>26.334008097165992</v>
      </c>
      <c r="AO993" s="47">
        <f>AVERAGE($AI$6:AI993)</f>
        <v>7893.7635420397755</v>
      </c>
    </row>
    <row r="994" spans="3:41" x14ac:dyDescent="0.35">
      <c r="C994" s="49">
        <v>989</v>
      </c>
      <c r="D994" s="74">
        <v>11</v>
      </c>
      <c r="E994" s="74">
        <v>7</v>
      </c>
      <c r="F994" s="73">
        <v>11</v>
      </c>
      <c r="G994" s="72">
        <v>3259</v>
      </c>
      <c r="H994" s="73">
        <v>15</v>
      </c>
      <c r="I994" s="86">
        <v>1717.2114717375871</v>
      </c>
      <c r="J994" s="47" t="s">
        <v>117</v>
      </c>
      <c r="L994" s="72">
        <f>AVERAGE($G$6:G994)</f>
        <v>5515.1051567239638</v>
      </c>
      <c r="M994" s="73">
        <f>AVERAGE($H$6:H994)</f>
        <v>26.463094034378159</v>
      </c>
      <c r="N994" s="86">
        <f>AVERAGE($I$6:I994)</f>
        <v>3974.2156775283024</v>
      </c>
      <c r="P994" s="47">
        <v>989</v>
      </c>
      <c r="Q994" s="71">
        <v>13</v>
      </c>
      <c r="R994" s="72">
        <v>3</v>
      </c>
      <c r="S994" s="73">
        <v>34</v>
      </c>
      <c r="T994" s="72">
        <v>10231</v>
      </c>
      <c r="U994" s="73">
        <v>44</v>
      </c>
      <c r="V994" s="86">
        <v>8678.2016501475064</v>
      </c>
      <c r="W994" s="47" t="s">
        <v>117</v>
      </c>
      <c r="Y994" s="72">
        <f>AVERAGE($T$6:T994)</f>
        <v>6253.7209302325582</v>
      </c>
      <c r="Z994" s="73">
        <f>AVERAGE($U$6:U994)</f>
        <v>26.217391304347824</v>
      </c>
      <c r="AA994" s="86">
        <f>AVERAGE($V$6:V994)</f>
        <v>4713.4608915965046</v>
      </c>
      <c r="AC994" s="47">
        <v>989</v>
      </c>
      <c r="AD994" s="74">
        <v>11</v>
      </c>
      <c r="AE994" s="74">
        <v>11</v>
      </c>
      <c r="AF994" s="73">
        <v>30</v>
      </c>
      <c r="AG994" s="72">
        <v>10907</v>
      </c>
      <c r="AH994" s="73">
        <v>30</v>
      </c>
      <c r="AI994" s="86">
        <v>9405.3332065781615</v>
      </c>
      <c r="AJ994" s="47" t="s">
        <v>117</v>
      </c>
      <c r="AM994" s="72">
        <f>AVERAGE($AG$6:AG994)</f>
        <v>9439.4893832153684</v>
      </c>
      <c r="AN994" s="73">
        <f>AVERAGE($AH$6:AH994)</f>
        <v>26.337714863498483</v>
      </c>
      <c r="AO994" s="47">
        <f>AVERAGE($AI$6:AI994)</f>
        <v>7895.2919239048288</v>
      </c>
    </row>
    <row r="995" spans="3:41" x14ac:dyDescent="0.35">
      <c r="C995" s="49">
        <v>990</v>
      </c>
      <c r="D995" s="74">
        <v>17</v>
      </c>
      <c r="E995" s="74">
        <v>7</v>
      </c>
      <c r="F995" s="73">
        <v>8</v>
      </c>
      <c r="G995" s="72">
        <v>3859</v>
      </c>
      <c r="H995" s="73">
        <v>18</v>
      </c>
      <c r="I995" s="86">
        <v>2323.1251609381625</v>
      </c>
      <c r="J995" s="47" t="s">
        <v>117</v>
      </c>
      <c r="L995" s="72">
        <f>AVERAGE($G$6:G995)</f>
        <v>5513.4323232323231</v>
      </c>
      <c r="M995" s="73">
        <f>AVERAGE($H$6:H995)</f>
        <v>26.454545454545453</v>
      </c>
      <c r="N995" s="86">
        <f>AVERAGE($I$6:I995)</f>
        <v>3972.5479093297267</v>
      </c>
      <c r="P995" s="47">
        <v>990</v>
      </c>
      <c r="Q995" s="71">
        <v>16</v>
      </c>
      <c r="R995" s="72">
        <v>8</v>
      </c>
      <c r="S995" s="73">
        <v>23</v>
      </c>
      <c r="T995" s="72">
        <v>7426</v>
      </c>
      <c r="U995" s="73">
        <v>31</v>
      </c>
      <c r="V995" s="86">
        <v>5913.7080489990594</v>
      </c>
      <c r="W995" s="47" t="s">
        <v>117</v>
      </c>
      <c r="Y995" s="72">
        <f>AVERAGE($T$6:T995)</f>
        <v>6254.9050505050509</v>
      </c>
      <c r="Z995" s="73">
        <f>AVERAGE($U$6:U995)</f>
        <v>26.222222222222221</v>
      </c>
      <c r="AA995" s="86">
        <f>AVERAGE($V$6:V995)</f>
        <v>4714.6732624625683</v>
      </c>
      <c r="AC995" s="47">
        <v>990</v>
      </c>
      <c r="AD995" s="74">
        <v>15</v>
      </c>
      <c r="AE995" s="74">
        <v>7</v>
      </c>
      <c r="AF995" s="73">
        <v>35</v>
      </c>
      <c r="AG995" s="72">
        <v>15309</v>
      </c>
      <c r="AH995" s="73">
        <v>43</v>
      </c>
      <c r="AI995" s="86">
        <v>13772.968887981289</v>
      </c>
      <c r="AJ995" s="47" t="s">
        <v>117</v>
      </c>
      <c r="AM995" s="72">
        <f>AVERAGE($AG$6:AG995)</f>
        <v>9445.4181818181823</v>
      </c>
      <c r="AN995" s="73">
        <f>AVERAGE($AH$6:AH995)</f>
        <v>26.354545454545455</v>
      </c>
      <c r="AO995" s="47">
        <f>AVERAGE($AI$6:AI995)</f>
        <v>7901.2289713432901</v>
      </c>
    </row>
    <row r="996" spans="3:41" x14ac:dyDescent="0.35">
      <c r="C996" s="49">
        <v>991</v>
      </c>
      <c r="D996" s="74">
        <v>19</v>
      </c>
      <c r="E996" s="74">
        <v>2</v>
      </c>
      <c r="F996" s="73">
        <v>5</v>
      </c>
      <c r="G996" s="72">
        <v>4474</v>
      </c>
      <c r="H996" s="73">
        <v>22</v>
      </c>
      <c r="I996" s="86">
        <v>2914.5860976062554</v>
      </c>
      <c r="J996" s="47" t="s">
        <v>117</v>
      </c>
      <c r="L996" s="72">
        <f>AVERAGE($G$6:G996)</f>
        <v>5512.3834510595361</v>
      </c>
      <c r="M996" s="73">
        <f>AVERAGE($H$6:H996)</f>
        <v>26.450050454086782</v>
      </c>
      <c r="N996" s="86">
        <f>AVERAGE($I$6:I996)</f>
        <v>3971.4803393885327</v>
      </c>
      <c r="P996" s="47">
        <v>991</v>
      </c>
      <c r="Q996" s="71">
        <v>13</v>
      </c>
      <c r="R996" s="72">
        <v>3</v>
      </c>
      <c r="S996" s="73">
        <v>22</v>
      </c>
      <c r="T996" s="72">
        <v>7471</v>
      </c>
      <c r="U996" s="73">
        <v>32</v>
      </c>
      <c r="V996" s="86">
        <v>5877.6532685409693</v>
      </c>
      <c r="W996" s="47" t="s">
        <v>117</v>
      </c>
      <c r="Y996" s="72">
        <f>AVERAGE($T$6:T996)</f>
        <v>6256.1321897073667</v>
      </c>
      <c r="Z996" s="73">
        <f>AVERAGE($U$6:U996)</f>
        <v>26.228052472250251</v>
      </c>
      <c r="AA996" s="86">
        <f>AVERAGE($V$6:V996)</f>
        <v>4715.8468043455941</v>
      </c>
      <c r="AC996" s="47">
        <v>991</v>
      </c>
      <c r="AD996" s="74">
        <v>11</v>
      </c>
      <c r="AE996" s="74">
        <v>7</v>
      </c>
      <c r="AF996" s="73">
        <v>30</v>
      </c>
      <c r="AG996" s="72">
        <v>12159</v>
      </c>
      <c r="AH996" s="73">
        <v>34</v>
      </c>
      <c r="AI996" s="86">
        <v>10610.965572862751</v>
      </c>
      <c r="AJ996" s="47" t="s">
        <v>117</v>
      </c>
      <c r="AM996" s="72">
        <f>AVERAGE($AG$6:AG996)</f>
        <v>9448.1564076690211</v>
      </c>
      <c r="AN996" s="73">
        <f>AVERAGE($AH$6:AH996)</f>
        <v>26.36226034308779</v>
      </c>
      <c r="AO996" s="47">
        <f>AVERAGE($AI$6:AI996)</f>
        <v>7903.9633170562256</v>
      </c>
    </row>
    <row r="997" spans="3:41" x14ac:dyDescent="0.35">
      <c r="C997" s="49">
        <v>992</v>
      </c>
      <c r="D997" s="74">
        <v>12</v>
      </c>
      <c r="E997" s="74">
        <v>13</v>
      </c>
      <c r="F997" s="73">
        <v>23</v>
      </c>
      <c r="G997" s="72">
        <v>4881</v>
      </c>
      <c r="H997" s="73">
        <v>22</v>
      </c>
      <c r="I997" s="86">
        <v>3357.1542075546536</v>
      </c>
      <c r="J997" s="47" t="s">
        <v>117</v>
      </c>
      <c r="L997" s="72">
        <f>AVERAGE($G$6:G997)</f>
        <v>5511.7469758064517</v>
      </c>
      <c r="M997" s="73">
        <f>AVERAGE($H$6:H997)</f>
        <v>26.445564516129032</v>
      </c>
      <c r="N997" s="86">
        <f>AVERAGE($I$6:I997)</f>
        <v>3970.8610590137</v>
      </c>
      <c r="P997" s="47">
        <v>992</v>
      </c>
      <c r="Q997" s="71">
        <v>14</v>
      </c>
      <c r="R997" s="72">
        <v>6</v>
      </c>
      <c r="S997" s="73">
        <v>3</v>
      </c>
      <c r="T997" s="72">
        <v>2752</v>
      </c>
      <c r="U997" s="73">
        <v>11</v>
      </c>
      <c r="V997" s="86">
        <v>1244.1278139222968</v>
      </c>
      <c r="W997" s="47" t="s">
        <v>117</v>
      </c>
      <c r="Y997" s="72">
        <f>AVERAGE($T$6:T997)</f>
        <v>6252.5997983870966</v>
      </c>
      <c r="Z997" s="73">
        <f>AVERAGE($U$6:U997)</f>
        <v>26.212701612903224</v>
      </c>
      <c r="AA997" s="86">
        <f>AVERAGE($V$6:V997)</f>
        <v>4712.3470876213769</v>
      </c>
      <c r="AC997" s="47">
        <v>992</v>
      </c>
      <c r="AD997" s="74">
        <v>16</v>
      </c>
      <c r="AE997" s="74">
        <v>8</v>
      </c>
      <c r="AF997" s="73">
        <v>3</v>
      </c>
      <c r="AG997" s="72">
        <v>4146</v>
      </c>
      <c r="AH997" s="73">
        <v>11</v>
      </c>
      <c r="AI997" s="86">
        <v>2603.5792937966185</v>
      </c>
      <c r="AJ997" s="47" t="s">
        <v>117</v>
      </c>
      <c r="AM997" s="72">
        <f>AVERAGE($AG$6:AG997)</f>
        <v>9442.811491935483</v>
      </c>
      <c r="AN997" s="73">
        <f>AVERAGE($AH$6:AH997)</f>
        <v>26.346774193548388</v>
      </c>
      <c r="AO997" s="47">
        <f>AVERAGE($AI$6:AI997)</f>
        <v>7898.620188000521</v>
      </c>
    </row>
    <row r="998" spans="3:41" x14ac:dyDescent="0.35">
      <c r="C998" s="49">
        <v>993</v>
      </c>
      <c r="D998" s="74">
        <v>12</v>
      </c>
      <c r="E998" s="74">
        <v>5</v>
      </c>
      <c r="F998" s="73">
        <v>34</v>
      </c>
      <c r="G998" s="72">
        <v>8385</v>
      </c>
      <c r="H998" s="73">
        <v>41</v>
      </c>
      <c r="I998" s="86">
        <v>6821.7524203746443</v>
      </c>
      <c r="J998" s="47" t="s">
        <v>117</v>
      </c>
      <c r="L998" s="72">
        <f>AVERAGE($G$6:G998)</f>
        <v>5514.6404833836859</v>
      </c>
      <c r="M998" s="73">
        <f>AVERAGE($H$6:H998)</f>
        <v>26.460221550855991</v>
      </c>
      <c r="N998" s="86">
        <f>AVERAGE($I$6:I998)</f>
        <v>3973.7320472930164</v>
      </c>
      <c r="P998" s="47">
        <v>993</v>
      </c>
      <c r="Q998" s="71">
        <v>18</v>
      </c>
      <c r="R998" s="72">
        <v>5</v>
      </c>
      <c r="S998" s="73">
        <v>35</v>
      </c>
      <c r="T998" s="72">
        <v>11225</v>
      </c>
      <c r="U998" s="73">
        <v>48</v>
      </c>
      <c r="V998" s="86">
        <v>9670.2769307771414</v>
      </c>
      <c r="W998" s="47" t="s">
        <v>117</v>
      </c>
      <c r="Y998" s="72">
        <f>AVERAGE($T$6:T998)</f>
        <v>6257.6072507552872</v>
      </c>
      <c r="Z998" s="73">
        <f>AVERAGE($U$6:U998)</f>
        <v>26.234642497482376</v>
      </c>
      <c r="AA998" s="86">
        <f>AVERAGE($V$6:V998)</f>
        <v>4717.3399676245554</v>
      </c>
      <c r="AC998" s="47">
        <v>993</v>
      </c>
      <c r="AD998" s="74">
        <v>15</v>
      </c>
      <c r="AE998" s="74">
        <v>8</v>
      </c>
      <c r="AF998" s="73">
        <v>7</v>
      </c>
      <c r="AG998" s="72">
        <v>5196</v>
      </c>
      <c r="AH998" s="73">
        <v>14</v>
      </c>
      <c r="AI998" s="86">
        <v>3664.5277653600779</v>
      </c>
      <c r="AJ998" s="47" t="s">
        <v>117</v>
      </c>
      <c r="AM998" s="72">
        <f>AVERAGE($AG$6:AG998)</f>
        <v>9438.5347432024173</v>
      </c>
      <c r="AN998" s="73">
        <f>AVERAGE($AH$6:AH998)</f>
        <v>26.33434038267875</v>
      </c>
      <c r="AO998" s="47">
        <f>AVERAGE($AI$6:AI998)</f>
        <v>7894.3562479978618</v>
      </c>
    </row>
    <row r="999" spans="3:41" x14ac:dyDescent="0.35">
      <c r="C999" s="49">
        <v>994</v>
      </c>
      <c r="D999" s="74">
        <v>17</v>
      </c>
      <c r="E999" s="74">
        <v>7</v>
      </c>
      <c r="F999" s="73">
        <v>32</v>
      </c>
      <c r="G999" s="72">
        <v>8659</v>
      </c>
      <c r="H999" s="73">
        <v>42</v>
      </c>
      <c r="I999" s="86">
        <v>7057.5533597118756</v>
      </c>
      <c r="J999" s="47" t="s">
        <v>117</v>
      </c>
      <c r="L999" s="72">
        <f>AVERAGE($G$6:G999)</f>
        <v>5517.8038229376261</v>
      </c>
      <c r="M999" s="73">
        <f>AVERAGE($H$6:H999)</f>
        <v>26.475855130784709</v>
      </c>
      <c r="N999" s="86">
        <f>AVERAGE($I$6:I999)</f>
        <v>3976.8344832210032</v>
      </c>
      <c r="P999" s="47">
        <v>994</v>
      </c>
      <c r="Q999" s="71">
        <v>14</v>
      </c>
      <c r="R999" s="72">
        <v>10</v>
      </c>
      <c r="S999" s="73">
        <v>15</v>
      </c>
      <c r="T999" s="72">
        <v>4740</v>
      </c>
      <c r="U999" s="73">
        <v>19</v>
      </c>
      <c r="V999" s="86">
        <v>3202.3332421365944</v>
      </c>
      <c r="W999" s="47" t="s">
        <v>117</v>
      </c>
      <c r="Y999" s="72">
        <f>AVERAGE($T$6:T999)</f>
        <v>6256.0804828973842</v>
      </c>
      <c r="Z999" s="73">
        <f>AVERAGE($U$6:U999)</f>
        <v>26.227364185110662</v>
      </c>
      <c r="AA999" s="86">
        <f>AVERAGE($V$6:V999)</f>
        <v>4715.8158159892564</v>
      </c>
      <c r="AC999" s="47">
        <v>994</v>
      </c>
      <c r="AD999" s="74">
        <v>18</v>
      </c>
      <c r="AE999" s="74">
        <v>7</v>
      </c>
      <c r="AF999" s="73">
        <v>16</v>
      </c>
      <c r="AG999" s="72">
        <v>9709</v>
      </c>
      <c r="AH999" s="73">
        <v>27</v>
      </c>
      <c r="AI999" s="86">
        <v>8137.2454682355383</v>
      </c>
      <c r="AJ999" s="47" t="s">
        <v>117</v>
      </c>
      <c r="AM999" s="72">
        <f>AVERAGE($AG$6:AG999)</f>
        <v>9438.8068410462784</v>
      </c>
      <c r="AN999" s="73">
        <f>AVERAGE($AH$6:AH999)</f>
        <v>26.335010060362173</v>
      </c>
      <c r="AO999" s="47">
        <f>AVERAGE($AI$6:AI999)</f>
        <v>7894.6006033502135</v>
      </c>
    </row>
    <row r="1000" spans="3:41" x14ac:dyDescent="0.35">
      <c r="C1000" s="49">
        <v>995</v>
      </c>
      <c r="D1000" s="74">
        <v>13</v>
      </c>
      <c r="E1000" s="74">
        <v>5</v>
      </c>
      <c r="F1000" s="73">
        <v>12</v>
      </c>
      <c r="G1000" s="72">
        <v>4185</v>
      </c>
      <c r="H1000" s="73">
        <v>20</v>
      </c>
      <c r="I1000" s="86">
        <v>2629.6958153942942</v>
      </c>
      <c r="J1000" s="47" t="s">
        <v>117</v>
      </c>
      <c r="L1000" s="72">
        <f>AVERAGE($G$6:G1000)</f>
        <v>5516.4643216080403</v>
      </c>
      <c r="M1000" s="73">
        <f>AVERAGE($H$6:H1000)</f>
        <v>26.469346733668342</v>
      </c>
      <c r="N1000" s="86">
        <f>AVERAGE($I$6:I1000)</f>
        <v>3975.4805750121322</v>
      </c>
      <c r="P1000" s="47">
        <v>995</v>
      </c>
      <c r="Q1000" s="71">
        <v>11</v>
      </c>
      <c r="R1000" s="72">
        <v>5</v>
      </c>
      <c r="S1000" s="73">
        <v>5</v>
      </c>
      <c r="T1000" s="72">
        <v>2715</v>
      </c>
      <c r="U1000" s="73">
        <v>11</v>
      </c>
      <c r="V1000" s="86">
        <v>1129.119725058699</v>
      </c>
      <c r="W1000" s="47" t="s">
        <v>117</v>
      </c>
      <c r="Y1000" s="72">
        <f>AVERAGE($T$6:T1000)</f>
        <v>6252.5216080402006</v>
      </c>
      <c r="Z1000" s="73">
        <f>AVERAGE($U$6:U1000)</f>
        <v>26.212060301507538</v>
      </c>
      <c r="AA1000" s="86">
        <f>AVERAGE($V$6:V1000)</f>
        <v>4712.2110962998786</v>
      </c>
      <c r="AC1000" s="47">
        <v>995</v>
      </c>
      <c r="AD1000" s="74">
        <v>11</v>
      </c>
      <c r="AE1000" s="74">
        <v>7</v>
      </c>
      <c r="AF1000" s="73">
        <v>12</v>
      </c>
      <c r="AG1000" s="72">
        <v>5859</v>
      </c>
      <c r="AH1000" s="73">
        <v>16</v>
      </c>
      <c r="AI1000" s="86">
        <v>4345.1380788325368</v>
      </c>
      <c r="AJ1000" s="47" t="s">
        <v>117</v>
      </c>
      <c r="AM1000" s="72">
        <f>AVERAGE($AG$6:AG1000)</f>
        <v>9435.2090452261309</v>
      </c>
      <c r="AN1000" s="73">
        <f>AVERAGE($AH$6:AH1000)</f>
        <v>26.324623115577889</v>
      </c>
      <c r="AO1000" s="47">
        <f>AVERAGE($AI$6:AI1000)</f>
        <v>7891.0333043305982</v>
      </c>
    </row>
    <row r="1001" spans="3:41" x14ac:dyDescent="0.35">
      <c r="C1001" s="49">
        <v>996</v>
      </c>
      <c r="D1001" s="74">
        <v>13</v>
      </c>
      <c r="E1001" s="74">
        <v>5</v>
      </c>
      <c r="F1001" s="73">
        <v>3</v>
      </c>
      <c r="G1001" s="72">
        <v>2385</v>
      </c>
      <c r="H1001" s="73">
        <v>11</v>
      </c>
      <c r="I1001" s="86">
        <v>805.26035415299566</v>
      </c>
      <c r="J1001" s="47" t="s">
        <v>117</v>
      </c>
      <c r="L1001" s="72">
        <f>AVERAGE($G$6:G1001)</f>
        <v>5513.3202811244983</v>
      </c>
      <c r="M1001" s="73">
        <f>AVERAGE($H$6:H1001)</f>
        <v>26.453815261044177</v>
      </c>
      <c r="N1001" s="86">
        <f>AVERAGE($I$6:I1001)</f>
        <v>3972.297622983157</v>
      </c>
      <c r="P1001" s="47">
        <v>996</v>
      </c>
      <c r="Q1001" s="71">
        <v>14</v>
      </c>
      <c r="R1001" s="72">
        <v>8</v>
      </c>
      <c r="S1001" s="73">
        <v>26</v>
      </c>
      <c r="T1001" s="72">
        <v>7656</v>
      </c>
      <c r="U1001" s="73">
        <v>32</v>
      </c>
      <c r="V1001" s="86">
        <v>6103.5196120938381</v>
      </c>
      <c r="W1001" s="47" t="s">
        <v>117</v>
      </c>
      <c r="Y1001" s="72">
        <f>AVERAGE($T$6:T1001)</f>
        <v>6253.9307228915659</v>
      </c>
      <c r="Z1001" s="73">
        <f>AVERAGE($U$6:U1001)</f>
        <v>26.217871485943775</v>
      </c>
      <c r="AA1001" s="86">
        <f>AVERAGE($V$6:V1001)</f>
        <v>4713.6079924000733</v>
      </c>
      <c r="AC1001" s="47">
        <v>996</v>
      </c>
      <c r="AD1001" s="74">
        <v>10</v>
      </c>
      <c r="AE1001" s="74">
        <v>7</v>
      </c>
      <c r="AF1001" s="73">
        <v>19</v>
      </c>
      <c r="AG1001" s="72">
        <v>7959</v>
      </c>
      <c r="AH1001" s="73">
        <v>22</v>
      </c>
      <c r="AI1001" s="86">
        <v>6435.0670270730971</v>
      </c>
      <c r="AJ1001" s="47" t="s">
        <v>117</v>
      </c>
      <c r="AM1001" s="72">
        <f>AVERAGE($AG$6:AG1001)</f>
        <v>9433.726907630522</v>
      </c>
      <c r="AN1001" s="73">
        <f>AVERAGE($AH$6:AH1001)</f>
        <v>26.320281124497992</v>
      </c>
      <c r="AO1001" s="47">
        <f>AVERAGE($AI$6:AI1001)</f>
        <v>7889.5714907992151</v>
      </c>
    </row>
    <row r="1002" spans="3:41" x14ac:dyDescent="0.35">
      <c r="C1002" s="49">
        <v>997</v>
      </c>
      <c r="D1002" s="74">
        <v>13</v>
      </c>
      <c r="E1002" s="74">
        <v>8</v>
      </c>
      <c r="F1002" s="73">
        <v>9</v>
      </c>
      <c r="G1002" s="72">
        <v>3096</v>
      </c>
      <c r="H1002" s="73">
        <v>14</v>
      </c>
      <c r="I1002" s="86">
        <v>1530.1261295092665</v>
      </c>
      <c r="J1002" s="47" t="s">
        <v>117</v>
      </c>
      <c r="L1002" s="72">
        <f>AVERAGE($G$6:G1002)</f>
        <v>5510.8956870611837</v>
      </c>
      <c r="M1002" s="73">
        <f>AVERAGE($H$6:H1002)</f>
        <v>26.441323971915747</v>
      </c>
      <c r="N1002" s="86">
        <f>AVERAGE($I$6:I1002)</f>
        <v>3969.8481029295222</v>
      </c>
      <c r="P1002" s="47">
        <v>997</v>
      </c>
      <c r="Q1002" s="71">
        <v>16</v>
      </c>
      <c r="R1002" s="72">
        <v>6</v>
      </c>
      <c r="S1002" s="73">
        <v>8</v>
      </c>
      <c r="T1002" s="72">
        <v>4362</v>
      </c>
      <c r="U1002" s="73">
        <v>18</v>
      </c>
      <c r="V1002" s="86">
        <v>2859.101978180177</v>
      </c>
      <c r="W1002" s="47" t="s">
        <v>117</v>
      </c>
      <c r="Y1002" s="72">
        <f>AVERAGE($T$6:T1002)</f>
        <v>6252.0330992978934</v>
      </c>
      <c r="Z1002" s="73">
        <f>AVERAGE($U$6:U1002)</f>
        <v>26.209628886659981</v>
      </c>
      <c r="AA1002" s="86">
        <f>AVERAGE($V$6:V1002)</f>
        <v>4711.7479061270342</v>
      </c>
      <c r="AC1002" s="47">
        <v>997</v>
      </c>
      <c r="AD1002" s="74">
        <v>9</v>
      </c>
      <c r="AE1002" s="74">
        <v>6</v>
      </c>
      <c r="AF1002" s="73">
        <v>35</v>
      </c>
      <c r="AG1002" s="72">
        <v>13522</v>
      </c>
      <c r="AH1002" s="73">
        <v>38</v>
      </c>
      <c r="AI1002" s="86">
        <v>12026.109125988654</v>
      </c>
      <c r="AJ1002" s="47" t="s">
        <v>117</v>
      </c>
      <c r="AM1002" s="72">
        <f>AVERAGE($AG$6:AG1002)</f>
        <v>9437.8274824473428</v>
      </c>
      <c r="AN1002" s="73">
        <f>AVERAGE($AH$6:AH1002)</f>
        <v>26.331995987963893</v>
      </c>
      <c r="AO1002" s="47">
        <f>AVERAGE($AI$6:AI1002)</f>
        <v>7893.7204753881715</v>
      </c>
    </row>
    <row r="1003" spans="3:41" x14ac:dyDescent="0.35">
      <c r="C1003" s="49">
        <v>998</v>
      </c>
      <c r="D1003" s="74">
        <v>11</v>
      </c>
      <c r="E1003" s="74">
        <v>5</v>
      </c>
      <c r="F1003" s="73">
        <v>19</v>
      </c>
      <c r="G1003" s="72">
        <v>5185</v>
      </c>
      <c r="H1003" s="73">
        <v>25</v>
      </c>
      <c r="I1003" s="86">
        <v>3664.4353098700922</v>
      </c>
      <c r="J1003" s="47" t="s">
        <v>117</v>
      </c>
      <c r="L1003" s="72">
        <f>AVERAGE($G$6:G1003)</f>
        <v>5510.5691382765535</v>
      </c>
      <c r="M1003" s="73">
        <f>AVERAGE($H$6:H1003)</f>
        <v>26.439879759519037</v>
      </c>
      <c r="N1003" s="86">
        <f>AVERAGE($I$6:I1003)</f>
        <v>3969.5420780867776</v>
      </c>
      <c r="P1003" s="47">
        <v>998</v>
      </c>
      <c r="Q1003" s="71">
        <v>17</v>
      </c>
      <c r="R1003" s="72">
        <v>9</v>
      </c>
      <c r="S1003" s="73">
        <v>8</v>
      </c>
      <c r="T1003" s="72">
        <v>4013</v>
      </c>
      <c r="U1003" s="73">
        <v>16</v>
      </c>
      <c r="V1003" s="86">
        <v>2518.5960245824344</v>
      </c>
      <c r="W1003" s="47" t="s">
        <v>117</v>
      </c>
      <c r="Y1003" s="72">
        <f>AVERAGE($T$6:T1003)</f>
        <v>6249.7895791583169</v>
      </c>
      <c r="Z1003" s="73">
        <f>AVERAGE($U$6:U1003)</f>
        <v>26.19939879759519</v>
      </c>
      <c r="AA1003" s="86">
        <f>AVERAGE($V$6:V1003)</f>
        <v>4709.550359151538</v>
      </c>
      <c r="AC1003" s="47">
        <v>998</v>
      </c>
      <c r="AD1003" s="74">
        <v>15</v>
      </c>
      <c r="AE1003" s="74">
        <v>5</v>
      </c>
      <c r="AF1003" s="73">
        <v>10</v>
      </c>
      <c r="AG1003" s="72">
        <v>7185</v>
      </c>
      <c r="AH1003" s="73">
        <v>20</v>
      </c>
      <c r="AI1003" s="86">
        <v>5656.7729181846289</v>
      </c>
      <c r="AJ1003" s="47" t="s">
        <v>117</v>
      </c>
      <c r="AM1003" s="72">
        <f>AVERAGE($AG$6:AG1003)</f>
        <v>9435.5701402805607</v>
      </c>
      <c r="AN1003" s="73">
        <f>AVERAGE($AH$6:AH1003)</f>
        <v>26.325651302605209</v>
      </c>
      <c r="AO1003" s="47">
        <f>AVERAGE($AI$6:AI1003)</f>
        <v>7891.4790449701313</v>
      </c>
    </row>
    <row r="1004" spans="3:41" x14ac:dyDescent="0.35">
      <c r="C1004" s="49">
        <v>999</v>
      </c>
      <c r="D1004" s="74">
        <v>24</v>
      </c>
      <c r="E1004" s="74">
        <v>5</v>
      </c>
      <c r="F1004" s="73">
        <v>31</v>
      </c>
      <c r="G1004" s="72">
        <v>10185</v>
      </c>
      <c r="H1004" s="73">
        <v>50</v>
      </c>
      <c r="I1004" s="86">
        <v>8651.8462709065498</v>
      </c>
      <c r="J1004" s="47" t="s">
        <v>118</v>
      </c>
      <c r="L1004" s="72">
        <f>AVERAGE($G$6:G1004)</f>
        <v>5515.2482482482483</v>
      </c>
      <c r="M1004" s="73">
        <f>AVERAGE($H$6:H1004)</f>
        <v>26.463463463463462</v>
      </c>
      <c r="N1004" s="86">
        <f>AVERAGE($I$6:I1004)</f>
        <v>3974.2290692707816</v>
      </c>
      <c r="P1004" s="47">
        <v>999</v>
      </c>
      <c r="Q1004" s="71">
        <v>19</v>
      </c>
      <c r="R1004" s="72">
        <v>8</v>
      </c>
      <c r="S1004" s="73">
        <v>9</v>
      </c>
      <c r="T1004" s="72">
        <v>4896</v>
      </c>
      <c r="U1004" s="73">
        <v>20</v>
      </c>
      <c r="V1004" s="86">
        <v>3365.2117760770871</v>
      </c>
      <c r="W1004" s="47" t="s">
        <v>117</v>
      </c>
      <c r="Y1004" s="72">
        <f>AVERAGE($T$6:T1004)</f>
        <v>6248.4344344344345</v>
      </c>
      <c r="Z1004" s="73">
        <f>AVERAGE($U$6:U1004)</f>
        <v>26.193193193193192</v>
      </c>
      <c r="AA1004" s="86">
        <f>AVERAGE($V$6:V1004)</f>
        <v>4708.2046748841958</v>
      </c>
      <c r="AC1004" s="47">
        <v>999</v>
      </c>
      <c r="AD1004" s="74">
        <v>10</v>
      </c>
      <c r="AE1004" s="74">
        <v>6</v>
      </c>
      <c r="AF1004" s="73">
        <v>19</v>
      </c>
      <c r="AG1004" s="72">
        <v>8272</v>
      </c>
      <c r="AH1004" s="73">
        <v>23</v>
      </c>
      <c r="AI1004" s="86">
        <v>6723.8592237844377</v>
      </c>
      <c r="AJ1004" s="47" t="s">
        <v>117</v>
      </c>
      <c r="AM1004" s="72">
        <f>AVERAGE($AG$6:AG1004)</f>
        <v>9434.405405405405</v>
      </c>
      <c r="AN1004" s="73">
        <f>AVERAGE($AH$6:AH1004)</f>
        <v>26.322322322322321</v>
      </c>
      <c r="AO1004" s="47">
        <f>AVERAGE($AI$6:AI1004)</f>
        <v>7890.3102563603361</v>
      </c>
    </row>
    <row r="1005" spans="3:41" x14ac:dyDescent="0.35">
      <c r="C1005" s="49">
        <v>1000</v>
      </c>
      <c r="D1005" s="74">
        <v>14</v>
      </c>
      <c r="E1005" s="74">
        <v>5</v>
      </c>
      <c r="F1005" s="73">
        <v>32</v>
      </c>
      <c r="G1005" s="72">
        <v>8385</v>
      </c>
      <c r="H1005" s="73">
        <v>41</v>
      </c>
      <c r="I1005" s="86">
        <v>6868.5533836567629</v>
      </c>
      <c r="J1005" s="47" t="s">
        <v>117</v>
      </c>
      <c r="L1005" s="72">
        <f>AVERAGE($G$6:G1005)</f>
        <v>5518.1180000000004</v>
      </c>
      <c r="M1005" s="73">
        <f>AVERAGE($H$6:H1005)</f>
        <v>26.478000000000002</v>
      </c>
      <c r="N1005" s="86">
        <f>AVERAGE($I$6:I1005)</f>
        <v>3977.1233935851674</v>
      </c>
      <c r="P1005" s="47">
        <v>1000</v>
      </c>
      <c r="Q1005" s="71">
        <v>18</v>
      </c>
      <c r="R1005" s="72">
        <v>7</v>
      </c>
      <c r="S1005" s="73">
        <v>14</v>
      </c>
      <c r="T1005" s="72">
        <v>6009</v>
      </c>
      <c r="U1005" s="73">
        <v>25</v>
      </c>
      <c r="V1005" s="86">
        <v>4445.3079986491102</v>
      </c>
      <c r="W1005" s="47" t="s">
        <v>117</v>
      </c>
      <c r="Y1005" s="72">
        <f>AVERAGE($T$6:T1005)</f>
        <v>6248.1949999999997</v>
      </c>
      <c r="Z1005" s="73">
        <f>AVERAGE($U$6:U1005)</f>
        <v>26.192</v>
      </c>
      <c r="AA1005" s="86">
        <f>AVERAGE($V$6:V1005)</f>
        <v>4707.9417782079609</v>
      </c>
      <c r="AC1005" s="47">
        <v>1000</v>
      </c>
      <c r="AD1005" s="74">
        <v>14</v>
      </c>
      <c r="AE1005" s="74">
        <v>4</v>
      </c>
      <c r="AF1005" s="73">
        <v>4</v>
      </c>
      <c r="AG1005" s="72">
        <v>5048</v>
      </c>
      <c r="AH1005" s="73">
        <v>14</v>
      </c>
      <c r="AI1005" s="86">
        <v>3467.14208212013</v>
      </c>
      <c r="AJ1005" s="47" t="s">
        <v>117</v>
      </c>
      <c r="AM1005" s="72">
        <f>AVERAGE($AG$6:AG1005)</f>
        <v>9430.0190000000002</v>
      </c>
      <c r="AN1005" s="73">
        <f>AVERAGE($AH$6:AH1005)</f>
        <v>26.31</v>
      </c>
      <c r="AO1005" s="47">
        <f>AVERAGE($AI$6:AI1005)</f>
        <v>7885.8870881860967</v>
      </c>
    </row>
    <row r="1007" spans="3:41" x14ac:dyDescent="0.35">
      <c r="G1007" t="s">
        <v>27</v>
      </c>
      <c r="K1007" t="s">
        <v>54</v>
      </c>
    </row>
    <row r="1008" spans="3:41" x14ac:dyDescent="0.35">
      <c r="G1008" s="47" t="s">
        <v>56</v>
      </c>
      <c r="H1008" s="49">
        <f>SUM(E6:E1005)/1000</f>
        <v>6.0140000000000002</v>
      </c>
      <c r="J1008" s="47" t="s">
        <v>56</v>
      </c>
      <c r="K1008" s="47">
        <f>SUM(D6:D1005)/1000</f>
        <v>15.074</v>
      </c>
    </row>
    <row r="1009" spans="7:11" x14ac:dyDescent="0.35">
      <c r="G1009" s="47" t="s">
        <v>136</v>
      </c>
      <c r="H1009" s="47">
        <f>_xlfn.VAR.S(E6:E1005)</f>
        <v>5.6254294294294258</v>
      </c>
      <c r="J1009" s="47" t="s">
        <v>136</v>
      </c>
      <c r="K1009" s="47">
        <f>_xlfn.VAR.S(D6:D1005)</f>
        <v>14.60112512512513</v>
      </c>
    </row>
  </sheetData>
  <mergeCells count="1">
    <mergeCell ref="L2:N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86C0-0475-46BA-BA2B-AC8EC5DE3455}">
  <dimension ref="D2:BA1003"/>
  <sheetViews>
    <sheetView workbookViewId="0">
      <selection activeCell="AY20" sqref="AY20"/>
    </sheetView>
  </sheetViews>
  <sheetFormatPr defaultRowHeight="14.5" x14ac:dyDescent="0.35"/>
  <cols>
    <col min="2" max="2" width="11.81640625" bestFit="1" customWidth="1"/>
    <col min="4" max="4" width="18.36328125" bestFit="1" customWidth="1"/>
    <col min="5" max="5" width="12.453125" bestFit="1" customWidth="1"/>
    <col min="6" max="6" width="9.54296875" bestFit="1" customWidth="1"/>
    <col min="7" max="7" width="11.08984375" bestFit="1" customWidth="1"/>
    <col min="10" max="10" width="10.08984375" bestFit="1" customWidth="1"/>
    <col min="11" max="13" width="16.81640625" bestFit="1" customWidth="1"/>
    <col min="16" max="16" width="5.453125" bestFit="1" customWidth="1"/>
    <col min="29" max="29" width="12.453125" bestFit="1" customWidth="1"/>
    <col min="30" max="30" width="13.90625" bestFit="1" customWidth="1"/>
    <col min="32" max="32" width="16.81640625" bestFit="1" customWidth="1"/>
    <col min="46" max="46" width="12.453125" bestFit="1" customWidth="1"/>
    <col min="47" max="47" width="13.90625" bestFit="1" customWidth="1"/>
    <col min="49" max="49" width="16.81640625" bestFit="1" customWidth="1"/>
  </cols>
  <sheetData>
    <row r="2" spans="4:53" x14ac:dyDescent="0.35">
      <c r="J2" s="87">
        <v>200</v>
      </c>
      <c r="K2" s="94">
        <v>200</v>
      </c>
      <c r="AC2" s="27" t="s">
        <v>127</v>
      </c>
      <c r="AT2" s="87">
        <v>350</v>
      </c>
      <c r="AU2" s="87">
        <v>350</v>
      </c>
    </row>
    <row r="3" spans="4:53" ht="14.5" customHeight="1" thickBot="1" x14ac:dyDescent="0.4">
      <c r="E3" s="79"/>
      <c r="F3" s="79"/>
      <c r="G3" s="79"/>
      <c r="H3" s="79"/>
      <c r="J3" s="27" t="s">
        <v>76</v>
      </c>
      <c r="K3" s="27" t="s">
        <v>119</v>
      </c>
      <c r="AC3" s="27" t="s">
        <v>76</v>
      </c>
      <c r="AD3" s="27" t="s">
        <v>126</v>
      </c>
      <c r="AT3" s="27" t="s">
        <v>76</v>
      </c>
      <c r="AU3" s="27" t="s">
        <v>126</v>
      </c>
    </row>
    <row r="4" spans="4:53" ht="14.5" customHeight="1" thickBot="1" x14ac:dyDescent="0.4">
      <c r="E4" s="121" t="s">
        <v>76</v>
      </c>
      <c r="F4" s="121"/>
      <c r="G4" s="121"/>
      <c r="H4" s="79"/>
      <c r="J4" s="86">
        <v>157.56062080562992</v>
      </c>
      <c r="K4" s="47" t="s">
        <v>117</v>
      </c>
      <c r="AC4" s="86">
        <v>9093.2750267891006</v>
      </c>
      <c r="AD4" s="47" t="s">
        <v>117</v>
      </c>
      <c r="AF4" s="116" t="s">
        <v>120</v>
      </c>
      <c r="AG4" s="116"/>
      <c r="AI4" s="115" t="s">
        <v>121</v>
      </c>
      <c r="AJ4" s="115" t="s">
        <v>105</v>
      </c>
      <c r="AT4" s="86">
        <v>4508.8046405373661</v>
      </c>
      <c r="AU4" s="47" t="s">
        <v>117</v>
      </c>
      <c r="AW4" s="116" t="s">
        <v>120</v>
      </c>
      <c r="AX4" s="116"/>
    </row>
    <row r="5" spans="4:53" ht="15.5" x14ac:dyDescent="0.35">
      <c r="E5" s="81">
        <v>200</v>
      </c>
      <c r="F5" s="81">
        <v>230</v>
      </c>
      <c r="G5" s="82">
        <v>350</v>
      </c>
      <c r="J5" s="86">
        <v>-39.80659090140216</v>
      </c>
      <c r="K5" s="47" t="s">
        <v>117</v>
      </c>
      <c r="M5" s="116" t="s">
        <v>120</v>
      </c>
      <c r="N5" s="116"/>
      <c r="P5" s="115" t="s">
        <v>121</v>
      </c>
      <c r="Q5" s="115" t="s">
        <v>105</v>
      </c>
      <c r="AC5" s="86">
        <v>8932.7594786935297</v>
      </c>
      <c r="AD5" s="47" t="s">
        <v>117</v>
      </c>
      <c r="AI5">
        <v>-1350</v>
      </c>
      <c r="AJ5">
        <v>0</v>
      </c>
      <c r="AT5" s="86">
        <v>7057.0874843907459</v>
      </c>
      <c r="AU5" s="47" t="s">
        <v>117</v>
      </c>
      <c r="AZ5" s="115" t="s">
        <v>121</v>
      </c>
      <c r="BA5" s="115" t="s">
        <v>105</v>
      </c>
    </row>
    <row r="6" spans="4:53" ht="15.5" x14ac:dyDescent="0.35">
      <c r="D6" s="18" t="s">
        <v>56</v>
      </c>
      <c r="E6" s="86">
        <f>N7</f>
        <v>3977.1233935851674</v>
      </c>
      <c r="F6" s="76">
        <f>AG6</f>
        <v>4707.9417782079609</v>
      </c>
      <c r="G6" s="111">
        <f>AX6</f>
        <v>7885.8870881860967</v>
      </c>
      <c r="J6" s="86">
        <v>6702.9100424152894</v>
      </c>
      <c r="K6" s="47" t="s">
        <v>117</v>
      </c>
      <c r="P6">
        <v>-1000</v>
      </c>
      <c r="Q6">
        <v>0</v>
      </c>
      <c r="AC6" s="86">
        <v>1449.4201214427874</v>
      </c>
      <c r="AD6" s="47" t="s">
        <v>117</v>
      </c>
      <c r="AF6" t="s">
        <v>56</v>
      </c>
      <c r="AG6">
        <v>4707.9417782079609</v>
      </c>
      <c r="AI6">
        <v>-500</v>
      </c>
      <c r="AJ6">
        <v>9</v>
      </c>
      <c r="AT6" s="86">
        <v>4216.2861686463657</v>
      </c>
      <c r="AU6" s="47" t="s">
        <v>117</v>
      </c>
      <c r="AW6" t="s">
        <v>56</v>
      </c>
      <c r="AX6">
        <v>7885.8870881860967</v>
      </c>
      <c r="AZ6">
        <v>-1550</v>
      </c>
      <c r="BA6">
        <v>0</v>
      </c>
    </row>
    <row r="7" spans="4:53" ht="15.5" x14ac:dyDescent="0.35">
      <c r="D7" s="18" t="s">
        <v>83</v>
      </c>
      <c r="E7" s="86">
        <f>N11</f>
        <v>2248.5892694468002</v>
      </c>
      <c r="F7" s="76">
        <f>AG10</f>
        <v>2521.9803856638055</v>
      </c>
      <c r="G7" s="111">
        <f>AX10</f>
        <v>3932.7987674442443</v>
      </c>
      <c r="J7" s="86">
        <v>3700.9333057022532</v>
      </c>
      <c r="K7" s="47" t="s">
        <v>117</v>
      </c>
      <c r="M7" t="s">
        <v>56</v>
      </c>
      <c r="N7">
        <v>3977.1233935851674</v>
      </c>
      <c r="P7">
        <v>-300</v>
      </c>
      <c r="Q7">
        <v>15</v>
      </c>
      <c r="AC7" s="86">
        <v>7017.9024466759638</v>
      </c>
      <c r="AD7" s="47" t="s">
        <v>117</v>
      </c>
      <c r="AF7" t="s">
        <v>95</v>
      </c>
      <c r="AG7">
        <v>79.752022329674858</v>
      </c>
      <c r="AI7">
        <v>350</v>
      </c>
      <c r="AJ7">
        <v>25</v>
      </c>
      <c r="AT7" s="86">
        <v>13953.8986433385</v>
      </c>
      <c r="AU7" s="47" t="s">
        <v>117</v>
      </c>
      <c r="AW7" t="s">
        <v>95</v>
      </c>
      <c r="AX7">
        <v>124.36601684226672</v>
      </c>
      <c r="AZ7">
        <v>-250</v>
      </c>
      <c r="BA7">
        <v>6</v>
      </c>
    </row>
    <row r="8" spans="4:53" ht="15.5" x14ac:dyDescent="0.35">
      <c r="D8" s="18" t="s">
        <v>84</v>
      </c>
      <c r="E8" s="86">
        <f>N16</f>
        <v>-983.13284098452255</v>
      </c>
      <c r="F8" s="76">
        <f>AG15</f>
        <v>-1301.3258348799607</v>
      </c>
      <c r="G8" s="111">
        <f>AX15</f>
        <v>-1529.8220320296207</v>
      </c>
      <c r="J8" s="86">
        <v>3456.4438116026995</v>
      </c>
      <c r="K8" s="47" t="s">
        <v>117</v>
      </c>
      <c r="M8" t="s">
        <v>95</v>
      </c>
      <c r="N8">
        <v>71.106636136659532</v>
      </c>
      <c r="P8">
        <v>400</v>
      </c>
      <c r="Q8">
        <v>33</v>
      </c>
      <c r="AC8" s="86">
        <v>7769.6444822201083</v>
      </c>
      <c r="AD8" s="47" t="s">
        <v>117</v>
      </c>
      <c r="AF8" t="s">
        <v>96</v>
      </c>
      <c r="AG8">
        <v>4748.3411255915398</v>
      </c>
      <c r="AI8">
        <v>1200</v>
      </c>
      <c r="AJ8">
        <v>49</v>
      </c>
      <c r="AT8" s="86">
        <v>3259.663900940559</v>
      </c>
      <c r="AU8" s="47" t="s">
        <v>117</v>
      </c>
      <c r="AW8" t="s">
        <v>96</v>
      </c>
      <c r="AX8">
        <v>7789.2057537453411</v>
      </c>
      <c r="AZ8">
        <v>1050</v>
      </c>
      <c r="BA8">
        <v>19</v>
      </c>
    </row>
    <row r="9" spans="4:53" ht="15.5" x14ac:dyDescent="0.35">
      <c r="D9" s="18" t="s">
        <v>85</v>
      </c>
      <c r="E9" s="86">
        <f>N17</f>
        <v>8651.8462709065498</v>
      </c>
      <c r="F9" s="76">
        <f>AG16</f>
        <v>10212.791291411293</v>
      </c>
      <c r="G9" s="111">
        <f>AX16</f>
        <v>16283.834534504569</v>
      </c>
      <c r="J9" s="86">
        <v>6132.8882677928686</v>
      </c>
      <c r="K9" s="47" t="s">
        <v>117</v>
      </c>
      <c r="M9" t="s">
        <v>96</v>
      </c>
      <c r="N9">
        <v>4003.3368361786015</v>
      </c>
      <c r="P9">
        <v>1100</v>
      </c>
      <c r="Q9">
        <v>71</v>
      </c>
      <c r="AC9" s="86">
        <v>4553.047235145159</v>
      </c>
      <c r="AD9" s="47" t="s">
        <v>117</v>
      </c>
      <c r="AF9" t="s">
        <v>97</v>
      </c>
      <c r="AG9" t="e">
        <v>#N/A</v>
      </c>
      <c r="AI9">
        <v>2050</v>
      </c>
      <c r="AJ9">
        <v>90</v>
      </c>
      <c r="AT9" s="86">
        <v>9093.4624188651342</v>
      </c>
      <c r="AU9" s="47" t="s">
        <v>117</v>
      </c>
      <c r="AW9" t="s">
        <v>97</v>
      </c>
      <c r="AX9" t="e">
        <v>#N/A</v>
      </c>
      <c r="AZ9">
        <v>2350</v>
      </c>
      <c r="BA9">
        <v>56</v>
      </c>
    </row>
    <row r="10" spans="4:53" ht="15.5" x14ac:dyDescent="0.35">
      <c r="D10" s="18" t="s">
        <v>86</v>
      </c>
      <c r="E10" s="103">
        <f>COUNTIF(J4:J1003,"&lt;0")/1000</f>
        <v>2.5999999999999999E-2</v>
      </c>
      <c r="F10" s="103">
        <f>COUNTIF(AC4:AC1003,"&lt;0")/1000</f>
        <v>2.5000000000000001E-2</v>
      </c>
      <c r="G10" s="104">
        <f>COUNTIF(AT4:AT1003,"&lt;0")/1000</f>
        <v>8.9999999999999993E-3</v>
      </c>
      <c r="J10" s="86">
        <v>1389.3811682775595</v>
      </c>
      <c r="K10" s="47" t="s">
        <v>117</v>
      </c>
      <c r="M10" t="s">
        <v>97</v>
      </c>
      <c r="N10" t="e">
        <v>#N/A</v>
      </c>
      <c r="P10">
        <v>1800</v>
      </c>
      <c r="Q10">
        <v>85</v>
      </c>
      <c r="AC10" s="86">
        <v>8210.9774169761731</v>
      </c>
      <c r="AD10" s="47" t="s">
        <v>117</v>
      </c>
      <c r="AF10" t="s">
        <v>83</v>
      </c>
      <c r="AG10">
        <v>2521.9803856638055</v>
      </c>
      <c r="AI10">
        <v>2900</v>
      </c>
      <c r="AJ10">
        <v>100</v>
      </c>
      <c r="AT10" s="86">
        <v>6133.6559751515442</v>
      </c>
      <c r="AU10" s="47" t="s">
        <v>117</v>
      </c>
      <c r="AW10" t="s">
        <v>83</v>
      </c>
      <c r="AX10">
        <v>3932.7987674442443</v>
      </c>
      <c r="AZ10">
        <v>3650</v>
      </c>
      <c r="BA10">
        <v>100</v>
      </c>
    </row>
    <row r="11" spans="4:53" x14ac:dyDescent="0.35">
      <c r="J11" s="86">
        <v>4778.7855837064581</v>
      </c>
      <c r="K11" s="47" t="s">
        <v>117</v>
      </c>
      <c r="M11" t="s">
        <v>83</v>
      </c>
      <c r="N11">
        <v>2248.5892694468002</v>
      </c>
      <c r="P11">
        <v>2500</v>
      </c>
      <c r="Q11">
        <v>95</v>
      </c>
      <c r="AC11" s="86">
        <v>7670.4106022024089</v>
      </c>
      <c r="AD11" s="47" t="s">
        <v>117</v>
      </c>
      <c r="AF11" t="s">
        <v>98</v>
      </c>
      <c r="AG11">
        <v>6360385.0656729573</v>
      </c>
      <c r="AI11">
        <v>3750</v>
      </c>
      <c r="AJ11">
        <v>112</v>
      </c>
      <c r="AT11" s="86">
        <v>11726.869717430491</v>
      </c>
      <c r="AU11" s="47" t="s">
        <v>117</v>
      </c>
      <c r="AW11" t="s">
        <v>98</v>
      </c>
      <c r="AX11">
        <v>15466906.145210968</v>
      </c>
      <c r="AZ11">
        <v>4950</v>
      </c>
      <c r="BA11">
        <v>95</v>
      </c>
    </row>
    <row r="12" spans="4:53" x14ac:dyDescent="0.35">
      <c r="D12" s="120" t="s">
        <v>87</v>
      </c>
      <c r="J12" s="86">
        <v>3285.9154274993289</v>
      </c>
      <c r="K12" s="47" t="s">
        <v>117</v>
      </c>
      <c r="M12" t="s">
        <v>98</v>
      </c>
      <c r="N12">
        <v>5056153.702671295</v>
      </c>
      <c r="P12">
        <v>3200</v>
      </c>
      <c r="Q12">
        <v>93</v>
      </c>
      <c r="AC12" s="86">
        <v>1892.0696353049891</v>
      </c>
      <c r="AD12" s="47" t="s">
        <v>117</v>
      </c>
      <c r="AF12" t="s">
        <v>99</v>
      </c>
      <c r="AG12">
        <v>-0.88505359771644265</v>
      </c>
      <c r="AI12">
        <v>4600</v>
      </c>
      <c r="AJ12">
        <v>99</v>
      </c>
      <c r="AT12" s="86">
        <v>9816.2991736942859</v>
      </c>
      <c r="AU12" s="47" t="s">
        <v>117</v>
      </c>
      <c r="AW12" t="s">
        <v>99</v>
      </c>
      <c r="AX12">
        <v>-0.92923404025724698</v>
      </c>
      <c r="AZ12">
        <v>6250</v>
      </c>
      <c r="BA12">
        <v>91</v>
      </c>
    </row>
    <row r="13" spans="4:53" x14ac:dyDescent="0.35">
      <c r="D13" s="120"/>
      <c r="J13" s="86">
        <v>5776.3703985825287</v>
      </c>
      <c r="K13" s="47" t="s">
        <v>117</v>
      </c>
      <c r="M13" t="s">
        <v>99</v>
      </c>
      <c r="N13">
        <v>-0.96858757577103649</v>
      </c>
      <c r="P13">
        <v>3900</v>
      </c>
      <c r="Q13">
        <v>93</v>
      </c>
      <c r="AC13" s="86">
        <v>3194.6017056479004</v>
      </c>
      <c r="AD13" s="47" t="s">
        <v>117</v>
      </c>
      <c r="AF13" t="s">
        <v>100</v>
      </c>
      <c r="AG13">
        <v>-1.2547527731148556E-2</v>
      </c>
      <c r="AI13">
        <v>5450</v>
      </c>
      <c r="AJ13">
        <v>110</v>
      </c>
      <c r="AT13" s="86">
        <v>9833.6076437854117</v>
      </c>
      <c r="AU13" s="47" t="s">
        <v>117</v>
      </c>
      <c r="AW13" t="s">
        <v>100</v>
      </c>
      <c r="AX13">
        <v>-1.4785265421996312E-2</v>
      </c>
      <c r="AZ13">
        <v>7550</v>
      </c>
      <c r="BA13">
        <v>108</v>
      </c>
    </row>
    <row r="14" spans="4:53" ht="15.5" x14ac:dyDescent="0.35">
      <c r="D14" s="18" t="s">
        <v>88</v>
      </c>
      <c r="E14" s="86">
        <f>$E$6+1.96*N8</f>
        <v>4116.4924004130198</v>
      </c>
      <c r="F14" s="86">
        <f>$F$6+1.96*AG7</f>
        <v>4864.2557419741233</v>
      </c>
      <c r="G14" s="86">
        <f>$G$6+1.96*AX7</f>
        <v>8129.6444811969395</v>
      </c>
      <c r="J14" s="86">
        <v>5486.49272950048</v>
      </c>
      <c r="K14" s="47" t="s">
        <v>117</v>
      </c>
      <c r="M14" t="s">
        <v>100</v>
      </c>
      <c r="N14">
        <v>-1.9908688548188756E-2</v>
      </c>
      <c r="P14">
        <v>4600</v>
      </c>
      <c r="Q14">
        <v>103</v>
      </c>
      <c r="AC14" s="86">
        <v>9441.0221324404774</v>
      </c>
      <c r="AD14" s="47" t="s">
        <v>117</v>
      </c>
      <c r="AF14" t="s">
        <v>101</v>
      </c>
      <c r="AG14">
        <v>11514.117126291254</v>
      </c>
      <c r="AI14">
        <v>6300</v>
      </c>
      <c r="AJ14">
        <v>110</v>
      </c>
      <c r="AT14" s="86">
        <v>15462.14833620918</v>
      </c>
      <c r="AU14" s="47" t="s">
        <v>117</v>
      </c>
      <c r="AW14" t="s">
        <v>101</v>
      </c>
      <c r="AX14">
        <v>17813.656566534191</v>
      </c>
      <c r="AZ14">
        <v>8850</v>
      </c>
      <c r="BA14">
        <v>95</v>
      </c>
    </row>
    <row r="15" spans="4:53" ht="15.5" x14ac:dyDescent="0.35">
      <c r="D15" s="18" t="s">
        <v>89</v>
      </c>
      <c r="E15" s="86">
        <f>$E$6-1.96*N8</f>
        <v>3837.7543867573149</v>
      </c>
      <c r="F15" s="86">
        <f>$F$6-1.96*AG7</f>
        <v>4551.6278144417984</v>
      </c>
      <c r="G15" s="86">
        <f>$G$6-1.96*AX7</f>
        <v>7642.1296951752538</v>
      </c>
      <c r="J15" s="86">
        <v>2289.6041924322872</v>
      </c>
      <c r="K15" s="47" t="s">
        <v>117</v>
      </c>
      <c r="M15" t="s">
        <v>101</v>
      </c>
      <c r="N15">
        <v>9634.9791118910725</v>
      </c>
      <c r="P15">
        <v>5300</v>
      </c>
      <c r="Q15">
        <v>92</v>
      </c>
      <c r="AC15" s="86">
        <v>7415.967019634023</v>
      </c>
      <c r="AD15" s="47" t="s">
        <v>117</v>
      </c>
      <c r="AF15" t="s">
        <v>84</v>
      </c>
      <c r="AG15">
        <v>-1301.3258348799607</v>
      </c>
      <c r="AI15">
        <v>7150</v>
      </c>
      <c r="AJ15">
        <v>93</v>
      </c>
      <c r="AT15" s="86">
        <v>11640.018666357546</v>
      </c>
      <c r="AU15" s="47" t="s">
        <v>117</v>
      </c>
      <c r="AW15" t="s">
        <v>84</v>
      </c>
      <c r="AX15">
        <v>-1529.8220320296207</v>
      </c>
      <c r="AZ15">
        <v>10150</v>
      </c>
      <c r="BA15">
        <v>93</v>
      </c>
    </row>
    <row r="16" spans="4:53" x14ac:dyDescent="0.35">
      <c r="E16" s="80"/>
      <c r="F16" s="80"/>
      <c r="G16" s="80"/>
      <c r="J16" s="86">
        <v>6826.2446421953427</v>
      </c>
      <c r="K16" s="47" t="s">
        <v>117</v>
      </c>
      <c r="M16" t="s">
        <v>84</v>
      </c>
      <c r="N16">
        <v>-983.13284098452255</v>
      </c>
      <c r="P16">
        <v>6000</v>
      </c>
      <c r="Q16">
        <v>90</v>
      </c>
      <c r="AC16" s="86">
        <v>1778.9595342644218</v>
      </c>
      <c r="AD16" s="47" t="s">
        <v>117</v>
      </c>
      <c r="AF16" t="s">
        <v>85</v>
      </c>
      <c r="AG16">
        <v>10212.791291411293</v>
      </c>
      <c r="AI16">
        <v>8000</v>
      </c>
      <c r="AJ16">
        <v>91</v>
      </c>
      <c r="AT16" s="86">
        <v>9466.7834812503515</v>
      </c>
      <c r="AU16" s="47" t="s">
        <v>117</v>
      </c>
      <c r="AW16" t="s">
        <v>85</v>
      </c>
      <c r="AX16">
        <v>16283.834534504569</v>
      </c>
      <c r="AZ16">
        <v>11450</v>
      </c>
      <c r="BA16">
        <v>115</v>
      </c>
    </row>
    <row r="17" spans="4:53" x14ac:dyDescent="0.35">
      <c r="D17" s="78" t="s">
        <v>90</v>
      </c>
      <c r="E17" s="86">
        <f>QUARTILE(J4:J1003,1)</f>
        <v>2185.7333602933068</v>
      </c>
      <c r="F17" s="86">
        <f>QUARTILE(AC4:AC1003,1)</f>
        <v>2706.2595656709482</v>
      </c>
      <c r="G17" s="86">
        <f>QUARTILE(AT4:AT1003,1)</f>
        <v>4580.3754763999586</v>
      </c>
      <c r="J17" s="86">
        <v>2387.6335244970978</v>
      </c>
      <c r="K17" s="47" t="s">
        <v>117</v>
      </c>
      <c r="M17" t="s">
        <v>85</v>
      </c>
      <c r="N17">
        <v>8651.8462709065498</v>
      </c>
      <c r="P17">
        <v>6700</v>
      </c>
      <c r="Q17">
        <v>96</v>
      </c>
      <c r="AC17" s="86">
        <v>8294.2690033836607</v>
      </c>
      <c r="AD17" s="47" t="s">
        <v>117</v>
      </c>
      <c r="AF17" t="s">
        <v>102</v>
      </c>
      <c r="AG17">
        <v>4707941.7782079605</v>
      </c>
      <c r="AI17">
        <v>8850</v>
      </c>
      <c r="AJ17">
        <v>70</v>
      </c>
      <c r="AT17" s="86">
        <v>-839.34503048379111</v>
      </c>
      <c r="AU17" s="47" t="s">
        <v>117</v>
      </c>
      <c r="AW17" t="s">
        <v>102</v>
      </c>
      <c r="AX17">
        <v>7885887.0881860964</v>
      </c>
      <c r="AZ17">
        <v>12750</v>
      </c>
      <c r="BA17">
        <v>104</v>
      </c>
    </row>
    <row r="18" spans="4:53" ht="15" thickBot="1" x14ac:dyDescent="0.4">
      <c r="D18" s="78" t="s">
        <v>91</v>
      </c>
      <c r="E18" s="86">
        <f>QUARTILE(J4:J1003,3)</f>
        <v>5837.8222185025261</v>
      </c>
      <c r="F18" s="86">
        <f>QUARTILE(AC4:AC1003,3)</f>
        <v>6665.9859056899895</v>
      </c>
      <c r="G18" s="86">
        <f>QUARTILE(AT4:AT1003,3)</f>
        <v>11111.427807186425</v>
      </c>
      <c r="J18" s="86">
        <v>3644.0446373712757</v>
      </c>
      <c r="K18" s="47" t="s">
        <v>117</v>
      </c>
      <c r="M18" t="s">
        <v>102</v>
      </c>
      <c r="N18">
        <v>3977123.3935851674</v>
      </c>
      <c r="P18">
        <v>7400</v>
      </c>
      <c r="Q18">
        <v>73</v>
      </c>
      <c r="AC18" s="86">
        <v>1445.2779660147403</v>
      </c>
      <c r="AD18" s="47" t="s">
        <v>117</v>
      </c>
      <c r="AF18" s="114" t="s">
        <v>103</v>
      </c>
      <c r="AG18" s="114">
        <v>1000</v>
      </c>
      <c r="AI18">
        <v>9700</v>
      </c>
      <c r="AJ18">
        <v>34</v>
      </c>
      <c r="AT18" s="86">
        <v>6368.4754987271044</v>
      </c>
      <c r="AU18" s="47" t="s">
        <v>117</v>
      </c>
      <c r="AW18" s="114" t="s">
        <v>103</v>
      </c>
      <c r="AX18" s="114">
        <v>1000</v>
      </c>
      <c r="AZ18">
        <v>14050</v>
      </c>
      <c r="BA18">
        <v>55</v>
      </c>
    </row>
    <row r="19" spans="4:53" ht="15" thickBot="1" x14ac:dyDescent="0.4">
      <c r="D19" s="78" t="s">
        <v>92</v>
      </c>
      <c r="E19" s="86">
        <f>E18-E17</f>
        <v>3652.0888582092193</v>
      </c>
      <c r="F19" s="86">
        <f>F18-F17</f>
        <v>3959.7263400190413</v>
      </c>
      <c r="G19" s="86">
        <f>G18-G17</f>
        <v>6531.052330786466</v>
      </c>
      <c r="J19" s="86">
        <v>2972.8060417781071</v>
      </c>
      <c r="K19" s="47" t="s">
        <v>117</v>
      </c>
      <c r="M19" s="114" t="s">
        <v>103</v>
      </c>
      <c r="N19" s="114">
        <v>1000</v>
      </c>
      <c r="P19">
        <v>8100</v>
      </c>
      <c r="Q19">
        <v>44</v>
      </c>
      <c r="AC19" s="86">
        <v>2327.1694532885922</v>
      </c>
      <c r="AD19" s="47" t="s">
        <v>117</v>
      </c>
      <c r="AI19">
        <v>10550</v>
      </c>
      <c r="AJ19">
        <v>8</v>
      </c>
      <c r="AT19" s="86">
        <v>5958.0890347930508</v>
      </c>
      <c r="AU19" s="47" t="s">
        <v>117</v>
      </c>
      <c r="AZ19">
        <v>15350</v>
      </c>
      <c r="BA19">
        <v>51</v>
      </c>
    </row>
    <row r="20" spans="4:53" ht="15" thickBot="1" x14ac:dyDescent="0.4">
      <c r="D20" s="78" t="s">
        <v>93</v>
      </c>
      <c r="E20" s="86">
        <f>PERCENTILE(J4:J1003,0.9)</f>
        <v>6983.4885920384149</v>
      </c>
      <c r="F20" s="86">
        <f>PERCENTILE(AC4:AC1003,0.9)</f>
        <v>8118.5904270202063</v>
      </c>
      <c r="G20" s="86">
        <f>PERCENTILE(AT4:AT1003,0.9)</f>
        <v>13020.146384419444</v>
      </c>
      <c r="J20" s="86">
        <v>-310.2350717121119</v>
      </c>
      <c r="K20" s="47" t="s">
        <v>117</v>
      </c>
      <c r="P20">
        <v>8800</v>
      </c>
      <c r="Q20">
        <v>17</v>
      </c>
      <c r="AC20" s="86">
        <v>4713.3707656450752</v>
      </c>
      <c r="AD20" s="47" t="s">
        <v>117</v>
      </c>
      <c r="AF20" t="s">
        <v>128</v>
      </c>
      <c r="AI20" s="114" t="s">
        <v>104</v>
      </c>
      <c r="AJ20" s="114">
        <v>0</v>
      </c>
      <c r="AT20" s="86">
        <v>9999.8974096247421</v>
      </c>
      <c r="AU20" s="47" t="s">
        <v>117</v>
      </c>
      <c r="AW20" t="s">
        <v>128</v>
      </c>
      <c r="AZ20">
        <v>16650</v>
      </c>
      <c r="BA20">
        <v>12</v>
      </c>
    </row>
    <row r="21" spans="4:53" ht="15" thickBot="1" x14ac:dyDescent="0.4">
      <c r="D21" s="78" t="s">
        <v>94</v>
      </c>
      <c r="E21" s="86">
        <f>PERCENTILE(J4:J1003,0.1)</f>
        <v>896.13773668037834</v>
      </c>
      <c r="F21" s="86">
        <f>PERCENTILE(AC4:AC1003,0.1)</f>
        <v>1373.1161317078825</v>
      </c>
      <c r="G21" s="86">
        <f>PERCENTILE(AT4:AT1003,0.1)</f>
        <v>2729.7533432270088</v>
      </c>
      <c r="J21" s="86">
        <v>7636.0094528417303</v>
      </c>
      <c r="K21" s="47" t="s">
        <v>117</v>
      </c>
      <c r="P21" s="114" t="s">
        <v>104</v>
      </c>
      <c r="Q21" s="114">
        <v>0</v>
      </c>
      <c r="AC21" s="86">
        <v>6387.2404532336895</v>
      </c>
      <c r="AD21" s="47" t="s">
        <v>117</v>
      </c>
      <c r="AF21">
        <v>-1350</v>
      </c>
      <c r="AT21" s="86">
        <v>7060.7967140689962</v>
      </c>
      <c r="AU21" s="47" t="s">
        <v>117</v>
      </c>
      <c r="AW21">
        <v>-1550</v>
      </c>
      <c r="AZ21" s="114" t="s">
        <v>104</v>
      </c>
      <c r="BA21" s="114">
        <v>0</v>
      </c>
    </row>
    <row r="22" spans="4:53" x14ac:dyDescent="0.35">
      <c r="J22" s="86">
        <v>5735.8009407852987</v>
      </c>
      <c r="K22" s="47" t="s">
        <v>117</v>
      </c>
      <c r="AC22" s="86">
        <v>5638.8293440149664</v>
      </c>
      <c r="AD22" s="47" t="s">
        <v>117</v>
      </c>
      <c r="AF22">
        <v>-500</v>
      </c>
      <c r="AT22" s="86">
        <v>14423.041670216098</v>
      </c>
      <c r="AU22" s="47" t="s">
        <v>117</v>
      </c>
      <c r="AW22">
        <v>-250</v>
      </c>
    </row>
    <row r="23" spans="4:53" x14ac:dyDescent="0.35">
      <c r="J23" s="86">
        <v>848.30086636860278</v>
      </c>
      <c r="K23" s="47" t="s">
        <v>117</v>
      </c>
      <c r="M23" t="s">
        <v>128</v>
      </c>
      <c r="AC23" s="86">
        <v>1672.3121962807641</v>
      </c>
      <c r="AD23" s="47" t="s">
        <v>117</v>
      </c>
      <c r="AF23">
        <v>350</v>
      </c>
      <c r="AT23" s="86">
        <v>6756.4814864782338</v>
      </c>
      <c r="AU23" s="47" t="s">
        <v>117</v>
      </c>
      <c r="AW23">
        <v>1050</v>
      </c>
    </row>
    <row r="24" spans="4:53" x14ac:dyDescent="0.35">
      <c r="J24" s="86">
        <v>317.76749540376659</v>
      </c>
      <c r="K24" s="47" t="s">
        <v>117</v>
      </c>
      <c r="M24">
        <v>-1000</v>
      </c>
      <c r="AC24" s="86">
        <v>6666.3388595615024</v>
      </c>
      <c r="AD24" s="47" t="s">
        <v>117</v>
      </c>
      <c r="AF24">
        <v>1200</v>
      </c>
      <c r="AT24" s="86">
        <v>1506.0530059215514</v>
      </c>
      <c r="AU24" s="47" t="s">
        <v>117</v>
      </c>
      <c r="AW24">
        <v>2350</v>
      </c>
    </row>
    <row r="25" spans="4:53" x14ac:dyDescent="0.35">
      <c r="D25" s="78"/>
      <c r="J25" s="86">
        <v>4488.0372060687541</v>
      </c>
      <c r="K25" s="47" t="s">
        <v>117</v>
      </c>
      <c r="M25">
        <v>-300</v>
      </c>
      <c r="AC25" s="86">
        <v>1425.733391318262</v>
      </c>
      <c r="AD25" s="47" t="s">
        <v>117</v>
      </c>
      <c r="AF25">
        <v>2050</v>
      </c>
      <c r="AT25" s="86">
        <v>1850.4257345397225</v>
      </c>
      <c r="AU25" s="47" t="s">
        <v>117</v>
      </c>
      <c r="AW25">
        <v>3650</v>
      </c>
    </row>
    <row r="26" spans="4:53" x14ac:dyDescent="0.35">
      <c r="J26" s="86">
        <v>4358.0242947494798</v>
      </c>
      <c r="K26" s="47" t="s">
        <v>117</v>
      </c>
      <c r="M26">
        <v>400</v>
      </c>
      <c r="AC26" s="86">
        <v>9110.3860270583209</v>
      </c>
      <c r="AD26" s="47" t="s">
        <v>117</v>
      </c>
      <c r="AF26">
        <v>2900</v>
      </c>
      <c r="AT26" s="86">
        <v>3136.3678574753808</v>
      </c>
      <c r="AU26" s="47" t="s">
        <v>117</v>
      </c>
      <c r="AW26">
        <v>4950</v>
      </c>
    </row>
    <row r="27" spans="4:53" x14ac:dyDescent="0.35">
      <c r="J27" s="86">
        <v>5631.2342548058195</v>
      </c>
      <c r="K27" s="47" t="s">
        <v>117</v>
      </c>
      <c r="M27">
        <v>1100</v>
      </c>
      <c r="AC27" s="86">
        <v>985.39987260400176</v>
      </c>
      <c r="AD27" s="47" t="s">
        <v>117</v>
      </c>
      <c r="AF27">
        <v>3750</v>
      </c>
      <c r="AT27" s="86">
        <v>3291.0883517268267</v>
      </c>
      <c r="AU27" s="47" t="s">
        <v>117</v>
      </c>
      <c r="AW27">
        <v>6250</v>
      </c>
    </row>
    <row r="28" spans="4:53" x14ac:dyDescent="0.35">
      <c r="J28" s="86">
        <v>1618.4747374042977</v>
      </c>
      <c r="K28" s="47" t="s">
        <v>117</v>
      </c>
      <c r="M28">
        <v>1800</v>
      </c>
      <c r="AC28" s="86">
        <v>1280.6618142991531</v>
      </c>
      <c r="AD28" s="47" t="s">
        <v>117</v>
      </c>
      <c r="AF28">
        <v>4600</v>
      </c>
      <c r="AT28" s="86">
        <v>4514.8869784525814</v>
      </c>
      <c r="AU28" s="47" t="s">
        <v>117</v>
      </c>
      <c r="AW28">
        <v>7550</v>
      </c>
    </row>
    <row r="29" spans="4:53" x14ac:dyDescent="0.35">
      <c r="J29" s="86">
        <v>3734.4591840518633</v>
      </c>
      <c r="K29" s="47" t="s">
        <v>117</v>
      </c>
      <c r="M29">
        <v>2500</v>
      </c>
      <c r="AC29" s="86">
        <v>9896.2554621603867</v>
      </c>
      <c r="AD29" s="47" t="s">
        <v>117</v>
      </c>
      <c r="AF29">
        <v>5450</v>
      </c>
      <c r="AT29" s="86">
        <v>4546.5416056092135</v>
      </c>
      <c r="AU29" s="47" t="s">
        <v>117</v>
      </c>
      <c r="AW29">
        <v>8850</v>
      </c>
    </row>
    <row r="30" spans="4:53" x14ac:dyDescent="0.35">
      <c r="J30" s="86">
        <v>2409.7701923345658</v>
      </c>
      <c r="K30" s="47" t="s">
        <v>117</v>
      </c>
      <c r="M30">
        <v>3200</v>
      </c>
      <c r="AC30" s="86">
        <v>8029.0506982590887</v>
      </c>
      <c r="AD30" s="47" t="s">
        <v>117</v>
      </c>
      <c r="AF30">
        <v>6300</v>
      </c>
      <c r="AT30" s="86">
        <v>7412.2038412583297</v>
      </c>
      <c r="AU30" s="47" t="s">
        <v>117</v>
      </c>
      <c r="AW30">
        <v>10150</v>
      </c>
    </row>
    <row r="31" spans="4:53" x14ac:dyDescent="0.35">
      <c r="J31" s="86">
        <v>3882.3091817641834</v>
      </c>
      <c r="K31" s="47" t="s">
        <v>117</v>
      </c>
      <c r="M31">
        <v>3900</v>
      </c>
      <c r="AC31" s="86">
        <v>5371.9781587479929</v>
      </c>
      <c r="AD31" s="47" t="s">
        <v>117</v>
      </c>
      <c r="AF31">
        <v>7150</v>
      </c>
      <c r="AT31" s="86">
        <v>2376.9303438426705</v>
      </c>
      <c r="AU31" s="47" t="s">
        <v>117</v>
      </c>
      <c r="AW31">
        <v>11450</v>
      </c>
    </row>
    <row r="32" spans="4:53" x14ac:dyDescent="0.35">
      <c r="J32" s="86">
        <v>2803.5972527046129</v>
      </c>
      <c r="K32" s="47" t="s">
        <v>117</v>
      </c>
      <c r="M32">
        <v>4600</v>
      </c>
      <c r="AC32" s="86">
        <v>6992.4843802571067</v>
      </c>
      <c r="AD32" s="47" t="s">
        <v>117</v>
      </c>
      <c r="AF32">
        <v>8000</v>
      </c>
      <c r="AT32" s="86">
        <v>12313.937834081742</v>
      </c>
      <c r="AU32" s="47" t="s">
        <v>117</v>
      </c>
      <c r="AW32">
        <v>12750</v>
      </c>
    </row>
    <row r="33" spans="10:49" x14ac:dyDescent="0.35">
      <c r="J33" s="86">
        <v>4915.9483712188594</v>
      </c>
      <c r="K33" s="47" t="s">
        <v>117</v>
      </c>
      <c r="M33">
        <v>5300</v>
      </c>
      <c r="AC33" s="86">
        <v>6193.4872335580039</v>
      </c>
      <c r="AD33" s="47" t="s">
        <v>117</v>
      </c>
      <c r="AF33">
        <v>8850</v>
      </c>
      <c r="AT33" s="86">
        <v>14981.874445885634</v>
      </c>
      <c r="AU33" s="47" t="s">
        <v>117</v>
      </c>
      <c r="AW33">
        <v>14050</v>
      </c>
    </row>
    <row r="34" spans="10:49" x14ac:dyDescent="0.35">
      <c r="J34" s="86">
        <v>8471.9897581320547</v>
      </c>
      <c r="K34" s="47" t="s">
        <v>117</v>
      </c>
      <c r="M34">
        <v>6000</v>
      </c>
      <c r="AC34" s="86">
        <v>5567.8342611197468</v>
      </c>
      <c r="AD34" s="47" t="s">
        <v>117</v>
      </c>
      <c r="AF34">
        <v>9700</v>
      </c>
      <c r="AT34" s="86">
        <v>16178.91963029066</v>
      </c>
      <c r="AU34" s="47" t="s">
        <v>118</v>
      </c>
      <c r="AW34">
        <v>15350</v>
      </c>
    </row>
    <row r="35" spans="10:49" x14ac:dyDescent="0.35">
      <c r="J35" s="86">
        <v>3624.6539469310428</v>
      </c>
      <c r="K35" s="47" t="s">
        <v>117</v>
      </c>
      <c r="M35">
        <v>6700</v>
      </c>
      <c r="AC35" s="86">
        <v>6005.3467052871874</v>
      </c>
      <c r="AD35" s="47" t="s">
        <v>117</v>
      </c>
      <c r="AF35">
        <v>10550</v>
      </c>
      <c r="AT35" s="86">
        <v>8883.9689635330378</v>
      </c>
      <c r="AU35" s="47" t="s">
        <v>117</v>
      </c>
      <c r="AW35">
        <v>16650</v>
      </c>
    </row>
    <row r="36" spans="10:49" x14ac:dyDescent="0.35">
      <c r="J36" s="86">
        <v>6405.7017177443777</v>
      </c>
      <c r="K36" s="47" t="s">
        <v>117</v>
      </c>
      <c r="M36">
        <v>7400</v>
      </c>
      <c r="AC36" s="86">
        <v>884.90514537284616</v>
      </c>
      <c r="AD36" s="47" t="s">
        <v>117</v>
      </c>
      <c r="AT36" s="86">
        <v>6007.9261765336669</v>
      </c>
      <c r="AU36" s="47" t="s">
        <v>117</v>
      </c>
    </row>
    <row r="37" spans="10:49" x14ac:dyDescent="0.35">
      <c r="J37" s="86">
        <v>4917.3403811988173</v>
      </c>
      <c r="K37" s="47" t="s">
        <v>117</v>
      </c>
      <c r="M37">
        <v>8100</v>
      </c>
      <c r="AC37" s="86">
        <v>4359.6888718830287</v>
      </c>
      <c r="AD37" s="47" t="s">
        <v>117</v>
      </c>
      <c r="AT37" s="86">
        <v>10540.53289178165</v>
      </c>
      <c r="AU37" s="47" t="s">
        <v>117</v>
      </c>
    </row>
    <row r="38" spans="10:49" x14ac:dyDescent="0.35">
      <c r="J38" s="86">
        <v>5397.5216546880974</v>
      </c>
      <c r="K38" s="47" t="s">
        <v>117</v>
      </c>
      <c r="M38">
        <v>8800</v>
      </c>
      <c r="AC38" s="86">
        <v>1238.0441482930073</v>
      </c>
      <c r="AD38" s="47" t="s">
        <v>117</v>
      </c>
      <c r="AT38" s="86">
        <v>5188.4555009579344</v>
      </c>
      <c r="AU38" s="47" t="s">
        <v>117</v>
      </c>
    </row>
    <row r="39" spans="10:49" x14ac:dyDescent="0.35">
      <c r="J39" s="86">
        <v>4571.0369042879902</v>
      </c>
      <c r="K39" s="47" t="s">
        <v>117</v>
      </c>
      <c r="AC39" s="86">
        <v>3435.9810083818275</v>
      </c>
      <c r="AD39" s="47" t="s">
        <v>117</v>
      </c>
      <c r="AT39" s="86">
        <v>1137.304536699613</v>
      </c>
      <c r="AU39" s="47" t="s">
        <v>117</v>
      </c>
    </row>
    <row r="40" spans="10:49" x14ac:dyDescent="0.35">
      <c r="J40" s="86">
        <v>-494.68385303466607</v>
      </c>
      <c r="K40" s="47" t="s">
        <v>117</v>
      </c>
      <c r="AC40" s="86">
        <v>1302.9407865550124</v>
      </c>
      <c r="AD40" s="47" t="s">
        <v>117</v>
      </c>
      <c r="AT40" s="86">
        <v>772.81957510263419</v>
      </c>
      <c r="AU40" s="47" t="s">
        <v>117</v>
      </c>
    </row>
    <row r="41" spans="10:49" x14ac:dyDescent="0.35">
      <c r="J41" s="86">
        <v>7836.5632835514689</v>
      </c>
      <c r="K41" s="47" t="s">
        <v>117</v>
      </c>
      <c r="AC41" s="86">
        <v>1730.0363582765428</v>
      </c>
      <c r="AD41" s="47" t="s">
        <v>117</v>
      </c>
      <c r="AT41" s="86">
        <v>1951.6865549493868</v>
      </c>
      <c r="AU41" s="47" t="s">
        <v>117</v>
      </c>
    </row>
    <row r="42" spans="10:49" x14ac:dyDescent="0.35">
      <c r="J42" s="86">
        <v>-806.0919806520119</v>
      </c>
      <c r="K42" s="47" t="s">
        <v>117</v>
      </c>
      <c r="AC42" s="86">
        <v>1235.6198573082825</v>
      </c>
      <c r="AD42" s="47" t="s">
        <v>117</v>
      </c>
      <c r="AT42" s="86">
        <v>14599.778863711674</v>
      </c>
      <c r="AU42" s="47" t="s">
        <v>117</v>
      </c>
    </row>
    <row r="43" spans="10:49" x14ac:dyDescent="0.35">
      <c r="J43" s="86">
        <v>5078.0837863647075</v>
      </c>
      <c r="K43" s="47" t="s">
        <v>117</v>
      </c>
      <c r="AC43" s="86">
        <v>6493.6939192710215</v>
      </c>
      <c r="AD43" s="47" t="s">
        <v>117</v>
      </c>
      <c r="AT43" s="86">
        <v>11045.757600823192</v>
      </c>
      <c r="AU43" s="47" t="s">
        <v>117</v>
      </c>
    </row>
    <row r="44" spans="10:49" x14ac:dyDescent="0.35">
      <c r="J44" s="86">
        <v>2702.7414275830024</v>
      </c>
      <c r="K44" s="47" t="s">
        <v>117</v>
      </c>
      <c r="AC44" s="86">
        <v>2109.3881533057502</v>
      </c>
      <c r="AD44" s="47" t="s">
        <v>117</v>
      </c>
      <c r="AT44" s="86">
        <v>12325.734754095545</v>
      </c>
      <c r="AU44" s="47" t="s">
        <v>117</v>
      </c>
    </row>
    <row r="45" spans="10:49" x14ac:dyDescent="0.35">
      <c r="J45" s="86">
        <v>7407.4181448922873</v>
      </c>
      <c r="K45" s="47" t="s">
        <v>117</v>
      </c>
      <c r="AC45" s="86">
        <v>2634.4754711864407</v>
      </c>
      <c r="AD45" s="47" t="s">
        <v>117</v>
      </c>
      <c r="AT45" s="86">
        <v>4925.1736983707124</v>
      </c>
      <c r="AU45" s="47" t="s">
        <v>117</v>
      </c>
    </row>
    <row r="46" spans="10:49" x14ac:dyDescent="0.35">
      <c r="J46" s="86">
        <v>329.50429670484141</v>
      </c>
      <c r="K46" s="47" t="s">
        <v>117</v>
      </c>
      <c r="AC46" s="86">
        <v>-436.16060971790284</v>
      </c>
      <c r="AD46" s="47" t="s">
        <v>117</v>
      </c>
      <c r="AT46" s="86">
        <v>517.78880571163268</v>
      </c>
      <c r="AU46" s="47" t="s">
        <v>117</v>
      </c>
    </row>
    <row r="47" spans="10:49" x14ac:dyDescent="0.35">
      <c r="J47" s="86">
        <v>6740.2077164340062</v>
      </c>
      <c r="K47" s="47" t="s">
        <v>117</v>
      </c>
      <c r="AC47" s="86">
        <v>2278.7582564798104</v>
      </c>
      <c r="AD47" s="47" t="s">
        <v>117</v>
      </c>
      <c r="AT47" s="86">
        <v>6654.0462836488587</v>
      </c>
      <c r="AU47" s="47" t="s">
        <v>117</v>
      </c>
    </row>
    <row r="48" spans="10:49" x14ac:dyDescent="0.35">
      <c r="J48" s="86">
        <v>-385.09289437519442</v>
      </c>
      <c r="K48" s="47" t="s">
        <v>117</v>
      </c>
      <c r="AC48" s="86">
        <v>5682.0239441371541</v>
      </c>
      <c r="AD48" s="47" t="s">
        <v>117</v>
      </c>
      <c r="AT48" s="86">
        <v>7685.9413961798618</v>
      </c>
      <c r="AU48" s="47" t="s">
        <v>117</v>
      </c>
    </row>
    <row r="49" spans="10:47" x14ac:dyDescent="0.35">
      <c r="J49" s="86">
        <v>5543.7878959799473</v>
      </c>
      <c r="K49" s="47" t="s">
        <v>117</v>
      </c>
      <c r="AC49" s="86">
        <v>4482.1843959392672</v>
      </c>
      <c r="AD49" s="47" t="s">
        <v>117</v>
      </c>
      <c r="AT49" s="86">
        <v>11159.956693925898</v>
      </c>
      <c r="AU49" s="47" t="s">
        <v>117</v>
      </c>
    </row>
    <row r="50" spans="10:47" x14ac:dyDescent="0.35">
      <c r="J50" s="86">
        <v>985.12940655981038</v>
      </c>
      <c r="K50" s="47" t="s">
        <v>117</v>
      </c>
      <c r="AC50" s="86">
        <v>5858.8683132458227</v>
      </c>
      <c r="AD50" s="47" t="s">
        <v>117</v>
      </c>
      <c r="AT50" s="86">
        <v>9230.8135674454734</v>
      </c>
      <c r="AU50" s="47" t="s">
        <v>117</v>
      </c>
    </row>
    <row r="51" spans="10:47" x14ac:dyDescent="0.35">
      <c r="J51" s="86">
        <v>5052.565772797062</v>
      </c>
      <c r="K51" s="47" t="s">
        <v>117</v>
      </c>
      <c r="AC51" s="86">
        <v>2258.2230920040629</v>
      </c>
      <c r="AD51" s="47" t="s">
        <v>117</v>
      </c>
      <c r="AT51" s="86">
        <v>11329.117828642718</v>
      </c>
      <c r="AU51" s="47" t="s">
        <v>117</v>
      </c>
    </row>
    <row r="52" spans="10:47" x14ac:dyDescent="0.35">
      <c r="J52" s="86">
        <v>2852.0665484930105</v>
      </c>
      <c r="K52" s="47" t="s">
        <v>117</v>
      </c>
      <c r="AC52" s="86">
        <v>6686.9966162387427</v>
      </c>
      <c r="AD52" s="47" t="s">
        <v>117</v>
      </c>
      <c r="AT52" s="86">
        <v>13652.511988387118</v>
      </c>
      <c r="AU52" s="47" t="s">
        <v>117</v>
      </c>
    </row>
    <row r="53" spans="10:47" x14ac:dyDescent="0.35">
      <c r="J53" s="86">
        <v>2072.5970175578832</v>
      </c>
      <c r="K53" s="47" t="s">
        <v>117</v>
      </c>
      <c r="AC53" s="86">
        <v>2987.1846088636121</v>
      </c>
      <c r="AD53" s="47" t="s">
        <v>117</v>
      </c>
      <c r="AT53" s="86">
        <v>7597.6059424330806</v>
      </c>
      <c r="AU53" s="47" t="s">
        <v>117</v>
      </c>
    </row>
    <row r="54" spans="10:47" x14ac:dyDescent="0.35">
      <c r="J54" s="86">
        <v>5146.4156012509984</v>
      </c>
      <c r="K54" s="47" t="s">
        <v>117</v>
      </c>
      <c r="AC54" s="86">
        <v>3230.5727002343301</v>
      </c>
      <c r="AD54" s="47" t="s">
        <v>117</v>
      </c>
      <c r="AT54" s="86">
        <v>8345.5999229502304</v>
      </c>
      <c r="AU54" s="47" t="s">
        <v>117</v>
      </c>
    </row>
    <row r="55" spans="10:47" x14ac:dyDescent="0.35">
      <c r="J55" s="86">
        <v>4882.7474436639959</v>
      </c>
      <c r="K55" s="47" t="s">
        <v>117</v>
      </c>
      <c r="AC55" s="86">
        <v>4372.6527435993139</v>
      </c>
      <c r="AD55" s="47" t="s">
        <v>117</v>
      </c>
      <c r="AT55" s="86">
        <v>6035.4739397893045</v>
      </c>
      <c r="AU55" s="47" t="s">
        <v>117</v>
      </c>
    </row>
    <row r="56" spans="10:47" x14ac:dyDescent="0.35">
      <c r="J56" s="86">
        <v>5339.4404808291501</v>
      </c>
      <c r="K56" s="47" t="s">
        <v>117</v>
      </c>
      <c r="AC56" s="86">
        <v>4496.749846901811</v>
      </c>
      <c r="AD56" s="47" t="s">
        <v>117</v>
      </c>
      <c r="AT56" s="86">
        <v>12955.100206179863</v>
      </c>
      <c r="AU56" s="47" t="s">
        <v>117</v>
      </c>
    </row>
    <row r="57" spans="10:47" x14ac:dyDescent="0.35">
      <c r="J57" s="86">
        <v>6265.436045072006</v>
      </c>
      <c r="K57" s="47" t="s">
        <v>117</v>
      </c>
      <c r="AC57" s="86">
        <v>6059.2372520315294</v>
      </c>
      <c r="AD57" s="47" t="s">
        <v>117</v>
      </c>
      <c r="AT57" s="86">
        <v>7653.2119402328917</v>
      </c>
      <c r="AU57" s="47" t="s">
        <v>117</v>
      </c>
    </row>
    <row r="58" spans="10:47" x14ac:dyDescent="0.35">
      <c r="J58" s="86">
        <v>7340.6295402847636</v>
      </c>
      <c r="K58" s="47" t="s">
        <v>117</v>
      </c>
      <c r="AC58" s="86">
        <v>3142.9421379557584</v>
      </c>
      <c r="AD58" s="47" t="s">
        <v>117</v>
      </c>
      <c r="AT58" s="86">
        <v>6287.5814042487937</v>
      </c>
      <c r="AU58" s="47" t="s">
        <v>117</v>
      </c>
    </row>
    <row r="59" spans="10:47" x14ac:dyDescent="0.35">
      <c r="J59" s="86">
        <v>2198.3024200995728</v>
      </c>
      <c r="K59" s="47" t="s">
        <v>117</v>
      </c>
      <c r="AC59" s="86">
        <v>6304.995344676212</v>
      </c>
      <c r="AD59" s="47" t="s">
        <v>117</v>
      </c>
      <c r="AT59" s="86">
        <v>9819.9928119852411</v>
      </c>
      <c r="AU59" s="47" t="s">
        <v>117</v>
      </c>
    </row>
    <row r="60" spans="10:47" x14ac:dyDescent="0.35">
      <c r="J60" s="86">
        <v>6679.6674336548886</v>
      </c>
      <c r="K60" s="47" t="s">
        <v>117</v>
      </c>
      <c r="AC60" s="86">
        <v>4416.3875633268826</v>
      </c>
      <c r="AD60" s="47" t="s">
        <v>117</v>
      </c>
      <c r="AT60" s="86">
        <v>5919.5037678308081</v>
      </c>
      <c r="AU60" s="47" t="s">
        <v>117</v>
      </c>
    </row>
    <row r="61" spans="10:47" x14ac:dyDescent="0.35">
      <c r="J61" s="86">
        <v>1718.8431418268108</v>
      </c>
      <c r="K61" s="47" t="s">
        <v>117</v>
      </c>
      <c r="AC61" s="86">
        <v>3913.9063567497296</v>
      </c>
      <c r="AD61" s="47" t="s">
        <v>117</v>
      </c>
      <c r="AT61" s="86">
        <v>13298.36461811031</v>
      </c>
      <c r="AU61" s="47" t="s">
        <v>117</v>
      </c>
    </row>
    <row r="62" spans="10:47" x14ac:dyDescent="0.35">
      <c r="J62" s="86">
        <v>5957.4326446146424</v>
      </c>
      <c r="K62" s="47" t="s">
        <v>117</v>
      </c>
      <c r="AC62" s="86">
        <v>4458.7161314815703</v>
      </c>
      <c r="AD62" s="47" t="s">
        <v>117</v>
      </c>
      <c r="AT62" s="86">
        <v>3689.7736461500363</v>
      </c>
      <c r="AU62" s="47" t="s">
        <v>117</v>
      </c>
    </row>
    <row r="63" spans="10:47" x14ac:dyDescent="0.35">
      <c r="J63" s="86">
        <v>2800.8062528124365</v>
      </c>
      <c r="K63" s="47" t="s">
        <v>117</v>
      </c>
      <c r="AC63" s="86">
        <v>2503.1969791740812</v>
      </c>
      <c r="AD63" s="47" t="s">
        <v>117</v>
      </c>
      <c r="AT63" s="86">
        <v>4574.8662323270728</v>
      </c>
      <c r="AU63" s="47" t="s">
        <v>117</v>
      </c>
    </row>
    <row r="64" spans="10:47" x14ac:dyDescent="0.35">
      <c r="J64" s="86">
        <v>6863.1436831487081</v>
      </c>
      <c r="K64" s="47" t="s">
        <v>117</v>
      </c>
      <c r="AC64" s="86">
        <v>2230.13589422014</v>
      </c>
      <c r="AD64" s="47" t="s">
        <v>117</v>
      </c>
      <c r="AT64" s="86">
        <v>14831.972481224928</v>
      </c>
      <c r="AU64" s="47" t="s">
        <v>117</v>
      </c>
    </row>
    <row r="65" spans="10:47" x14ac:dyDescent="0.35">
      <c r="J65" s="86">
        <v>3533.7107151121527</v>
      </c>
      <c r="K65" s="47" t="s">
        <v>117</v>
      </c>
      <c r="AC65" s="86">
        <v>6674.1398742881083</v>
      </c>
      <c r="AD65" s="47" t="s">
        <v>117</v>
      </c>
      <c r="AT65" s="86">
        <v>9747.9498393315625</v>
      </c>
      <c r="AU65" s="47" t="s">
        <v>117</v>
      </c>
    </row>
    <row r="66" spans="10:47" x14ac:dyDescent="0.35">
      <c r="J66" s="86">
        <v>409.27960918562371</v>
      </c>
      <c r="K66" s="47" t="s">
        <v>117</v>
      </c>
      <c r="AC66" s="86">
        <v>4223.1638458015677</v>
      </c>
      <c r="AD66" s="47" t="s">
        <v>117</v>
      </c>
      <c r="AT66" s="86">
        <v>9439.3130766656504</v>
      </c>
      <c r="AU66" s="47" t="s">
        <v>117</v>
      </c>
    </row>
    <row r="67" spans="10:47" x14ac:dyDescent="0.35">
      <c r="J67" s="86">
        <v>2186.8690009364054</v>
      </c>
      <c r="K67" s="47" t="s">
        <v>117</v>
      </c>
      <c r="AC67" s="86">
        <v>3473.1103468607384</v>
      </c>
      <c r="AD67" s="47" t="s">
        <v>117</v>
      </c>
      <c r="AT67" s="86">
        <v>6862.927297563383</v>
      </c>
      <c r="AU67" s="47" t="s">
        <v>117</v>
      </c>
    </row>
    <row r="68" spans="10:47" x14ac:dyDescent="0.35">
      <c r="J68" s="86">
        <v>5219.2266085985011</v>
      </c>
      <c r="K68" s="47" t="s">
        <v>117</v>
      </c>
      <c r="AC68" s="86">
        <v>8477.6182071437815</v>
      </c>
      <c r="AD68" s="47" t="s">
        <v>117</v>
      </c>
      <c r="AT68" s="86">
        <v>4572.2837940370337</v>
      </c>
      <c r="AU68" s="47" t="s">
        <v>117</v>
      </c>
    </row>
    <row r="69" spans="10:47" x14ac:dyDescent="0.35">
      <c r="J69" s="86">
        <v>5852.5608165464546</v>
      </c>
      <c r="K69" s="47" t="s">
        <v>117</v>
      </c>
      <c r="AC69" s="86">
        <v>6300.7350523319319</v>
      </c>
      <c r="AD69" s="47" t="s">
        <v>117</v>
      </c>
      <c r="AT69" s="86">
        <v>3438.5442175746175</v>
      </c>
      <c r="AU69" s="47" t="s">
        <v>117</v>
      </c>
    </row>
    <row r="70" spans="10:47" x14ac:dyDescent="0.35">
      <c r="J70" s="86">
        <v>3373.4988707677285</v>
      </c>
      <c r="K70" s="47" t="s">
        <v>117</v>
      </c>
      <c r="AC70" s="86">
        <v>7441.3626740332502</v>
      </c>
      <c r="AD70" s="47" t="s">
        <v>117</v>
      </c>
      <c r="AT70" s="86">
        <v>2877.6906384420695</v>
      </c>
      <c r="AU70" s="47" t="s">
        <v>117</v>
      </c>
    </row>
    <row r="71" spans="10:47" x14ac:dyDescent="0.35">
      <c r="J71" s="86">
        <v>2638.0096512843365</v>
      </c>
      <c r="K71" s="47" t="s">
        <v>117</v>
      </c>
      <c r="AC71" s="86">
        <v>4166.5907769442265</v>
      </c>
      <c r="AD71" s="47" t="s">
        <v>117</v>
      </c>
      <c r="AT71" s="86">
        <v>2200.8536315624797</v>
      </c>
      <c r="AU71" s="47" t="s">
        <v>117</v>
      </c>
    </row>
    <row r="72" spans="10:47" x14ac:dyDescent="0.35">
      <c r="J72" s="86">
        <v>2849.5258516637091</v>
      </c>
      <c r="K72" s="47" t="s">
        <v>117</v>
      </c>
      <c r="AC72" s="86">
        <v>4802.3214241418236</v>
      </c>
      <c r="AD72" s="47" t="s">
        <v>117</v>
      </c>
      <c r="AT72" s="86">
        <v>4240.5655386726539</v>
      </c>
      <c r="AU72" s="47" t="s">
        <v>117</v>
      </c>
    </row>
    <row r="73" spans="10:47" x14ac:dyDescent="0.35">
      <c r="J73" s="86">
        <v>2737.4767386687809</v>
      </c>
      <c r="K73" s="47" t="s">
        <v>117</v>
      </c>
      <c r="AC73" s="86">
        <v>2247.2471769718532</v>
      </c>
      <c r="AD73" s="47" t="s">
        <v>117</v>
      </c>
      <c r="AT73" s="86">
        <v>4259.5752329965089</v>
      </c>
      <c r="AU73" s="47" t="s">
        <v>117</v>
      </c>
    </row>
    <row r="74" spans="10:47" x14ac:dyDescent="0.35">
      <c r="J74" s="86">
        <v>2053.7020567126256</v>
      </c>
      <c r="K74" s="47" t="s">
        <v>117</v>
      </c>
      <c r="AC74" s="86">
        <v>4459.7754977371033</v>
      </c>
      <c r="AD74" s="47" t="s">
        <v>117</v>
      </c>
      <c r="AT74" s="86">
        <v>11769.508342982959</v>
      </c>
      <c r="AU74" s="47" t="s">
        <v>117</v>
      </c>
    </row>
    <row r="75" spans="10:47" x14ac:dyDescent="0.35">
      <c r="J75" s="86">
        <v>6010.7014613340598</v>
      </c>
      <c r="K75" s="47" t="s">
        <v>117</v>
      </c>
      <c r="AC75" s="86">
        <v>8446.9473674161891</v>
      </c>
      <c r="AD75" s="47" t="s">
        <v>117</v>
      </c>
      <c r="AT75" s="86">
        <v>1218.8700138668371</v>
      </c>
      <c r="AU75" s="47" t="s">
        <v>117</v>
      </c>
    </row>
    <row r="76" spans="10:47" x14ac:dyDescent="0.35">
      <c r="J76" s="86">
        <v>1787.7526901729816</v>
      </c>
      <c r="K76" s="47" t="s">
        <v>117</v>
      </c>
      <c r="AC76" s="86">
        <v>-826.24028334483455</v>
      </c>
      <c r="AD76" s="47" t="s">
        <v>117</v>
      </c>
      <c r="AT76" s="86">
        <v>8852.6642130681357</v>
      </c>
      <c r="AU76" s="47" t="s">
        <v>117</v>
      </c>
    </row>
    <row r="77" spans="10:47" x14ac:dyDescent="0.35">
      <c r="J77" s="86">
        <v>7267.4546223805219</v>
      </c>
      <c r="K77" s="47" t="s">
        <v>117</v>
      </c>
      <c r="AC77" s="86">
        <v>5940.3279593829839</v>
      </c>
      <c r="AD77" s="47" t="s">
        <v>117</v>
      </c>
      <c r="AT77" s="86">
        <v>6601.1102484301482</v>
      </c>
      <c r="AU77" s="47" t="s">
        <v>117</v>
      </c>
    </row>
    <row r="78" spans="10:47" x14ac:dyDescent="0.35">
      <c r="J78" s="86">
        <v>2849.4348610207849</v>
      </c>
      <c r="K78" s="47" t="s">
        <v>117</v>
      </c>
      <c r="AC78" s="86">
        <v>2431.1191756382327</v>
      </c>
      <c r="AD78" s="47" t="s">
        <v>117</v>
      </c>
      <c r="AT78" s="86">
        <v>1703.3818831545809</v>
      </c>
      <c r="AU78" s="47" t="s">
        <v>117</v>
      </c>
    </row>
    <row r="79" spans="10:47" x14ac:dyDescent="0.35">
      <c r="J79" s="86">
        <v>913.71060677478431</v>
      </c>
      <c r="K79" s="47" t="s">
        <v>117</v>
      </c>
      <c r="AC79" s="86">
        <v>7794.8219835237769</v>
      </c>
      <c r="AD79" s="47" t="s">
        <v>117</v>
      </c>
      <c r="AT79" s="86">
        <v>2269.4606074427484</v>
      </c>
      <c r="AU79" s="47" t="s">
        <v>117</v>
      </c>
    </row>
    <row r="80" spans="10:47" x14ac:dyDescent="0.35">
      <c r="J80" s="86">
        <v>4296.8988257149904</v>
      </c>
      <c r="K80" s="47" t="s">
        <v>117</v>
      </c>
      <c r="AC80" s="86">
        <v>5809.9583205295703</v>
      </c>
      <c r="AD80" s="47" t="s">
        <v>117</v>
      </c>
      <c r="AT80" s="86">
        <v>7771.977554544259</v>
      </c>
      <c r="AU80" s="47" t="s">
        <v>117</v>
      </c>
    </row>
    <row r="81" spans="10:47" x14ac:dyDescent="0.35">
      <c r="J81" s="86">
        <v>807.71891929942853</v>
      </c>
      <c r="K81" s="47" t="s">
        <v>117</v>
      </c>
      <c r="AC81" s="86">
        <v>6305.7489185817085</v>
      </c>
      <c r="AD81" s="47" t="s">
        <v>117</v>
      </c>
      <c r="AT81" s="86">
        <v>15275.257539911267</v>
      </c>
      <c r="AU81" s="47" t="s">
        <v>117</v>
      </c>
    </row>
    <row r="82" spans="10:47" x14ac:dyDescent="0.35">
      <c r="J82" s="86">
        <v>3414.7558029953666</v>
      </c>
      <c r="K82" s="47" t="s">
        <v>117</v>
      </c>
      <c r="AC82" s="86">
        <v>8130.0996721974989</v>
      </c>
      <c r="AD82" s="47" t="s">
        <v>117</v>
      </c>
      <c r="AT82" s="86">
        <v>11796.447646087523</v>
      </c>
      <c r="AU82" s="47" t="s">
        <v>117</v>
      </c>
    </row>
    <row r="83" spans="10:47" x14ac:dyDescent="0.35">
      <c r="J83" s="86">
        <v>4893.417894377928</v>
      </c>
      <c r="K83" s="47" t="s">
        <v>117</v>
      </c>
      <c r="AC83" s="86">
        <v>8254.0134554213473</v>
      </c>
      <c r="AD83" s="47" t="s">
        <v>117</v>
      </c>
      <c r="AT83" s="86">
        <v>13380.738040279834</v>
      </c>
      <c r="AU83" s="47" t="s">
        <v>117</v>
      </c>
    </row>
    <row r="84" spans="10:47" x14ac:dyDescent="0.35">
      <c r="J84" s="86">
        <v>5445.4622884129212</v>
      </c>
      <c r="K84" s="47" t="s">
        <v>117</v>
      </c>
      <c r="AC84" s="86">
        <v>4159.5764973308069</v>
      </c>
      <c r="AD84" s="47" t="s">
        <v>117</v>
      </c>
      <c r="AT84" s="86">
        <v>8490.3262892743278</v>
      </c>
      <c r="AU84" s="47" t="s">
        <v>117</v>
      </c>
    </row>
    <row r="85" spans="10:47" x14ac:dyDescent="0.35">
      <c r="J85" s="86">
        <v>281.77880801200899</v>
      </c>
      <c r="K85" s="47" t="s">
        <v>117</v>
      </c>
      <c r="AC85" s="86">
        <v>5284.8844130479238</v>
      </c>
      <c r="AD85" s="47" t="s">
        <v>117</v>
      </c>
      <c r="AT85" s="86">
        <v>11649.096754744261</v>
      </c>
      <c r="AU85" s="47" t="s">
        <v>117</v>
      </c>
    </row>
    <row r="86" spans="10:47" x14ac:dyDescent="0.35">
      <c r="J86" s="86">
        <v>2838.9308610422004</v>
      </c>
      <c r="K86" s="47" t="s">
        <v>117</v>
      </c>
      <c r="AC86" s="86">
        <v>7656.1804863559501</v>
      </c>
      <c r="AD86" s="47" t="s">
        <v>117</v>
      </c>
      <c r="AT86" s="86">
        <v>3229.2385338929435</v>
      </c>
      <c r="AU86" s="47" t="s">
        <v>117</v>
      </c>
    </row>
    <row r="87" spans="10:47" x14ac:dyDescent="0.35">
      <c r="J87" s="86">
        <v>-111.50937478048149</v>
      </c>
      <c r="K87" s="47" t="s">
        <v>117</v>
      </c>
      <c r="AC87" s="86">
        <v>1655.8229476492681</v>
      </c>
      <c r="AD87" s="47" t="s">
        <v>117</v>
      </c>
      <c r="AT87" s="86">
        <v>4207.6762274852053</v>
      </c>
      <c r="AU87" s="47" t="s">
        <v>117</v>
      </c>
    </row>
    <row r="88" spans="10:47" x14ac:dyDescent="0.35">
      <c r="J88" s="86">
        <v>-335.6545521187038</v>
      </c>
      <c r="K88" s="47" t="s">
        <v>117</v>
      </c>
      <c r="AC88" s="86">
        <v>4648.9423831845943</v>
      </c>
      <c r="AD88" s="47" t="s">
        <v>117</v>
      </c>
      <c r="AT88" s="86">
        <v>6776.422853549825</v>
      </c>
      <c r="AU88" s="47" t="s">
        <v>117</v>
      </c>
    </row>
    <row r="89" spans="10:47" x14ac:dyDescent="0.35">
      <c r="J89" s="86">
        <v>6202.4565306162185</v>
      </c>
      <c r="K89" s="47" t="s">
        <v>117</v>
      </c>
      <c r="AC89" s="86">
        <v>5478.7099323505972</v>
      </c>
      <c r="AD89" s="47" t="s">
        <v>117</v>
      </c>
      <c r="AT89" s="86">
        <v>12896.160200131017</v>
      </c>
      <c r="AU89" s="47" t="s">
        <v>117</v>
      </c>
    </row>
    <row r="90" spans="10:47" x14ac:dyDescent="0.35">
      <c r="J90" s="86">
        <v>4897.004520511261</v>
      </c>
      <c r="K90" s="47" t="s">
        <v>117</v>
      </c>
      <c r="AC90" s="86">
        <v>2145.3303852499621</v>
      </c>
      <c r="AD90" s="47" t="s">
        <v>117</v>
      </c>
      <c r="AT90" s="86">
        <v>11838.860762754002</v>
      </c>
      <c r="AU90" s="47" t="s">
        <v>117</v>
      </c>
    </row>
    <row r="91" spans="10:47" x14ac:dyDescent="0.35">
      <c r="J91" s="86">
        <v>4146.243057502732</v>
      </c>
      <c r="K91" s="47" t="s">
        <v>117</v>
      </c>
      <c r="AC91" s="86">
        <v>2119.7406413810795</v>
      </c>
      <c r="AD91" s="47" t="s">
        <v>117</v>
      </c>
      <c r="AT91" s="86">
        <v>4020.4438003911337</v>
      </c>
      <c r="AU91" s="47" t="s">
        <v>117</v>
      </c>
    </row>
    <row r="92" spans="10:47" x14ac:dyDescent="0.35">
      <c r="J92" s="86">
        <v>1095.7623469565804</v>
      </c>
      <c r="K92" s="47" t="s">
        <v>117</v>
      </c>
      <c r="AC92" s="86">
        <v>3713.6353899764199</v>
      </c>
      <c r="AD92" s="47" t="s">
        <v>117</v>
      </c>
      <c r="AT92" s="86">
        <v>1047.5422088389673</v>
      </c>
      <c r="AU92" s="47" t="s">
        <v>117</v>
      </c>
    </row>
    <row r="93" spans="10:47" x14ac:dyDescent="0.35">
      <c r="J93" s="86">
        <v>4606.17070447687</v>
      </c>
      <c r="K93" s="47" t="s">
        <v>117</v>
      </c>
      <c r="AC93" s="86">
        <v>7097.5069622645624</v>
      </c>
      <c r="AD93" s="47" t="s">
        <v>117</v>
      </c>
      <c r="AT93" s="86">
        <v>2919.7996009326375</v>
      </c>
      <c r="AU93" s="47" t="s">
        <v>117</v>
      </c>
    </row>
    <row r="94" spans="10:47" x14ac:dyDescent="0.35">
      <c r="J94" s="86">
        <v>1329.4382222854465</v>
      </c>
      <c r="K94" s="47" t="s">
        <v>117</v>
      </c>
      <c r="AC94" s="86">
        <v>6166.7011036338172</v>
      </c>
      <c r="AD94" s="47" t="s">
        <v>117</v>
      </c>
      <c r="AT94" s="86">
        <v>10252.442783629202</v>
      </c>
      <c r="AU94" s="47" t="s">
        <v>117</v>
      </c>
    </row>
    <row r="95" spans="10:47" x14ac:dyDescent="0.35">
      <c r="J95" s="86">
        <v>657.77711762063109</v>
      </c>
      <c r="K95" s="47" t="s">
        <v>117</v>
      </c>
      <c r="AC95" s="86">
        <v>5481.3214284024261</v>
      </c>
      <c r="AD95" s="47" t="s">
        <v>117</v>
      </c>
      <c r="AT95" s="86">
        <v>7812.0239789769166</v>
      </c>
      <c r="AU95" s="47" t="s">
        <v>117</v>
      </c>
    </row>
    <row r="96" spans="10:47" x14ac:dyDescent="0.35">
      <c r="J96" s="86">
        <v>3869.9182469774723</v>
      </c>
      <c r="K96" s="47" t="s">
        <v>117</v>
      </c>
      <c r="AC96" s="86">
        <v>10212.791291411293</v>
      </c>
      <c r="AD96" s="47" t="s">
        <v>118</v>
      </c>
      <c r="AT96" s="86">
        <v>2119.833452830283</v>
      </c>
      <c r="AU96" s="47" t="s">
        <v>117</v>
      </c>
    </row>
    <row r="97" spans="10:47" x14ac:dyDescent="0.35">
      <c r="J97" s="86">
        <v>7556.5317713138747</v>
      </c>
      <c r="K97" s="47" t="s">
        <v>117</v>
      </c>
      <c r="AC97" s="86">
        <v>4411.3644749869491</v>
      </c>
      <c r="AD97" s="47" t="s">
        <v>117</v>
      </c>
      <c r="AT97" s="86">
        <v>7001.0012633808956</v>
      </c>
      <c r="AU97" s="47" t="s">
        <v>117</v>
      </c>
    </row>
    <row r="98" spans="10:47" x14ac:dyDescent="0.35">
      <c r="J98" s="86">
        <v>6114.3594321966539</v>
      </c>
      <c r="K98" s="47" t="s">
        <v>117</v>
      </c>
      <c r="AC98" s="86">
        <v>2296.9151357710052</v>
      </c>
      <c r="AD98" s="47" t="s">
        <v>117</v>
      </c>
      <c r="AT98" s="86">
        <v>7397.401852070363</v>
      </c>
      <c r="AU98" s="47" t="s">
        <v>117</v>
      </c>
    </row>
    <row r="99" spans="10:47" x14ac:dyDescent="0.35">
      <c r="J99" s="86">
        <v>700.84111076684962</v>
      </c>
      <c r="K99" s="47" t="s">
        <v>117</v>
      </c>
      <c r="AC99" s="86">
        <v>3905.4239642434814</v>
      </c>
      <c r="AD99" s="47" t="s">
        <v>117</v>
      </c>
      <c r="AT99" s="86">
        <v>8476.5740695898166</v>
      </c>
      <c r="AU99" s="47" t="s">
        <v>117</v>
      </c>
    </row>
    <row r="100" spans="10:47" x14ac:dyDescent="0.35">
      <c r="J100" s="86">
        <v>5456.7172131381467</v>
      </c>
      <c r="K100" s="47" t="s">
        <v>117</v>
      </c>
      <c r="AC100" s="86">
        <v>775.19253566758721</v>
      </c>
      <c r="AD100" s="47" t="s">
        <v>117</v>
      </c>
      <c r="AT100" s="86">
        <v>10363.969167888372</v>
      </c>
      <c r="AU100" s="47" t="s">
        <v>117</v>
      </c>
    </row>
    <row r="101" spans="10:47" x14ac:dyDescent="0.35">
      <c r="J101" s="86">
        <v>484.27686986368849</v>
      </c>
      <c r="K101" s="47" t="s">
        <v>117</v>
      </c>
      <c r="AC101" s="86">
        <v>6020.9084040205098</v>
      </c>
      <c r="AD101" s="47" t="s">
        <v>117</v>
      </c>
      <c r="AT101" s="86">
        <v>10535.410781379895</v>
      </c>
      <c r="AU101" s="47" t="s">
        <v>117</v>
      </c>
    </row>
    <row r="102" spans="10:47" x14ac:dyDescent="0.35">
      <c r="J102" s="86">
        <v>7826.1124455449271</v>
      </c>
      <c r="K102" s="47" t="s">
        <v>117</v>
      </c>
      <c r="AC102" s="86">
        <v>6085.2881908947111</v>
      </c>
      <c r="AD102" s="47" t="s">
        <v>117</v>
      </c>
      <c r="AT102" s="86">
        <v>10524.236622738747</v>
      </c>
      <c r="AU102" s="47" t="s">
        <v>117</v>
      </c>
    </row>
    <row r="103" spans="10:47" x14ac:dyDescent="0.35">
      <c r="J103" s="86">
        <v>4878.7060620278262</v>
      </c>
      <c r="K103" s="47" t="s">
        <v>117</v>
      </c>
      <c r="AC103" s="86">
        <v>8818.9981795864551</v>
      </c>
      <c r="AD103" s="47" t="s">
        <v>117</v>
      </c>
      <c r="AT103" s="86">
        <v>8506.8416215665184</v>
      </c>
      <c r="AU103" s="47" t="s">
        <v>117</v>
      </c>
    </row>
    <row r="104" spans="10:47" x14ac:dyDescent="0.35">
      <c r="J104" s="86">
        <v>5730.5562479619039</v>
      </c>
      <c r="K104" s="47" t="s">
        <v>117</v>
      </c>
      <c r="AC104" s="86">
        <v>7071.0952391934807</v>
      </c>
      <c r="AD104" s="47" t="s">
        <v>117</v>
      </c>
      <c r="AT104" s="86">
        <v>4377.9051160572481</v>
      </c>
      <c r="AU104" s="47" t="s">
        <v>117</v>
      </c>
    </row>
    <row r="105" spans="10:47" x14ac:dyDescent="0.35">
      <c r="J105" s="86">
        <v>4174.0073632158492</v>
      </c>
      <c r="K105" s="47" t="s">
        <v>117</v>
      </c>
      <c r="AC105" s="86">
        <v>2273.4922921432681</v>
      </c>
      <c r="AD105" s="47" t="s">
        <v>117</v>
      </c>
      <c r="AT105" s="86">
        <v>14274.816504007664</v>
      </c>
      <c r="AU105" s="47" t="s">
        <v>117</v>
      </c>
    </row>
    <row r="106" spans="10:47" x14ac:dyDescent="0.35">
      <c r="J106" s="86">
        <v>6167.8802463539696</v>
      </c>
      <c r="K106" s="47" t="s">
        <v>117</v>
      </c>
      <c r="AC106" s="86">
        <v>3672.3707955762238</v>
      </c>
      <c r="AD106" s="47" t="s">
        <v>117</v>
      </c>
      <c r="AT106" s="86">
        <v>5557.0252170111289</v>
      </c>
      <c r="AU106" s="47" t="s">
        <v>117</v>
      </c>
    </row>
    <row r="107" spans="10:47" x14ac:dyDescent="0.35">
      <c r="J107" s="86">
        <v>5831.7377397602668</v>
      </c>
      <c r="K107" s="47" t="s">
        <v>117</v>
      </c>
      <c r="AC107" s="86">
        <v>7485.4143759036551</v>
      </c>
      <c r="AD107" s="47" t="s">
        <v>117</v>
      </c>
      <c r="AT107" s="86">
        <v>9080.0737890453056</v>
      </c>
      <c r="AU107" s="47" t="s">
        <v>117</v>
      </c>
    </row>
    <row r="108" spans="10:47" x14ac:dyDescent="0.35">
      <c r="J108" s="86">
        <v>3477.4532380644005</v>
      </c>
      <c r="K108" s="47" t="s">
        <v>117</v>
      </c>
      <c r="AC108" s="86">
        <v>5791.871632552361</v>
      </c>
      <c r="AD108" s="47" t="s">
        <v>117</v>
      </c>
      <c r="AT108" s="86">
        <v>9841.9560632374032</v>
      </c>
      <c r="AU108" s="47" t="s">
        <v>117</v>
      </c>
    </row>
    <row r="109" spans="10:47" x14ac:dyDescent="0.35">
      <c r="J109" s="86">
        <v>1463.9684908777654</v>
      </c>
      <c r="K109" s="47" t="s">
        <v>117</v>
      </c>
      <c r="AC109" s="86">
        <v>7481.6682861576846</v>
      </c>
      <c r="AD109" s="47" t="s">
        <v>117</v>
      </c>
      <c r="AT109" s="86">
        <v>11270.784822356462</v>
      </c>
      <c r="AU109" s="47" t="s">
        <v>117</v>
      </c>
    </row>
    <row r="110" spans="10:47" x14ac:dyDescent="0.35">
      <c r="J110" s="86">
        <v>6523.5645129460081</v>
      </c>
      <c r="K110" s="47" t="s">
        <v>117</v>
      </c>
      <c r="AC110" s="86">
        <v>2060.253447126785</v>
      </c>
      <c r="AD110" s="47" t="s">
        <v>117</v>
      </c>
      <c r="AT110" s="86">
        <v>6099.9936525894618</v>
      </c>
      <c r="AU110" s="47" t="s">
        <v>117</v>
      </c>
    </row>
    <row r="111" spans="10:47" x14ac:dyDescent="0.35">
      <c r="J111" s="86">
        <v>3964.4908721448346</v>
      </c>
      <c r="K111" s="47" t="s">
        <v>117</v>
      </c>
      <c r="AC111" s="86">
        <v>7140.0934758483236</v>
      </c>
      <c r="AD111" s="47" t="s">
        <v>117</v>
      </c>
      <c r="AT111" s="86">
        <v>3125.9758687300728</v>
      </c>
      <c r="AU111" s="47" t="s">
        <v>117</v>
      </c>
    </row>
    <row r="112" spans="10:47" x14ac:dyDescent="0.35">
      <c r="J112" s="86">
        <v>1383.1465581356572</v>
      </c>
      <c r="K112" s="47" t="s">
        <v>117</v>
      </c>
      <c r="AC112" s="86">
        <v>5946.3763621529315</v>
      </c>
      <c r="AD112" s="47" t="s">
        <v>117</v>
      </c>
      <c r="AT112" s="86">
        <v>9658.3878184018595</v>
      </c>
      <c r="AU112" s="47" t="s">
        <v>117</v>
      </c>
    </row>
    <row r="113" spans="10:47" x14ac:dyDescent="0.35">
      <c r="J113" s="86">
        <v>4597.0280500940044</v>
      </c>
      <c r="K113" s="47" t="s">
        <v>117</v>
      </c>
      <c r="AC113" s="86">
        <v>6487.6389774919026</v>
      </c>
      <c r="AD113" s="47" t="s">
        <v>117</v>
      </c>
      <c r="AT113" s="86">
        <v>12518.08890224389</v>
      </c>
      <c r="AU113" s="47" t="s">
        <v>117</v>
      </c>
    </row>
    <row r="114" spans="10:47" x14ac:dyDescent="0.35">
      <c r="J114" s="86">
        <v>2251.6080098723364</v>
      </c>
      <c r="K114" s="47" t="s">
        <v>117</v>
      </c>
      <c r="AC114" s="86">
        <v>4418.1562345522934</v>
      </c>
      <c r="AD114" s="47" t="s">
        <v>117</v>
      </c>
      <c r="AT114" s="86">
        <v>6681.1956122671763</v>
      </c>
      <c r="AU114" s="47" t="s">
        <v>117</v>
      </c>
    </row>
    <row r="115" spans="10:47" x14ac:dyDescent="0.35">
      <c r="J115" s="86">
        <v>742.03180301849625</v>
      </c>
      <c r="K115" s="47" t="s">
        <v>117</v>
      </c>
      <c r="AC115" s="86">
        <v>5709.2954742732036</v>
      </c>
      <c r="AD115" s="47" t="s">
        <v>117</v>
      </c>
      <c r="AT115" s="86">
        <v>2881.5278524317628</v>
      </c>
      <c r="AU115" s="47" t="s">
        <v>117</v>
      </c>
    </row>
    <row r="116" spans="10:47" x14ac:dyDescent="0.35">
      <c r="J116" s="86">
        <v>4344.156839247742</v>
      </c>
      <c r="K116" s="47" t="s">
        <v>117</v>
      </c>
      <c r="AC116" s="86">
        <v>9233.5733275789462</v>
      </c>
      <c r="AD116" s="47" t="s">
        <v>117</v>
      </c>
      <c r="AT116" s="86">
        <v>10157.221602052679</v>
      </c>
      <c r="AU116" s="47" t="s">
        <v>117</v>
      </c>
    </row>
    <row r="117" spans="10:47" x14ac:dyDescent="0.35">
      <c r="J117" s="86">
        <v>4371.2774760415796</v>
      </c>
      <c r="K117" s="47" t="s">
        <v>117</v>
      </c>
      <c r="AC117" s="86">
        <v>-257.58380247786772</v>
      </c>
      <c r="AD117" s="47" t="s">
        <v>117</v>
      </c>
      <c r="AT117" s="86">
        <v>8960.2890357532269</v>
      </c>
      <c r="AU117" s="47" t="s">
        <v>117</v>
      </c>
    </row>
    <row r="118" spans="10:47" x14ac:dyDescent="0.35">
      <c r="J118" s="86">
        <v>1759.9745609169581</v>
      </c>
      <c r="K118" s="47" t="s">
        <v>117</v>
      </c>
      <c r="AC118" s="86">
        <v>2381.189083400518</v>
      </c>
      <c r="AD118" s="47" t="s">
        <v>117</v>
      </c>
      <c r="AT118" s="86">
        <v>4349.6643412605317</v>
      </c>
      <c r="AU118" s="47" t="s">
        <v>117</v>
      </c>
    </row>
    <row r="119" spans="10:47" x14ac:dyDescent="0.35">
      <c r="J119" s="86">
        <v>2019.6727659366202</v>
      </c>
      <c r="K119" s="47" t="s">
        <v>117</v>
      </c>
      <c r="AC119" s="86">
        <v>3660.4641576699128</v>
      </c>
      <c r="AD119" s="47" t="s">
        <v>117</v>
      </c>
      <c r="AT119" s="86">
        <v>8736.4484797306959</v>
      </c>
      <c r="AU119" s="47" t="s">
        <v>117</v>
      </c>
    </row>
    <row r="120" spans="10:47" x14ac:dyDescent="0.35">
      <c r="J120" s="86">
        <v>1956.5354224868552</v>
      </c>
      <c r="K120" s="47" t="s">
        <v>117</v>
      </c>
      <c r="AC120" s="86">
        <v>4566.4628967462877</v>
      </c>
      <c r="AD120" s="47" t="s">
        <v>117</v>
      </c>
      <c r="AT120" s="86">
        <v>9293.3213388097956</v>
      </c>
      <c r="AU120" s="47" t="s">
        <v>117</v>
      </c>
    </row>
    <row r="121" spans="10:47" x14ac:dyDescent="0.35">
      <c r="J121" s="86">
        <v>7304.8350493899316</v>
      </c>
      <c r="K121" s="47" t="s">
        <v>117</v>
      </c>
      <c r="AC121" s="86">
        <v>7133.6880184185293</v>
      </c>
      <c r="AD121" s="47" t="s">
        <v>117</v>
      </c>
      <c r="AT121" s="86">
        <v>6019.3952620420105</v>
      </c>
      <c r="AU121" s="47" t="s">
        <v>117</v>
      </c>
    </row>
    <row r="122" spans="10:47" x14ac:dyDescent="0.35">
      <c r="J122" s="86">
        <v>5704.8808049265945</v>
      </c>
      <c r="K122" s="47" t="s">
        <v>117</v>
      </c>
      <c r="AC122" s="86">
        <v>6106.8872444859244</v>
      </c>
      <c r="AD122" s="47" t="s">
        <v>117</v>
      </c>
      <c r="AT122" s="86">
        <v>10797.329313591259</v>
      </c>
      <c r="AU122" s="47" t="s">
        <v>117</v>
      </c>
    </row>
    <row r="123" spans="10:47" x14ac:dyDescent="0.35">
      <c r="J123" s="86">
        <v>3574.8091663633809</v>
      </c>
      <c r="K123" s="47" t="s">
        <v>117</v>
      </c>
      <c r="AC123" s="86">
        <v>947.05439750593359</v>
      </c>
      <c r="AD123" s="47" t="s">
        <v>117</v>
      </c>
      <c r="AT123" s="86">
        <v>3756.1877563942389</v>
      </c>
      <c r="AU123" s="47" t="s">
        <v>117</v>
      </c>
    </row>
    <row r="124" spans="10:47" x14ac:dyDescent="0.35">
      <c r="J124" s="86">
        <v>1576.2655955037105</v>
      </c>
      <c r="K124" s="47" t="s">
        <v>117</v>
      </c>
      <c r="AC124" s="86">
        <v>4307.9291539516271</v>
      </c>
      <c r="AD124" s="47" t="s">
        <v>117</v>
      </c>
      <c r="AT124" s="86">
        <v>10632.885654651589</v>
      </c>
      <c r="AU124" s="47" t="s">
        <v>117</v>
      </c>
    </row>
    <row r="125" spans="10:47" x14ac:dyDescent="0.35">
      <c r="J125" s="86">
        <v>6900.0608917467107</v>
      </c>
      <c r="K125" s="47" t="s">
        <v>117</v>
      </c>
      <c r="AC125" s="86">
        <v>4139.8746857142214</v>
      </c>
      <c r="AD125" s="47" t="s">
        <v>117</v>
      </c>
      <c r="AT125" s="86">
        <v>6762.6729116125734</v>
      </c>
      <c r="AU125" s="47" t="s">
        <v>117</v>
      </c>
    </row>
    <row r="126" spans="10:47" x14ac:dyDescent="0.35">
      <c r="J126" s="86">
        <v>4213.8679496662662</v>
      </c>
      <c r="K126" s="47" t="s">
        <v>117</v>
      </c>
      <c r="AC126" s="86">
        <v>5454.0427711088569</v>
      </c>
      <c r="AD126" s="47" t="s">
        <v>117</v>
      </c>
      <c r="AT126" s="86">
        <v>9848.0738321574863</v>
      </c>
      <c r="AU126" s="47" t="s">
        <v>117</v>
      </c>
    </row>
    <row r="127" spans="10:47" x14ac:dyDescent="0.35">
      <c r="J127" s="86">
        <v>796.23856034491291</v>
      </c>
      <c r="K127" s="47" t="s">
        <v>117</v>
      </c>
      <c r="AC127" s="86">
        <v>6135.819108576402</v>
      </c>
      <c r="AD127" s="47" t="s">
        <v>117</v>
      </c>
      <c r="AT127" s="86">
        <v>2168.8506889457858</v>
      </c>
      <c r="AU127" s="47" t="s">
        <v>117</v>
      </c>
    </row>
    <row r="128" spans="10:47" x14ac:dyDescent="0.35">
      <c r="J128" s="86">
        <v>767.98543928150866</v>
      </c>
      <c r="K128" s="47" t="s">
        <v>117</v>
      </c>
      <c r="AC128" s="86">
        <v>8976.4215953111525</v>
      </c>
      <c r="AD128" s="47" t="s">
        <v>117</v>
      </c>
      <c r="AT128" s="86">
        <v>7191.1999022059099</v>
      </c>
      <c r="AU128" s="47" t="s">
        <v>117</v>
      </c>
    </row>
    <row r="129" spans="10:47" x14ac:dyDescent="0.35">
      <c r="J129" s="86">
        <v>7062.276661799192</v>
      </c>
      <c r="K129" s="47" t="s">
        <v>117</v>
      </c>
      <c r="AC129" s="86">
        <v>3325.1767589920146</v>
      </c>
      <c r="AD129" s="47" t="s">
        <v>117</v>
      </c>
      <c r="AT129" s="86">
        <v>7010.8137369203423</v>
      </c>
      <c r="AU129" s="47" t="s">
        <v>117</v>
      </c>
    </row>
    <row r="130" spans="10:47" x14ac:dyDescent="0.35">
      <c r="J130" s="86">
        <v>5549.8975418969148</v>
      </c>
      <c r="K130" s="47" t="s">
        <v>117</v>
      </c>
      <c r="AC130" s="86">
        <v>3318.4752691546482</v>
      </c>
      <c r="AD130" s="47" t="s">
        <v>117</v>
      </c>
      <c r="AT130" s="86">
        <v>2529.3587592767253</v>
      </c>
      <c r="AU130" s="47" t="s">
        <v>117</v>
      </c>
    </row>
    <row r="131" spans="10:47" x14ac:dyDescent="0.35">
      <c r="J131" s="86">
        <v>1831.9965185649812</v>
      </c>
      <c r="K131" s="47" t="s">
        <v>117</v>
      </c>
      <c r="AC131" s="86">
        <v>5969.2441243380281</v>
      </c>
      <c r="AD131" s="47" t="s">
        <v>117</v>
      </c>
      <c r="AT131" s="86">
        <v>8410.0092259857338</v>
      </c>
      <c r="AU131" s="47" t="s">
        <v>117</v>
      </c>
    </row>
    <row r="132" spans="10:47" x14ac:dyDescent="0.35">
      <c r="J132" s="86">
        <v>2690.9278747684634</v>
      </c>
      <c r="K132" s="47" t="s">
        <v>117</v>
      </c>
      <c r="AC132" s="86">
        <v>1317.6536523763107</v>
      </c>
      <c r="AD132" s="47" t="s">
        <v>117</v>
      </c>
      <c r="AT132" s="86">
        <v>12683.072047661484</v>
      </c>
      <c r="AU132" s="47" t="s">
        <v>117</v>
      </c>
    </row>
    <row r="133" spans="10:47" x14ac:dyDescent="0.35">
      <c r="J133" s="86">
        <v>2788.964547349688</v>
      </c>
      <c r="K133" s="47" t="s">
        <v>117</v>
      </c>
      <c r="AC133" s="86">
        <v>2240.4871822107179</v>
      </c>
      <c r="AD133" s="47" t="s">
        <v>117</v>
      </c>
      <c r="AT133" s="86">
        <v>5850.8507900116028</v>
      </c>
      <c r="AU133" s="47" t="s">
        <v>117</v>
      </c>
    </row>
    <row r="134" spans="10:47" x14ac:dyDescent="0.35">
      <c r="J134" s="86">
        <v>5382.4705858289872</v>
      </c>
      <c r="K134" s="47" t="s">
        <v>117</v>
      </c>
      <c r="AC134" s="86">
        <v>4876.4127570581259</v>
      </c>
      <c r="AD134" s="47" t="s">
        <v>117</v>
      </c>
      <c r="AT134" s="86">
        <v>11605.792764148302</v>
      </c>
      <c r="AU134" s="47" t="s">
        <v>117</v>
      </c>
    </row>
    <row r="135" spans="10:47" x14ac:dyDescent="0.35">
      <c r="J135" s="86">
        <v>4822.2685146593503</v>
      </c>
      <c r="K135" s="47" t="s">
        <v>117</v>
      </c>
      <c r="AC135" s="86">
        <v>4069.136751634006</v>
      </c>
      <c r="AD135" s="47" t="s">
        <v>117</v>
      </c>
      <c r="AT135" s="86">
        <v>14741.315098953382</v>
      </c>
      <c r="AU135" s="47" t="s">
        <v>117</v>
      </c>
    </row>
    <row r="136" spans="10:47" x14ac:dyDescent="0.35">
      <c r="J136" s="86">
        <v>1271.2992321753102</v>
      </c>
      <c r="K136" s="47" t="s">
        <v>117</v>
      </c>
      <c r="AC136" s="86">
        <v>6665.8682543994855</v>
      </c>
      <c r="AD136" s="47" t="s">
        <v>117</v>
      </c>
      <c r="AT136" s="86">
        <v>11651.006871183406</v>
      </c>
      <c r="AU136" s="47" t="s">
        <v>117</v>
      </c>
    </row>
    <row r="137" spans="10:47" x14ac:dyDescent="0.35">
      <c r="J137" s="86">
        <v>1876.7067777012351</v>
      </c>
      <c r="K137" s="47" t="s">
        <v>117</v>
      </c>
      <c r="AC137" s="86">
        <v>6521.9436491776778</v>
      </c>
      <c r="AD137" s="47" t="s">
        <v>117</v>
      </c>
      <c r="AT137" s="86">
        <v>10714.330786883649</v>
      </c>
      <c r="AU137" s="47" t="s">
        <v>117</v>
      </c>
    </row>
    <row r="138" spans="10:47" x14ac:dyDescent="0.35">
      <c r="J138" s="86">
        <v>4072.541201885163</v>
      </c>
      <c r="K138" s="47" t="s">
        <v>117</v>
      </c>
      <c r="AC138" s="86">
        <v>2696.712027004829</v>
      </c>
      <c r="AD138" s="47" t="s">
        <v>117</v>
      </c>
      <c r="AT138" s="86">
        <v>13013.747746303907</v>
      </c>
      <c r="AU138" s="47" t="s">
        <v>117</v>
      </c>
    </row>
    <row r="139" spans="10:47" x14ac:dyDescent="0.35">
      <c r="J139" s="86">
        <v>3609.4865923496554</v>
      </c>
      <c r="K139" s="47" t="s">
        <v>117</v>
      </c>
      <c r="AC139" s="86">
        <v>5057.4307659793676</v>
      </c>
      <c r="AD139" s="47" t="s">
        <v>117</v>
      </c>
      <c r="AT139" s="86">
        <v>3339.1000952271615</v>
      </c>
      <c r="AU139" s="47" t="s">
        <v>117</v>
      </c>
    </row>
    <row r="140" spans="10:47" x14ac:dyDescent="0.35">
      <c r="J140" s="86">
        <v>7643.9769440609343</v>
      </c>
      <c r="K140" s="47" t="s">
        <v>117</v>
      </c>
      <c r="AC140" s="86">
        <v>3541.815210155858</v>
      </c>
      <c r="AD140" s="47" t="s">
        <v>117</v>
      </c>
      <c r="AT140" s="86">
        <v>8397.5849095672693</v>
      </c>
      <c r="AU140" s="47" t="s">
        <v>117</v>
      </c>
    </row>
    <row r="141" spans="10:47" x14ac:dyDescent="0.35">
      <c r="J141" s="86">
        <v>8203.3035348856065</v>
      </c>
      <c r="K141" s="47" t="s">
        <v>117</v>
      </c>
      <c r="AC141" s="86">
        <v>3080.8640416570915</v>
      </c>
      <c r="AD141" s="47" t="s">
        <v>117</v>
      </c>
      <c r="AT141" s="86">
        <v>4526.2016263740015</v>
      </c>
      <c r="AU141" s="47" t="s">
        <v>117</v>
      </c>
    </row>
    <row r="142" spans="10:47" x14ac:dyDescent="0.35">
      <c r="J142" s="86">
        <v>4937.6340255865043</v>
      </c>
      <c r="K142" s="47" t="s">
        <v>117</v>
      </c>
      <c r="AC142" s="86">
        <v>2238.4345800342949</v>
      </c>
      <c r="AD142" s="47" t="s">
        <v>117</v>
      </c>
      <c r="AT142" s="86">
        <v>7093.4057508109026</v>
      </c>
      <c r="AU142" s="47" t="s">
        <v>117</v>
      </c>
    </row>
    <row r="143" spans="10:47" x14ac:dyDescent="0.35">
      <c r="J143" s="86">
        <v>2730.6092780470699</v>
      </c>
      <c r="K143" s="47" t="s">
        <v>117</v>
      </c>
      <c r="AC143" s="86">
        <v>6197.1401440650889</v>
      </c>
      <c r="AD143" s="47" t="s">
        <v>117</v>
      </c>
      <c r="AT143" s="86">
        <v>6948.709689366653</v>
      </c>
      <c r="AU143" s="47" t="s">
        <v>117</v>
      </c>
    </row>
    <row r="144" spans="10:47" x14ac:dyDescent="0.35">
      <c r="J144" s="86">
        <v>803.53647846983108</v>
      </c>
      <c r="K144" s="47" t="s">
        <v>117</v>
      </c>
      <c r="AC144" s="86">
        <v>5614.5326821002627</v>
      </c>
      <c r="AD144" s="47" t="s">
        <v>117</v>
      </c>
      <c r="AT144" s="86">
        <v>5379.0036807405168</v>
      </c>
      <c r="AU144" s="47" t="s">
        <v>117</v>
      </c>
    </row>
    <row r="145" spans="10:47" x14ac:dyDescent="0.35">
      <c r="J145" s="86">
        <v>1816.6716198789002</v>
      </c>
      <c r="K145" s="47" t="s">
        <v>117</v>
      </c>
      <c r="AC145" s="86">
        <v>3783.2356168382257</v>
      </c>
      <c r="AD145" s="47" t="s">
        <v>117</v>
      </c>
      <c r="AT145" s="86">
        <v>4582.2118910909203</v>
      </c>
      <c r="AU145" s="47" t="s">
        <v>117</v>
      </c>
    </row>
    <row r="146" spans="10:47" x14ac:dyDescent="0.35">
      <c r="J146" s="86">
        <v>886.65281907818098</v>
      </c>
      <c r="K146" s="47" t="s">
        <v>117</v>
      </c>
      <c r="AC146" s="86">
        <v>5458.596376384502</v>
      </c>
      <c r="AD146" s="47" t="s">
        <v>117</v>
      </c>
      <c r="AT146" s="86">
        <v>15108.427301466962</v>
      </c>
      <c r="AU146" s="47" t="s">
        <v>117</v>
      </c>
    </row>
    <row r="147" spans="10:47" x14ac:dyDescent="0.35">
      <c r="J147" s="86">
        <v>616.60585512265948</v>
      </c>
      <c r="K147" s="47" t="s">
        <v>117</v>
      </c>
      <c r="AC147" s="86">
        <v>2281.1286964194869</v>
      </c>
      <c r="AD147" s="47" t="s">
        <v>117</v>
      </c>
      <c r="AT147" s="86">
        <v>7375.8686859291356</v>
      </c>
      <c r="AU147" s="47" t="s">
        <v>117</v>
      </c>
    </row>
    <row r="148" spans="10:47" x14ac:dyDescent="0.35">
      <c r="J148" s="86">
        <v>1341.6704863458203</v>
      </c>
      <c r="K148" s="47" t="s">
        <v>117</v>
      </c>
      <c r="AC148" s="86">
        <v>4824.5849714229853</v>
      </c>
      <c r="AD148" s="47" t="s">
        <v>117</v>
      </c>
      <c r="AT148" s="86">
        <v>5420.1710502371943</v>
      </c>
      <c r="AU148" s="47" t="s">
        <v>117</v>
      </c>
    </row>
    <row r="149" spans="10:47" x14ac:dyDescent="0.35">
      <c r="J149" s="86">
        <v>221.94154570428941</v>
      </c>
      <c r="K149" s="47" t="s">
        <v>117</v>
      </c>
      <c r="AC149" s="86">
        <v>9515.8103632040311</v>
      </c>
      <c r="AD149" s="47" t="s">
        <v>117</v>
      </c>
      <c r="AT149" s="86">
        <v>7483.5042910936527</v>
      </c>
      <c r="AU149" s="47" t="s">
        <v>117</v>
      </c>
    </row>
    <row r="150" spans="10:47" x14ac:dyDescent="0.35">
      <c r="J150" s="86">
        <v>2176.7305079809003</v>
      </c>
      <c r="K150" s="47" t="s">
        <v>117</v>
      </c>
      <c r="AC150" s="86">
        <v>2090.8305980972928</v>
      </c>
      <c r="AD150" s="47" t="s">
        <v>117</v>
      </c>
      <c r="AT150" s="86">
        <v>10528.551072966402</v>
      </c>
      <c r="AU150" s="47" t="s">
        <v>117</v>
      </c>
    </row>
    <row r="151" spans="10:47" x14ac:dyDescent="0.35">
      <c r="J151" s="86">
        <v>5161.0453852557839</v>
      </c>
      <c r="K151" s="47" t="s">
        <v>117</v>
      </c>
      <c r="AC151" s="86">
        <v>2306.8055250294492</v>
      </c>
      <c r="AD151" s="47" t="s">
        <v>117</v>
      </c>
      <c r="AT151" s="86">
        <v>10171.287675768162</v>
      </c>
      <c r="AU151" s="47" t="s">
        <v>117</v>
      </c>
    </row>
    <row r="152" spans="10:47" x14ac:dyDescent="0.35">
      <c r="J152" s="86">
        <v>1017.9133237863869</v>
      </c>
      <c r="K152" s="47" t="s">
        <v>117</v>
      </c>
      <c r="AC152" s="86">
        <v>4291.6816250996017</v>
      </c>
      <c r="AD152" s="47" t="s">
        <v>117</v>
      </c>
      <c r="AT152" s="86">
        <v>4269.2346492543338</v>
      </c>
      <c r="AU152" s="47" t="s">
        <v>117</v>
      </c>
    </row>
    <row r="153" spans="10:47" x14ac:dyDescent="0.35">
      <c r="J153" s="86">
        <v>-305.75695048591524</v>
      </c>
      <c r="K153" s="47" t="s">
        <v>117</v>
      </c>
      <c r="AC153" s="86">
        <v>3227.3122333081228</v>
      </c>
      <c r="AD153" s="47" t="s">
        <v>117</v>
      </c>
      <c r="AT153" s="86">
        <v>2144.2509624268887</v>
      </c>
      <c r="AU153" s="47" t="s">
        <v>117</v>
      </c>
    </row>
    <row r="154" spans="10:47" x14ac:dyDescent="0.35">
      <c r="J154" s="86">
        <v>1830.9647501688746</v>
      </c>
      <c r="K154" s="47" t="s">
        <v>117</v>
      </c>
      <c r="AC154" s="86">
        <v>5172.7169302855</v>
      </c>
      <c r="AD154" s="47" t="s">
        <v>117</v>
      </c>
      <c r="AT154" s="86">
        <v>1114.8203947808429</v>
      </c>
      <c r="AU154" s="47" t="s">
        <v>117</v>
      </c>
    </row>
    <row r="155" spans="10:47" x14ac:dyDescent="0.35">
      <c r="J155" s="86">
        <v>6798.1373738056591</v>
      </c>
      <c r="K155" s="47" t="s">
        <v>117</v>
      </c>
      <c r="AC155" s="86">
        <v>8731.7290631170108</v>
      </c>
      <c r="AD155" s="47" t="s">
        <v>117</v>
      </c>
      <c r="AT155" s="86">
        <v>9604.2290841522772</v>
      </c>
      <c r="AU155" s="47" t="s">
        <v>117</v>
      </c>
    </row>
    <row r="156" spans="10:47" x14ac:dyDescent="0.35">
      <c r="J156" s="86">
        <v>732.75873879123969</v>
      </c>
      <c r="K156" s="47" t="s">
        <v>117</v>
      </c>
      <c r="AC156" s="86">
        <v>1258.6142953049648</v>
      </c>
      <c r="AD156" s="47" t="s">
        <v>117</v>
      </c>
      <c r="AT156" s="86">
        <v>3631.6881138674021</v>
      </c>
      <c r="AU156" s="47" t="s">
        <v>117</v>
      </c>
    </row>
    <row r="157" spans="10:47" x14ac:dyDescent="0.35">
      <c r="J157" s="86">
        <v>5724.0496792448885</v>
      </c>
      <c r="K157" s="47" t="s">
        <v>117</v>
      </c>
      <c r="AC157" s="86">
        <v>4562.4551089344413</v>
      </c>
      <c r="AD157" s="47" t="s">
        <v>117</v>
      </c>
      <c r="AT157" s="86">
        <v>11305.193990912774</v>
      </c>
      <c r="AU157" s="47" t="s">
        <v>117</v>
      </c>
    </row>
    <row r="158" spans="10:47" x14ac:dyDescent="0.35">
      <c r="J158" s="86">
        <v>1276.8027938073765</v>
      </c>
      <c r="K158" s="47" t="s">
        <v>117</v>
      </c>
      <c r="AC158" s="86">
        <v>4238.9217173487805</v>
      </c>
      <c r="AD158" s="47" t="s">
        <v>117</v>
      </c>
      <c r="AT158" s="86">
        <v>8426.4986076659698</v>
      </c>
      <c r="AU158" s="47" t="s">
        <v>117</v>
      </c>
    </row>
    <row r="159" spans="10:47" x14ac:dyDescent="0.35">
      <c r="J159" s="86">
        <v>2702.2031123384827</v>
      </c>
      <c r="K159" s="47" t="s">
        <v>117</v>
      </c>
      <c r="AC159" s="86">
        <v>5172.6300319543971</v>
      </c>
      <c r="AD159" s="47" t="s">
        <v>117</v>
      </c>
      <c r="AT159" s="86">
        <v>9834.984580434284</v>
      </c>
      <c r="AU159" s="47" t="s">
        <v>117</v>
      </c>
    </row>
    <row r="160" spans="10:47" x14ac:dyDescent="0.35">
      <c r="J160" s="86">
        <v>1757.1604712645208</v>
      </c>
      <c r="K160" s="47" t="s">
        <v>117</v>
      </c>
      <c r="AC160" s="86">
        <v>1601.3147532644782</v>
      </c>
      <c r="AD160" s="47" t="s">
        <v>117</v>
      </c>
      <c r="AT160" s="86">
        <v>3294.252666608324</v>
      </c>
      <c r="AU160" s="47" t="s">
        <v>117</v>
      </c>
    </row>
    <row r="161" spans="10:47" x14ac:dyDescent="0.35">
      <c r="J161" s="86">
        <v>4841.5858532621469</v>
      </c>
      <c r="K161" s="47" t="s">
        <v>117</v>
      </c>
      <c r="AC161" s="86">
        <v>4133.5874879349312</v>
      </c>
      <c r="AD161" s="47" t="s">
        <v>117</v>
      </c>
      <c r="AT161" s="86">
        <v>10743.455713258038</v>
      </c>
      <c r="AU161" s="47" t="s">
        <v>117</v>
      </c>
    </row>
    <row r="162" spans="10:47" x14ac:dyDescent="0.35">
      <c r="J162" s="86">
        <v>3396.3811137307239</v>
      </c>
      <c r="K162" s="47" t="s">
        <v>117</v>
      </c>
      <c r="AC162" s="86">
        <v>4880.5900528548937</v>
      </c>
      <c r="AD162" s="47" t="s">
        <v>117</v>
      </c>
      <c r="AT162" s="86">
        <v>11528.92246899879</v>
      </c>
      <c r="AU162" s="47" t="s">
        <v>117</v>
      </c>
    </row>
    <row r="163" spans="10:47" x14ac:dyDescent="0.35">
      <c r="J163" s="86">
        <v>550.86950185256342</v>
      </c>
      <c r="K163" s="47" t="s">
        <v>117</v>
      </c>
      <c r="AC163" s="86">
        <v>6398.4895137694111</v>
      </c>
      <c r="AD163" s="47" t="s">
        <v>117</v>
      </c>
      <c r="AT163" s="86">
        <v>8742.640855743879</v>
      </c>
      <c r="AU163" s="47" t="s">
        <v>117</v>
      </c>
    </row>
    <row r="164" spans="10:47" x14ac:dyDescent="0.35">
      <c r="J164" s="86">
        <v>3427.1701305765491</v>
      </c>
      <c r="K164" s="47" t="s">
        <v>117</v>
      </c>
      <c r="AC164" s="86">
        <v>4663.7524103248015</v>
      </c>
      <c r="AD164" s="47" t="s">
        <v>117</v>
      </c>
      <c r="AT164" s="86">
        <v>-932.26951481637593</v>
      </c>
      <c r="AU164" s="47" t="s">
        <v>117</v>
      </c>
    </row>
    <row r="165" spans="10:47" x14ac:dyDescent="0.35">
      <c r="J165" s="86">
        <v>3786.5041640967302</v>
      </c>
      <c r="K165" s="47" t="s">
        <v>117</v>
      </c>
      <c r="AC165" s="86">
        <v>1983.3667052471244</v>
      </c>
      <c r="AD165" s="47" t="s">
        <v>117</v>
      </c>
      <c r="AT165" s="86">
        <v>5442.4462672916161</v>
      </c>
      <c r="AU165" s="47" t="s">
        <v>117</v>
      </c>
    </row>
    <row r="166" spans="10:47" x14ac:dyDescent="0.35">
      <c r="J166" s="86">
        <v>3753.546750782335</v>
      </c>
      <c r="K166" s="47" t="s">
        <v>117</v>
      </c>
      <c r="AC166" s="86">
        <v>3687.5580420383321</v>
      </c>
      <c r="AD166" s="47" t="s">
        <v>117</v>
      </c>
      <c r="AT166" s="86">
        <v>12982.235946188139</v>
      </c>
      <c r="AU166" s="47" t="s">
        <v>117</v>
      </c>
    </row>
    <row r="167" spans="10:47" x14ac:dyDescent="0.35">
      <c r="J167" s="86">
        <v>235.38416414768426</v>
      </c>
      <c r="K167" s="47" t="s">
        <v>117</v>
      </c>
      <c r="AC167" s="86">
        <v>6418.0359091942946</v>
      </c>
      <c r="AD167" s="47" t="s">
        <v>117</v>
      </c>
      <c r="AT167" s="86">
        <v>6091.170612066694</v>
      </c>
      <c r="AU167" s="47" t="s">
        <v>117</v>
      </c>
    </row>
    <row r="168" spans="10:47" x14ac:dyDescent="0.35">
      <c r="J168" s="86">
        <v>8053.0969561328857</v>
      </c>
      <c r="K168" s="47" t="s">
        <v>117</v>
      </c>
      <c r="AC168" s="86">
        <v>6470.0932098029234</v>
      </c>
      <c r="AD168" s="47" t="s">
        <v>117</v>
      </c>
      <c r="AT168" s="86">
        <v>13497.506134197365</v>
      </c>
      <c r="AU168" s="47" t="s">
        <v>117</v>
      </c>
    </row>
    <row r="169" spans="10:47" x14ac:dyDescent="0.35">
      <c r="J169" s="86">
        <v>7835.6733252171452</v>
      </c>
      <c r="K169" s="47" t="s">
        <v>117</v>
      </c>
      <c r="AC169" s="86">
        <v>3093.114078462846</v>
      </c>
      <c r="AD169" s="47" t="s">
        <v>117</v>
      </c>
      <c r="AT169" s="86">
        <v>5811.0145728638281</v>
      </c>
      <c r="AU169" s="47" t="s">
        <v>117</v>
      </c>
    </row>
    <row r="170" spans="10:47" x14ac:dyDescent="0.35">
      <c r="J170" s="86">
        <v>7138.4544501443834</v>
      </c>
      <c r="K170" s="47" t="s">
        <v>117</v>
      </c>
      <c r="AC170" s="86">
        <v>7366.6942847066803</v>
      </c>
      <c r="AD170" s="47" t="s">
        <v>117</v>
      </c>
      <c r="AT170" s="86">
        <v>4427.023996951476</v>
      </c>
      <c r="AU170" s="47" t="s">
        <v>117</v>
      </c>
    </row>
    <row r="171" spans="10:47" x14ac:dyDescent="0.35">
      <c r="J171" s="86">
        <v>1793.5736551091918</v>
      </c>
      <c r="K171" s="47" t="s">
        <v>117</v>
      </c>
      <c r="AC171" s="86">
        <v>8111.877244891898</v>
      </c>
      <c r="AD171" s="47" t="s">
        <v>117</v>
      </c>
      <c r="AT171" s="86">
        <v>11126.531014848937</v>
      </c>
      <c r="AU171" s="47" t="s">
        <v>117</v>
      </c>
    </row>
    <row r="172" spans="10:47" x14ac:dyDescent="0.35">
      <c r="J172" s="86">
        <v>5379.8753894221882</v>
      </c>
      <c r="K172" s="47" t="s">
        <v>117</v>
      </c>
      <c r="AC172" s="86">
        <v>8883.5310208753417</v>
      </c>
      <c r="AD172" s="47" t="s">
        <v>117</v>
      </c>
      <c r="AT172" s="86">
        <v>7007.8067067373913</v>
      </c>
      <c r="AU172" s="47" t="s">
        <v>117</v>
      </c>
    </row>
    <row r="173" spans="10:47" x14ac:dyDescent="0.35">
      <c r="J173" s="86">
        <v>838.57316754376393</v>
      </c>
      <c r="K173" s="47" t="s">
        <v>117</v>
      </c>
      <c r="AC173" s="86">
        <v>6957.6251749245539</v>
      </c>
      <c r="AD173" s="47" t="s">
        <v>117</v>
      </c>
      <c r="AT173" s="86">
        <v>13647.334926020925</v>
      </c>
      <c r="AU173" s="47" t="s">
        <v>117</v>
      </c>
    </row>
    <row r="174" spans="10:47" x14ac:dyDescent="0.35">
      <c r="J174" s="86">
        <v>6011.5308590741643</v>
      </c>
      <c r="K174" s="47" t="s">
        <v>117</v>
      </c>
      <c r="AC174" s="86">
        <v>7570.4093527039804</v>
      </c>
      <c r="AD174" s="47" t="s">
        <v>117</v>
      </c>
      <c r="AT174" s="86">
        <v>14299.290716914327</v>
      </c>
      <c r="AU174" s="47" t="s">
        <v>117</v>
      </c>
    </row>
    <row r="175" spans="10:47" x14ac:dyDescent="0.35">
      <c r="J175" s="86">
        <v>2034.1444286906847</v>
      </c>
      <c r="K175" s="47" t="s">
        <v>117</v>
      </c>
      <c r="AC175" s="86">
        <v>785.95188227961444</v>
      </c>
      <c r="AD175" s="47" t="s">
        <v>117</v>
      </c>
      <c r="AT175" s="86">
        <v>9533.0000143627985</v>
      </c>
      <c r="AU175" s="47" t="s">
        <v>117</v>
      </c>
    </row>
    <row r="176" spans="10:47" x14ac:dyDescent="0.35">
      <c r="J176" s="86">
        <v>6859.455769320226</v>
      </c>
      <c r="K176" s="47" t="s">
        <v>117</v>
      </c>
      <c r="AC176" s="86">
        <v>3495.4610717421019</v>
      </c>
      <c r="AD176" s="47" t="s">
        <v>117</v>
      </c>
      <c r="AT176" s="86">
        <v>9385.6181298994961</v>
      </c>
      <c r="AU176" s="47" t="s">
        <v>117</v>
      </c>
    </row>
    <row r="177" spans="10:47" x14ac:dyDescent="0.35">
      <c r="J177" s="86">
        <v>3612.5773482894956</v>
      </c>
      <c r="K177" s="47" t="s">
        <v>117</v>
      </c>
      <c r="AC177" s="86">
        <v>4956.513237926647</v>
      </c>
      <c r="AD177" s="47" t="s">
        <v>117</v>
      </c>
      <c r="AT177" s="86">
        <v>12638.375129123237</v>
      </c>
      <c r="AU177" s="47" t="s">
        <v>117</v>
      </c>
    </row>
    <row r="178" spans="10:47" x14ac:dyDescent="0.35">
      <c r="J178" s="86">
        <v>4674.5252566009767</v>
      </c>
      <c r="K178" s="47" t="s">
        <v>117</v>
      </c>
      <c r="AC178" s="86">
        <v>8980.0494093006564</v>
      </c>
      <c r="AD178" s="47" t="s">
        <v>117</v>
      </c>
      <c r="AT178" s="86">
        <v>14957.106173421158</v>
      </c>
      <c r="AU178" s="47" t="s">
        <v>118</v>
      </c>
    </row>
    <row r="179" spans="10:47" x14ac:dyDescent="0.35">
      <c r="J179" s="86">
        <v>1622.5892414924022</v>
      </c>
      <c r="K179" s="47" t="s">
        <v>117</v>
      </c>
      <c r="AC179" s="86">
        <v>4159.0259160011947</v>
      </c>
      <c r="AD179" s="47" t="s">
        <v>117</v>
      </c>
      <c r="AT179" s="86">
        <v>2160.4533571946513</v>
      </c>
      <c r="AU179" s="47" t="s">
        <v>117</v>
      </c>
    </row>
    <row r="180" spans="10:47" x14ac:dyDescent="0.35">
      <c r="J180" s="86">
        <v>3745.3415266342095</v>
      </c>
      <c r="K180" s="47" t="s">
        <v>117</v>
      </c>
      <c r="AC180" s="86">
        <v>9627.7937646820374</v>
      </c>
      <c r="AD180" s="47" t="s">
        <v>117</v>
      </c>
      <c r="AT180" s="86">
        <v>10313.431195638237</v>
      </c>
      <c r="AU180" s="47" t="s">
        <v>117</v>
      </c>
    </row>
    <row r="181" spans="10:47" x14ac:dyDescent="0.35">
      <c r="J181" s="86">
        <v>4016.9142506150533</v>
      </c>
      <c r="K181" s="47" t="s">
        <v>117</v>
      </c>
      <c r="AC181" s="86">
        <v>8616.4096042742185</v>
      </c>
      <c r="AD181" s="47" t="s">
        <v>117</v>
      </c>
      <c r="AT181" s="86">
        <v>12300.535845370456</v>
      </c>
      <c r="AU181" s="47" t="s">
        <v>117</v>
      </c>
    </row>
    <row r="182" spans="10:47" x14ac:dyDescent="0.35">
      <c r="J182" s="86">
        <v>2858.5277865041908</v>
      </c>
      <c r="K182" s="47" t="s">
        <v>117</v>
      </c>
      <c r="AC182" s="86">
        <v>4922.6955123106545</v>
      </c>
      <c r="AD182" s="47" t="s">
        <v>117</v>
      </c>
      <c r="AT182" s="86">
        <v>7569.3095905654482</v>
      </c>
      <c r="AU182" s="47" t="s">
        <v>117</v>
      </c>
    </row>
    <row r="183" spans="10:47" x14ac:dyDescent="0.35">
      <c r="J183" s="86">
        <v>4818.1331101541164</v>
      </c>
      <c r="K183" s="47" t="s">
        <v>117</v>
      </c>
      <c r="AC183" s="86">
        <v>2481.7371532394359</v>
      </c>
      <c r="AD183" s="47" t="s">
        <v>117</v>
      </c>
      <c r="AT183" s="86">
        <v>6750.8784799182304</v>
      </c>
      <c r="AU183" s="47" t="s">
        <v>117</v>
      </c>
    </row>
    <row r="184" spans="10:47" x14ac:dyDescent="0.35">
      <c r="J184" s="86">
        <v>2399.6351273771561</v>
      </c>
      <c r="K184" s="47" t="s">
        <v>117</v>
      </c>
      <c r="AC184" s="86">
        <v>3426.4944395029415</v>
      </c>
      <c r="AD184" s="47" t="s">
        <v>117</v>
      </c>
      <c r="AT184" s="86">
        <v>5226.3182208171584</v>
      </c>
      <c r="AU184" s="47" t="s">
        <v>117</v>
      </c>
    </row>
    <row r="185" spans="10:47" x14ac:dyDescent="0.35">
      <c r="J185" s="86">
        <v>5597.0091851886164</v>
      </c>
      <c r="K185" s="47" t="s">
        <v>117</v>
      </c>
      <c r="AC185" s="86">
        <v>1967.3846540160207</v>
      </c>
      <c r="AD185" s="47" t="s">
        <v>117</v>
      </c>
      <c r="AT185" s="86">
        <v>12012.381326953751</v>
      </c>
      <c r="AU185" s="47" t="s">
        <v>117</v>
      </c>
    </row>
    <row r="186" spans="10:47" x14ac:dyDescent="0.35">
      <c r="J186" s="86">
        <v>7280.7608514473577</v>
      </c>
      <c r="K186" s="47" t="s">
        <v>117</v>
      </c>
      <c r="AC186" s="86">
        <v>9196.015671847159</v>
      </c>
      <c r="AD186" s="47" t="s">
        <v>117</v>
      </c>
      <c r="AT186" s="86">
        <v>8469.9535103515518</v>
      </c>
      <c r="AU186" s="47" t="s">
        <v>117</v>
      </c>
    </row>
    <row r="187" spans="10:47" x14ac:dyDescent="0.35">
      <c r="J187" s="86">
        <v>1619.9768312707977</v>
      </c>
      <c r="K187" s="47" t="s">
        <v>117</v>
      </c>
      <c r="AC187" s="86">
        <v>-511.4891908827974</v>
      </c>
      <c r="AD187" s="47" t="s">
        <v>117</v>
      </c>
      <c r="AT187" s="86">
        <v>7476.8847405474116</v>
      </c>
      <c r="AU187" s="47" t="s">
        <v>117</v>
      </c>
    </row>
    <row r="188" spans="10:47" x14ac:dyDescent="0.35">
      <c r="J188" s="86">
        <v>1277.6110517284924</v>
      </c>
      <c r="K188" s="47" t="s">
        <v>117</v>
      </c>
      <c r="AC188" s="86">
        <v>5342.2034560274906</v>
      </c>
      <c r="AD188" s="47" t="s">
        <v>117</v>
      </c>
      <c r="AT188" s="86">
        <v>7708.1574969718749</v>
      </c>
      <c r="AU188" s="47" t="s">
        <v>117</v>
      </c>
    </row>
    <row r="189" spans="10:47" x14ac:dyDescent="0.35">
      <c r="J189" s="86">
        <v>1136.3327038627199</v>
      </c>
      <c r="K189" s="47" t="s">
        <v>117</v>
      </c>
      <c r="AC189" s="86">
        <v>5889.5480196854223</v>
      </c>
      <c r="AD189" s="47" t="s">
        <v>117</v>
      </c>
      <c r="AT189" s="86">
        <v>1611.6523928653548</v>
      </c>
      <c r="AU189" s="47" t="s">
        <v>117</v>
      </c>
    </row>
    <row r="190" spans="10:47" x14ac:dyDescent="0.35">
      <c r="J190" s="86">
        <v>7239.0940886140379</v>
      </c>
      <c r="K190" s="47" t="s">
        <v>117</v>
      </c>
      <c r="AC190" s="86">
        <v>7658.9927260833956</v>
      </c>
      <c r="AD190" s="47" t="s">
        <v>117</v>
      </c>
      <c r="AT190" s="86">
        <v>14736.452465963845</v>
      </c>
      <c r="AU190" s="47" t="s">
        <v>117</v>
      </c>
    </row>
    <row r="191" spans="10:47" x14ac:dyDescent="0.35">
      <c r="J191" s="86">
        <v>6082.858934560978</v>
      </c>
      <c r="K191" s="47" t="s">
        <v>117</v>
      </c>
      <c r="AC191" s="86">
        <v>5233.6474443971074</v>
      </c>
      <c r="AD191" s="47" t="s">
        <v>117</v>
      </c>
      <c r="AT191" s="86">
        <v>8756.4434724897528</v>
      </c>
      <c r="AU191" s="47" t="s">
        <v>117</v>
      </c>
    </row>
    <row r="192" spans="10:47" x14ac:dyDescent="0.35">
      <c r="J192" s="86">
        <v>5191.2772601648085</v>
      </c>
      <c r="K192" s="47" t="s">
        <v>117</v>
      </c>
      <c r="AC192" s="86">
        <v>4749.0927343562735</v>
      </c>
      <c r="AD192" s="47" t="s">
        <v>117</v>
      </c>
      <c r="AT192" s="86">
        <v>11661.554305598012</v>
      </c>
      <c r="AU192" s="47" t="s">
        <v>117</v>
      </c>
    </row>
    <row r="193" spans="10:47" x14ac:dyDescent="0.35">
      <c r="J193" s="86">
        <v>5882.6710423890063</v>
      </c>
      <c r="K193" s="47" t="s">
        <v>117</v>
      </c>
      <c r="AC193" s="86">
        <v>7049.0534725351663</v>
      </c>
      <c r="AD193" s="47" t="s">
        <v>117</v>
      </c>
      <c r="AT193" s="86">
        <v>11222.408480010996</v>
      </c>
      <c r="AU193" s="47" t="s">
        <v>117</v>
      </c>
    </row>
    <row r="194" spans="10:47" x14ac:dyDescent="0.35">
      <c r="J194" s="86">
        <v>1053.5048222300097</v>
      </c>
      <c r="K194" s="47" t="s">
        <v>117</v>
      </c>
      <c r="AC194" s="86">
        <v>6161.2992338846452</v>
      </c>
      <c r="AD194" s="47" t="s">
        <v>117</v>
      </c>
      <c r="AT194" s="86">
        <v>1188.2455588160308</v>
      </c>
      <c r="AU194" s="47" t="s">
        <v>117</v>
      </c>
    </row>
    <row r="195" spans="10:47" x14ac:dyDescent="0.35">
      <c r="J195" s="86">
        <v>5079.0912927197505</v>
      </c>
      <c r="K195" s="47" t="s">
        <v>117</v>
      </c>
      <c r="AC195" s="86">
        <v>9200.4975291336195</v>
      </c>
      <c r="AD195" s="47" t="s">
        <v>117</v>
      </c>
      <c r="AT195" s="86">
        <v>6164.3637722070162</v>
      </c>
      <c r="AU195" s="47" t="s">
        <v>117</v>
      </c>
    </row>
    <row r="196" spans="10:47" x14ac:dyDescent="0.35">
      <c r="J196" s="86">
        <v>2280.7067868522313</v>
      </c>
      <c r="K196" s="47" t="s">
        <v>117</v>
      </c>
      <c r="AC196" s="86">
        <v>6935.8471338266481</v>
      </c>
      <c r="AD196" s="47" t="s">
        <v>117</v>
      </c>
      <c r="AT196" s="86">
        <v>9607.2898519262908</v>
      </c>
      <c r="AU196" s="47" t="s">
        <v>117</v>
      </c>
    </row>
    <row r="197" spans="10:47" x14ac:dyDescent="0.35">
      <c r="J197" s="86">
        <v>1805.9510580460048</v>
      </c>
      <c r="K197" s="47" t="s">
        <v>117</v>
      </c>
      <c r="AC197" s="86">
        <v>3334.7061630574631</v>
      </c>
      <c r="AD197" s="47" t="s">
        <v>117</v>
      </c>
      <c r="AT197" s="86">
        <v>12370.951556879671</v>
      </c>
      <c r="AU197" s="47" t="s">
        <v>117</v>
      </c>
    </row>
    <row r="198" spans="10:47" x14ac:dyDescent="0.35">
      <c r="J198" s="86">
        <v>5589.6376280467302</v>
      </c>
      <c r="K198" s="47" t="s">
        <v>117</v>
      </c>
      <c r="AC198" s="86">
        <v>1749.750035046839</v>
      </c>
      <c r="AD198" s="47" t="s">
        <v>117</v>
      </c>
      <c r="AT198" s="86">
        <v>11460.106115155322</v>
      </c>
      <c r="AU198" s="47" t="s">
        <v>117</v>
      </c>
    </row>
    <row r="199" spans="10:47" x14ac:dyDescent="0.35">
      <c r="J199" s="86">
        <v>6692.2196721629862</v>
      </c>
      <c r="K199" s="47" t="s">
        <v>117</v>
      </c>
      <c r="AC199" s="86">
        <v>3820.2511186278066</v>
      </c>
      <c r="AD199" s="47" t="s">
        <v>117</v>
      </c>
      <c r="AT199" s="86">
        <v>7784.8704374878671</v>
      </c>
      <c r="AU199" s="47" t="s">
        <v>117</v>
      </c>
    </row>
    <row r="200" spans="10:47" x14ac:dyDescent="0.35">
      <c r="J200" s="86">
        <v>7063.2826353260161</v>
      </c>
      <c r="K200" s="47" t="s">
        <v>117</v>
      </c>
      <c r="AC200" s="86">
        <v>3644.5619938802975</v>
      </c>
      <c r="AD200" s="47" t="s">
        <v>117</v>
      </c>
      <c r="AT200" s="86">
        <v>2158.0874549781652</v>
      </c>
      <c r="AU200" s="47" t="s">
        <v>117</v>
      </c>
    </row>
    <row r="201" spans="10:47" x14ac:dyDescent="0.35">
      <c r="J201" s="86">
        <v>7533.3962598485459</v>
      </c>
      <c r="K201" s="47" t="s">
        <v>117</v>
      </c>
      <c r="AC201" s="86">
        <v>1260.3562416872301</v>
      </c>
      <c r="AD201" s="47" t="s">
        <v>117</v>
      </c>
      <c r="AT201" s="86">
        <v>5219.9339559807704</v>
      </c>
      <c r="AU201" s="47" t="s">
        <v>117</v>
      </c>
    </row>
    <row r="202" spans="10:47" x14ac:dyDescent="0.35">
      <c r="J202" s="86">
        <v>3910.9219005036598</v>
      </c>
      <c r="K202" s="47" t="s">
        <v>117</v>
      </c>
      <c r="AC202" s="86">
        <v>2966.3905224006876</v>
      </c>
      <c r="AD202" s="47" t="s">
        <v>117</v>
      </c>
      <c r="AT202" s="86">
        <v>4360.2499411498775</v>
      </c>
      <c r="AU202" s="47" t="s">
        <v>117</v>
      </c>
    </row>
    <row r="203" spans="10:47" x14ac:dyDescent="0.35">
      <c r="J203" s="86">
        <v>2482.7440643800492</v>
      </c>
      <c r="K203" s="47" t="s">
        <v>117</v>
      </c>
      <c r="AC203" s="86">
        <v>4156.3305129498494</v>
      </c>
      <c r="AD203" s="47" t="s">
        <v>117</v>
      </c>
      <c r="AT203" s="86">
        <v>12357.054490352943</v>
      </c>
      <c r="AU203" s="47" t="s">
        <v>117</v>
      </c>
    </row>
    <row r="204" spans="10:47" x14ac:dyDescent="0.35">
      <c r="J204" s="86">
        <v>3193.6088830392828</v>
      </c>
      <c r="K204" s="47" t="s">
        <v>117</v>
      </c>
      <c r="AC204" s="86">
        <v>2766.7725306094799</v>
      </c>
      <c r="AD204" s="47" t="s">
        <v>117</v>
      </c>
      <c r="AT204" s="86">
        <v>-343.31922995406671</v>
      </c>
      <c r="AU204" s="47" t="s">
        <v>117</v>
      </c>
    </row>
    <row r="205" spans="10:47" x14ac:dyDescent="0.35">
      <c r="J205" s="86">
        <v>3069.7642387096466</v>
      </c>
      <c r="K205" s="47" t="s">
        <v>117</v>
      </c>
      <c r="AC205" s="86">
        <v>7945.2056396958669</v>
      </c>
      <c r="AD205" s="47" t="s">
        <v>117</v>
      </c>
      <c r="AT205" s="86">
        <v>12381.96675768446</v>
      </c>
      <c r="AU205" s="47" t="s">
        <v>117</v>
      </c>
    </row>
    <row r="206" spans="10:47" x14ac:dyDescent="0.35">
      <c r="J206" s="86">
        <v>3416.9090098261954</v>
      </c>
      <c r="K206" s="47" t="s">
        <v>117</v>
      </c>
      <c r="AC206" s="86">
        <v>2667.2236468933979</v>
      </c>
      <c r="AD206" s="47" t="s">
        <v>117</v>
      </c>
      <c r="AT206" s="86">
        <v>7796.0544356334431</v>
      </c>
      <c r="AU206" s="47" t="s">
        <v>117</v>
      </c>
    </row>
    <row r="207" spans="10:47" x14ac:dyDescent="0.35">
      <c r="J207" s="86">
        <v>7362.0178220557782</v>
      </c>
      <c r="K207" s="47" t="s">
        <v>117</v>
      </c>
      <c r="AC207" s="86">
        <v>3160.2920600945599</v>
      </c>
      <c r="AD207" s="47" t="s">
        <v>117</v>
      </c>
      <c r="AT207" s="86">
        <v>3122.1570039892526</v>
      </c>
      <c r="AU207" s="47" t="s">
        <v>117</v>
      </c>
    </row>
    <row r="208" spans="10:47" x14ac:dyDescent="0.35">
      <c r="J208" s="86">
        <v>4302.0244588100668</v>
      </c>
      <c r="K208" s="47" t="s">
        <v>117</v>
      </c>
      <c r="AC208" s="86">
        <v>4399.9769342940081</v>
      </c>
      <c r="AD208" s="47" t="s">
        <v>117</v>
      </c>
      <c r="AT208" s="86">
        <v>12024.319467748803</v>
      </c>
      <c r="AU208" s="47" t="s">
        <v>117</v>
      </c>
    </row>
    <row r="209" spans="10:47" x14ac:dyDescent="0.35">
      <c r="J209" s="86">
        <v>2895.3928648075607</v>
      </c>
      <c r="K209" s="47" t="s">
        <v>117</v>
      </c>
      <c r="AC209" s="86">
        <v>4404.5401693646663</v>
      </c>
      <c r="AD209" s="47" t="s">
        <v>117</v>
      </c>
      <c r="AT209" s="86">
        <v>7623.2299815466231</v>
      </c>
      <c r="AU209" s="47" t="s">
        <v>117</v>
      </c>
    </row>
    <row r="210" spans="10:47" x14ac:dyDescent="0.35">
      <c r="J210" s="86">
        <v>751.5728917227168</v>
      </c>
      <c r="K210" s="47" t="s">
        <v>117</v>
      </c>
      <c r="AC210" s="86">
        <v>4361.0738259528534</v>
      </c>
      <c r="AD210" s="47" t="s">
        <v>117</v>
      </c>
      <c r="AT210" s="86">
        <v>13201.421998849457</v>
      </c>
      <c r="AU210" s="47" t="s">
        <v>117</v>
      </c>
    </row>
    <row r="211" spans="10:47" x14ac:dyDescent="0.35">
      <c r="J211" s="86">
        <v>2624.5793492503954</v>
      </c>
      <c r="K211" s="47" t="s">
        <v>117</v>
      </c>
      <c r="AC211" s="86">
        <v>6456.4306451700049</v>
      </c>
      <c r="AD211" s="47" t="s">
        <v>117</v>
      </c>
      <c r="AT211" s="86">
        <v>10949.400199157537</v>
      </c>
      <c r="AU211" s="47" t="s">
        <v>117</v>
      </c>
    </row>
    <row r="212" spans="10:47" x14ac:dyDescent="0.35">
      <c r="J212" s="86">
        <v>7712.7452355976393</v>
      </c>
      <c r="K212" s="47" t="s">
        <v>118</v>
      </c>
      <c r="AC212" s="86">
        <v>3614.1862188555651</v>
      </c>
      <c r="AD212" s="47" t="s">
        <v>117</v>
      </c>
      <c r="AT212" s="86">
        <v>13401.673147923942</v>
      </c>
      <c r="AU212" s="47" t="s">
        <v>118</v>
      </c>
    </row>
    <row r="213" spans="10:47" x14ac:dyDescent="0.35">
      <c r="J213" s="86">
        <v>8124.3303909066053</v>
      </c>
      <c r="K213" s="47" t="s">
        <v>117</v>
      </c>
      <c r="AC213" s="86">
        <v>6509.9554252503631</v>
      </c>
      <c r="AD213" s="47" t="s">
        <v>117</v>
      </c>
      <c r="AT213" s="86">
        <v>4738.6692320383427</v>
      </c>
      <c r="AU213" s="47" t="s">
        <v>117</v>
      </c>
    </row>
    <row r="214" spans="10:47" x14ac:dyDescent="0.35">
      <c r="J214" s="86">
        <v>7891.1039977041291</v>
      </c>
      <c r="K214" s="47" t="s">
        <v>117</v>
      </c>
      <c r="AC214" s="86">
        <v>9210.0959453746691</v>
      </c>
      <c r="AD214" s="47" t="s">
        <v>117</v>
      </c>
      <c r="AT214" s="86">
        <v>7067.6061287842476</v>
      </c>
      <c r="AU214" s="47" t="s">
        <v>117</v>
      </c>
    </row>
    <row r="215" spans="10:47" x14ac:dyDescent="0.35">
      <c r="J215" s="86">
        <v>-324.32077114516392</v>
      </c>
      <c r="K215" s="47" t="s">
        <v>117</v>
      </c>
      <c r="AC215" s="86">
        <v>7652.2476319626476</v>
      </c>
      <c r="AD215" s="47" t="s">
        <v>117</v>
      </c>
      <c r="AT215" s="86">
        <v>10184.879926183463</v>
      </c>
      <c r="AU215" s="47" t="s">
        <v>117</v>
      </c>
    </row>
    <row r="216" spans="10:47" x14ac:dyDescent="0.35">
      <c r="J216" s="86">
        <v>1701.0995064914091</v>
      </c>
      <c r="K216" s="47" t="s">
        <v>117</v>
      </c>
      <c r="AC216" s="86">
        <v>1195.814305108082</v>
      </c>
      <c r="AD216" s="47" t="s">
        <v>117</v>
      </c>
      <c r="AT216" s="86">
        <v>4837.7197180348221</v>
      </c>
      <c r="AU216" s="47" t="s">
        <v>117</v>
      </c>
    </row>
    <row r="217" spans="10:47" x14ac:dyDescent="0.35">
      <c r="J217" s="86">
        <v>5938.7674183960553</v>
      </c>
      <c r="K217" s="47" t="s">
        <v>117</v>
      </c>
      <c r="AC217" s="86">
        <v>3765.1378818635412</v>
      </c>
      <c r="AD217" s="47" t="s">
        <v>117</v>
      </c>
      <c r="AT217" s="86">
        <v>16283.834534504569</v>
      </c>
      <c r="AU217" s="47" t="s">
        <v>118</v>
      </c>
    </row>
    <row r="218" spans="10:47" x14ac:dyDescent="0.35">
      <c r="J218" s="86">
        <v>-812.14567496821132</v>
      </c>
      <c r="K218" s="47" t="s">
        <v>117</v>
      </c>
      <c r="AC218" s="86">
        <v>5129.5625976434831</v>
      </c>
      <c r="AD218" s="47" t="s">
        <v>117</v>
      </c>
      <c r="AT218" s="86">
        <v>1680.2438867807768</v>
      </c>
      <c r="AU218" s="47" t="s">
        <v>117</v>
      </c>
    </row>
    <row r="219" spans="10:47" x14ac:dyDescent="0.35">
      <c r="J219" s="86">
        <v>2565.1691778488512</v>
      </c>
      <c r="K219" s="47" t="s">
        <v>117</v>
      </c>
      <c r="AC219" s="86">
        <v>4816.3195750646291</v>
      </c>
      <c r="AD219" s="47" t="s">
        <v>117</v>
      </c>
      <c r="AT219" s="86">
        <v>11558.986485804848</v>
      </c>
      <c r="AU219" s="47" t="s">
        <v>117</v>
      </c>
    </row>
    <row r="220" spans="10:47" x14ac:dyDescent="0.35">
      <c r="J220" s="86">
        <v>5720.0737961985697</v>
      </c>
      <c r="K220" s="47" t="s">
        <v>117</v>
      </c>
      <c r="AC220" s="86">
        <v>7186.5654444226293</v>
      </c>
      <c r="AD220" s="47" t="s">
        <v>117</v>
      </c>
      <c r="AT220" s="86">
        <v>10752.296102381501</v>
      </c>
      <c r="AU220" s="47" t="s">
        <v>117</v>
      </c>
    </row>
    <row r="221" spans="10:47" x14ac:dyDescent="0.35">
      <c r="J221" s="86">
        <v>3029.3680808393128</v>
      </c>
      <c r="K221" s="47" t="s">
        <v>117</v>
      </c>
      <c r="AC221" s="86">
        <v>9758.0219811657189</v>
      </c>
      <c r="AD221" s="47" t="s">
        <v>118</v>
      </c>
      <c r="AT221" s="86">
        <v>9935.4019064996028</v>
      </c>
      <c r="AU221" s="47" t="s">
        <v>117</v>
      </c>
    </row>
    <row r="222" spans="10:47" x14ac:dyDescent="0.35">
      <c r="J222" s="86">
        <v>6408.2079418148332</v>
      </c>
      <c r="K222" s="47" t="s">
        <v>117</v>
      </c>
      <c r="AC222" s="86">
        <v>5155.196866862686</v>
      </c>
      <c r="AD222" s="47" t="s">
        <v>117</v>
      </c>
      <c r="AT222" s="86">
        <v>7116.077030365167</v>
      </c>
      <c r="AU222" s="47" t="s">
        <v>117</v>
      </c>
    </row>
    <row r="223" spans="10:47" x14ac:dyDescent="0.35">
      <c r="J223" s="86">
        <v>1991.5755714266591</v>
      </c>
      <c r="K223" s="47" t="s">
        <v>117</v>
      </c>
      <c r="AC223" s="86">
        <v>7439.5354109058107</v>
      </c>
      <c r="AD223" s="47" t="s">
        <v>117</v>
      </c>
      <c r="AT223" s="86">
        <v>6401.9929273134549</v>
      </c>
      <c r="AU223" s="47" t="s">
        <v>117</v>
      </c>
    </row>
    <row r="224" spans="10:47" x14ac:dyDescent="0.35">
      <c r="J224" s="86">
        <v>4524.7748810963512</v>
      </c>
      <c r="K224" s="47" t="s">
        <v>117</v>
      </c>
      <c r="AC224" s="86">
        <v>-534.86910440729594</v>
      </c>
      <c r="AD224" s="47" t="s">
        <v>117</v>
      </c>
      <c r="AT224" s="86">
        <v>5053.3790823296495</v>
      </c>
      <c r="AU224" s="47" t="s">
        <v>117</v>
      </c>
    </row>
    <row r="225" spans="10:47" x14ac:dyDescent="0.35">
      <c r="J225" s="86">
        <v>3105.6855932027484</v>
      </c>
      <c r="K225" s="47" t="s">
        <v>117</v>
      </c>
      <c r="AC225" s="86">
        <v>8197.119900377158</v>
      </c>
      <c r="AD225" s="47" t="s">
        <v>117</v>
      </c>
      <c r="AT225" s="86">
        <v>3132.0707013113984</v>
      </c>
      <c r="AU225" s="47" t="s">
        <v>117</v>
      </c>
    </row>
    <row r="226" spans="10:47" x14ac:dyDescent="0.35">
      <c r="J226" s="86">
        <v>2401.3896840990292</v>
      </c>
      <c r="K226" s="47" t="s">
        <v>117</v>
      </c>
      <c r="AC226" s="86">
        <v>5084.1421236696633</v>
      </c>
      <c r="AD226" s="47" t="s">
        <v>117</v>
      </c>
      <c r="AT226" s="86">
        <v>6794.6256961005474</v>
      </c>
      <c r="AU226" s="47" t="s">
        <v>117</v>
      </c>
    </row>
    <row r="227" spans="10:47" x14ac:dyDescent="0.35">
      <c r="J227" s="86">
        <v>6204.9199256622114</v>
      </c>
      <c r="K227" s="47" t="s">
        <v>117</v>
      </c>
      <c r="AC227" s="86">
        <v>3283.3132728997316</v>
      </c>
      <c r="AD227" s="47" t="s">
        <v>117</v>
      </c>
      <c r="AT227" s="86">
        <v>7236.0552856146387</v>
      </c>
      <c r="AU227" s="47" t="s">
        <v>117</v>
      </c>
    </row>
    <row r="228" spans="10:47" x14ac:dyDescent="0.35">
      <c r="J228" s="86">
        <v>2383.298095142346</v>
      </c>
      <c r="K228" s="47" t="s">
        <v>117</v>
      </c>
      <c r="AC228" s="86">
        <v>6623.2216565483686</v>
      </c>
      <c r="AD228" s="47" t="s">
        <v>117</v>
      </c>
      <c r="AT228" s="86">
        <v>7761.3656462085646</v>
      </c>
      <c r="AU228" s="47" t="s">
        <v>117</v>
      </c>
    </row>
    <row r="229" spans="10:47" x14ac:dyDescent="0.35">
      <c r="J229" s="86">
        <v>1464.3639109139463</v>
      </c>
      <c r="K229" s="47" t="s">
        <v>117</v>
      </c>
      <c r="AC229" s="86">
        <v>6866.4559832887508</v>
      </c>
      <c r="AD229" s="47" t="s">
        <v>117</v>
      </c>
      <c r="AT229" s="86">
        <v>9955.8573402466682</v>
      </c>
      <c r="AU229" s="47" t="s">
        <v>117</v>
      </c>
    </row>
    <row r="230" spans="10:47" x14ac:dyDescent="0.35">
      <c r="J230" s="86">
        <v>3412.1409839915382</v>
      </c>
      <c r="K230" s="47" t="s">
        <v>117</v>
      </c>
      <c r="AC230" s="86">
        <v>6073.9425974333553</v>
      </c>
      <c r="AD230" s="47" t="s">
        <v>117</v>
      </c>
      <c r="AT230" s="86">
        <v>15531.291179842507</v>
      </c>
      <c r="AU230" s="47" t="s">
        <v>118</v>
      </c>
    </row>
    <row r="231" spans="10:47" x14ac:dyDescent="0.35">
      <c r="J231" s="86">
        <v>4361.0164279459232</v>
      </c>
      <c r="K231" s="47" t="s">
        <v>117</v>
      </c>
      <c r="AC231" s="86">
        <v>8497.5363809859355</v>
      </c>
      <c r="AD231" s="47" t="s">
        <v>117</v>
      </c>
      <c r="AT231" s="86">
        <v>13029.00884565325</v>
      </c>
      <c r="AU231" s="47" t="s">
        <v>117</v>
      </c>
    </row>
    <row r="232" spans="10:47" x14ac:dyDescent="0.35">
      <c r="J232" s="86">
        <v>566.57377823328397</v>
      </c>
      <c r="K232" s="47" t="s">
        <v>117</v>
      </c>
      <c r="AC232" s="86">
        <v>2682.2581236883925</v>
      </c>
      <c r="AD232" s="47" t="s">
        <v>117</v>
      </c>
      <c r="AT232" s="86">
        <v>6647.9820090728836</v>
      </c>
      <c r="AU232" s="47" t="s">
        <v>117</v>
      </c>
    </row>
    <row r="233" spans="10:47" x14ac:dyDescent="0.35">
      <c r="J233" s="86">
        <v>2331.3510874928361</v>
      </c>
      <c r="K233" s="47" t="s">
        <v>117</v>
      </c>
      <c r="AC233" s="86">
        <v>4918.7275189187058</v>
      </c>
      <c r="AD233" s="47" t="s">
        <v>117</v>
      </c>
      <c r="AT233" s="86">
        <v>2006.7216793607561</v>
      </c>
      <c r="AU233" s="47" t="s">
        <v>117</v>
      </c>
    </row>
    <row r="234" spans="10:47" x14ac:dyDescent="0.35">
      <c r="J234" s="86">
        <v>1400.3085012418883</v>
      </c>
      <c r="K234" s="47" t="s">
        <v>117</v>
      </c>
      <c r="AC234" s="86">
        <v>2589.4187616546569</v>
      </c>
      <c r="AD234" s="47" t="s">
        <v>117</v>
      </c>
      <c r="AT234" s="86">
        <v>15371.633103941762</v>
      </c>
      <c r="AU234" s="47" t="s">
        <v>117</v>
      </c>
    </row>
    <row r="235" spans="10:47" x14ac:dyDescent="0.35">
      <c r="J235" s="86">
        <v>3708.8573470356559</v>
      </c>
      <c r="K235" s="47" t="s">
        <v>117</v>
      </c>
      <c r="AC235" s="86">
        <v>3121.8986341276423</v>
      </c>
      <c r="AD235" s="47" t="s">
        <v>117</v>
      </c>
      <c r="AT235" s="86">
        <v>415.74215857946865</v>
      </c>
      <c r="AU235" s="47" t="s">
        <v>117</v>
      </c>
    </row>
    <row r="236" spans="10:47" x14ac:dyDescent="0.35">
      <c r="J236" s="86">
        <v>1603.6776411821195</v>
      </c>
      <c r="K236" s="47" t="s">
        <v>117</v>
      </c>
      <c r="AC236" s="86">
        <v>1847.8446536611577</v>
      </c>
      <c r="AD236" s="47" t="s">
        <v>117</v>
      </c>
      <c r="AT236" s="86">
        <v>3251.6533596438803</v>
      </c>
      <c r="AU236" s="47" t="s">
        <v>117</v>
      </c>
    </row>
    <row r="237" spans="10:47" x14ac:dyDescent="0.35">
      <c r="J237" s="86">
        <v>2697.8512165046959</v>
      </c>
      <c r="K237" s="47" t="s">
        <v>117</v>
      </c>
      <c r="AC237" s="86">
        <v>2518.8020184924562</v>
      </c>
      <c r="AD237" s="47" t="s">
        <v>117</v>
      </c>
      <c r="AT237" s="86">
        <v>6134.3034722946722</v>
      </c>
      <c r="AU237" s="47" t="s">
        <v>117</v>
      </c>
    </row>
    <row r="238" spans="10:47" x14ac:dyDescent="0.35">
      <c r="J238" s="86">
        <v>4357.751292022308</v>
      </c>
      <c r="K238" s="47" t="s">
        <v>117</v>
      </c>
      <c r="AC238" s="86">
        <v>8546.5319145631292</v>
      </c>
      <c r="AD238" s="47" t="s">
        <v>117</v>
      </c>
      <c r="AT238" s="86">
        <v>5786.5621184276024</v>
      </c>
      <c r="AU238" s="47" t="s">
        <v>117</v>
      </c>
    </row>
    <row r="239" spans="10:47" x14ac:dyDescent="0.35">
      <c r="J239" s="86">
        <v>3341.1743549835323</v>
      </c>
      <c r="K239" s="47" t="s">
        <v>117</v>
      </c>
      <c r="AC239" s="86">
        <v>2775.6574807325123</v>
      </c>
      <c r="AD239" s="47" t="s">
        <v>117</v>
      </c>
      <c r="AT239" s="86">
        <v>14715.908685803613</v>
      </c>
      <c r="AU239" s="47" t="s">
        <v>117</v>
      </c>
    </row>
    <row r="240" spans="10:47" x14ac:dyDescent="0.35">
      <c r="J240" s="86">
        <v>4750.217367336556</v>
      </c>
      <c r="K240" s="47" t="s">
        <v>117</v>
      </c>
      <c r="AC240" s="86">
        <v>636.14950647216824</v>
      </c>
      <c r="AD240" s="47" t="s">
        <v>117</v>
      </c>
      <c r="AT240" s="86">
        <v>7691.7069030801631</v>
      </c>
      <c r="AU240" s="47" t="s">
        <v>117</v>
      </c>
    </row>
    <row r="241" spans="10:47" x14ac:dyDescent="0.35">
      <c r="J241" s="86">
        <v>6429.1364350529866</v>
      </c>
      <c r="K241" s="47" t="s">
        <v>117</v>
      </c>
      <c r="AC241" s="86">
        <v>2711.3045520783699</v>
      </c>
      <c r="AD241" s="47" t="s">
        <v>117</v>
      </c>
      <c r="AT241" s="86">
        <v>8361.16038812853</v>
      </c>
      <c r="AU241" s="47" t="s">
        <v>117</v>
      </c>
    </row>
    <row r="242" spans="10:47" x14ac:dyDescent="0.35">
      <c r="J242" s="86">
        <v>490.43901501400455</v>
      </c>
      <c r="K242" s="47" t="s">
        <v>117</v>
      </c>
      <c r="AC242" s="86">
        <v>7450.5115102772679</v>
      </c>
      <c r="AD242" s="47" t="s">
        <v>117</v>
      </c>
      <c r="AT242" s="86">
        <v>8997.0652922285826</v>
      </c>
      <c r="AU242" s="47" t="s">
        <v>117</v>
      </c>
    </row>
    <row r="243" spans="10:47" x14ac:dyDescent="0.35">
      <c r="J243" s="86">
        <v>1620.3361972848593</v>
      </c>
      <c r="K243" s="47" t="s">
        <v>117</v>
      </c>
      <c r="AC243" s="86">
        <v>7695.0711585333302</v>
      </c>
      <c r="AD243" s="47" t="s">
        <v>117</v>
      </c>
      <c r="AT243" s="86">
        <v>-1529.8220320296207</v>
      </c>
      <c r="AU243" s="47" t="s">
        <v>117</v>
      </c>
    </row>
    <row r="244" spans="10:47" x14ac:dyDescent="0.35">
      <c r="J244" s="86">
        <v>7542.1404476054304</v>
      </c>
      <c r="K244" s="47" t="s">
        <v>117</v>
      </c>
      <c r="AC244" s="86">
        <v>5938.7953170866858</v>
      </c>
      <c r="AD244" s="47" t="s">
        <v>117</v>
      </c>
      <c r="AT244" s="86">
        <v>14420.966370231055</v>
      </c>
      <c r="AU244" s="47" t="s">
        <v>117</v>
      </c>
    </row>
    <row r="245" spans="10:47" x14ac:dyDescent="0.35">
      <c r="J245" s="86">
        <v>3840.5646253747655</v>
      </c>
      <c r="K245" s="47" t="s">
        <v>117</v>
      </c>
      <c r="AC245" s="86">
        <v>1531.5302718259268</v>
      </c>
      <c r="AD245" s="47" t="s">
        <v>117</v>
      </c>
      <c r="AT245" s="86">
        <v>12190.195011361928</v>
      </c>
      <c r="AU245" s="47" t="s">
        <v>117</v>
      </c>
    </row>
    <row r="246" spans="10:47" x14ac:dyDescent="0.35">
      <c r="J246" s="86">
        <v>6636.1345586309362</v>
      </c>
      <c r="K246" s="47" t="s">
        <v>117</v>
      </c>
      <c r="AC246" s="86">
        <v>5366.9873414339718</v>
      </c>
      <c r="AD246" s="47" t="s">
        <v>117</v>
      </c>
      <c r="AT246" s="86">
        <v>2506.6956928182226</v>
      </c>
      <c r="AU246" s="47" t="s">
        <v>117</v>
      </c>
    </row>
    <row r="247" spans="10:47" x14ac:dyDescent="0.35">
      <c r="J247" s="86">
        <v>1644.7191854917774</v>
      </c>
      <c r="K247" s="47" t="s">
        <v>117</v>
      </c>
      <c r="AC247" s="86">
        <v>5224.0174390708216</v>
      </c>
      <c r="AD247" s="47" t="s">
        <v>117</v>
      </c>
      <c r="AT247" s="86">
        <v>9197.248898283633</v>
      </c>
      <c r="AU247" s="47" t="s">
        <v>117</v>
      </c>
    </row>
    <row r="248" spans="10:47" x14ac:dyDescent="0.35">
      <c r="J248" s="86">
        <v>2337.1147773011335</v>
      </c>
      <c r="K248" s="47" t="s">
        <v>117</v>
      </c>
      <c r="AC248" s="86">
        <v>1891.18749748085</v>
      </c>
      <c r="AD248" s="47" t="s">
        <v>117</v>
      </c>
      <c r="AT248" s="86">
        <v>2775.5897687329398</v>
      </c>
      <c r="AU248" s="47" t="s">
        <v>117</v>
      </c>
    </row>
    <row r="249" spans="10:47" x14ac:dyDescent="0.35">
      <c r="J249" s="86">
        <v>2472.2436842442598</v>
      </c>
      <c r="K249" s="47" t="s">
        <v>117</v>
      </c>
      <c r="AC249" s="86">
        <v>4413.0471663197995</v>
      </c>
      <c r="AD249" s="47" t="s">
        <v>117</v>
      </c>
      <c r="AT249" s="86">
        <v>5844.8592403003531</v>
      </c>
      <c r="AU249" s="47" t="s">
        <v>117</v>
      </c>
    </row>
    <row r="250" spans="10:47" x14ac:dyDescent="0.35">
      <c r="J250" s="86">
        <v>4194.4138186693071</v>
      </c>
      <c r="K250" s="47" t="s">
        <v>117</v>
      </c>
      <c r="AC250" s="86">
        <v>6924.7702646842099</v>
      </c>
      <c r="AD250" s="47" t="s">
        <v>117</v>
      </c>
      <c r="AT250" s="86">
        <v>7699.8677759046104</v>
      </c>
      <c r="AU250" s="47" t="s">
        <v>117</v>
      </c>
    </row>
    <row r="251" spans="10:47" x14ac:dyDescent="0.35">
      <c r="J251" s="86">
        <v>2243.6606632099174</v>
      </c>
      <c r="K251" s="47" t="s">
        <v>117</v>
      </c>
      <c r="AC251" s="86">
        <v>4747.5895168268053</v>
      </c>
      <c r="AD251" s="47" t="s">
        <v>117</v>
      </c>
      <c r="AT251" s="86">
        <v>7720.0244969414443</v>
      </c>
      <c r="AU251" s="47" t="s">
        <v>117</v>
      </c>
    </row>
    <row r="252" spans="10:47" x14ac:dyDescent="0.35">
      <c r="J252" s="86">
        <v>950.96225701286244</v>
      </c>
      <c r="K252" s="47" t="s">
        <v>117</v>
      </c>
      <c r="AC252" s="86">
        <v>9106.5966689645647</v>
      </c>
      <c r="AD252" s="47" t="s">
        <v>117</v>
      </c>
      <c r="AT252" s="86">
        <v>6096.1178932580251</v>
      </c>
      <c r="AU252" s="47" t="s">
        <v>117</v>
      </c>
    </row>
    <row r="253" spans="10:47" x14ac:dyDescent="0.35">
      <c r="J253" s="86">
        <v>5096.222057808478</v>
      </c>
      <c r="K253" s="47" t="s">
        <v>117</v>
      </c>
      <c r="AC253" s="86">
        <v>4140.0175525742598</v>
      </c>
      <c r="AD253" s="47" t="s">
        <v>117</v>
      </c>
      <c r="AT253" s="86">
        <v>6524.8472556290699</v>
      </c>
      <c r="AU253" s="47" t="s">
        <v>117</v>
      </c>
    </row>
    <row r="254" spans="10:47" x14ac:dyDescent="0.35">
      <c r="J254" s="86">
        <v>-70.12285492261276</v>
      </c>
      <c r="K254" s="47" t="s">
        <v>117</v>
      </c>
      <c r="AC254" s="86">
        <v>3970.2359564329386</v>
      </c>
      <c r="AD254" s="47" t="s">
        <v>117</v>
      </c>
      <c r="AT254" s="86">
        <v>9895.9684583826383</v>
      </c>
      <c r="AU254" s="47" t="s">
        <v>117</v>
      </c>
    </row>
    <row r="255" spans="10:47" x14ac:dyDescent="0.35">
      <c r="J255" s="86">
        <v>772.14282508487531</v>
      </c>
      <c r="K255" s="47" t="s">
        <v>117</v>
      </c>
      <c r="AC255" s="86">
        <v>3735.6953119535056</v>
      </c>
      <c r="AD255" s="47" t="s">
        <v>117</v>
      </c>
      <c r="AT255" s="86">
        <v>11540.873612465912</v>
      </c>
      <c r="AU255" s="47" t="s">
        <v>117</v>
      </c>
    </row>
    <row r="256" spans="10:47" x14ac:dyDescent="0.35">
      <c r="J256" s="86">
        <v>1828.0992416648257</v>
      </c>
      <c r="K256" s="47" t="s">
        <v>117</v>
      </c>
      <c r="AC256" s="86">
        <v>1222.8342378607808</v>
      </c>
      <c r="AD256" s="47" t="s">
        <v>117</v>
      </c>
      <c r="AT256" s="86">
        <v>1182.8803880664964</v>
      </c>
      <c r="AU256" s="47" t="s">
        <v>117</v>
      </c>
    </row>
    <row r="257" spans="10:47" x14ac:dyDescent="0.35">
      <c r="J257" s="86">
        <v>5622.2158554016223</v>
      </c>
      <c r="K257" s="47" t="s">
        <v>117</v>
      </c>
      <c r="AC257" s="86">
        <v>9856.0113012623715</v>
      </c>
      <c r="AD257" s="47" t="s">
        <v>117</v>
      </c>
      <c r="AT257" s="86">
        <v>12346.294535376852</v>
      </c>
      <c r="AU257" s="47" t="s">
        <v>117</v>
      </c>
    </row>
    <row r="258" spans="10:47" x14ac:dyDescent="0.35">
      <c r="J258" s="86">
        <v>5626.5473111519941</v>
      </c>
      <c r="K258" s="47" t="s">
        <v>117</v>
      </c>
      <c r="AC258" s="86">
        <v>5145.2053153457364</v>
      </c>
      <c r="AD258" s="47" t="s">
        <v>117</v>
      </c>
      <c r="AT258" s="86">
        <v>7054.0592966655822</v>
      </c>
      <c r="AU258" s="47" t="s">
        <v>117</v>
      </c>
    </row>
    <row r="259" spans="10:47" x14ac:dyDescent="0.35">
      <c r="J259" s="86">
        <v>980.6397950665239</v>
      </c>
      <c r="K259" s="47" t="s">
        <v>117</v>
      </c>
      <c r="AC259" s="86">
        <v>6819.1167501649261</v>
      </c>
      <c r="AD259" s="47" t="s">
        <v>117</v>
      </c>
      <c r="AT259" s="86">
        <v>14652.37813639335</v>
      </c>
      <c r="AU259" s="47" t="s">
        <v>117</v>
      </c>
    </row>
    <row r="260" spans="10:47" x14ac:dyDescent="0.35">
      <c r="J260" s="86">
        <v>3059.2644677581075</v>
      </c>
      <c r="K260" s="47" t="s">
        <v>117</v>
      </c>
      <c r="AC260" s="86">
        <v>6712.9518199501208</v>
      </c>
      <c r="AD260" s="47" t="s">
        <v>117</v>
      </c>
      <c r="AT260" s="86">
        <v>8806.436105092509</v>
      </c>
      <c r="AU260" s="47" t="s">
        <v>117</v>
      </c>
    </row>
    <row r="261" spans="10:47" x14ac:dyDescent="0.35">
      <c r="J261" s="86">
        <v>4651.5674106952602</v>
      </c>
      <c r="K261" s="47" t="s">
        <v>117</v>
      </c>
      <c r="AC261" s="86">
        <v>3467.6072958313516</v>
      </c>
      <c r="AD261" s="47" t="s">
        <v>117</v>
      </c>
      <c r="AT261" s="86">
        <v>1516.0877110531208</v>
      </c>
      <c r="AU261" s="47" t="s">
        <v>117</v>
      </c>
    </row>
    <row r="262" spans="10:47" x14ac:dyDescent="0.35">
      <c r="J262" s="86">
        <v>1880.0927121307525</v>
      </c>
      <c r="K262" s="47" t="s">
        <v>117</v>
      </c>
      <c r="AC262" s="86">
        <v>1885.2452103802186</v>
      </c>
      <c r="AD262" s="47" t="s">
        <v>117</v>
      </c>
      <c r="AT262" s="86">
        <v>7270.7504302935031</v>
      </c>
      <c r="AU262" s="47" t="s">
        <v>117</v>
      </c>
    </row>
    <row r="263" spans="10:47" x14ac:dyDescent="0.35">
      <c r="J263" s="86">
        <v>4627.5886803994927</v>
      </c>
      <c r="K263" s="47" t="s">
        <v>117</v>
      </c>
      <c r="AC263" s="86">
        <v>5781.3178397134325</v>
      </c>
      <c r="AD263" s="47" t="s">
        <v>117</v>
      </c>
      <c r="AT263" s="86">
        <v>7705.902765914665</v>
      </c>
      <c r="AU263" s="47" t="s">
        <v>117</v>
      </c>
    </row>
    <row r="264" spans="10:47" x14ac:dyDescent="0.35">
      <c r="J264" s="86">
        <v>4761.3344203391789</v>
      </c>
      <c r="K264" s="47" t="s">
        <v>117</v>
      </c>
      <c r="AC264" s="86">
        <v>4771.2669988977577</v>
      </c>
      <c r="AD264" s="47" t="s">
        <v>117</v>
      </c>
      <c r="AT264" s="86">
        <v>10711.279700200088</v>
      </c>
      <c r="AU264" s="47" t="s">
        <v>117</v>
      </c>
    </row>
    <row r="265" spans="10:47" x14ac:dyDescent="0.35">
      <c r="J265" s="86">
        <v>-205.30246504565184</v>
      </c>
      <c r="K265" s="47" t="s">
        <v>117</v>
      </c>
      <c r="AC265" s="86">
        <v>5923.2135917111636</v>
      </c>
      <c r="AD265" s="47" t="s">
        <v>117</v>
      </c>
      <c r="AT265" s="86">
        <v>7931.7663273818243</v>
      </c>
      <c r="AU265" s="47" t="s">
        <v>117</v>
      </c>
    </row>
    <row r="266" spans="10:47" x14ac:dyDescent="0.35">
      <c r="J266" s="86">
        <v>885.37868241177671</v>
      </c>
      <c r="K266" s="47" t="s">
        <v>117</v>
      </c>
      <c r="AC266" s="86">
        <v>2707.8871357569565</v>
      </c>
      <c r="AD266" s="47" t="s">
        <v>117</v>
      </c>
      <c r="AT266" s="86">
        <v>7600.1683086025487</v>
      </c>
      <c r="AU266" s="47" t="s">
        <v>117</v>
      </c>
    </row>
    <row r="267" spans="10:47" x14ac:dyDescent="0.35">
      <c r="J267" s="86">
        <v>4495.5092374417218</v>
      </c>
      <c r="K267" s="47" t="s">
        <v>117</v>
      </c>
      <c r="AC267" s="86">
        <v>5190.7342895210286</v>
      </c>
      <c r="AD267" s="47" t="s">
        <v>117</v>
      </c>
      <c r="AT267" s="86">
        <v>13078.590682990982</v>
      </c>
      <c r="AU267" s="47" t="s">
        <v>117</v>
      </c>
    </row>
    <row r="268" spans="10:47" x14ac:dyDescent="0.35">
      <c r="J268" s="86">
        <v>3503.6923263594617</v>
      </c>
      <c r="K268" s="47" t="s">
        <v>117</v>
      </c>
      <c r="AC268" s="86">
        <v>3577.2625380995064</v>
      </c>
      <c r="AD268" s="47" t="s">
        <v>117</v>
      </c>
      <c r="AT268" s="86">
        <v>15353.902379788249</v>
      </c>
      <c r="AU268" s="47" t="s">
        <v>117</v>
      </c>
    </row>
    <row r="269" spans="10:47" x14ac:dyDescent="0.35">
      <c r="J269" s="86">
        <v>2126.5202879878434</v>
      </c>
      <c r="K269" s="47" t="s">
        <v>117</v>
      </c>
      <c r="AC269" s="86">
        <v>3365.0199974168677</v>
      </c>
      <c r="AD269" s="47" t="s">
        <v>117</v>
      </c>
      <c r="AT269" s="86">
        <v>7731.1861111887629</v>
      </c>
      <c r="AU269" s="47" t="s">
        <v>117</v>
      </c>
    </row>
    <row r="270" spans="10:47" x14ac:dyDescent="0.35">
      <c r="J270" s="86">
        <v>1908.8052047492313</v>
      </c>
      <c r="K270" s="47" t="s">
        <v>117</v>
      </c>
      <c r="AC270" s="86">
        <v>5440.458912930806</v>
      </c>
      <c r="AD270" s="47" t="s">
        <v>117</v>
      </c>
      <c r="AT270" s="86">
        <v>5630.3317511841069</v>
      </c>
      <c r="AU270" s="47" t="s">
        <v>117</v>
      </c>
    </row>
    <row r="271" spans="10:47" x14ac:dyDescent="0.35">
      <c r="J271" s="86">
        <v>6690.9279119416533</v>
      </c>
      <c r="K271" s="47" t="s">
        <v>117</v>
      </c>
      <c r="AC271" s="86">
        <v>215.66923240435699</v>
      </c>
      <c r="AD271" s="47" t="s">
        <v>117</v>
      </c>
      <c r="AT271" s="86">
        <v>11282.545874497993</v>
      </c>
      <c r="AU271" s="47" t="s">
        <v>117</v>
      </c>
    </row>
    <row r="272" spans="10:47" x14ac:dyDescent="0.35">
      <c r="J272" s="86">
        <v>5250.4770221082981</v>
      </c>
      <c r="K272" s="47" t="s">
        <v>117</v>
      </c>
      <c r="AC272" s="86">
        <v>6907.4528817957043</v>
      </c>
      <c r="AD272" s="47" t="s">
        <v>117</v>
      </c>
      <c r="AT272" s="86">
        <v>11942.133368629564</v>
      </c>
      <c r="AU272" s="47" t="s">
        <v>117</v>
      </c>
    </row>
    <row r="273" spans="10:47" x14ac:dyDescent="0.35">
      <c r="J273" s="86">
        <v>2515.7831036499356</v>
      </c>
      <c r="K273" s="47" t="s">
        <v>117</v>
      </c>
      <c r="AC273" s="86">
        <v>1680.8586478653399</v>
      </c>
      <c r="AD273" s="47" t="s">
        <v>117</v>
      </c>
      <c r="AT273" s="86">
        <v>10329.458062253154</v>
      </c>
      <c r="AU273" s="47" t="s">
        <v>117</v>
      </c>
    </row>
    <row r="274" spans="10:47" x14ac:dyDescent="0.35">
      <c r="J274" s="86">
        <v>4069.974776065812</v>
      </c>
      <c r="K274" s="47" t="s">
        <v>117</v>
      </c>
      <c r="AC274" s="86">
        <v>4149.161997988067</v>
      </c>
      <c r="AD274" s="47" t="s">
        <v>117</v>
      </c>
      <c r="AT274" s="86">
        <v>6187.7246894758973</v>
      </c>
      <c r="AU274" s="47" t="s">
        <v>117</v>
      </c>
    </row>
    <row r="275" spans="10:47" x14ac:dyDescent="0.35">
      <c r="J275" s="86">
        <v>5230.7407008638338</v>
      </c>
      <c r="K275" s="47" t="s">
        <v>117</v>
      </c>
      <c r="AC275" s="86">
        <v>3122.5206165183185</v>
      </c>
      <c r="AD275" s="47" t="s">
        <v>117</v>
      </c>
      <c r="AT275" s="86">
        <v>8544.0958760548419</v>
      </c>
      <c r="AU275" s="47" t="s">
        <v>117</v>
      </c>
    </row>
    <row r="276" spans="10:47" x14ac:dyDescent="0.35">
      <c r="J276" s="86">
        <v>4274.4902048843624</v>
      </c>
      <c r="K276" s="47" t="s">
        <v>117</v>
      </c>
      <c r="AC276" s="86">
        <v>1974.1766999450208</v>
      </c>
      <c r="AD276" s="47" t="s">
        <v>117</v>
      </c>
      <c r="AT276" s="86">
        <v>6966.2659711466476</v>
      </c>
      <c r="AU276" s="47" t="s">
        <v>117</v>
      </c>
    </row>
    <row r="277" spans="10:47" x14ac:dyDescent="0.35">
      <c r="J277" s="86">
        <v>1219.9931360725107</v>
      </c>
      <c r="K277" s="47" t="s">
        <v>117</v>
      </c>
      <c r="AC277" s="86">
        <v>8616.6145520974824</v>
      </c>
      <c r="AD277" s="47" t="s">
        <v>117</v>
      </c>
      <c r="AT277" s="86">
        <v>9173.6510816134723</v>
      </c>
      <c r="AU277" s="47" t="s">
        <v>117</v>
      </c>
    </row>
    <row r="278" spans="10:47" x14ac:dyDescent="0.35">
      <c r="J278" s="86">
        <v>2172.9118444853466</v>
      </c>
      <c r="K278" s="47" t="s">
        <v>117</v>
      </c>
      <c r="AC278" s="86">
        <v>1922.7468861631141</v>
      </c>
      <c r="AD278" s="47" t="s">
        <v>117</v>
      </c>
      <c r="AT278" s="86">
        <v>5030.7773451262556</v>
      </c>
      <c r="AU278" s="47" t="s">
        <v>117</v>
      </c>
    </row>
    <row r="279" spans="10:47" x14ac:dyDescent="0.35">
      <c r="J279" s="86">
        <v>3735.943026097314</v>
      </c>
      <c r="K279" s="47" t="s">
        <v>117</v>
      </c>
      <c r="AC279" s="86">
        <v>5162.9496291562327</v>
      </c>
      <c r="AD279" s="47" t="s">
        <v>117</v>
      </c>
      <c r="AT279" s="86">
        <v>11934.39823929156</v>
      </c>
      <c r="AU279" s="47" t="s">
        <v>117</v>
      </c>
    </row>
    <row r="280" spans="10:47" x14ac:dyDescent="0.35">
      <c r="J280" s="86">
        <v>7874.3996130550058</v>
      </c>
      <c r="K280" s="47" t="s">
        <v>117</v>
      </c>
      <c r="AC280" s="86">
        <v>8654.7411964908461</v>
      </c>
      <c r="AD280" s="47" t="s">
        <v>117</v>
      </c>
      <c r="AT280" s="86">
        <v>2885.7329448486939</v>
      </c>
      <c r="AU280" s="47" t="s">
        <v>117</v>
      </c>
    </row>
    <row r="281" spans="10:47" x14ac:dyDescent="0.35">
      <c r="J281" s="86">
        <v>5631.1359630319248</v>
      </c>
      <c r="K281" s="47" t="s">
        <v>117</v>
      </c>
      <c r="AC281" s="86">
        <v>6113.5503329847006</v>
      </c>
      <c r="AD281" s="47" t="s">
        <v>117</v>
      </c>
      <c r="AT281" s="86">
        <v>8267.06563801429</v>
      </c>
      <c r="AU281" s="47" t="s">
        <v>117</v>
      </c>
    </row>
    <row r="282" spans="10:47" x14ac:dyDescent="0.35">
      <c r="J282" s="86">
        <v>7610.2854918990424</v>
      </c>
      <c r="K282" s="47" t="s">
        <v>117</v>
      </c>
      <c r="AC282" s="86">
        <v>-119.1612903276025</v>
      </c>
      <c r="AD282" s="47" t="s">
        <v>117</v>
      </c>
      <c r="AT282" s="86">
        <v>-142.81884617791025</v>
      </c>
      <c r="AU282" s="47" t="s">
        <v>117</v>
      </c>
    </row>
    <row r="283" spans="10:47" x14ac:dyDescent="0.35">
      <c r="J283" s="86">
        <v>7233.5233743517019</v>
      </c>
      <c r="K283" s="47" t="s">
        <v>117</v>
      </c>
      <c r="AC283" s="86">
        <v>5554.113564003439</v>
      </c>
      <c r="AD283" s="47" t="s">
        <v>117</v>
      </c>
      <c r="AT283" s="86">
        <v>7176.7418266685409</v>
      </c>
      <c r="AU283" s="47" t="s">
        <v>117</v>
      </c>
    </row>
    <row r="284" spans="10:47" x14ac:dyDescent="0.35">
      <c r="J284" s="86">
        <v>3188.0646086925235</v>
      </c>
      <c r="K284" s="47" t="s">
        <v>117</v>
      </c>
      <c r="AC284" s="86">
        <v>6438.8255931931799</v>
      </c>
      <c r="AD284" s="47" t="s">
        <v>117</v>
      </c>
      <c r="AT284" s="86">
        <v>12957.397094144564</v>
      </c>
      <c r="AU284" s="47" t="s">
        <v>117</v>
      </c>
    </row>
    <row r="285" spans="10:47" x14ac:dyDescent="0.35">
      <c r="J285" s="86">
        <v>1338.9416858446939</v>
      </c>
      <c r="K285" s="47" t="s">
        <v>117</v>
      </c>
      <c r="AC285" s="86">
        <v>3374.1582373561751</v>
      </c>
      <c r="AD285" s="47" t="s">
        <v>117</v>
      </c>
      <c r="AT285" s="86">
        <v>11329.772833233477</v>
      </c>
      <c r="AU285" s="47" t="s">
        <v>117</v>
      </c>
    </row>
    <row r="286" spans="10:47" x14ac:dyDescent="0.35">
      <c r="J286" s="86">
        <v>7861.9167145155607</v>
      </c>
      <c r="K286" s="47" t="s">
        <v>117</v>
      </c>
      <c r="AC286" s="86">
        <v>5959.0043814652145</v>
      </c>
      <c r="AD286" s="47" t="s">
        <v>117</v>
      </c>
      <c r="AT286" s="86">
        <v>15667.59333267526</v>
      </c>
      <c r="AU286" s="47" t="s">
        <v>117</v>
      </c>
    </row>
    <row r="287" spans="10:47" x14ac:dyDescent="0.35">
      <c r="J287" s="86">
        <v>980.07694851592532</v>
      </c>
      <c r="K287" s="47" t="s">
        <v>117</v>
      </c>
      <c r="AC287" s="86">
        <v>1017.4693313645203</v>
      </c>
      <c r="AD287" s="47" t="s">
        <v>117</v>
      </c>
      <c r="AT287" s="86">
        <v>8916.2106481493229</v>
      </c>
      <c r="AU287" s="47" t="s">
        <v>117</v>
      </c>
    </row>
    <row r="288" spans="10:47" x14ac:dyDescent="0.35">
      <c r="J288" s="86">
        <v>5756.8535123666461</v>
      </c>
      <c r="K288" s="47" t="s">
        <v>117</v>
      </c>
      <c r="AC288" s="86">
        <v>6639.0572494880089</v>
      </c>
      <c r="AD288" s="47" t="s">
        <v>117</v>
      </c>
      <c r="AT288" s="86">
        <v>15951.415536672166</v>
      </c>
      <c r="AU288" s="47" t="s">
        <v>117</v>
      </c>
    </row>
    <row r="289" spans="10:47" x14ac:dyDescent="0.35">
      <c r="J289" s="86">
        <v>2255.6983411697292</v>
      </c>
      <c r="K289" s="47" t="s">
        <v>117</v>
      </c>
      <c r="AC289" s="86">
        <v>7442.1125355147624</v>
      </c>
      <c r="AD289" s="47" t="s">
        <v>117</v>
      </c>
      <c r="AT289" s="86">
        <v>11581.159849866817</v>
      </c>
      <c r="AU289" s="47" t="s">
        <v>117</v>
      </c>
    </row>
    <row r="290" spans="10:47" x14ac:dyDescent="0.35">
      <c r="J290" s="86">
        <v>4215.0570790319107</v>
      </c>
      <c r="K290" s="47" t="s">
        <v>117</v>
      </c>
      <c r="AC290" s="86">
        <v>1304.0320499477798</v>
      </c>
      <c r="AD290" s="47" t="s">
        <v>117</v>
      </c>
      <c r="AT290" s="86">
        <v>6403.5643778282401</v>
      </c>
      <c r="AU290" s="47" t="s">
        <v>117</v>
      </c>
    </row>
    <row r="291" spans="10:47" x14ac:dyDescent="0.35">
      <c r="J291" s="86">
        <v>6359.9354546712784</v>
      </c>
      <c r="K291" s="47" t="s">
        <v>117</v>
      </c>
      <c r="AC291" s="86">
        <v>7579.6151721840397</v>
      </c>
      <c r="AD291" s="47" t="s">
        <v>117</v>
      </c>
      <c r="AT291" s="86">
        <v>7697.4591224050091</v>
      </c>
      <c r="AU291" s="47" t="s">
        <v>117</v>
      </c>
    </row>
    <row r="292" spans="10:47" x14ac:dyDescent="0.35">
      <c r="J292" s="86">
        <v>3353.0617419822947</v>
      </c>
      <c r="K292" s="47" t="s">
        <v>117</v>
      </c>
      <c r="AC292" s="86">
        <v>2195.4252383780217</v>
      </c>
      <c r="AD292" s="47" t="s">
        <v>117</v>
      </c>
      <c r="AT292" s="86">
        <v>13304.140034030188</v>
      </c>
      <c r="AU292" s="47" t="s">
        <v>117</v>
      </c>
    </row>
    <row r="293" spans="10:47" x14ac:dyDescent="0.35">
      <c r="J293" s="86">
        <v>6739.5068140330113</v>
      </c>
      <c r="K293" s="47" t="s">
        <v>117</v>
      </c>
      <c r="AC293" s="86">
        <v>5149.4422850227402</v>
      </c>
      <c r="AD293" s="47" t="s">
        <v>117</v>
      </c>
      <c r="AT293" s="86">
        <v>11928.179326809122</v>
      </c>
      <c r="AU293" s="47" t="s">
        <v>117</v>
      </c>
    </row>
    <row r="294" spans="10:47" x14ac:dyDescent="0.35">
      <c r="J294" s="86">
        <v>4550.670549685583</v>
      </c>
      <c r="K294" s="47" t="s">
        <v>117</v>
      </c>
      <c r="AC294" s="86">
        <v>7914.3821324424971</v>
      </c>
      <c r="AD294" s="47" t="s">
        <v>117</v>
      </c>
      <c r="AT294" s="86">
        <v>9574.6944907442121</v>
      </c>
      <c r="AU294" s="47" t="s">
        <v>117</v>
      </c>
    </row>
    <row r="295" spans="10:47" x14ac:dyDescent="0.35">
      <c r="J295" s="86">
        <v>4090.6897960012784</v>
      </c>
      <c r="K295" s="47" t="s">
        <v>117</v>
      </c>
      <c r="AC295" s="86">
        <v>4676.5319894526683</v>
      </c>
      <c r="AD295" s="47" t="s">
        <v>117</v>
      </c>
      <c r="AT295" s="86">
        <v>10891.310739703078</v>
      </c>
      <c r="AU295" s="47" t="s">
        <v>117</v>
      </c>
    </row>
    <row r="296" spans="10:47" x14ac:dyDescent="0.35">
      <c r="J296" s="86">
        <v>5555.9978453885133</v>
      </c>
      <c r="K296" s="47" t="s">
        <v>117</v>
      </c>
      <c r="AC296" s="86">
        <v>3140.1258800741493</v>
      </c>
      <c r="AD296" s="47" t="s">
        <v>117</v>
      </c>
      <c r="AT296" s="86">
        <v>10566.270881592744</v>
      </c>
      <c r="AU296" s="47" t="s">
        <v>117</v>
      </c>
    </row>
    <row r="297" spans="10:47" x14ac:dyDescent="0.35">
      <c r="J297" s="86">
        <v>1336.4352032553738</v>
      </c>
      <c r="K297" s="47" t="s">
        <v>117</v>
      </c>
      <c r="AC297" s="86">
        <v>5979.1747409023847</v>
      </c>
      <c r="AD297" s="47" t="s">
        <v>117</v>
      </c>
      <c r="AT297" s="86">
        <v>12376.221548862377</v>
      </c>
      <c r="AU297" s="47" t="s">
        <v>117</v>
      </c>
    </row>
    <row r="298" spans="10:47" x14ac:dyDescent="0.35">
      <c r="J298" s="86">
        <v>3937.6786340324743</v>
      </c>
      <c r="K298" s="47" t="s">
        <v>117</v>
      </c>
      <c r="AC298" s="86">
        <v>5755.3363432378474</v>
      </c>
      <c r="AD298" s="47" t="s">
        <v>117</v>
      </c>
      <c r="AT298" s="86">
        <v>4519.6109090089449</v>
      </c>
      <c r="AU298" s="47" t="s">
        <v>117</v>
      </c>
    </row>
    <row r="299" spans="10:47" x14ac:dyDescent="0.35">
      <c r="J299" s="86">
        <v>3775.7303656066097</v>
      </c>
      <c r="K299" s="47" t="s">
        <v>117</v>
      </c>
      <c r="AC299" s="86">
        <v>1393.4405805431772</v>
      </c>
      <c r="AD299" s="47" t="s">
        <v>117</v>
      </c>
      <c r="AT299" s="86">
        <v>8393.807185239657</v>
      </c>
      <c r="AU299" s="47" t="s">
        <v>117</v>
      </c>
    </row>
    <row r="300" spans="10:47" x14ac:dyDescent="0.35">
      <c r="J300" s="86">
        <v>4939.4211319161241</v>
      </c>
      <c r="K300" s="47" t="s">
        <v>117</v>
      </c>
      <c r="AC300" s="86">
        <v>7406.9523941349671</v>
      </c>
      <c r="AD300" s="47" t="s">
        <v>117</v>
      </c>
      <c r="AT300" s="86">
        <v>9161.7163787761365</v>
      </c>
      <c r="AU300" s="47" t="s">
        <v>117</v>
      </c>
    </row>
    <row r="301" spans="10:47" x14ac:dyDescent="0.35">
      <c r="J301" s="86">
        <v>2240.4809327579924</v>
      </c>
      <c r="K301" s="47" t="s">
        <v>117</v>
      </c>
      <c r="AC301" s="86">
        <v>8345.9397726651987</v>
      </c>
      <c r="AD301" s="47" t="s">
        <v>117</v>
      </c>
      <c r="AT301" s="86">
        <v>11476.952348086505</v>
      </c>
      <c r="AU301" s="47" t="s">
        <v>117</v>
      </c>
    </row>
    <row r="302" spans="10:47" x14ac:dyDescent="0.35">
      <c r="J302" s="86">
        <v>5477.8016674822438</v>
      </c>
      <c r="K302" s="47" t="s">
        <v>117</v>
      </c>
      <c r="AC302" s="86">
        <v>5744.1722460398269</v>
      </c>
      <c r="AD302" s="47" t="s">
        <v>117</v>
      </c>
      <c r="AT302" s="86">
        <v>7839.6727804229395</v>
      </c>
      <c r="AU302" s="47" t="s">
        <v>117</v>
      </c>
    </row>
    <row r="303" spans="10:47" x14ac:dyDescent="0.35">
      <c r="J303" s="86">
        <v>4932.8118515583519</v>
      </c>
      <c r="K303" s="47" t="s">
        <v>117</v>
      </c>
      <c r="AC303" s="86">
        <v>6738.2457641265828</v>
      </c>
      <c r="AD303" s="47" t="s">
        <v>117</v>
      </c>
      <c r="AT303" s="86">
        <v>10511.875017787328</v>
      </c>
      <c r="AU303" s="47" t="s">
        <v>117</v>
      </c>
    </row>
    <row r="304" spans="10:47" x14ac:dyDescent="0.35">
      <c r="J304" s="86">
        <v>5285.2806543160004</v>
      </c>
      <c r="K304" s="47" t="s">
        <v>117</v>
      </c>
      <c r="AC304" s="86">
        <v>5110.7970439013516</v>
      </c>
      <c r="AD304" s="47" t="s">
        <v>117</v>
      </c>
      <c r="AT304" s="86">
        <v>4619.5860222149186</v>
      </c>
      <c r="AU304" s="47" t="s">
        <v>117</v>
      </c>
    </row>
    <row r="305" spans="10:47" x14ac:dyDescent="0.35">
      <c r="J305" s="86">
        <v>2213.1019939211074</v>
      </c>
      <c r="K305" s="47" t="s">
        <v>117</v>
      </c>
      <c r="AC305" s="86">
        <v>741.38584793158816</v>
      </c>
      <c r="AD305" s="47" t="s">
        <v>117</v>
      </c>
      <c r="AT305" s="86">
        <v>14814.858665466938</v>
      </c>
      <c r="AU305" s="47" t="s">
        <v>117</v>
      </c>
    </row>
    <row r="306" spans="10:47" x14ac:dyDescent="0.35">
      <c r="J306" s="86">
        <v>3882.3638269673347</v>
      </c>
      <c r="K306" s="47" t="s">
        <v>117</v>
      </c>
      <c r="AC306" s="86">
        <v>1091.9275301312782</v>
      </c>
      <c r="AD306" s="47" t="s">
        <v>117</v>
      </c>
      <c r="AT306" s="86">
        <v>8573.9067770335969</v>
      </c>
      <c r="AU306" s="47" t="s">
        <v>117</v>
      </c>
    </row>
    <row r="307" spans="10:47" x14ac:dyDescent="0.35">
      <c r="J307" s="86">
        <v>6003.4905300734818</v>
      </c>
      <c r="K307" s="47" t="s">
        <v>117</v>
      </c>
      <c r="AC307" s="86">
        <v>9460.5368771334543</v>
      </c>
      <c r="AD307" s="47" t="s">
        <v>117</v>
      </c>
      <c r="AT307" s="86">
        <v>12075.618277480567</v>
      </c>
      <c r="AU307" s="47" t="s">
        <v>117</v>
      </c>
    </row>
    <row r="308" spans="10:47" x14ac:dyDescent="0.35">
      <c r="J308" s="86">
        <v>6673.8445724483863</v>
      </c>
      <c r="K308" s="47" t="s">
        <v>117</v>
      </c>
      <c r="AC308" s="86">
        <v>1950.5747004757354</v>
      </c>
      <c r="AD308" s="47" t="s">
        <v>117</v>
      </c>
      <c r="AT308" s="86">
        <v>13463.323939975811</v>
      </c>
      <c r="AU308" s="47" t="s">
        <v>117</v>
      </c>
    </row>
    <row r="309" spans="10:47" x14ac:dyDescent="0.35">
      <c r="J309" s="86">
        <v>-735.24515064196248</v>
      </c>
      <c r="K309" s="47" t="s">
        <v>117</v>
      </c>
      <c r="AC309" s="86">
        <v>4157.3293854615349</v>
      </c>
      <c r="AD309" s="47" t="s">
        <v>117</v>
      </c>
      <c r="AT309" s="86">
        <v>10889.095580770843</v>
      </c>
      <c r="AU309" s="47" t="s">
        <v>117</v>
      </c>
    </row>
    <row r="310" spans="10:47" x14ac:dyDescent="0.35">
      <c r="J310" s="86">
        <v>4272.111625800515</v>
      </c>
      <c r="K310" s="47" t="s">
        <v>117</v>
      </c>
      <c r="AC310" s="86">
        <v>-389.45343218696121</v>
      </c>
      <c r="AD310" s="47" t="s">
        <v>117</v>
      </c>
      <c r="AT310" s="86">
        <v>9373.6090697335931</v>
      </c>
      <c r="AU310" s="47" t="s">
        <v>117</v>
      </c>
    </row>
    <row r="311" spans="10:47" x14ac:dyDescent="0.35">
      <c r="J311" s="86">
        <v>6374.3830360908505</v>
      </c>
      <c r="K311" s="47" t="s">
        <v>117</v>
      </c>
      <c r="AC311" s="86">
        <v>6936.0001764357012</v>
      </c>
      <c r="AD311" s="47" t="s">
        <v>117</v>
      </c>
      <c r="AT311" s="86">
        <v>6278.8525900952809</v>
      </c>
      <c r="AU311" s="47" t="s">
        <v>117</v>
      </c>
    </row>
    <row r="312" spans="10:47" x14ac:dyDescent="0.35">
      <c r="J312" s="86">
        <v>3535.7472526843067</v>
      </c>
      <c r="K312" s="47" t="s">
        <v>117</v>
      </c>
      <c r="AC312" s="86">
        <v>5596.1187326216605</v>
      </c>
      <c r="AD312" s="47" t="s">
        <v>117</v>
      </c>
      <c r="AT312" s="86">
        <v>4830.5709516915822</v>
      </c>
      <c r="AU312" s="47" t="s">
        <v>117</v>
      </c>
    </row>
    <row r="313" spans="10:47" x14ac:dyDescent="0.35">
      <c r="J313" s="86">
        <v>5130.439350493788</v>
      </c>
      <c r="K313" s="47" t="s">
        <v>117</v>
      </c>
      <c r="AC313" s="86">
        <v>499.17657588105249</v>
      </c>
      <c r="AD313" s="47" t="s">
        <v>117</v>
      </c>
      <c r="AT313" s="86">
        <v>9961.4029730531256</v>
      </c>
      <c r="AU313" s="47" t="s">
        <v>117</v>
      </c>
    </row>
    <row r="314" spans="10:47" x14ac:dyDescent="0.35">
      <c r="J314" s="86">
        <v>2043.3197002754237</v>
      </c>
      <c r="K314" s="47" t="s">
        <v>117</v>
      </c>
      <c r="AC314" s="86">
        <v>4874.3842596212335</v>
      </c>
      <c r="AD314" s="47" t="s">
        <v>117</v>
      </c>
      <c r="AT314" s="86">
        <v>8608.1741399610673</v>
      </c>
      <c r="AU314" s="47" t="s">
        <v>117</v>
      </c>
    </row>
    <row r="315" spans="10:47" x14ac:dyDescent="0.35">
      <c r="J315" s="86">
        <v>2892.7779496932235</v>
      </c>
      <c r="K315" s="47" t="s">
        <v>117</v>
      </c>
      <c r="AC315" s="86">
        <v>3353.7213177552135</v>
      </c>
      <c r="AD315" s="47" t="s">
        <v>117</v>
      </c>
      <c r="AT315" s="86">
        <v>11370.373208726451</v>
      </c>
      <c r="AU315" s="47" t="s">
        <v>117</v>
      </c>
    </row>
    <row r="316" spans="10:47" x14ac:dyDescent="0.35">
      <c r="J316" s="86">
        <v>1528.0307459042319</v>
      </c>
      <c r="K316" s="47" t="s">
        <v>117</v>
      </c>
      <c r="AC316" s="86">
        <v>593.62388350065066</v>
      </c>
      <c r="AD316" s="47" t="s">
        <v>117</v>
      </c>
      <c r="AT316" s="86">
        <v>10831.968863187287</v>
      </c>
      <c r="AU316" s="47" t="s">
        <v>117</v>
      </c>
    </row>
    <row r="317" spans="10:47" x14ac:dyDescent="0.35">
      <c r="J317" s="86">
        <v>7697.0241248596822</v>
      </c>
      <c r="K317" s="47" t="s">
        <v>117</v>
      </c>
      <c r="AC317" s="86">
        <v>5784.1835627006358</v>
      </c>
      <c r="AD317" s="47" t="s">
        <v>117</v>
      </c>
      <c r="AT317" s="86">
        <v>11004.26300617868</v>
      </c>
      <c r="AU317" s="47" t="s">
        <v>117</v>
      </c>
    </row>
    <row r="318" spans="10:47" x14ac:dyDescent="0.35">
      <c r="J318" s="86">
        <v>7374.1097173976777</v>
      </c>
      <c r="K318" s="47" t="s">
        <v>117</v>
      </c>
      <c r="AC318" s="86">
        <v>4392.065968502895</v>
      </c>
      <c r="AD318" s="47" t="s">
        <v>117</v>
      </c>
      <c r="AT318" s="86">
        <v>2848.0133670268233</v>
      </c>
      <c r="AU318" s="47" t="s">
        <v>117</v>
      </c>
    </row>
    <row r="319" spans="10:47" x14ac:dyDescent="0.35">
      <c r="J319" s="86">
        <v>6279.3054953860401</v>
      </c>
      <c r="K319" s="47" t="s">
        <v>117</v>
      </c>
      <c r="AC319" s="86">
        <v>3906.95415282267</v>
      </c>
      <c r="AD319" s="47" t="s">
        <v>117</v>
      </c>
      <c r="AT319" s="86">
        <v>7765.9383032671485</v>
      </c>
      <c r="AU319" s="47" t="s">
        <v>117</v>
      </c>
    </row>
    <row r="320" spans="10:47" x14ac:dyDescent="0.35">
      <c r="J320" s="86">
        <v>8139.146406726587</v>
      </c>
      <c r="K320" s="47" t="s">
        <v>117</v>
      </c>
      <c r="AC320" s="86">
        <v>6287.7413823307088</v>
      </c>
      <c r="AD320" s="47" t="s">
        <v>117</v>
      </c>
      <c r="AT320" s="86">
        <v>2831.0054255209961</v>
      </c>
      <c r="AU320" s="47" t="s">
        <v>117</v>
      </c>
    </row>
    <row r="321" spans="10:47" x14ac:dyDescent="0.35">
      <c r="J321" s="86">
        <v>3883.654838396491</v>
      </c>
      <c r="K321" s="47" t="s">
        <v>117</v>
      </c>
      <c r="AC321" s="86">
        <v>5969.3783536537812</v>
      </c>
      <c r="AD321" s="47" t="s">
        <v>117</v>
      </c>
      <c r="AT321" s="86">
        <v>5655.0994941759691</v>
      </c>
      <c r="AU321" s="47" t="s">
        <v>117</v>
      </c>
    </row>
    <row r="322" spans="10:47" x14ac:dyDescent="0.35">
      <c r="J322" s="86">
        <v>4382.2511128025562</v>
      </c>
      <c r="K322" s="47" t="s">
        <v>117</v>
      </c>
      <c r="AC322" s="86">
        <v>-106.29383269352843</v>
      </c>
      <c r="AD322" s="47" t="s">
        <v>117</v>
      </c>
      <c r="AT322" s="86">
        <v>2156.3043820076373</v>
      </c>
      <c r="AU322" s="47" t="s">
        <v>117</v>
      </c>
    </row>
    <row r="323" spans="10:47" x14ac:dyDescent="0.35">
      <c r="J323" s="86">
        <v>3064.9449338798559</v>
      </c>
      <c r="K323" s="47" t="s">
        <v>117</v>
      </c>
      <c r="AC323" s="86">
        <v>6811.0147954285694</v>
      </c>
      <c r="AD323" s="47" t="s">
        <v>117</v>
      </c>
      <c r="AT323" s="86">
        <v>11969.777403955328</v>
      </c>
      <c r="AU323" s="47" t="s">
        <v>117</v>
      </c>
    </row>
    <row r="324" spans="10:47" x14ac:dyDescent="0.35">
      <c r="J324" s="86">
        <v>4312.1747523775357</v>
      </c>
      <c r="K324" s="47" t="s">
        <v>117</v>
      </c>
      <c r="AC324" s="86">
        <v>8051.6863985396885</v>
      </c>
      <c r="AD324" s="47" t="s">
        <v>117</v>
      </c>
      <c r="AT324" s="86">
        <v>9697.5607521327183</v>
      </c>
      <c r="AU324" s="47" t="s">
        <v>117</v>
      </c>
    </row>
    <row r="325" spans="10:47" x14ac:dyDescent="0.35">
      <c r="J325" s="86">
        <v>1665.6020650819894</v>
      </c>
      <c r="K325" s="47" t="s">
        <v>117</v>
      </c>
      <c r="AC325" s="86">
        <v>6274.2593991191916</v>
      </c>
      <c r="AD325" s="47" t="s">
        <v>117</v>
      </c>
      <c r="AT325" s="86">
        <v>6055.0615530138084</v>
      </c>
      <c r="AU325" s="47" t="s">
        <v>117</v>
      </c>
    </row>
    <row r="326" spans="10:47" x14ac:dyDescent="0.35">
      <c r="J326" s="86">
        <v>6753.0993932772653</v>
      </c>
      <c r="K326" s="47" t="s">
        <v>117</v>
      </c>
      <c r="AC326" s="86">
        <v>5326.5796233004094</v>
      </c>
      <c r="AD326" s="47" t="s">
        <v>117</v>
      </c>
      <c r="AT326" s="86">
        <v>-226.43801542272081</v>
      </c>
      <c r="AU326" s="47" t="s">
        <v>117</v>
      </c>
    </row>
    <row r="327" spans="10:47" x14ac:dyDescent="0.35">
      <c r="J327" s="86">
        <v>92.121798999706925</v>
      </c>
      <c r="K327" s="47" t="s">
        <v>117</v>
      </c>
      <c r="AC327" s="86">
        <v>4082.7426787655832</v>
      </c>
      <c r="AD327" s="47" t="s">
        <v>117</v>
      </c>
      <c r="AT327" s="86">
        <v>15021.812199453232</v>
      </c>
      <c r="AU327" s="47" t="s">
        <v>117</v>
      </c>
    </row>
    <row r="328" spans="10:47" x14ac:dyDescent="0.35">
      <c r="J328" s="86">
        <v>3485.1796390539234</v>
      </c>
      <c r="K328" s="47" t="s">
        <v>117</v>
      </c>
      <c r="AC328" s="86">
        <v>3137.8260448808628</v>
      </c>
      <c r="AD328" s="47" t="s">
        <v>117</v>
      </c>
      <c r="AT328" s="86">
        <v>6844.6286420474362</v>
      </c>
      <c r="AU328" s="47" t="s">
        <v>117</v>
      </c>
    </row>
    <row r="329" spans="10:47" x14ac:dyDescent="0.35">
      <c r="J329" s="86">
        <v>4642.9491761489699</v>
      </c>
      <c r="K329" s="47" t="s">
        <v>117</v>
      </c>
      <c r="AC329" s="86">
        <v>7269.9057959181373</v>
      </c>
      <c r="AD329" s="47" t="s">
        <v>117</v>
      </c>
      <c r="AT329" s="86">
        <v>4614.1670771352319</v>
      </c>
      <c r="AU329" s="47" t="s">
        <v>117</v>
      </c>
    </row>
    <row r="330" spans="10:47" x14ac:dyDescent="0.35">
      <c r="J330" s="86">
        <v>6034.2116469615794</v>
      </c>
      <c r="K330" s="47" t="s">
        <v>117</v>
      </c>
      <c r="AC330" s="86">
        <v>2030.9856739109682</v>
      </c>
      <c r="AD330" s="47" t="s">
        <v>117</v>
      </c>
      <c r="AT330" s="86">
        <v>13410.124051028975</v>
      </c>
      <c r="AU330" s="47" t="s">
        <v>117</v>
      </c>
    </row>
    <row r="331" spans="10:47" x14ac:dyDescent="0.35">
      <c r="J331" s="86">
        <v>5804.8120705553829</v>
      </c>
      <c r="K331" s="47" t="s">
        <v>117</v>
      </c>
      <c r="AC331" s="86">
        <v>9410.4650740900233</v>
      </c>
      <c r="AD331" s="47" t="s">
        <v>117</v>
      </c>
      <c r="AT331" s="86">
        <v>2656.7755483771552</v>
      </c>
      <c r="AU331" s="47" t="s">
        <v>117</v>
      </c>
    </row>
    <row r="332" spans="10:47" x14ac:dyDescent="0.35">
      <c r="J332" s="86">
        <v>2798.1924217868809</v>
      </c>
      <c r="K332" s="47" t="s">
        <v>117</v>
      </c>
      <c r="AC332" s="86">
        <v>2227.6684676750501</v>
      </c>
      <c r="AD332" s="47" t="s">
        <v>117</v>
      </c>
      <c r="AT332" s="86">
        <v>6724.7890756105271</v>
      </c>
      <c r="AU332" s="47" t="s">
        <v>117</v>
      </c>
    </row>
    <row r="333" spans="10:47" x14ac:dyDescent="0.35">
      <c r="J333" s="86">
        <v>7777.6082321182093</v>
      </c>
      <c r="K333" s="47" t="s">
        <v>117</v>
      </c>
      <c r="AC333" s="86">
        <v>5031.0944273589621</v>
      </c>
      <c r="AD333" s="47" t="s">
        <v>117</v>
      </c>
      <c r="AT333" s="86">
        <v>14635.502106823556</v>
      </c>
      <c r="AU333" s="47" t="s">
        <v>117</v>
      </c>
    </row>
    <row r="334" spans="10:47" x14ac:dyDescent="0.35">
      <c r="J334" s="86">
        <v>1984.0135605631667</v>
      </c>
      <c r="K334" s="47" t="s">
        <v>117</v>
      </c>
      <c r="AC334" s="86">
        <v>7723.1758515122592</v>
      </c>
      <c r="AD334" s="47" t="s">
        <v>117</v>
      </c>
      <c r="AT334" s="86">
        <v>11270.674179695299</v>
      </c>
      <c r="AU334" s="47" t="s">
        <v>117</v>
      </c>
    </row>
    <row r="335" spans="10:47" x14ac:dyDescent="0.35">
      <c r="J335" s="86">
        <v>6888.6805946164741</v>
      </c>
      <c r="K335" s="47" t="s">
        <v>117</v>
      </c>
      <c r="AC335" s="86">
        <v>7430.6456136378056</v>
      </c>
      <c r="AD335" s="47" t="s">
        <v>117</v>
      </c>
      <c r="AT335" s="86">
        <v>4158.7967512860369</v>
      </c>
      <c r="AU335" s="47" t="s">
        <v>117</v>
      </c>
    </row>
    <row r="336" spans="10:47" x14ac:dyDescent="0.35">
      <c r="J336" s="86">
        <v>5884.7920800343272</v>
      </c>
      <c r="K336" s="47" t="s">
        <v>117</v>
      </c>
      <c r="AC336" s="86">
        <v>9730.7575397554956</v>
      </c>
      <c r="AD336" s="47" t="s">
        <v>117</v>
      </c>
      <c r="AT336" s="86">
        <v>13541.511539723242</v>
      </c>
      <c r="AU336" s="47" t="s">
        <v>117</v>
      </c>
    </row>
    <row r="337" spans="10:47" x14ac:dyDescent="0.35">
      <c r="J337" s="86">
        <v>7474.942252298827</v>
      </c>
      <c r="K337" s="47" t="s">
        <v>117</v>
      </c>
      <c r="AC337" s="86">
        <v>6105.4202204154099</v>
      </c>
      <c r="AD337" s="47" t="s">
        <v>117</v>
      </c>
      <c r="AT337" s="86">
        <v>7292.8701286818459</v>
      </c>
      <c r="AU337" s="47" t="s">
        <v>117</v>
      </c>
    </row>
    <row r="338" spans="10:47" x14ac:dyDescent="0.35">
      <c r="J338" s="86">
        <v>6845.00785003907</v>
      </c>
      <c r="K338" s="47" t="s">
        <v>117</v>
      </c>
      <c r="AC338" s="86">
        <v>3049.8084169320964</v>
      </c>
      <c r="AD338" s="47" t="s">
        <v>117</v>
      </c>
      <c r="AT338" s="86">
        <v>6006.5441309343951</v>
      </c>
      <c r="AU338" s="47" t="s">
        <v>117</v>
      </c>
    </row>
    <row r="339" spans="10:47" x14ac:dyDescent="0.35">
      <c r="J339" s="86">
        <v>4257.5009230882688</v>
      </c>
      <c r="K339" s="47" t="s">
        <v>117</v>
      </c>
      <c r="AC339" s="86">
        <v>7043.9110348195973</v>
      </c>
      <c r="AD339" s="47" t="s">
        <v>117</v>
      </c>
      <c r="AT339" s="86">
        <v>4094.3977454110268</v>
      </c>
      <c r="AU339" s="47" t="s">
        <v>117</v>
      </c>
    </row>
    <row r="340" spans="10:47" x14ac:dyDescent="0.35">
      <c r="J340" s="86">
        <v>5490.5343527373452</v>
      </c>
      <c r="K340" s="47" t="s">
        <v>117</v>
      </c>
      <c r="AC340" s="86">
        <v>1555.4384888660791</v>
      </c>
      <c r="AD340" s="47" t="s">
        <v>117</v>
      </c>
      <c r="AT340" s="86">
        <v>12694.028291373894</v>
      </c>
      <c r="AU340" s="47" t="s">
        <v>117</v>
      </c>
    </row>
    <row r="341" spans="10:47" x14ac:dyDescent="0.35">
      <c r="J341" s="86">
        <v>3986.2213677936134</v>
      </c>
      <c r="K341" s="47" t="s">
        <v>117</v>
      </c>
      <c r="AC341" s="86">
        <v>1599.471754391642</v>
      </c>
      <c r="AD341" s="47" t="s">
        <v>117</v>
      </c>
      <c r="AT341" s="86">
        <v>13938.484950808324</v>
      </c>
      <c r="AU341" s="47" t="s">
        <v>117</v>
      </c>
    </row>
    <row r="342" spans="10:47" x14ac:dyDescent="0.35">
      <c r="J342" s="86">
        <v>2714.3710796084488</v>
      </c>
      <c r="K342" s="47" t="s">
        <v>117</v>
      </c>
      <c r="AC342" s="86">
        <v>2944.0719828446163</v>
      </c>
      <c r="AD342" s="47" t="s">
        <v>117</v>
      </c>
      <c r="AT342" s="86">
        <v>9236.2917110398012</v>
      </c>
      <c r="AU342" s="47" t="s">
        <v>117</v>
      </c>
    </row>
    <row r="343" spans="10:47" x14ac:dyDescent="0.35">
      <c r="J343" s="86">
        <v>6374.4432102420396</v>
      </c>
      <c r="K343" s="47" t="s">
        <v>117</v>
      </c>
      <c r="AC343" s="86">
        <v>1342.4534757091935</v>
      </c>
      <c r="AD343" s="47" t="s">
        <v>117</v>
      </c>
      <c r="AT343" s="86">
        <v>10491.727620531332</v>
      </c>
      <c r="AU343" s="47" t="s">
        <v>117</v>
      </c>
    </row>
    <row r="344" spans="10:47" x14ac:dyDescent="0.35">
      <c r="J344" s="86">
        <v>896.71875961615251</v>
      </c>
      <c r="K344" s="47" t="s">
        <v>117</v>
      </c>
      <c r="AC344" s="86">
        <v>1580.4924285143502</v>
      </c>
      <c r="AD344" s="47" t="s">
        <v>117</v>
      </c>
      <c r="AT344" s="86">
        <v>10334.983765126286</v>
      </c>
      <c r="AU344" s="47" t="s">
        <v>117</v>
      </c>
    </row>
    <row r="345" spans="10:47" x14ac:dyDescent="0.35">
      <c r="J345" s="86">
        <v>5716.1858311764618</v>
      </c>
      <c r="K345" s="47" t="s">
        <v>117</v>
      </c>
      <c r="AC345" s="86">
        <v>7844.7887213389686</v>
      </c>
      <c r="AD345" s="47" t="s">
        <v>117</v>
      </c>
      <c r="AT345" s="86">
        <v>6130.300672015157</v>
      </c>
      <c r="AU345" s="47" t="s">
        <v>117</v>
      </c>
    </row>
    <row r="346" spans="10:47" x14ac:dyDescent="0.35">
      <c r="J346" s="86">
        <v>4268.2985247532051</v>
      </c>
      <c r="K346" s="47" t="s">
        <v>117</v>
      </c>
      <c r="AC346" s="86">
        <v>287.74019783597896</v>
      </c>
      <c r="AD346" s="47" t="s">
        <v>117</v>
      </c>
      <c r="AT346" s="86">
        <v>4135.1917549038881</v>
      </c>
      <c r="AU346" s="47" t="s">
        <v>117</v>
      </c>
    </row>
    <row r="347" spans="10:47" x14ac:dyDescent="0.35">
      <c r="J347" s="86">
        <v>2367.9137725579958</v>
      </c>
      <c r="K347" s="47" t="s">
        <v>117</v>
      </c>
      <c r="AC347" s="86">
        <v>1241.6169063603993</v>
      </c>
      <c r="AD347" s="47" t="s">
        <v>117</v>
      </c>
      <c r="AT347" s="86">
        <v>10281.655836798138</v>
      </c>
      <c r="AU347" s="47" t="s">
        <v>117</v>
      </c>
    </row>
    <row r="348" spans="10:47" x14ac:dyDescent="0.35">
      <c r="J348" s="86">
        <v>5751.8429025544956</v>
      </c>
      <c r="K348" s="47" t="s">
        <v>117</v>
      </c>
      <c r="AC348" s="86">
        <v>6211.1501664173438</v>
      </c>
      <c r="AD348" s="47" t="s">
        <v>117</v>
      </c>
      <c r="AT348" s="86">
        <v>9554.1194254321363</v>
      </c>
      <c r="AU348" s="47" t="s">
        <v>117</v>
      </c>
    </row>
    <row r="349" spans="10:47" x14ac:dyDescent="0.35">
      <c r="J349" s="86">
        <v>2262.032666763479</v>
      </c>
      <c r="K349" s="47" t="s">
        <v>117</v>
      </c>
      <c r="AC349" s="86">
        <v>4230.0170225218226</v>
      </c>
      <c r="AD349" s="47" t="s">
        <v>117</v>
      </c>
      <c r="AT349" s="86">
        <v>3569.132493074907</v>
      </c>
      <c r="AU349" s="47" t="s">
        <v>117</v>
      </c>
    </row>
    <row r="350" spans="10:47" x14ac:dyDescent="0.35">
      <c r="J350" s="86">
        <v>3268.8730734676519</v>
      </c>
      <c r="K350" s="47" t="s">
        <v>117</v>
      </c>
      <c r="AC350" s="86">
        <v>1888.8185993253235</v>
      </c>
      <c r="AD350" s="47" t="s">
        <v>117</v>
      </c>
      <c r="AT350" s="86">
        <v>12379.826024059676</v>
      </c>
      <c r="AU350" s="47" t="s">
        <v>117</v>
      </c>
    </row>
    <row r="351" spans="10:47" x14ac:dyDescent="0.35">
      <c r="J351" s="86">
        <v>3880.368727437457</v>
      </c>
      <c r="K351" s="47" t="s">
        <v>117</v>
      </c>
      <c r="AC351" s="86">
        <v>5728.9087819000524</v>
      </c>
      <c r="AD351" s="47" t="s">
        <v>117</v>
      </c>
      <c r="AT351" s="86">
        <v>7707.7314450143886</v>
      </c>
      <c r="AU351" s="47" t="s">
        <v>117</v>
      </c>
    </row>
    <row r="352" spans="10:47" x14ac:dyDescent="0.35">
      <c r="J352" s="86">
        <v>6019.7397320898135</v>
      </c>
      <c r="K352" s="47" t="s">
        <v>117</v>
      </c>
      <c r="AC352" s="86">
        <v>5717.8760427475454</v>
      </c>
      <c r="AD352" s="47" t="s">
        <v>117</v>
      </c>
      <c r="AT352" s="86">
        <v>9835.6044758454773</v>
      </c>
      <c r="AU352" s="47" t="s">
        <v>117</v>
      </c>
    </row>
    <row r="353" spans="10:47" x14ac:dyDescent="0.35">
      <c r="J353" s="86">
        <v>667.72005601227693</v>
      </c>
      <c r="K353" s="47" t="s">
        <v>117</v>
      </c>
      <c r="AC353" s="86">
        <v>5702.9104327575496</v>
      </c>
      <c r="AD353" s="47" t="s">
        <v>117</v>
      </c>
      <c r="AT353" s="86">
        <v>7030.885993682039</v>
      </c>
      <c r="AU353" s="47" t="s">
        <v>117</v>
      </c>
    </row>
    <row r="354" spans="10:47" x14ac:dyDescent="0.35">
      <c r="J354" s="86">
        <v>5904.1799470951873</v>
      </c>
      <c r="K354" s="47" t="s">
        <v>117</v>
      </c>
      <c r="AC354" s="86">
        <v>3223.770948236679</v>
      </c>
      <c r="AD354" s="47" t="s">
        <v>117</v>
      </c>
      <c r="AT354" s="86">
        <v>9083.0848558674497</v>
      </c>
      <c r="AU354" s="47" t="s">
        <v>117</v>
      </c>
    </row>
    <row r="355" spans="10:47" x14ac:dyDescent="0.35">
      <c r="J355" s="86">
        <v>3942.1422671834371</v>
      </c>
      <c r="K355" s="47" t="s">
        <v>117</v>
      </c>
      <c r="AC355" s="86">
        <v>7053.0815106692608</v>
      </c>
      <c r="AD355" s="47" t="s">
        <v>117</v>
      </c>
      <c r="AT355" s="86">
        <v>6282.75943608129</v>
      </c>
      <c r="AU355" s="47" t="s">
        <v>117</v>
      </c>
    </row>
    <row r="356" spans="10:47" x14ac:dyDescent="0.35">
      <c r="J356" s="86">
        <v>5894.2558592468713</v>
      </c>
      <c r="K356" s="47" t="s">
        <v>117</v>
      </c>
      <c r="AC356" s="86">
        <v>5308.3138366683925</v>
      </c>
      <c r="AD356" s="47" t="s">
        <v>117</v>
      </c>
      <c r="AT356" s="86">
        <v>602.78752876200519</v>
      </c>
      <c r="AU356" s="47" t="s">
        <v>117</v>
      </c>
    </row>
    <row r="357" spans="10:47" x14ac:dyDescent="0.35">
      <c r="J357" s="86">
        <v>3020.073931619193</v>
      </c>
      <c r="K357" s="47" t="s">
        <v>117</v>
      </c>
      <c r="AC357" s="86">
        <v>6919.694078275752</v>
      </c>
      <c r="AD357" s="47" t="s">
        <v>117</v>
      </c>
      <c r="AT357" s="86">
        <v>5394.4993267219397</v>
      </c>
      <c r="AU357" s="47" t="s">
        <v>117</v>
      </c>
    </row>
    <row r="358" spans="10:47" x14ac:dyDescent="0.35">
      <c r="J358" s="86">
        <v>3378.3828358043811</v>
      </c>
      <c r="K358" s="47" t="s">
        <v>117</v>
      </c>
      <c r="AC358" s="86">
        <v>3622.1915037006775</v>
      </c>
      <c r="AD358" s="47" t="s">
        <v>117</v>
      </c>
      <c r="AT358" s="86">
        <v>7410.9156412007133</v>
      </c>
      <c r="AU358" s="47" t="s">
        <v>117</v>
      </c>
    </row>
    <row r="359" spans="10:47" x14ac:dyDescent="0.35">
      <c r="J359" s="86">
        <v>4463.9727634958226</v>
      </c>
      <c r="K359" s="47" t="s">
        <v>117</v>
      </c>
      <c r="AC359" s="86">
        <v>2471.1209804712275</v>
      </c>
      <c r="AD359" s="47" t="s">
        <v>117</v>
      </c>
      <c r="AT359" s="86">
        <v>11833.480133920517</v>
      </c>
      <c r="AU359" s="47" t="s">
        <v>117</v>
      </c>
    </row>
    <row r="360" spans="10:47" x14ac:dyDescent="0.35">
      <c r="J360" s="86">
        <v>1484.4013724582401</v>
      </c>
      <c r="K360" s="47" t="s">
        <v>117</v>
      </c>
      <c r="AC360" s="86">
        <v>5500.7947493979464</v>
      </c>
      <c r="AD360" s="47" t="s">
        <v>117</v>
      </c>
      <c r="AT360" s="86">
        <v>13475.32555714443</v>
      </c>
      <c r="AU360" s="47" t="s">
        <v>117</v>
      </c>
    </row>
    <row r="361" spans="10:47" x14ac:dyDescent="0.35">
      <c r="J361" s="86">
        <v>4740.6366991385967</v>
      </c>
      <c r="K361" s="47" t="s">
        <v>117</v>
      </c>
      <c r="AC361" s="86">
        <v>9008.0555376444045</v>
      </c>
      <c r="AD361" s="47" t="s">
        <v>117</v>
      </c>
      <c r="AT361" s="86">
        <v>13948.389119493602</v>
      </c>
      <c r="AU361" s="47" t="s">
        <v>117</v>
      </c>
    </row>
    <row r="362" spans="10:47" x14ac:dyDescent="0.35">
      <c r="J362" s="86">
        <v>5389.298219434686</v>
      </c>
      <c r="K362" s="47" t="s">
        <v>117</v>
      </c>
      <c r="AC362" s="86">
        <v>6191.716708502654</v>
      </c>
      <c r="AD362" s="47" t="s">
        <v>117</v>
      </c>
      <c r="AT362" s="86">
        <v>11955.207883515517</v>
      </c>
      <c r="AU362" s="47" t="s">
        <v>117</v>
      </c>
    </row>
    <row r="363" spans="10:47" x14ac:dyDescent="0.35">
      <c r="J363" s="86">
        <v>3619.6239064485812</v>
      </c>
      <c r="K363" s="47" t="s">
        <v>117</v>
      </c>
      <c r="AC363" s="86">
        <v>5000.0167724170906</v>
      </c>
      <c r="AD363" s="47" t="s">
        <v>117</v>
      </c>
      <c r="AT363" s="86">
        <v>6497.609967178063</v>
      </c>
      <c r="AU363" s="47" t="s">
        <v>117</v>
      </c>
    </row>
    <row r="364" spans="10:47" x14ac:dyDescent="0.35">
      <c r="J364" s="86">
        <v>2327.9998458261471</v>
      </c>
      <c r="K364" s="47" t="s">
        <v>117</v>
      </c>
      <c r="AC364" s="86">
        <v>7587.5749592334369</v>
      </c>
      <c r="AD364" s="47" t="s">
        <v>117</v>
      </c>
      <c r="AT364" s="86">
        <v>5010.9874081756216</v>
      </c>
      <c r="AU364" s="47" t="s">
        <v>117</v>
      </c>
    </row>
    <row r="365" spans="10:47" x14ac:dyDescent="0.35">
      <c r="J365" s="86">
        <v>6219.2954417659703</v>
      </c>
      <c r="K365" s="47" t="s">
        <v>117</v>
      </c>
      <c r="AC365" s="86">
        <v>5346.0751157048126</v>
      </c>
      <c r="AD365" s="47" t="s">
        <v>117</v>
      </c>
      <c r="AT365" s="86">
        <v>8931.4119891232876</v>
      </c>
      <c r="AU365" s="47" t="s">
        <v>117</v>
      </c>
    </row>
    <row r="366" spans="10:47" x14ac:dyDescent="0.35">
      <c r="J366" s="86">
        <v>4645.3861104139505</v>
      </c>
      <c r="K366" s="47" t="s">
        <v>117</v>
      </c>
      <c r="AC366" s="86">
        <v>4649.6637952460205</v>
      </c>
      <c r="AD366" s="47" t="s">
        <v>117</v>
      </c>
      <c r="AT366" s="86">
        <v>10421.280399155876</v>
      </c>
      <c r="AU366" s="47" t="s">
        <v>117</v>
      </c>
    </row>
    <row r="367" spans="10:47" x14ac:dyDescent="0.35">
      <c r="J367" s="86">
        <v>5517.3028036429996</v>
      </c>
      <c r="K367" s="47" t="s">
        <v>117</v>
      </c>
      <c r="AC367" s="86">
        <v>9333.7986254916595</v>
      </c>
      <c r="AD367" s="47" t="s">
        <v>117</v>
      </c>
      <c r="AT367" s="86">
        <v>9840.7134072330064</v>
      </c>
      <c r="AU367" s="47" t="s">
        <v>117</v>
      </c>
    </row>
    <row r="368" spans="10:47" x14ac:dyDescent="0.35">
      <c r="J368" s="86">
        <v>1000.6839978365715</v>
      </c>
      <c r="K368" s="47" t="s">
        <v>117</v>
      </c>
      <c r="AC368" s="86">
        <v>7992.0905409101324</v>
      </c>
      <c r="AD368" s="47" t="s">
        <v>117</v>
      </c>
      <c r="AT368" s="86">
        <v>10241.565339265871</v>
      </c>
      <c r="AU368" s="47" t="s">
        <v>117</v>
      </c>
    </row>
    <row r="369" spans="10:47" x14ac:dyDescent="0.35">
      <c r="J369" s="86">
        <v>3559.7352598977427</v>
      </c>
      <c r="K369" s="47" t="s">
        <v>117</v>
      </c>
      <c r="AC369" s="86">
        <v>6709.0344749756596</v>
      </c>
      <c r="AD369" s="47" t="s">
        <v>117</v>
      </c>
      <c r="AT369" s="86">
        <v>14929.694385825995</v>
      </c>
      <c r="AU369" s="47" t="s">
        <v>117</v>
      </c>
    </row>
    <row r="370" spans="10:47" x14ac:dyDescent="0.35">
      <c r="J370" s="86">
        <v>8513.5508247978141</v>
      </c>
      <c r="K370" s="47" t="s">
        <v>118</v>
      </c>
      <c r="AC370" s="86">
        <v>5226.6719761760569</v>
      </c>
      <c r="AD370" s="47" t="s">
        <v>117</v>
      </c>
      <c r="AT370" s="86">
        <v>10923.07000789401</v>
      </c>
      <c r="AU370" s="47" t="s">
        <v>117</v>
      </c>
    </row>
    <row r="371" spans="10:47" x14ac:dyDescent="0.35">
      <c r="J371" s="86">
        <v>1553.2638524493425</v>
      </c>
      <c r="K371" s="47" t="s">
        <v>117</v>
      </c>
      <c r="AC371" s="86">
        <v>7028.3700483468847</v>
      </c>
      <c r="AD371" s="47" t="s">
        <v>117</v>
      </c>
      <c r="AT371" s="86">
        <v>1433.2597113797942</v>
      </c>
      <c r="AU371" s="47" t="s">
        <v>117</v>
      </c>
    </row>
    <row r="372" spans="10:47" x14ac:dyDescent="0.35">
      <c r="J372" s="86">
        <v>4322.5124496664794</v>
      </c>
      <c r="K372" s="47" t="s">
        <v>117</v>
      </c>
      <c r="AC372" s="86">
        <v>3402.8124235797422</v>
      </c>
      <c r="AD372" s="47" t="s">
        <v>117</v>
      </c>
      <c r="AT372" s="86">
        <v>14088.245912601978</v>
      </c>
      <c r="AU372" s="47" t="s">
        <v>117</v>
      </c>
    </row>
    <row r="373" spans="10:47" x14ac:dyDescent="0.35">
      <c r="J373" s="86">
        <v>1003.7744218601536</v>
      </c>
      <c r="K373" s="47" t="s">
        <v>117</v>
      </c>
      <c r="AC373" s="86">
        <v>7529.8497298702678</v>
      </c>
      <c r="AD373" s="47" t="s">
        <v>117</v>
      </c>
      <c r="AT373" s="86">
        <v>11116.195178729551</v>
      </c>
      <c r="AU373" s="47" t="s">
        <v>117</v>
      </c>
    </row>
    <row r="374" spans="10:47" x14ac:dyDescent="0.35">
      <c r="J374" s="86">
        <v>5591.0954715379539</v>
      </c>
      <c r="K374" s="47" t="s">
        <v>117</v>
      </c>
      <c r="AC374" s="86">
        <v>1193.0736914824038</v>
      </c>
      <c r="AD374" s="47" t="s">
        <v>117</v>
      </c>
      <c r="AT374" s="86">
        <v>3158.2322470019926</v>
      </c>
      <c r="AU374" s="47" t="s">
        <v>117</v>
      </c>
    </row>
    <row r="375" spans="10:47" x14ac:dyDescent="0.35">
      <c r="J375" s="86">
        <v>6864.5142635784432</v>
      </c>
      <c r="K375" s="47" t="s">
        <v>117</v>
      </c>
      <c r="AC375" s="86">
        <v>2150.386457207775</v>
      </c>
      <c r="AD375" s="47" t="s">
        <v>117</v>
      </c>
      <c r="AT375" s="86">
        <v>6018.0631997295422</v>
      </c>
      <c r="AU375" s="47" t="s">
        <v>117</v>
      </c>
    </row>
    <row r="376" spans="10:47" x14ac:dyDescent="0.35">
      <c r="J376" s="86">
        <v>1659.7887706518418</v>
      </c>
      <c r="K376" s="47" t="s">
        <v>117</v>
      </c>
      <c r="AC376" s="86">
        <v>7200.9358036185713</v>
      </c>
      <c r="AD376" s="47" t="s">
        <v>117</v>
      </c>
      <c r="AT376" s="86">
        <v>3981.1369251716051</v>
      </c>
      <c r="AU376" s="47" t="s">
        <v>117</v>
      </c>
    </row>
    <row r="377" spans="10:47" x14ac:dyDescent="0.35">
      <c r="J377" s="86">
        <v>1256.2083316233241</v>
      </c>
      <c r="K377" s="47" t="s">
        <v>117</v>
      </c>
      <c r="AC377" s="86">
        <v>4815.6972927387869</v>
      </c>
      <c r="AD377" s="47" t="s">
        <v>117</v>
      </c>
      <c r="AT377" s="86">
        <v>8813.1963302709373</v>
      </c>
      <c r="AU377" s="47" t="s">
        <v>117</v>
      </c>
    </row>
    <row r="378" spans="10:47" x14ac:dyDescent="0.35">
      <c r="J378" s="86">
        <v>3327.4313277978845</v>
      </c>
      <c r="K378" s="47" t="s">
        <v>117</v>
      </c>
      <c r="AC378" s="86">
        <v>646.99926349070506</v>
      </c>
      <c r="AD378" s="47" t="s">
        <v>117</v>
      </c>
      <c r="AT378" s="86">
        <v>3618.5970858729042</v>
      </c>
      <c r="AU378" s="47" t="s">
        <v>117</v>
      </c>
    </row>
    <row r="379" spans="10:47" x14ac:dyDescent="0.35">
      <c r="J379" s="86">
        <v>4204.957706620402</v>
      </c>
      <c r="K379" s="47" t="s">
        <v>117</v>
      </c>
      <c r="AC379" s="86">
        <v>-65.014800620007009</v>
      </c>
      <c r="AD379" s="47" t="s">
        <v>117</v>
      </c>
      <c r="AT379" s="86">
        <v>2950.4240179161061</v>
      </c>
      <c r="AU379" s="47" t="s">
        <v>117</v>
      </c>
    </row>
    <row r="380" spans="10:47" x14ac:dyDescent="0.35">
      <c r="J380" s="86">
        <v>1787.7852191169829</v>
      </c>
      <c r="K380" s="47" t="s">
        <v>117</v>
      </c>
      <c r="AC380" s="86">
        <v>4994.1531000505383</v>
      </c>
      <c r="AD380" s="47" t="s">
        <v>117</v>
      </c>
      <c r="AT380" s="86">
        <v>1918.9304512521057</v>
      </c>
      <c r="AU380" s="47" t="s">
        <v>117</v>
      </c>
    </row>
    <row r="381" spans="10:47" x14ac:dyDescent="0.35">
      <c r="J381" s="86">
        <v>7475.6465777270059</v>
      </c>
      <c r="K381" s="47" t="s">
        <v>117</v>
      </c>
      <c r="AC381" s="86">
        <v>9388.5374041842115</v>
      </c>
      <c r="AD381" s="47" t="s">
        <v>118</v>
      </c>
      <c r="AT381" s="86">
        <v>14464.424397191764</v>
      </c>
      <c r="AU381" s="47" t="s">
        <v>117</v>
      </c>
    </row>
    <row r="382" spans="10:47" x14ac:dyDescent="0.35">
      <c r="J382" s="86">
        <v>26.765514493856244</v>
      </c>
      <c r="K382" s="47" t="s">
        <v>117</v>
      </c>
      <c r="AC382" s="86">
        <v>3861.5327519840803</v>
      </c>
      <c r="AD382" s="47" t="s">
        <v>117</v>
      </c>
      <c r="AT382" s="86">
        <v>479.05945204731711</v>
      </c>
      <c r="AU382" s="47" t="s">
        <v>117</v>
      </c>
    </row>
    <row r="383" spans="10:47" x14ac:dyDescent="0.35">
      <c r="J383" s="86">
        <v>6149.4622355500878</v>
      </c>
      <c r="K383" s="47" t="s">
        <v>117</v>
      </c>
      <c r="AC383" s="86">
        <v>5161.8183090956791</v>
      </c>
      <c r="AD383" s="47" t="s">
        <v>117</v>
      </c>
      <c r="AT383" s="86">
        <v>2047.3657849480198</v>
      </c>
      <c r="AU383" s="47" t="s">
        <v>117</v>
      </c>
    </row>
    <row r="384" spans="10:47" x14ac:dyDescent="0.35">
      <c r="J384" s="86">
        <v>3412.0034787439226</v>
      </c>
      <c r="K384" s="47" t="s">
        <v>117</v>
      </c>
      <c r="AC384" s="86">
        <v>1337.2413389850453</v>
      </c>
      <c r="AD384" s="47" t="s">
        <v>117</v>
      </c>
      <c r="AT384" s="86">
        <v>10427.182804516604</v>
      </c>
      <c r="AU384" s="47" t="s">
        <v>117</v>
      </c>
    </row>
    <row r="385" spans="10:47" x14ac:dyDescent="0.35">
      <c r="J385" s="86">
        <v>735.80951681817055</v>
      </c>
      <c r="K385" s="47" t="s">
        <v>117</v>
      </c>
      <c r="AC385" s="86">
        <v>-603.94776676577158</v>
      </c>
      <c r="AD385" s="47" t="s">
        <v>117</v>
      </c>
      <c r="AT385" s="86">
        <v>13396.801446775931</v>
      </c>
      <c r="AU385" s="47" t="s">
        <v>117</v>
      </c>
    </row>
    <row r="386" spans="10:47" x14ac:dyDescent="0.35">
      <c r="J386" s="86">
        <v>6485.5615317577294</v>
      </c>
      <c r="K386" s="47" t="s">
        <v>117</v>
      </c>
      <c r="AC386" s="86">
        <v>4851.554318968505</v>
      </c>
      <c r="AD386" s="47" t="s">
        <v>117</v>
      </c>
      <c r="AT386" s="86">
        <v>10218.594085682593</v>
      </c>
      <c r="AU386" s="47" t="s">
        <v>117</v>
      </c>
    </row>
    <row r="387" spans="10:47" x14ac:dyDescent="0.35">
      <c r="J387" s="86">
        <v>7061.7038984703304</v>
      </c>
      <c r="K387" s="47" t="s">
        <v>117</v>
      </c>
      <c r="AC387" s="86">
        <v>5225.6695306272813</v>
      </c>
      <c r="AD387" s="47" t="s">
        <v>117</v>
      </c>
      <c r="AT387" s="86">
        <v>12987.193165787423</v>
      </c>
      <c r="AU387" s="47" t="s">
        <v>117</v>
      </c>
    </row>
    <row r="388" spans="10:47" x14ac:dyDescent="0.35">
      <c r="J388" s="86">
        <v>7403.8239529692673</v>
      </c>
      <c r="K388" s="47" t="s">
        <v>117</v>
      </c>
      <c r="AC388" s="86">
        <v>-93.653699856427011</v>
      </c>
      <c r="AD388" s="47" t="s">
        <v>117</v>
      </c>
      <c r="AT388" s="86">
        <v>5899.6767380175215</v>
      </c>
      <c r="AU388" s="47" t="s">
        <v>117</v>
      </c>
    </row>
    <row r="389" spans="10:47" x14ac:dyDescent="0.35">
      <c r="J389" s="86">
        <v>5921.3479161250134</v>
      </c>
      <c r="K389" s="47" t="s">
        <v>117</v>
      </c>
      <c r="AC389" s="86">
        <v>1552.7690694563096</v>
      </c>
      <c r="AD389" s="47" t="s">
        <v>117</v>
      </c>
      <c r="AT389" s="86">
        <v>11275.529572093617</v>
      </c>
      <c r="AU389" s="47" t="s">
        <v>117</v>
      </c>
    </row>
    <row r="390" spans="10:47" x14ac:dyDescent="0.35">
      <c r="J390" s="86">
        <v>428.19436992920942</v>
      </c>
      <c r="K390" s="47" t="s">
        <v>117</v>
      </c>
      <c r="AC390" s="86">
        <v>7747.6236527130523</v>
      </c>
      <c r="AD390" s="47" t="s">
        <v>117</v>
      </c>
      <c r="AT390" s="86">
        <v>12213.283827619856</v>
      </c>
      <c r="AU390" s="47" t="s">
        <v>117</v>
      </c>
    </row>
    <row r="391" spans="10:47" x14ac:dyDescent="0.35">
      <c r="J391" s="86">
        <v>755.79439302046626</v>
      </c>
      <c r="K391" s="47" t="s">
        <v>117</v>
      </c>
      <c r="AC391" s="86">
        <v>8112.2883108880051</v>
      </c>
      <c r="AD391" s="47" t="s">
        <v>117</v>
      </c>
      <c r="AT391" s="86">
        <v>12227.985691330181</v>
      </c>
      <c r="AU391" s="47" t="s">
        <v>117</v>
      </c>
    </row>
    <row r="392" spans="10:47" x14ac:dyDescent="0.35">
      <c r="J392" s="86">
        <v>6000.9553992256888</v>
      </c>
      <c r="K392" s="47" t="s">
        <v>117</v>
      </c>
      <c r="AC392" s="86">
        <v>583.16131272045709</v>
      </c>
      <c r="AD392" s="47" t="s">
        <v>117</v>
      </c>
      <c r="AT392" s="86">
        <v>4602.4474467173677</v>
      </c>
      <c r="AU392" s="47" t="s">
        <v>117</v>
      </c>
    </row>
    <row r="393" spans="10:47" x14ac:dyDescent="0.35">
      <c r="J393" s="86">
        <v>4075.6865771149414</v>
      </c>
      <c r="K393" s="47" t="s">
        <v>117</v>
      </c>
      <c r="AC393" s="86">
        <v>5204.8001446136232</v>
      </c>
      <c r="AD393" s="47" t="s">
        <v>117</v>
      </c>
      <c r="AT393" s="86">
        <v>3261.6356439771571</v>
      </c>
      <c r="AU393" s="47" t="s">
        <v>117</v>
      </c>
    </row>
    <row r="394" spans="10:47" x14ac:dyDescent="0.35">
      <c r="J394" s="86">
        <v>186.11116103644849</v>
      </c>
      <c r="K394" s="47" t="s">
        <v>117</v>
      </c>
      <c r="AC394" s="86">
        <v>4093.3674445399747</v>
      </c>
      <c r="AD394" s="47" t="s">
        <v>117</v>
      </c>
      <c r="AT394" s="86">
        <v>8487.1375330574665</v>
      </c>
      <c r="AU394" s="47" t="s">
        <v>117</v>
      </c>
    </row>
    <row r="395" spans="10:47" x14ac:dyDescent="0.35">
      <c r="J395" s="86">
        <v>4031.7045670718135</v>
      </c>
      <c r="K395" s="47" t="s">
        <v>117</v>
      </c>
      <c r="AC395" s="86">
        <v>7598.4495557522896</v>
      </c>
      <c r="AD395" s="47" t="s">
        <v>117</v>
      </c>
      <c r="AT395" s="86">
        <v>7527.3142125346239</v>
      </c>
      <c r="AU395" s="47" t="s">
        <v>117</v>
      </c>
    </row>
    <row r="396" spans="10:47" x14ac:dyDescent="0.35">
      <c r="J396" s="86">
        <v>275.17369416453175</v>
      </c>
      <c r="K396" s="47" t="s">
        <v>117</v>
      </c>
      <c r="AC396" s="86">
        <v>5988.1136753377286</v>
      </c>
      <c r="AD396" s="47" t="s">
        <v>117</v>
      </c>
      <c r="AT396" s="86">
        <v>14175.386078797701</v>
      </c>
      <c r="AU396" s="47" t="s">
        <v>117</v>
      </c>
    </row>
    <row r="397" spans="10:47" x14ac:dyDescent="0.35">
      <c r="J397" s="86">
        <v>1478.1037592740979</v>
      </c>
      <c r="K397" s="47" t="s">
        <v>117</v>
      </c>
      <c r="AC397" s="86">
        <v>7697.0426994799218</v>
      </c>
      <c r="AD397" s="47" t="s">
        <v>117</v>
      </c>
      <c r="AT397" s="86">
        <v>10727.549623864501</v>
      </c>
      <c r="AU397" s="47" t="s">
        <v>117</v>
      </c>
    </row>
    <row r="398" spans="10:47" x14ac:dyDescent="0.35">
      <c r="J398" s="86">
        <v>5882.9082483861575</v>
      </c>
      <c r="K398" s="47" t="s">
        <v>117</v>
      </c>
      <c r="AC398" s="86">
        <v>5868.0889559474053</v>
      </c>
      <c r="AD398" s="47" t="s">
        <v>117</v>
      </c>
      <c r="AT398" s="86">
        <v>3910.1591514313168</v>
      </c>
      <c r="AU398" s="47" t="s">
        <v>117</v>
      </c>
    </row>
    <row r="399" spans="10:47" x14ac:dyDescent="0.35">
      <c r="J399" s="86">
        <v>7311.192498862657</v>
      </c>
      <c r="K399" s="47" t="s">
        <v>117</v>
      </c>
      <c r="AC399" s="86">
        <v>3727.3929196698855</v>
      </c>
      <c r="AD399" s="47" t="s">
        <v>117</v>
      </c>
      <c r="AT399" s="86">
        <v>-421.04608525953131</v>
      </c>
      <c r="AU399" s="47" t="s">
        <v>117</v>
      </c>
    </row>
    <row r="400" spans="10:47" x14ac:dyDescent="0.35">
      <c r="J400" s="86">
        <v>3641.0197530040687</v>
      </c>
      <c r="K400" s="47" t="s">
        <v>117</v>
      </c>
      <c r="AC400" s="86">
        <v>4006.2596989037092</v>
      </c>
      <c r="AD400" s="47" t="s">
        <v>117</v>
      </c>
      <c r="AT400" s="86">
        <v>3482.0178048167409</v>
      </c>
      <c r="AU400" s="47" t="s">
        <v>117</v>
      </c>
    </row>
    <row r="401" spans="10:47" x14ac:dyDescent="0.35">
      <c r="J401" s="86">
        <v>2333.811886787551</v>
      </c>
      <c r="K401" s="47" t="s">
        <v>117</v>
      </c>
      <c r="AC401" s="86">
        <v>1412.9085288228241</v>
      </c>
      <c r="AD401" s="47" t="s">
        <v>117</v>
      </c>
      <c r="AT401" s="86">
        <v>4128.7666456739789</v>
      </c>
      <c r="AU401" s="47" t="s">
        <v>117</v>
      </c>
    </row>
    <row r="402" spans="10:47" x14ac:dyDescent="0.35">
      <c r="J402" s="86">
        <v>1886.9632957770248</v>
      </c>
      <c r="K402" s="47" t="s">
        <v>117</v>
      </c>
      <c r="AC402" s="86">
        <v>3361.5706142294989</v>
      </c>
      <c r="AD402" s="47" t="s">
        <v>117</v>
      </c>
      <c r="AT402" s="86">
        <v>5703.884216189178</v>
      </c>
      <c r="AU402" s="47" t="s">
        <v>117</v>
      </c>
    </row>
    <row r="403" spans="10:47" x14ac:dyDescent="0.35">
      <c r="J403" s="86">
        <v>4746.7239992545128</v>
      </c>
      <c r="K403" s="47" t="s">
        <v>117</v>
      </c>
      <c r="AC403" s="86">
        <v>8453.3597922991194</v>
      </c>
      <c r="AD403" s="47" t="s">
        <v>117</v>
      </c>
      <c r="AT403" s="86">
        <v>10848.522977045381</v>
      </c>
      <c r="AU403" s="47" t="s">
        <v>117</v>
      </c>
    </row>
    <row r="404" spans="10:47" x14ac:dyDescent="0.35">
      <c r="J404" s="86">
        <v>5158.8206213645062</v>
      </c>
      <c r="K404" s="47" t="s">
        <v>117</v>
      </c>
      <c r="AC404" s="86">
        <v>3205.663558528694</v>
      </c>
      <c r="AD404" s="47" t="s">
        <v>117</v>
      </c>
      <c r="AT404" s="86">
        <v>4294.2906433356038</v>
      </c>
      <c r="AU404" s="47" t="s">
        <v>117</v>
      </c>
    </row>
    <row r="405" spans="10:47" x14ac:dyDescent="0.35">
      <c r="J405" s="86">
        <v>4386.4860133858292</v>
      </c>
      <c r="K405" s="47" t="s">
        <v>117</v>
      </c>
      <c r="AC405" s="86">
        <v>4694.6088321557527</v>
      </c>
      <c r="AD405" s="47" t="s">
        <v>117</v>
      </c>
      <c r="AT405" s="86">
        <v>6164.2532676747269</v>
      </c>
      <c r="AU405" s="47" t="s">
        <v>117</v>
      </c>
    </row>
    <row r="406" spans="10:47" x14ac:dyDescent="0.35">
      <c r="J406" s="86">
        <v>-983.13284098452255</v>
      </c>
      <c r="K406" s="47" t="s">
        <v>117</v>
      </c>
      <c r="AC406" s="86">
        <v>9829.2992141216073</v>
      </c>
      <c r="AD406" s="47" t="s">
        <v>117</v>
      </c>
      <c r="AT406" s="86">
        <v>6305.9722246197443</v>
      </c>
      <c r="AU406" s="47" t="s">
        <v>117</v>
      </c>
    </row>
    <row r="407" spans="10:47" x14ac:dyDescent="0.35">
      <c r="J407" s="86">
        <v>6015.7767861547545</v>
      </c>
      <c r="K407" s="47" t="s">
        <v>117</v>
      </c>
      <c r="AC407" s="86">
        <v>4882.6162310095069</v>
      </c>
      <c r="AD407" s="47" t="s">
        <v>117</v>
      </c>
      <c r="AT407" s="86">
        <v>3401.8905830198746</v>
      </c>
      <c r="AU407" s="47" t="s">
        <v>117</v>
      </c>
    </row>
    <row r="408" spans="10:47" x14ac:dyDescent="0.35">
      <c r="J408" s="86">
        <v>4459.0368419391853</v>
      </c>
      <c r="K408" s="47" t="s">
        <v>117</v>
      </c>
      <c r="AC408" s="86">
        <v>2595.2051221031552</v>
      </c>
      <c r="AD408" s="47" t="s">
        <v>117</v>
      </c>
      <c r="AT408" s="86">
        <v>5606.9227853443299</v>
      </c>
      <c r="AU408" s="47" t="s">
        <v>117</v>
      </c>
    </row>
    <row r="409" spans="10:47" x14ac:dyDescent="0.35">
      <c r="J409" s="86">
        <v>4053.4540358304457</v>
      </c>
      <c r="K409" s="47" t="s">
        <v>117</v>
      </c>
      <c r="AC409" s="86">
        <v>8795.7968551842041</v>
      </c>
      <c r="AD409" s="47" t="s">
        <v>117</v>
      </c>
      <c r="AT409" s="86">
        <v>7509.7415068525615</v>
      </c>
      <c r="AU409" s="47" t="s">
        <v>117</v>
      </c>
    </row>
    <row r="410" spans="10:47" x14ac:dyDescent="0.35">
      <c r="J410" s="86">
        <v>-119.98833041749026</v>
      </c>
      <c r="K410" s="47" t="s">
        <v>117</v>
      </c>
      <c r="AC410" s="86">
        <v>8636.6515368596647</v>
      </c>
      <c r="AD410" s="47" t="s">
        <v>117</v>
      </c>
      <c r="AT410" s="86">
        <v>10321.015932971368</v>
      </c>
      <c r="AU410" s="47" t="s">
        <v>117</v>
      </c>
    </row>
    <row r="411" spans="10:47" x14ac:dyDescent="0.35">
      <c r="J411" s="86">
        <v>8181.4282976079876</v>
      </c>
      <c r="K411" s="47" t="s">
        <v>117</v>
      </c>
      <c r="AC411" s="86">
        <v>4680.6357583276895</v>
      </c>
      <c r="AD411" s="47" t="s">
        <v>117</v>
      </c>
      <c r="AT411" s="86">
        <v>8870.4500461521166</v>
      </c>
      <c r="AU411" s="47" t="s">
        <v>117</v>
      </c>
    </row>
    <row r="412" spans="10:47" x14ac:dyDescent="0.35">
      <c r="J412" s="86">
        <v>1272.669972967745</v>
      </c>
      <c r="K412" s="47" t="s">
        <v>117</v>
      </c>
      <c r="AC412" s="86">
        <v>5093.4452507860024</v>
      </c>
      <c r="AD412" s="47" t="s">
        <v>117</v>
      </c>
      <c r="AT412" s="86">
        <v>12321.973696639707</v>
      </c>
      <c r="AU412" s="47" t="s">
        <v>117</v>
      </c>
    </row>
    <row r="413" spans="10:47" x14ac:dyDescent="0.35">
      <c r="J413" s="86">
        <v>3914.2500537464925</v>
      </c>
      <c r="K413" s="47" t="s">
        <v>117</v>
      </c>
      <c r="AC413" s="86">
        <v>1417.1419547430746</v>
      </c>
      <c r="AD413" s="47" t="s">
        <v>117</v>
      </c>
      <c r="AT413" s="86">
        <v>14092.230423865154</v>
      </c>
      <c r="AU413" s="47" t="s">
        <v>117</v>
      </c>
    </row>
    <row r="414" spans="10:47" x14ac:dyDescent="0.35">
      <c r="J414" s="86">
        <v>1261.8232819207785</v>
      </c>
      <c r="K414" s="47" t="s">
        <v>117</v>
      </c>
      <c r="AC414" s="86">
        <v>6282.1160527661077</v>
      </c>
      <c r="AD414" s="47" t="s">
        <v>117</v>
      </c>
      <c r="AT414" s="86">
        <v>12024.838533726333</v>
      </c>
      <c r="AU414" s="47" t="s">
        <v>117</v>
      </c>
    </row>
    <row r="415" spans="10:47" x14ac:dyDescent="0.35">
      <c r="J415" s="86">
        <v>1446.5460201890237</v>
      </c>
      <c r="K415" s="47" t="s">
        <v>117</v>
      </c>
      <c r="AC415" s="86">
        <v>3178.2023716636718</v>
      </c>
      <c r="AD415" s="47" t="s">
        <v>117</v>
      </c>
      <c r="AT415" s="86">
        <v>12755.055882394739</v>
      </c>
      <c r="AU415" s="47" t="s">
        <v>117</v>
      </c>
    </row>
    <row r="416" spans="10:47" x14ac:dyDescent="0.35">
      <c r="J416" s="86">
        <v>63.482933557935667</v>
      </c>
      <c r="K416" s="47" t="s">
        <v>117</v>
      </c>
      <c r="AC416" s="86">
        <v>1296.196160875741</v>
      </c>
      <c r="AD416" s="47" t="s">
        <v>117</v>
      </c>
      <c r="AT416" s="86">
        <v>4685.3726052354059</v>
      </c>
      <c r="AU416" s="47" t="s">
        <v>117</v>
      </c>
    </row>
    <row r="417" spans="10:47" x14ac:dyDescent="0.35">
      <c r="J417" s="86">
        <v>467.67848325584146</v>
      </c>
      <c r="K417" s="47" t="s">
        <v>117</v>
      </c>
      <c r="AC417" s="86">
        <v>8147.4769189692333</v>
      </c>
      <c r="AD417" s="47" t="s">
        <v>117</v>
      </c>
      <c r="AT417" s="86">
        <v>9066.5225230228079</v>
      </c>
      <c r="AU417" s="47" t="s">
        <v>117</v>
      </c>
    </row>
    <row r="418" spans="10:47" x14ac:dyDescent="0.35">
      <c r="J418" s="86">
        <v>4242.7457900939307</v>
      </c>
      <c r="K418" s="47" t="s">
        <v>117</v>
      </c>
      <c r="AC418" s="86">
        <v>987.53935080775727</v>
      </c>
      <c r="AD418" s="47" t="s">
        <v>117</v>
      </c>
      <c r="AT418" s="86">
        <v>8406.9394459522427</v>
      </c>
      <c r="AU418" s="47" t="s">
        <v>117</v>
      </c>
    </row>
    <row r="419" spans="10:47" x14ac:dyDescent="0.35">
      <c r="J419" s="86">
        <v>2243.8963047688485</v>
      </c>
      <c r="K419" s="47" t="s">
        <v>117</v>
      </c>
      <c r="AC419" s="86">
        <v>4041.9871010932384</v>
      </c>
      <c r="AD419" s="47" t="s">
        <v>117</v>
      </c>
      <c r="AT419" s="86">
        <v>10662.06687987917</v>
      </c>
      <c r="AU419" s="47" t="s">
        <v>117</v>
      </c>
    </row>
    <row r="420" spans="10:47" x14ac:dyDescent="0.35">
      <c r="J420" s="86">
        <v>2261.3054249762336</v>
      </c>
      <c r="K420" s="47" t="s">
        <v>117</v>
      </c>
      <c r="AC420" s="86">
        <v>4553.0652870681279</v>
      </c>
      <c r="AD420" s="47" t="s">
        <v>117</v>
      </c>
      <c r="AT420" s="86">
        <v>15614.388983689869</v>
      </c>
      <c r="AU420" s="47" t="s">
        <v>118</v>
      </c>
    </row>
    <row r="421" spans="10:47" x14ac:dyDescent="0.35">
      <c r="J421" s="86">
        <v>4185.0582835907553</v>
      </c>
      <c r="K421" s="47" t="s">
        <v>117</v>
      </c>
      <c r="AC421" s="86">
        <v>6395.5479046158835</v>
      </c>
      <c r="AD421" s="47" t="s">
        <v>117</v>
      </c>
      <c r="AT421" s="86">
        <v>-522.4401970252618</v>
      </c>
      <c r="AU421" s="47" t="s">
        <v>117</v>
      </c>
    </row>
    <row r="422" spans="10:47" x14ac:dyDescent="0.35">
      <c r="J422" s="86">
        <v>4541.2437187337646</v>
      </c>
      <c r="K422" s="47" t="s">
        <v>117</v>
      </c>
      <c r="AC422" s="86">
        <v>8623.9378504325141</v>
      </c>
      <c r="AD422" s="47" t="s">
        <v>117</v>
      </c>
      <c r="AT422" s="86">
        <v>4700.7891886697926</v>
      </c>
      <c r="AU422" s="47" t="s">
        <v>117</v>
      </c>
    </row>
    <row r="423" spans="10:47" x14ac:dyDescent="0.35">
      <c r="J423" s="86">
        <v>5674.5356428634268</v>
      </c>
      <c r="K423" s="47" t="s">
        <v>117</v>
      </c>
      <c r="AC423" s="86">
        <v>5124.1032522030364</v>
      </c>
      <c r="AD423" s="47" t="s">
        <v>117</v>
      </c>
      <c r="AT423" s="86">
        <v>11671.311435154648</v>
      </c>
      <c r="AU423" s="47" t="s">
        <v>117</v>
      </c>
    </row>
    <row r="424" spans="10:47" x14ac:dyDescent="0.35">
      <c r="J424" s="86">
        <v>3931.6056151900502</v>
      </c>
      <c r="K424" s="47" t="s">
        <v>117</v>
      </c>
      <c r="AC424" s="86">
        <v>4562.238441265612</v>
      </c>
      <c r="AD424" s="47" t="s">
        <v>117</v>
      </c>
      <c r="AT424" s="86">
        <v>8214.8155700941115</v>
      </c>
      <c r="AU424" s="47" t="s">
        <v>117</v>
      </c>
    </row>
    <row r="425" spans="10:47" x14ac:dyDescent="0.35">
      <c r="J425" s="86">
        <v>7069.0051322024092</v>
      </c>
      <c r="K425" s="47" t="s">
        <v>118</v>
      </c>
      <c r="AC425" s="86">
        <v>8502.4810354716101</v>
      </c>
      <c r="AD425" s="47" t="s">
        <v>117</v>
      </c>
      <c r="AT425" s="86">
        <v>7143.7317664541342</v>
      </c>
      <c r="AU425" s="47" t="s">
        <v>117</v>
      </c>
    </row>
    <row r="426" spans="10:47" x14ac:dyDescent="0.35">
      <c r="J426" s="86">
        <v>2963.4292791072876</v>
      </c>
      <c r="K426" s="47" t="s">
        <v>117</v>
      </c>
      <c r="AC426" s="86">
        <v>4442.2327293852231</v>
      </c>
      <c r="AD426" s="47" t="s">
        <v>117</v>
      </c>
      <c r="AT426" s="86">
        <v>11259.007631164732</v>
      </c>
      <c r="AU426" s="47" t="s">
        <v>117</v>
      </c>
    </row>
    <row r="427" spans="10:47" x14ac:dyDescent="0.35">
      <c r="J427" s="86">
        <v>4768.1959685643124</v>
      </c>
      <c r="K427" s="47" t="s">
        <v>117</v>
      </c>
      <c r="AC427" s="86">
        <v>5290.3453115292396</v>
      </c>
      <c r="AD427" s="47" t="s">
        <v>117</v>
      </c>
      <c r="AT427" s="86">
        <v>6946.7215745057729</v>
      </c>
      <c r="AU427" s="47" t="s">
        <v>117</v>
      </c>
    </row>
    <row r="428" spans="10:47" x14ac:dyDescent="0.35">
      <c r="J428" s="86">
        <v>7004.5801020479566</v>
      </c>
      <c r="K428" s="47" t="s">
        <v>117</v>
      </c>
      <c r="AC428" s="86">
        <v>5662.6380068493627</v>
      </c>
      <c r="AD428" s="47" t="s">
        <v>117</v>
      </c>
      <c r="AT428" s="86">
        <v>5590.9316888262138</v>
      </c>
      <c r="AU428" s="47" t="s">
        <v>117</v>
      </c>
    </row>
    <row r="429" spans="10:47" x14ac:dyDescent="0.35">
      <c r="J429" s="86">
        <v>8561.1562824807315</v>
      </c>
      <c r="K429" s="47" t="s">
        <v>117</v>
      </c>
      <c r="AC429" s="86">
        <v>7260.3125239586388</v>
      </c>
      <c r="AD429" s="47" t="s">
        <v>117</v>
      </c>
      <c r="AT429" s="86">
        <v>11920.600215631093</v>
      </c>
      <c r="AU429" s="47" t="s">
        <v>117</v>
      </c>
    </row>
    <row r="430" spans="10:47" x14ac:dyDescent="0.35">
      <c r="J430" s="86">
        <v>4840.3273081177203</v>
      </c>
      <c r="K430" s="47" t="s">
        <v>117</v>
      </c>
      <c r="AC430" s="86">
        <v>472.48604019219079</v>
      </c>
      <c r="AD430" s="47" t="s">
        <v>117</v>
      </c>
      <c r="AT430" s="86">
        <v>12832.353399338164</v>
      </c>
      <c r="AU430" s="47" t="s">
        <v>117</v>
      </c>
    </row>
    <row r="431" spans="10:47" x14ac:dyDescent="0.35">
      <c r="J431" s="86">
        <v>6325.255376196591</v>
      </c>
      <c r="K431" s="47" t="s">
        <v>117</v>
      </c>
      <c r="AC431" s="86">
        <v>3602.2711170494244</v>
      </c>
      <c r="AD431" s="47" t="s">
        <v>117</v>
      </c>
      <c r="AT431" s="86">
        <v>4152.5717141575096</v>
      </c>
      <c r="AU431" s="47" t="s">
        <v>117</v>
      </c>
    </row>
    <row r="432" spans="10:47" x14ac:dyDescent="0.35">
      <c r="J432" s="86">
        <v>2406.7024619326398</v>
      </c>
      <c r="K432" s="47" t="s">
        <v>117</v>
      </c>
      <c r="AC432" s="86">
        <v>4732.9044747384223</v>
      </c>
      <c r="AD432" s="47" t="s">
        <v>117</v>
      </c>
      <c r="AT432" s="86">
        <v>8370.3182573050854</v>
      </c>
      <c r="AU432" s="47" t="s">
        <v>117</v>
      </c>
    </row>
    <row r="433" spans="10:47" x14ac:dyDescent="0.35">
      <c r="J433" s="86">
        <v>2158.4724861577356</v>
      </c>
      <c r="K433" s="47" t="s">
        <v>117</v>
      </c>
      <c r="AC433" s="86">
        <v>5450.3677797396058</v>
      </c>
      <c r="AD433" s="47" t="s">
        <v>117</v>
      </c>
      <c r="AT433" s="86">
        <v>5663.214692271652</v>
      </c>
      <c r="AU433" s="47" t="s">
        <v>117</v>
      </c>
    </row>
    <row r="434" spans="10:47" x14ac:dyDescent="0.35">
      <c r="J434" s="86">
        <v>5495.187630574248</v>
      </c>
      <c r="K434" s="47" t="s">
        <v>117</v>
      </c>
      <c r="AC434" s="86">
        <v>1468.7270561523951</v>
      </c>
      <c r="AD434" s="47" t="s">
        <v>117</v>
      </c>
      <c r="AT434" s="86">
        <v>1788.8909337008024</v>
      </c>
      <c r="AU434" s="47" t="s">
        <v>117</v>
      </c>
    </row>
    <row r="435" spans="10:47" x14ac:dyDescent="0.35">
      <c r="J435" s="86">
        <v>6231.8367676344988</v>
      </c>
      <c r="K435" s="47" t="s">
        <v>117</v>
      </c>
      <c r="AC435" s="86">
        <v>7443.445255964466</v>
      </c>
      <c r="AD435" s="47" t="s">
        <v>117</v>
      </c>
      <c r="AT435" s="86">
        <v>4199.7659612431435</v>
      </c>
      <c r="AU435" s="47" t="s">
        <v>117</v>
      </c>
    </row>
    <row r="436" spans="10:47" x14ac:dyDescent="0.35">
      <c r="J436" s="86">
        <v>6971.6055750153446</v>
      </c>
      <c r="K436" s="47" t="s">
        <v>117</v>
      </c>
      <c r="AC436" s="86">
        <v>7366.0569023301923</v>
      </c>
      <c r="AD436" s="47" t="s">
        <v>117</v>
      </c>
      <c r="AT436" s="86">
        <v>5626.1502040855994</v>
      </c>
      <c r="AU436" s="47" t="s">
        <v>117</v>
      </c>
    </row>
    <row r="437" spans="10:47" x14ac:dyDescent="0.35">
      <c r="J437" s="86">
        <v>2724.3557546469206</v>
      </c>
      <c r="K437" s="47" t="s">
        <v>117</v>
      </c>
      <c r="AC437" s="86">
        <v>2533.3194486236575</v>
      </c>
      <c r="AD437" s="47" t="s">
        <v>117</v>
      </c>
      <c r="AT437" s="86">
        <v>9826.4635870243801</v>
      </c>
      <c r="AU437" s="47" t="s">
        <v>117</v>
      </c>
    </row>
    <row r="438" spans="10:47" x14ac:dyDescent="0.35">
      <c r="J438" s="86">
        <v>-87.132021362089972</v>
      </c>
      <c r="K438" s="47" t="s">
        <v>117</v>
      </c>
      <c r="AC438" s="86">
        <v>2673.1940541657314</v>
      </c>
      <c r="AD438" s="47" t="s">
        <v>117</v>
      </c>
      <c r="AT438" s="86">
        <v>2834.075559510572</v>
      </c>
      <c r="AU438" s="47" t="s">
        <v>117</v>
      </c>
    </row>
    <row r="439" spans="10:47" x14ac:dyDescent="0.35">
      <c r="J439" s="86">
        <v>2186.8719135157889</v>
      </c>
      <c r="K439" s="47" t="s">
        <v>117</v>
      </c>
      <c r="AC439" s="86">
        <v>7731.2585923411234</v>
      </c>
      <c r="AD439" s="47" t="s">
        <v>117</v>
      </c>
      <c r="AT439" s="86">
        <v>4110.9865016195636</v>
      </c>
      <c r="AU439" s="47" t="s">
        <v>117</v>
      </c>
    </row>
    <row r="440" spans="10:47" x14ac:dyDescent="0.35">
      <c r="J440" s="86">
        <v>7818.9641464458782</v>
      </c>
      <c r="K440" s="47" t="s">
        <v>117</v>
      </c>
      <c r="AC440" s="86">
        <v>7608.3002337906864</v>
      </c>
      <c r="AD440" s="47" t="s">
        <v>117</v>
      </c>
      <c r="AT440" s="86">
        <v>4919.1726856881742</v>
      </c>
      <c r="AU440" s="47" t="s">
        <v>117</v>
      </c>
    </row>
    <row r="441" spans="10:47" x14ac:dyDescent="0.35">
      <c r="J441" s="86">
        <v>1969.34972335148</v>
      </c>
      <c r="K441" s="47" t="s">
        <v>117</v>
      </c>
      <c r="AC441" s="86">
        <v>3639.572255756817</v>
      </c>
      <c r="AD441" s="47" t="s">
        <v>117</v>
      </c>
      <c r="AT441" s="86">
        <v>10281.769684402008</v>
      </c>
      <c r="AU441" s="47" t="s">
        <v>117</v>
      </c>
    </row>
    <row r="442" spans="10:47" x14ac:dyDescent="0.35">
      <c r="J442" s="86">
        <v>1953.8404242097865</v>
      </c>
      <c r="K442" s="47" t="s">
        <v>117</v>
      </c>
      <c r="AC442" s="86">
        <v>4288.8015891440446</v>
      </c>
      <c r="AD442" s="47" t="s">
        <v>117</v>
      </c>
      <c r="AT442" s="86">
        <v>4954.7768938656645</v>
      </c>
      <c r="AU442" s="47" t="s">
        <v>117</v>
      </c>
    </row>
    <row r="443" spans="10:47" x14ac:dyDescent="0.35">
      <c r="J443" s="86">
        <v>6557.2082128686843</v>
      </c>
      <c r="K443" s="47" t="s">
        <v>117</v>
      </c>
      <c r="AC443" s="86">
        <v>1948.1179684862138</v>
      </c>
      <c r="AD443" s="47" t="s">
        <v>117</v>
      </c>
      <c r="AT443" s="86">
        <v>10633.427447909955</v>
      </c>
      <c r="AU443" s="47" t="s">
        <v>117</v>
      </c>
    </row>
    <row r="444" spans="10:47" x14ac:dyDescent="0.35">
      <c r="J444" s="86">
        <v>1514.5006798407069</v>
      </c>
      <c r="K444" s="47" t="s">
        <v>117</v>
      </c>
      <c r="AC444" s="86">
        <v>2755.2623513062545</v>
      </c>
      <c r="AD444" s="47" t="s">
        <v>117</v>
      </c>
      <c r="AT444" s="86">
        <v>2939.0517482741739</v>
      </c>
      <c r="AU444" s="47" t="s">
        <v>117</v>
      </c>
    </row>
    <row r="445" spans="10:47" x14ac:dyDescent="0.35">
      <c r="J445" s="86">
        <v>3951.0362256054827</v>
      </c>
      <c r="K445" s="47" t="s">
        <v>117</v>
      </c>
      <c r="AC445" s="86">
        <v>2137.7301445041949</v>
      </c>
      <c r="AD445" s="47" t="s">
        <v>117</v>
      </c>
      <c r="AT445" s="86">
        <v>4354.3590374169426</v>
      </c>
      <c r="AU445" s="47" t="s">
        <v>117</v>
      </c>
    </row>
    <row r="446" spans="10:47" x14ac:dyDescent="0.35">
      <c r="J446" s="86">
        <v>5103.1658299804367</v>
      </c>
      <c r="K446" s="47" t="s">
        <v>117</v>
      </c>
      <c r="AC446" s="86">
        <v>4618.1015494173826</v>
      </c>
      <c r="AD446" s="47" t="s">
        <v>117</v>
      </c>
      <c r="AT446" s="86">
        <v>6654.5813411898043</v>
      </c>
      <c r="AU446" s="47" t="s">
        <v>117</v>
      </c>
    </row>
    <row r="447" spans="10:47" x14ac:dyDescent="0.35">
      <c r="J447" s="86">
        <v>4105.5555990456705</v>
      </c>
      <c r="K447" s="47" t="s">
        <v>117</v>
      </c>
      <c r="AC447" s="86">
        <v>2153.9402987446156</v>
      </c>
      <c r="AD447" s="47" t="s">
        <v>117</v>
      </c>
      <c r="AT447" s="86">
        <v>3524.969180929651</v>
      </c>
      <c r="AU447" s="47" t="s">
        <v>117</v>
      </c>
    </row>
    <row r="448" spans="10:47" x14ac:dyDescent="0.35">
      <c r="J448" s="86">
        <v>5071.1042868973755</v>
      </c>
      <c r="K448" s="47" t="s">
        <v>117</v>
      </c>
      <c r="AC448" s="86">
        <v>6591.0087828219876</v>
      </c>
      <c r="AD448" s="47" t="s">
        <v>117</v>
      </c>
      <c r="AT448" s="86">
        <v>9153.397375867673</v>
      </c>
      <c r="AU448" s="47" t="s">
        <v>117</v>
      </c>
    </row>
    <row r="449" spans="10:47" x14ac:dyDescent="0.35">
      <c r="J449" s="86">
        <v>5490.4195216874086</v>
      </c>
      <c r="K449" s="47" t="s">
        <v>117</v>
      </c>
      <c r="AC449" s="86">
        <v>4577.8792178707208</v>
      </c>
      <c r="AD449" s="47" t="s">
        <v>117</v>
      </c>
      <c r="AT449" s="86">
        <v>4754.1789334699497</v>
      </c>
      <c r="AU449" s="47" t="s">
        <v>117</v>
      </c>
    </row>
    <row r="450" spans="10:47" x14ac:dyDescent="0.35">
      <c r="J450" s="86">
        <v>635.41714026473346</v>
      </c>
      <c r="K450" s="47" t="s">
        <v>117</v>
      </c>
      <c r="AC450" s="86">
        <v>1169.8412710296461</v>
      </c>
      <c r="AD450" s="47" t="s">
        <v>117</v>
      </c>
      <c r="AT450" s="86">
        <v>6621.5134020064816</v>
      </c>
      <c r="AU450" s="47" t="s">
        <v>117</v>
      </c>
    </row>
    <row r="451" spans="10:47" x14ac:dyDescent="0.35">
      <c r="J451" s="86">
        <v>4944.7793982602907</v>
      </c>
      <c r="K451" s="47" t="s">
        <v>117</v>
      </c>
      <c r="AC451" s="86">
        <v>6077.5536559865932</v>
      </c>
      <c r="AD451" s="47" t="s">
        <v>117</v>
      </c>
      <c r="AT451" s="86">
        <v>2175.0921261379949</v>
      </c>
      <c r="AU451" s="47" t="s">
        <v>117</v>
      </c>
    </row>
    <row r="452" spans="10:47" x14ac:dyDescent="0.35">
      <c r="J452" s="86">
        <v>5195.3666135861376</v>
      </c>
      <c r="K452" s="47" t="s">
        <v>117</v>
      </c>
      <c r="AC452" s="86">
        <v>2951.6483844082545</v>
      </c>
      <c r="AD452" s="47" t="s">
        <v>117</v>
      </c>
      <c r="AT452" s="86">
        <v>1104.3233476335138</v>
      </c>
      <c r="AU452" s="47" t="s">
        <v>117</v>
      </c>
    </row>
    <row r="453" spans="10:47" x14ac:dyDescent="0.35">
      <c r="J453" s="86">
        <v>6757.9566489363206</v>
      </c>
      <c r="K453" s="47" t="s">
        <v>117</v>
      </c>
      <c r="AC453" s="86">
        <v>5628.7253008444077</v>
      </c>
      <c r="AD453" s="47" t="s">
        <v>117</v>
      </c>
      <c r="AT453" s="86">
        <v>2980.6342015082319</v>
      </c>
      <c r="AU453" s="47" t="s">
        <v>117</v>
      </c>
    </row>
    <row r="454" spans="10:47" x14ac:dyDescent="0.35">
      <c r="J454" s="86">
        <v>2041.2998962551364</v>
      </c>
      <c r="K454" s="47" t="s">
        <v>117</v>
      </c>
      <c r="AC454" s="86">
        <v>1678.2497782554301</v>
      </c>
      <c r="AD454" s="47" t="s">
        <v>117</v>
      </c>
      <c r="AT454" s="86">
        <v>15051.253888352709</v>
      </c>
      <c r="AU454" s="47" t="s">
        <v>117</v>
      </c>
    </row>
    <row r="455" spans="10:47" x14ac:dyDescent="0.35">
      <c r="J455" s="86">
        <v>7057.305743381402</v>
      </c>
      <c r="K455" s="47" t="s">
        <v>117</v>
      </c>
      <c r="AC455" s="86">
        <v>3820.3999770251357</v>
      </c>
      <c r="AD455" s="47" t="s">
        <v>117</v>
      </c>
      <c r="AT455" s="86">
        <v>5694.1423100870143</v>
      </c>
      <c r="AU455" s="47" t="s">
        <v>117</v>
      </c>
    </row>
    <row r="456" spans="10:47" x14ac:dyDescent="0.35">
      <c r="J456" s="86">
        <v>7217.7174473144032</v>
      </c>
      <c r="K456" s="47" t="s">
        <v>117</v>
      </c>
      <c r="AC456" s="86">
        <v>6100.6110525389049</v>
      </c>
      <c r="AD456" s="47" t="s">
        <v>117</v>
      </c>
      <c r="AT456" s="86">
        <v>5716.3859991381178</v>
      </c>
      <c r="AU456" s="47" t="s">
        <v>117</v>
      </c>
    </row>
    <row r="457" spans="10:47" x14ac:dyDescent="0.35">
      <c r="J457" s="86">
        <v>3481.921995532432</v>
      </c>
      <c r="K457" s="47" t="s">
        <v>117</v>
      </c>
      <c r="AC457" s="86">
        <v>6756.8288924818035</v>
      </c>
      <c r="AD457" s="47" t="s">
        <v>117</v>
      </c>
      <c r="AT457" s="86">
        <v>4887.9963216263532</v>
      </c>
      <c r="AU457" s="47" t="s">
        <v>117</v>
      </c>
    </row>
    <row r="458" spans="10:47" x14ac:dyDescent="0.35">
      <c r="J458" s="86">
        <v>3121.0908111665649</v>
      </c>
      <c r="K458" s="47" t="s">
        <v>117</v>
      </c>
      <c r="AC458" s="86">
        <v>9239.0379272340742</v>
      </c>
      <c r="AD458" s="47" t="s">
        <v>117</v>
      </c>
      <c r="AT458" s="86">
        <v>3870.1467658166084</v>
      </c>
      <c r="AU458" s="47" t="s">
        <v>117</v>
      </c>
    </row>
    <row r="459" spans="10:47" x14ac:dyDescent="0.35">
      <c r="J459" s="86">
        <v>3537.2857964019877</v>
      </c>
      <c r="K459" s="47" t="s">
        <v>117</v>
      </c>
      <c r="AC459" s="86">
        <v>7438.1161730582226</v>
      </c>
      <c r="AD459" s="47" t="s">
        <v>117</v>
      </c>
      <c r="AT459" s="86">
        <v>6350.7920493877118</v>
      </c>
      <c r="AU459" s="47" t="s">
        <v>117</v>
      </c>
    </row>
    <row r="460" spans="10:47" x14ac:dyDescent="0.35">
      <c r="J460" s="86">
        <v>6117.1791384693543</v>
      </c>
      <c r="K460" s="47" t="s">
        <v>117</v>
      </c>
      <c r="AC460" s="86">
        <v>5186.7356367104449</v>
      </c>
      <c r="AD460" s="47" t="s">
        <v>117</v>
      </c>
      <c r="AT460" s="86">
        <v>2961.643483563932</v>
      </c>
      <c r="AU460" s="47" t="s">
        <v>117</v>
      </c>
    </row>
    <row r="461" spans="10:47" x14ac:dyDescent="0.35">
      <c r="J461" s="86">
        <v>5569.3446720809889</v>
      </c>
      <c r="K461" s="47" t="s">
        <v>117</v>
      </c>
      <c r="AC461" s="86">
        <v>8559.5483570154393</v>
      </c>
      <c r="AD461" s="47" t="s">
        <v>117</v>
      </c>
      <c r="AT461" s="86">
        <v>9456.8415744390059</v>
      </c>
      <c r="AU461" s="47" t="s">
        <v>117</v>
      </c>
    </row>
    <row r="462" spans="10:47" x14ac:dyDescent="0.35">
      <c r="J462" s="86">
        <v>4316.5639664938899</v>
      </c>
      <c r="K462" s="47" t="s">
        <v>117</v>
      </c>
      <c r="AC462" s="86">
        <v>3525.554078666255</v>
      </c>
      <c r="AD462" s="47" t="s">
        <v>117</v>
      </c>
      <c r="AT462" s="86">
        <v>12603.336238606375</v>
      </c>
      <c r="AU462" s="47" t="s">
        <v>117</v>
      </c>
    </row>
    <row r="463" spans="10:47" x14ac:dyDescent="0.35">
      <c r="J463" s="86">
        <v>6516.0689313307512</v>
      </c>
      <c r="K463" s="47" t="s">
        <v>117</v>
      </c>
      <c r="AC463" s="86">
        <v>987.68630995865578</v>
      </c>
      <c r="AD463" s="47" t="s">
        <v>117</v>
      </c>
      <c r="AT463" s="86">
        <v>6055.345588027184</v>
      </c>
      <c r="AU463" s="47" t="s">
        <v>117</v>
      </c>
    </row>
    <row r="464" spans="10:47" x14ac:dyDescent="0.35">
      <c r="J464" s="86">
        <v>366.15031355021847</v>
      </c>
      <c r="K464" s="47" t="s">
        <v>117</v>
      </c>
      <c r="AC464" s="86">
        <v>7059.2460019873961</v>
      </c>
      <c r="AD464" s="47" t="s">
        <v>117</v>
      </c>
      <c r="AT464" s="86">
        <v>2630.1145560814857</v>
      </c>
      <c r="AU464" s="47" t="s">
        <v>117</v>
      </c>
    </row>
    <row r="465" spans="10:47" x14ac:dyDescent="0.35">
      <c r="J465" s="86">
        <v>3917.1517399456329</v>
      </c>
      <c r="K465" s="47" t="s">
        <v>117</v>
      </c>
      <c r="AC465" s="86">
        <v>3039.1296846705527</v>
      </c>
      <c r="AD465" s="47" t="s">
        <v>117</v>
      </c>
      <c r="AT465" s="86">
        <v>13085.989057030032</v>
      </c>
      <c r="AU465" s="47" t="s">
        <v>117</v>
      </c>
    </row>
    <row r="466" spans="10:47" x14ac:dyDescent="0.35">
      <c r="J466" s="86">
        <v>4668.1928123134248</v>
      </c>
      <c r="K466" s="47" t="s">
        <v>117</v>
      </c>
      <c r="AC466" s="86">
        <v>4387.195394716251</v>
      </c>
      <c r="AD466" s="47" t="s">
        <v>117</v>
      </c>
      <c r="AT466" s="86">
        <v>9087.0139258391537</v>
      </c>
      <c r="AU466" s="47" t="s">
        <v>117</v>
      </c>
    </row>
    <row r="467" spans="10:47" x14ac:dyDescent="0.35">
      <c r="J467" s="86">
        <v>8355.1340513213127</v>
      </c>
      <c r="K467" s="47" t="s">
        <v>117</v>
      </c>
      <c r="AC467" s="86">
        <v>1573.6758191926162</v>
      </c>
      <c r="AD467" s="47" t="s">
        <v>117</v>
      </c>
      <c r="AT467" s="86">
        <v>8470.7730602292922</v>
      </c>
      <c r="AU467" s="47" t="s">
        <v>117</v>
      </c>
    </row>
    <row r="468" spans="10:47" x14ac:dyDescent="0.35">
      <c r="J468" s="86">
        <v>4563.7286424146305</v>
      </c>
      <c r="K468" s="47" t="s">
        <v>117</v>
      </c>
      <c r="AC468" s="86">
        <v>859.39710423761403</v>
      </c>
      <c r="AD468" s="47" t="s">
        <v>117</v>
      </c>
      <c r="AT468" s="86">
        <v>8700.2990345010803</v>
      </c>
      <c r="AU468" s="47" t="s">
        <v>117</v>
      </c>
    </row>
    <row r="469" spans="10:47" x14ac:dyDescent="0.35">
      <c r="J469" s="86">
        <v>6365.6325550842648</v>
      </c>
      <c r="K469" s="47" t="s">
        <v>117</v>
      </c>
      <c r="AC469" s="86">
        <v>3712.1989843508863</v>
      </c>
      <c r="AD469" s="47" t="s">
        <v>117</v>
      </c>
      <c r="AT469" s="86">
        <v>6002.8658801674846</v>
      </c>
      <c r="AU469" s="47" t="s">
        <v>117</v>
      </c>
    </row>
    <row r="470" spans="10:47" x14ac:dyDescent="0.35">
      <c r="J470" s="86">
        <v>3101.5368821108473</v>
      </c>
      <c r="K470" s="47" t="s">
        <v>117</v>
      </c>
      <c r="AC470" s="86">
        <v>7404.2049077728734</v>
      </c>
      <c r="AD470" s="47" t="s">
        <v>117</v>
      </c>
      <c r="AT470" s="86">
        <v>4300.0357413459978</v>
      </c>
      <c r="AU470" s="47" t="s">
        <v>117</v>
      </c>
    </row>
    <row r="471" spans="10:47" x14ac:dyDescent="0.35">
      <c r="J471" s="86">
        <v>7123.3118611074569</v>
      </c>
      <c r="K471" s="47" t="s">
        <v>117</v>
      </c>
      <c r="AC471" s="86">
        <v>7880.9568125801216</v>
      </c>
      <c r="AD471" s="47" t="s">
        <v>117</v>
      </c>
      <c r="AT471" s="86">
        <v>12249.002411795143</v>
      </c>
      <c r="AU471" s="47" t="s">
        <v>117</v>
      </c>
    </row>
    <row r="472" spans="10:47" x14ac:dyDescent="0.35">
      <c r="J472" s="86">
        <v>5318.1824852155969</v>
      </c>
      <c r="K472" s="47" t="s">
        <v>117</v>
      </c>
      <c r="AC472" s="86">
        <v>8637.5044610081277</v>
      </c>
      <c r="AD472" s="47" t="s">
        <v>117</v>
      </c>
      <c r="AT472" s="86">
        <v>11823.306790336152</v>
      </c>
      <c r="AU472" s="47" t="s">
        <v>117</v>
      </c>
    </row>
    <row r="473" spans="10:47" x14ac:dyDescent="0.35">
      <c r="J473" s="86">
        <v>6626.038995044215</v>
      </c>
      <c r="K473" s="47" t="s">
        <v>117</v>
      </c>
      <c r="AC473" s="86">
        <v>6892.3158432994051</v>
      </c>
      <c r="AD473" s="47" t="s">
        <v>117</v>
      </c>
      <c r="AT473" s="86">
        <v>13915.871126838141</v>
      </c>
      <c r="AU473" s="47" t="s">
        <v>117</v>
      </c>
    </row>
    <row r="474" spans="10:47" x14ac:dyDescent="0.35">
      <c r="J474" s="86">
        <v>2726.4837975687278</v>
      </c>
      <c r="K474" s="47" t="s">
        <v>117</v>
      </c>
      <c r="AC474" s="86">
        <v>8780.48611113693</v>
      </c>
      <c r="AD474" s="47" t="s">
        <v>117</v>
      </c>
      <c r="AT474" s="86">
        <v>9250.6753103141491</v>
      </c>
      <c r="AU474" s="47" t="s">
        <v>117</v>
      </c>
    </row>
    <row r="475" spans="10:47" x14ac:dyDescent="0.35">
      <c r="J475" s="86">
        <v>2219.2687181459341</v>
      </c>
      <c r="K475" s="47" t="s">
        <v>117</v>
      </c>
      <c r="AC475" s="86">
        <v>7389.735128307193</v>
      </c>
      <c r="AD475" s="47" t="s">
        <v>117</v>
      </c>
      <c r="AT475" s="86">
        <v>11635.132760149134</v>
      </c>
      <c r="AU475" s="47" t="s">
        <v>117</v>
      </c>
    </row>
    <row r="476" spans="10:47" x14ac:dyDescent="0.35">
      <c r="J476" s="86">
        <v>3063.0194561373801</v>
      </c>
      <c r="K476" s="47" t="s">
        <v>117</v>
      </c>
      <c r="AC476" s="86">
        <v>3518.2109453432759</v>
      </c>
      <c r="AD476" s="47" t="s">
        <v>117</v>
      </c>
      <c r="AT476" s="86">
        <v>10562.567084390304</v>
      </c>
      <c r="AU476" s="47" t="s">
        <v>117</v>
      </c>
    </row>
    <row r="477" spans="10:47" x14ac:dyDescent="0.35">
      <c r="J477" s="86">
        <v>2865.7042757370646</v>
      </c>
      <c r="K477" s="47" t="s">
        <v>117</v>
      </c>
      <c r="AC477" s="86">
        <v>6411.1734784317623</v>
      </c>
      <c r="AD477" s="47" t="s">
        <v>117</v>
      </c>
      <c r="AT477" s="86">
        <v>3361.9348189705024</v>
      </c>
      <c r="AU477" s="47" t="s">
        <v>117</v>
      </c>
    </row>
    <row r="478" spans="10:47" x14ac:dyDescent="0.35">
      <c r="J478" s="86">
        <v>5672.261530468706</v>
      </c>
      <c r="K478" s="47" t="s">
        <v>117</v>
      </c>
      <c r="AC478" s="86">
        <v>6108.6450767724609</v>
      </c>
      <c r="AD478" s="47" t="s">
        <v>117</v>
      </c>
      <c r="AT478" s="86">
        <v>7793.5410700028151</v>
      </c>
      <c r="AU478" s="47" t="s">
        <v>117</v>
      </c>
    </row>
    <row r="479" spans="10:47" x14ac:dyDescent="0.35">
      <c r="J479" s="86">
        <v>3435.3433451779724</v>
      </c>
      <c r="K479" s="47" t="s">
        <v>117</v>
      </c>
      <c r="AC479" s="86">
        <v>7202.4266301721364</v>
      </c>
      <c r="AD479" s="47" t="s">
        <v>117</v>
      </c>
      <c r="AT479" s="86">
        <v>12480.711658920258</v>
      </c>
      <c r="AU479" s="47" t="s">
        <v>117</v>
      </c>
    </row>
    <row r="480" spans="10:47" x14ac:dyDescent="0.35">
      <c r="J480" s="86">
        <v>5103.0080957082464</v>
      </c>
      <c r="K480" s="47" t="s">
        <v>117</v>
      </c>
      <c r="AC480" s="86">
        <v>4945.4856118073967</v>
      </c>
      <c r="AD480" s="47" t="s">
        <v>117</v>
      </c>
      <c r="AT480" s="86">
        <v>2421.5851583416916</v>
      </c>
      <c r="AU480" s="47" t="s">
        <v>117</v>
      </c>
    </row>
    <row r="481" spans="10:47" x14ac:dyDescent="0.35">
      <c r="J481" s="86">
        <v>7604.0413947945026</v>
      </c>
      <c r="K481" s="47" t="s">
        <v>117</v>
      </c>
      <c r="AC481" s="86">
        <v>3945.772739692201</v>
      </c>
      <c r="AD481" s="47" t="s">
        <v>117</v>
      </c>
      <c r="AT481" s="86">
        <v>6549.6454930887403</v>
      </c>
      <c r="AU481" s="47" t="s">
        <v>117</v>
      </c>
    </row>
    <row r="482" spans="10:47" x14ac:dyDescent="0.35">
      <c r="J482" s="86">
        <v>4126.6301117155299</v>
      </c>
      <c r="K482" s="47" t="s">
        <v>117</v>
      </c>
      <c r="AC482" s="86">
        <v>4977.6431535093561</v>
      </c>
      <c r="AD482" s="47" t="s">
        <v>117</v>
      </c>
      <c r="AT482" s="86">
        <v>3896.2292550026405</v>
      </c>
      <c r="AU482" s="47" t="s">
        <v>117</v>
      </c>
    </row>
    <row r="483" spans="10:47" x14ac:dyDescent="0.35">
      <c r="J483" s="86">
        <v>2473.5585963205749</v>
      </c>
      <c r="K483" s="47" t="s">
        <v>117</v>
      </c>
      <c r="AC483" s="86">
        <v>5204.9680815741813</v>
      </c>
      <c r="AD483" s="47" t="s">
        <v>117</v>
      </c>
      <c r="AT483" s="86">
        <v>4407.4862506616864</v>
      </c>
      <c r="AU483" s="47" t="s">
        <v>117</v>
      </c>
    </row>
    <row r="484" spans="10:47" x14ac:dyDescent="0.35">
      <c r="J484" s="86">
        <v>2843.5828834925937</v>
      </c>
      <c r="K484" s="47" t="s">
        <v>117</v>
      </c>
      <c r="AC484" s="86">
        <v>3713.5344296951312</v>
      </c>
      <c r="AD484" s="47" t="s">
        <v>117</v>
      </c>
      <c r="AT484" s="86">
        <v>10590.252737605892</v>
      </c>
      <c r="AU484" s="47" t="s">
        <v>117</v>
      </c>
    </row>
    <row r="485" spans="10:47" x14ac:dyDescent="0.35">
      <c r="J485" s="86">
        <v>3958.0892714674164</v>
      </c>
      <c r="K485" s="47" t="s">
        <v>117</v>
      </c>
      <c r="AC485" s="86">
        <v>1951.964056245281</v>
      </c>
      <c r="AD485" s="47" t="s">
        <v>117</v>
      </c>
      <c r="AT485" s="86">
        <v>11781.22096421145</v>
      </c>
      <c r="AU485" s="47" t="s">
        <v>117</v>
      </c>
    </row>
    <row r="486" spans="10:47" x14ac:dyDescent="0.35">
      <c r="J486" s="86">
        <v>6651.3476373448475</v>
      </c>
      <c r="K486" s="47" t="s">
        <v>117</v>
      </c>
      <c r="AC486" s="86">
        <v>8708.1639553508794</v>
      </c>
      <c r="AD486" s="47" t="s">
        <v>117</v>
      </c>
      <c r="AT486" s="86">
        <v>3873.123101985374</v>
      </c>
      <c r="AU486" s="47" t="s">
        <v>117</v>
      </c>
    </row>
    <row r="487" spans="10:47" x14ac:dyDescent="0.35">
      <c r="J487" s="86">
        <v>5944.6650315720071</v>
      </c>
      <c r="K487" s="47" t="s">
        <v>117</v>
      </c>
      <c r="AC487" s="86">
        <v>3044.1177499166874</v>
      </c>
      <c r="AD487" s="47" t="s">
        <v>117</v>
      </c>
      <c r="AT487" s="86">
        <v>10546.355693321631</v>
      </c>
      <c r="AU487" s="47" t="s">
        <v>117</v>
      </c>
    </row>
    <row r="488" spans="10:47" x14ac:dyDescent="0.35">
      <c r="J488" s="86">
        <v>7254.8178456028782</v>
      </c>
      <c r="K488" s="47" t="s">
        <v>117</v>
      </c>
      <c r="AC488" s="86">
        <v>3555.0104347137012</v>
      </c>
      <c r="AD488" s="47" t="s">
        <v>117</v>
      </c>
      <c r="AT488" s="86">
        <v>8476.6986704115898</v>
      </c>
      <c r="AU488" s="47" t="s">
        <v>117</v>
      </c>
    </row>
    <row r="489" spans="10:47" x14ac:dyDescent="0.35">
      <c r="J489" s="86">
        <v>3750.6781547044998</v>
      </c>
      <c r="K489" s="47" t="s">
        <v>117</v>
      </c>
      <c r="AC489" s="86">
        <v>6067.7681715948102</v>
      </c>
      <c r="AD489" s="47" t="s">
        <v>117</v>
      </c>
      <c r="AT489" s="86">
        <v>10333.881394537488</v>
      </c>
      <c r="AU489" s="47" t="s">
        <v>117</v>
      </c>
    </row>
    <row r="490" spans="10:47" x14ac:dyDescent="0.35">
      <c r="J490" s="86">
        <v>6118.2566598955927</v>
      </c>
      <c r="K490" s="47" t="s">
        <v>117</v>
      </c>
      <c r="AC490" s="86">
        <v>3341.1386940496704</v>
      </c>
      <c r="AD490" s="47" t="s">
        <v>117</v>
      </c>
      <c r="AT490" s="86">
        <v>11306.320494531978</v>
      </c>
      <c r="AU490" s="47" t="s">
        <v>117</v>
      </c>
    </row>
    <row r="491" spans="10:47" x14ac:dyDescent="0.35">
      <c r="J491" s="86">
        <v>6487.7035788204921</v>
      </c>
      <c r="K491" s="47" t="s">
        <v>117</v>
      </c>
      <c r="AC491" s="86">
        <v>8466.1542922130084</v>
      </c>
      <c r="AD491" s="47" t="s">
        <v>117</v>
      </c>
      <c r="AT491" s="86">
        <v>11968.082386360205</v>
      </c>
      <c r="AU491" s="47" t="s">
        <v>117</v>
      </c>
    </row>
    <row r="492" spans="10:47" x14ac:dyDescent="0.35">
      <c r="J492" s="86">
        <v>4144.5958218442975</v>
      </c>
      <c r="K492" s="47" t="s">
        <v>117</v>
      </c>
      <c r="AC492" s="86">
        <v>9160.7445689252909</v>
      </c>
      <c r="AD492" s="47" t="s">
        <v>117</v>
      </c>
      <c r="AT492" s="86">
        <v>2866.4596836839946</v>
      </c>
      <c r="AU492" s="47" t="s">
        <v>117</v>
      </c>
    </row>
    <row r="493" spans="10:47" x14ac:dyDescent="0.35">
      <c r="J493" s="86">
        <v>5846.5045951602806</v>
      </c>
      <c r="K493" s="47" t="s">
        <v>117</v>
      </c>
      <c r="AC493" s="86">
        <v>2380.6138023330323</v>
      </c>
      <c r="AD493" s="47" t="s">
        <v>117</v>
      </c>
      <c r="AT493" s="86">
        <v>3303.4897120246078</v>
      </c>
      <c r="AU493" s="47" t="s">
        <v>117</v>
      </c>
    </row>
    <row r="494" spans="10:47" x14ac:dyDescent="0.35">
      <c r="J494" s="86">
        <v>2665.8163594581038</v>
      </c>
      <c r="K494" s="47" t="s">
        <v>117</v>
      </c>
      <c r="AC494" s="86">
        <v>4296.3049098055881</v>
      </c>
      <c r="AD494" s="47" t="s">
        <v>117</v>
      </c>
      <c r="AT494" s="86">
        <v>7715.3472532402229</v>
      </c>
      <c r="AU494" s="47" t="s">
        <v>117</v>
      </c>
    </row>
    <row r="495" spans="10:47" x14ac:dyDescent="0.35">
      <c r="J495" s="86">
        <v>3803.3270962987008</v>
      </c>
      <c r="K495" s="47" t="s">
        <v>117</v>
      </c>
      <c r="AC495" s="86">
        <v>8726.2952111705345</v>
      </c>
      <c r="AD495" s="47" t="s">
        <v>117</v>
      </c>
      <c r="AT495" s="86">
        <v>6774.4243181080328</v>
      </c>
      <c r="AU495" s="47" t="s">
        <v>117</v>
      </c>
    </row>
    <row r="496" spans="10:47" x14ac:dyDescent="0.35">
      <c r="J496" s="86">
        <v>6159.6177473708103</v>
      </c>
      <c r="K496" s="47" t="s">
        <v>117</v>
      </c>
      <c r="AC496" s="86">
        <v>-360.17832138923586</v>
      </c>
      <c r="AD496" s="47" t="s">
        <v>117</v>
      </c>
      <c r="AT496" s="86">
        <v>1809.2337044129829</v>
      </c>
      <c r="AU496" s="47" t="s">
        <v>117</v>
      </c>
    </row>
    <row r="497" spans="10:47" x14ac:dyDescent="0.35">
      <c r="J497" s="86">
        <v>529.91032276074111</v>
      </c>
      <c r="K497" s="47" t="s">
        <v>117</v>
      </c>
      <c r="AC497" s="86">
        <v>6244.1187606247167</v>
      </c>
      <c r="AD497" s="47" t="s">
        <v>117</v>
      </c>
      <c r="AT497" s="86">
        <v>9125.9217547588123</v>
      </c>
      <c r="AU497" s="47" t="s">
        <v>117</v>
      </c>
    </row>
    <row r="498" spans="10:47" x14ac:dyDescent="0.35">
      <c r="J498" s="86">
        <v>3884.2660927351008</v>
      </c>
      <c r="K498" s="47" t="s">
        <v>117</v>
      </c>
      <c r="AC498" s="86">
        <v>2395.0572332226848</v>
      </c>
      <c r="AD498" s="47" t="s">
        <v>117</v>
      </c>
      <c r="AT498" s="86">
        <v>5540.3142614176613</v>
      </c>
      <c r="AU498" s="47" t="s">
        <v>117</v>
      </c>
    </row>
    <row r="499" spans="10:47" x14ac:dyDescent="0.35">
      <c r="J499" s="86">
        <v>3237.1871247126737</v>
      </c>
      <c r="K499" s="47" t="s">
        <v>117</v>
      </c>
      <c r="AC499" s="86">
        <v>-535.14128823831425</v>
      </c>
      <c r="AD499" s="47" t="s">
        <v>117</v>
      </c>
      <c r="AT499" s="86">
        <v>8428.4638696399579</v>
      </c>
      <c r="AU499" s="47" t="s">
        <v>117</v>
      </c>
    </row>
    <row r="500" spans="10:47" x14ac:dyDescent="0.35">
      <c r="J500" s="86">
        <v>2718.1909895144463</v>
      </c>
      <c r="K500" s="47" t="s">
        <v>117</v>
      </c>
      <c r="AC500" s="86">
        <v>4124.3077091586611</v>
      </c>
      <c r="AD500" s="47" t="s">
        <v>117</v>
      </c>
      <c r="AT500" s="86">
        <v>1853.830101322171</v>
      </c>
      <c r="AU500" s="47" t="s">
        <v>117</v>
      </c>
    </row>
    <row r="501" spans="10:47" x14ac:dyDescent="0.35">
      <c r="J501" s="86">
        <v>3603.4413727333845</v>
      </c>
      <c r="K501" s="47" t="s">
        <v>117</v>
      </c>
      <c r="AC501" s="86">
        <v>5199.2074482389762</v>
      </c>
      <c r="AD501" s="47" t="s">
        <v>117</v>
      </c>
      <c r="AT501" s="86">
        <v>7526.506613557629</v>
      </c>
      <c r="AU501" s="47" t="s">
        <v>117</v>
      </c>
    </row>
    <row r="502" spans="10:47" x14ac:dyDescent="0.35">
      <c r="J502" s="86">
        <v>1659.0837524119813</v>
      </c>
      <c r="K502" s="47" t="s">
        <v>117</v>
      </c>
      <c r="AC502" s="86">
        <v>7858.5737235958695</v>
      </c>
      <c r="AD502" s="47" t="s">
        <v>117</v>
      </c>
      <c r="AT502" s="86">
        <v>2558.0102397727615</v>
      </c>
      <c r="AU502" s="47" t="s">
        <v>117</v>
      </c>
    </row>
    <row r="503" spans="10:47" x14ac:dyDescent="0.35">
      <c r="J503" s="86">
        <v>421.97733203791654</v>
      </c>
      <c r="K503" s="47" t="s">
        <v>117</v>
      </c>
      <c r="AC503" s="86">
        <v>7548.2180301716398</v>
      </c>
      <c r="AD503" s="47" t="s">
        <v>117</v>
      </c>
      <c r="AT503" s="86">
        <v>3603.3651796117856</v>
      </c>
      <c r="AU503" s="47" t="s">
        <v>117</v>
      </c>
    </row>
    <row r="504" spans="10:47" x14ac:dyDescent="0.35">
      <c r="J504" s="86">
        <v>4700.5108776472316</v>
      </c>
      <c r="K504" s="47" t="s">
        <v>117</v>
      </c>
      <c r="AC504" s="86">
        <v>7486.1544686029847</v>
      </c>
      <c r="AD504" s="47" t="s">
        <v>117</v>
      </c>
      <c r="AT504" s="86">
        <v>14613.253532980838</v>
      </c>
      <c r="AU504" s="47" t="s">
        <v>117</v>
      </c>
    </row>
    <row r="505" spans="10:47" x14ac:dyDescent="0.35">
      <c r="J505" s="86">
        <v>4057.1974585651687</v>
      </c>
      <c r="K505" s="47" t="s">
        <v>117</v>
      </c>
      <c r="AC505" s="86">
        <v>2289.8348538984014</v>
      </c>
      <c r="AD505" s="47" t="s">
        <v>117</v>
      </c>
      <c r="AT505" s="86">
        <v>11876.638494589828</v>
      </c>
      <c r="AU505" s="47" t="s">
        <v>117</v>
      </c>
    </row>
    <row r="506" spans="10:47" x14ac:dyDescent="0.35">
      <c r="J506" s="86">
        <v>1513.8769325051285</v>
      </c>
      <c r="K506" s="47" t="s">
        <v>117</v>
      </c>
      <c r="AC506" s="86">
        <v>2632.7185076044279</v>
      </c>
      <c r="AD506" s="47" t="s">
        <v>117</v>
      </c>
      <c r="AT506" s="86">
        <v>6008.8458376994968</v>
      </c>
      <c r="AU506" s="47" t="s">
        <v>117</v>
      </c>
    </row>
    <row r="507" spans="10:47" x14ac:dyDescent="0.35">
      <c r="J507" s="86">
        <v>6317.8900088224063</v>
      </c>
      <c r="K507" s="47" t="s">
        <v>117</v>
      </c>
      <c r="AC507" s="86">
        <v>2916.3629860488613</v>
      </c>
      <c r="AD507" s="47" t="s">
        <v>117</v>
      </c>
      <c r="AT507" s="86">
        <v>5465.3086609364691</v>
      </c>
      <c r="AU507" s="47" t="s">
        <v>117</v>
      </c>
    </row>
    <row r="508" spans="10:47" x14ac:dyDescent="0.35">
      <c r="J508" s="86">
        <v>3341.4101803849644</v>
      </c>
      <c r="K508" s="47" t="s">
        <v>117</v>
      </c>
      <c r="AC508" s="86">
        <v>3109.7991471288797</v>
      </c>
      <c r="AD508" s="47" t="s">
        <v>117</v>
      </c>
      <c r="AT508" s="86">
        <v>10590.097103902553</v>
      </c>
      <c r="AU508" s="47" t="s">
        <v>117</v>
      </c>
    </row>
    <row r="509" spans="10:47" x14ac:dyDescent="0.35">
      <c r="J509" s="86">
        <v>7308.8827673630331</v>
      </c>
      <c r="K509" s="47" t="s">
        <v>117</v>
      </c>
      <c r="AC509" s="86">
        <v>3144.9855671313385</v>
      </c>
      <c r="AD509" s="47" t="s">
        <v>117</v>
      </c>
      <c r="AT509" s="86">
        <v>10164.125110831579</v>
      </c>
      <c r="AU509" s="47" t="s">
        <v>117</v>
      </c>
    </row>
    <row r="510" spans="10:47" x14ac:dyDescent="0.35">
      <c r="J510" s="86">
        <v>5870.2720541586705</v>
      </c>
      <c r="K510" s="47" t="s">
        <v>117</v>
      </c>
      <c r="AC510" s="86">
        <v>5745.7983079866899</v>
      </c>
      <c r="AD510" s="47" t="s">
        <v>117</v>
      </c>
      <c r="AT510" s="86">
        <v>3475.5324677066628</v>
      </c>
      <c r="AU510" s="47" t="s">
        <v>117</v>
      </c>
    </row>
    <row r="511" spans="10:47" x14ac:dyDescent="0.35">
      <c r="J511" s="86">
        <v>7622.2778881562772</v>
      </c>
      <c r="K511" s="47" t="s">
        <v>117</v>
      </c>
      <c r="AC511" s="86">
        <v>3277.0409781925073</v>
      </c>
      <c r="AD511" s="47" t="s">
        <v>117</v>
      </c>
      <c r="AT511" s="86">
        <v>10606.566379751985</v>
      </c>
      <c r="AU511" s="47" t="s">
        <v>117</v>
      </c>
    </row>
    <row r="512" spans="10:47" x14ac:dyDescent="0.35">
      <c r="J512" s="86">
        <v>2212.6293716444452</v>
      </c>
      <c r="K512" s="47" t="s">
        <v>117</v>
      </c>
      <c r="AC512" s="86">
        <v>4656.9234250397749</v>
      </c>
      <c r="AD512" s="47" t="s">
        <v>117</v>
      </c>
      <c r="AT512" s="86">
        <v>1071.1613691788871</v>
      </c>
      <c r="AU512" s="47" t="s">
        <v>117</v>
      </c>
    </row>
    <row r="513" spans="10:47" x14ac:dyDescent="0.35">
      <c r="J513" s="86">
        <v>758.61000982282235</v>
      </c>
      <c r="K513" s="47" t="s">
        <v>117</v>
      </c>
      <c r="AC513" s="86">
        <v>6615.1146709620552</v>
      </c>
      <c r="AD513" s="47" t="s">
        <v>117</v>
      </c>
      <c r="AT513" s="86">
        <v>9288.2654353721355</v>
      </c>
      <c r="AU513" s="47" t="s">
        <v>117</v>
      </c>
    </row>
    <row r="514" spans="10:47" x14ac:dyDescent="0.35">
      <c r="J514" s="86">
        <v>5886.4826341712605</v>
      </c>
      <c r="K514" s="47" t="s">
        <v>117</v>
      </c>
      <c r="AC514" s="86">
        <v>2394.1212047903496</v>
      </c>
      <c r="AD514" s="47" t="s">
        <v>117</v>
      </c>
      <c r="AT514" s="86">
        <v>3371.8464906708614</v>
      </c>
      <c r="AU514" s="47" t="s">
        <v>117</v>
      </c>
    </row>
    <row r="515" spans="10:47" x14ac:dyDescent="0.35">
      <c r="J515" s="86">
        <v>4088.6402400711872</v>
      </c>
      <c r="K515" s="47" t="s">
        <v>117</v>
      </c>
      <c r="AC515" s="86">
        <v>7874.8542782557761</v>
      </c>
      <c r="AD515" s="47" t="s">
        <v>117</v>
      </c>
      <c r="AT515" s="86">
        <v>5626.2171872828148</v>
      </c>
      <c r="AU515" s="47" t="s">
        <v>117</v>
      </c>
    </row>
    <row r="516" spans="10:47" x14ac:dyDescent="0.35">
      <c r="J516" s="86">
        <v>8152.3059287718597</v>
      </c>
      <c r="K516" s="47" t="s">
        <v>117</v>
      </c>
      <c r="AC516" s="86">
        <v>4594.3306777283651</v>
      </c>
      <c r="AD516" s="47" t="s">
        <v>117</v>
      </c>
      <c r="AT516" s="86">
        <v>14371.619763419145</v>
      </c>
      <c r="AU516" s="47" t="s">
        <v>117</v>
      </c>
    </row>
    <row r="517" spans="10:47" x14ac:dyDescent="0.35">
      <c r="J517" s="86">
        <v>3203.0965919994087</v>
      </c>
      <c r="K517" s="47" t="s">
        <v>117</v>
      </c>
      <c r="AC517" s="86">
        <v>-218.21237807050443</v>
      </c>
      <c r="AD517" s="47" t="s">
        <v>117</v>
      </c>
      <c r="AT517" s="86">
        <v>4910.2985157453604</v>
      </c>
      <c r="AU517" s="47" t="s">
        <v>117</v>
      </c>
    </row>
    <row r="518" spans="10:47" x14ac:dyDescent="0.35">
      <c r="J518" s="86">
        <v>3033.2421228801622</v>
      </c>
      <c r="K518" s="47" t="s">
        <v>117</v>
      </c>
      <c r="AC518" s="86">
        <v>1055.292912366237</v>
      </c>
      <c r="AD518" s="47" t="s">
        <v>117</v>
      </c>
      <c r="AT518" s="86">
        <v>2253.3712537907022</v>
      </c>
      <c r="AU518" s="47" t="s">
        <v>117</v>
      </c>
    </row>
    <row r="519" spans="10:47" x14ac:dyDescent="0.35">
      <c r="J519" s="86">
        <v>3106.431540817136</v>
      </c>
      <c r="K519" s="47" t="s">
        <v>117</v>
      </c>
      <c r="AC519" s="86">
        <v>2784.176665054465</v>
      </c>
      <c r="AD519" s="47" t="s">
        <v>117</v>
      </c>
      <c r="AT519" s="86">
        <v>12568.577802432728</v>
      </c>
      <c r="AU519" s="47" t="s">
        <v>117</v>
      </c>
    </row>
    <row r="520" spans="10:47" x14ac:dyDescent="0.35">
      <c r="J520" s="86">
        <v>3548.0107837286441</v>
      </c>
      <c r="K520" s="47" t="s">
        <v>117</v>
      </c>
      <c r="AC520" s="86">
        <v>7955.5332098595327</v>
      </c>
      <c r="AD520" s="47" t="s">
        <v>117</v>
      </c>
      <c r="AT520" s="86">
        <v>5414.8757384875043</v>
      </c>
      <c r="AU520" s="47" t="s">
        <v>117</v>
      </c>
    </row>
    <row r="521" spans="10:47" x14ac:dyDescent="0.35">
      <c r="J521" s="86">
        <v>2964.0731869744604</v>
      </c>
      <c r="K521" s="47" t="s">
        <v>117</v>
      </c>
      <c r="AC521" s="86">
        <v>4124.4556361532796</v>
      </c>
      <c r="AD521" s="47" t="s">
        <v>117</v>
      </c>
      <c r="AT521" s="86">
        <v>3349.4986914746946</v>
      </c>
      <c r="AU521" s="47" t="s">
        <v>117</v>
      </c>
    </row>
    <row r="522" spans="10:47" x14ac:dyDescent="0.35">
      <c r="J522" s="86">
        <v>7484.8681652641117</v>
      </c>
      <c r="K522" s="47" t="s">
        <v>117</v>
      </c>
      <c r="AC522" s="86">
        <v>2545.3609106048443</v>
      </c>
      <c r="AD522" s="47" t="s">
        <v>117</v>
      </c>
      <c r="AT522" s="86">
        <v>13295.093526538216</v>
      </c>
      <c r="AU522" s="47" t="s">
        <v>117</v>
      </c>
    </row>
    <row r="523" spans="10:47" x14ac:dyDescent="0.35">
      <c r="J523" s="86">
        <v>2985.433238673224</v>
      </c>
      <c r="K523" s="47" t="s">
        <v>117</v>
      </c>
      <c r="AC523" s="86">
        <v>753.47717202600893</v>
      </c>
      <c r="AD523" s="47" t="s">
        <v>117</v>
      </c>
      <c r="AT523" s="86">
        <v>4290.7501360811048</v>
      </c>
      <c r="AU523" s="47" t="s">
        <v>117</v>
      </c>
    </row>
    <row r="524" spans="10:47" x14ac:dyDescent="0.35">
      <c r="J524" s="86">
        <v>1343.3710777951198</v>
      </c>
      <c r="K524" s="47" t="s">
        <v>117</v>
      </c>
      <c r="AC524" s="86">
        <v>1456.2042888103178</v>
      </c>
      <c r="AD524" s="47" t="s">
        <v>117</v>
      </c>
      <c r="AT524" s="86">
        <v>14099.536418005286</v>
      </c>
      <c r="AU524" s="47" t="s">
        <v>117</v>
      </c>
    </row>
    <row r="525" spans="10:47" x14ac:dyDescent="0.35">
      <c r="J525" s="86">
        <v>70.131267328003332</v>
      </c>
      <c r="K525" s="47" t="s">
        <v>117</v>
      </c>
      <c r="AC525" s="86">
        <v>7509.456535188323</v>
      </c>
      <c r="AD525" s="47" t="s">
        <v>117</v>
      </c>
      <c r="AT525" s="86">
        <v>13007.167745924888</v>
      </c>
      <c r="AU525" s="47" t="s">
        <v>117</v>
      </c>
    </row>
    <row r="526" spans="10:47" x14ac:dyDescent="0.35">
      <c r="J526" s="86">
        <v>5998.2456022198967</v>
      </c>
      <c r="K526" s="47" t="s">
        <v>117</v>
      </c>
      <c r="AC526" s="86">
        <v>5311.5486922003074</v>
      </c>
      <c r="AD526" s="47" t="s">
        <v>117</v>
      </c>
      <c r="AT526" s="86">
        <v>11220.611645483126</v>
      </c>
      <c r="AU526" s="47" t="s">
        <v>117</v>
      </c>
    </row>
    <row r="527" spans="10:47" x14ac:dyDescent="0.35">
      <c r="J527" s="86">
        <v>5695.681573019132</v>
      </c>
      <c r="K527" s="47" t="s">
        <v>117</v>
      </c>
      <c r="AC527" s="86">
        <v>7781.5329542515719</v>
      </c>
      <c r="AD527" s="47" t="s">
        <v>117</v>
      </c>
      <c r="AT527" s="86">
        <v>11798.632577493099</v>
      </c>
      <c r="AU527" s="47" t="s">
        <v>117</v>
      </c>
    </row>
    <row r="528" spans="10:47" x14ac:dyDescent="0.35">
      <c r="J528" s="86">
        <v>622.8525867427029</v>
      </c>
      <c r="K528" s="47" t="s">
        <v>117</v>
      </c>
      <c r="AC528" s="86">
        <v>3705.5152689697406</v>
      </c>
      <c r="AD528" s="47" t="s">
        <v>117</v>
      </c>
      <c r="AT528" s="86">
        <v>10297.880361193749</v>
      </c>
      <c r="AU528" s="47" t="s">
        <v>117</v>
      </c>
    </row>
    <row r="529" spans="10:47" x14ac:dyDescent="0.35">
      <c r="J529" s="86">
        <v>6400.4263365755978</v>
      </c>
      <c r="K529" s="47" t="s">
        <v>117</v>
      </c>
      <c r="AC529" s="86">
        <v>3316.6057517564841</v>
      </c>
      <c r="AD529" s="47" t="s">
        <v>117</v>
      </c>
      <c r="AT529" s="86">
        <v>6741.5845144003288</v>
      </c>
      <c r="AU529" s="47" t="s">
        <v>117</v>
      </c>
    </row>
    <row r="530" spans="10:47" x14ac:dyDescent="0.35">
      <c r="J530" s="86">
        <v>5969.0259299914051</v>
      </c>
      <c r="K530" s="47" t="s">
        <v>117</v>
      </c>
      <c r="AC530" s="86">
        <v>8113.4138535505217</v>
      </c>
      <c r="AD530" s="47" t="s">
        <v>117</v>
      </c>
      <c r="AT530" s="86">
        <v>7989.7593099130954</v>
      </c>
      <c r="AU530" s="47" t="s">
        <v>117</v>
      </c>
    </row>
    <row r="531" spans="10:47" x14ac:dyDescent="0.35">
      <c r="J531" s="86">
        <v>5914.7131740014465</v>
      </c>
      <c r="K531" s="47" t="s">
        <v>117</v>
      </c>
      <c r="AC531" s="86">
        <v>5034.6420923349287</v>
      </c>
      <c r="AD531" s="47" t="s">
        <v>117</v>
      </c>
      <c r="AT531" s="86">
        <v>10815.375389584635</v>
      </c>
      <c r="AU531" s="47" t="s">
        <v>117</v>
      </c>
    </row>
    <row r="532" spans="10:47" x14ac:dyDescent="0.35">
      <c r="J532" s="86">
        <v>6416.1184062687526</v>
      </c>
      <c r="K532" s="47" t="s">
        <v>117</v>
      </c>
      <c r="AC532" s="86">
        <v>8821.8054425874016</v>
      </c>
      <c r="AD532" s="47" t="s">
        <v>117</v>
      </c>
      <c r="AT532" s="86">
        <v>6407.1206752081507</v>
      </c>
      <c r="AU532" s="47" t="s">
        <v>117</v>
      </c>
    </row>
    <row r="533" spans="10:47" x14ac:dyDescent="0.35">
      <c r="J533" s="86">
        <v>1841.0065331695703</v>
      </c>
      <c r="K533" s="47" t="s">
        <v>117</v>
      </c>
      <c r="AC533" s="86">
        <v>8135.5984142279513</v>
      </c>
      <c r="AD533" s="47" t="s">
        <v>117</v>
      </c>
      <c r="AT533" s="86">
        <v>8222.1924286873509</v>
      </c>
      <c r="AU533" s="47" t="s">
        <v>117</v>
      </c>
    </row>
    <row r="534" spans="10:47" x14ac:dyDescent="0.35">
      <c r="J534" s="86">
        <v>3196.5652137503748</v>
      </c>
      <c r="K534" s="47" t="s">
        <v>117</v>
      </c>
      <c r="AC534" s="86">
        <v>3642.9297076836147</v>
      </c>
      <c r="AD534" s="47" t="s">
        <v>117</v>
      </c>
      <c r="AT534" s="86">
        <v>7484.62052499938</v>
      </c>
      <c r="AU534" s="47" t="s">
        <v>117</v>
      </c>
    </row>
    <row r="535" spans="10:47" x14ac:dyDescent="0.35">
      <c r="J535" s="86">
        <v>6360.3494420452189</v>
      </c>
      <c r="K535" s="47" t="s">
        <v>117</v>
      </c>
      <c r="AC535" s="86">
        <v>6164.205143759059</v>
      </c>
      <c r="AD535" s="47" t="s">
        <v>117</v>
      </c>
      <c r="AT535" s="86">
        <v>12247.851355601102</v>
      </c>
      <c r="AU535" s="47" t="s">
        <v>117</v>
      </c>
    </row>
    <row r="536" spans="10:47" x14ac:dyDescent="0.35">
      <c r="J536" s="86">
        <v>1769.9899601235709</v>
      </c>
      <c r="K536" s="47" t="s">
        <v>117</v>
      </c>
      <c r="AC536" s="86">
        <v>1183.5377555969912</v>
      </c>
      <c r="AD536" s="47" t="s">
        <v>117</v>
      </c>
      <c r="AT536" s="86">
        <v>1980.764418428</v>
      </c>
      <c r="AU536" s="47" t="s">
        <v>117</v>
      </c>
    </row>
    <row r="537" spans="10:47" x14ac:dyDescent="0.35">
      <c r="J537" s="86">
        <v>1942.1023844459548</v>
      </c>
      <c r="K537" s="47" t="s">
        <v>117</v>
      </c>
      <c r="AC537" s="86">
        <v>543.92902372212552</v>
      </c>
      <c r="AD537" s="47" t="s">
        <v>117</v>
      </c>
      <c r="AT537" s="86">
        <v>11219.570212797373</v>
      </c>
      <c r="AU537" s="47" t="s">
        <v>117</v>
      </c>
    </row>
    <row r="538" spans="10:47" x14ac:dyDescent="0.35">
      <c r="J538" s="86">
        <v>-109.429998075188</v>
      </c>
      <c r="K538" s="47" t="s">
        <v>117</v>
      </c>
      <c r="AC538" s="86">
        <v>489.98338297556825</v>
      </c>
      <c r="AD538" s="47" t="s">
        <v>117</v>
      </c>
      <c r="AT538" s="86">
        <v>3545.113178854459</v>
      </c>
      <c r="AU538" s="47" t="s">
        <v>117</v>
      </c>
    </row>
    <row r="539" spans="10:47" x14ac:dyDescent="0.35">
      <c r="J539" s="86">
        <v>1504.8063569053552</v>
      </c>
      <c r="K539" s="47" t="s">
        <v>117</v>
      </c>
      <c r="AC539" s="86">
        <v>3262.5773713743456</v>
      </c>
      <c r="AD539" s="47" t="s">
        <v>117</v>
      </c>
      <c r="AT539" s="86">
        <v>12376.556781088004</v>
      </c>
      <c r="AU539" s="47" t="s">
        <v>117</v>
      </c>
    </row>
    <row r="540" spans="10:47" x14ac:dyDescent="0.35">
      <c r="J540" s="86">
        <v>5922.0424807466143</v>
      </c>
      <c r="K540" s="47" t="s">
        <v>117</v>
      </c>
      <c r="AC540" s="86">
        <v>6993.865255828141</v>
      </c>
      <c r="AD540" s="47" t="s">
        <v>117</v>
      </c>
      <c r="AT540" s="86">
        <v>8106.8848633777225</v>
      </c>
      <c r="AU540" s="47" t="s">
        <v>117</v>
      </c>
    </row>
    <row r="541" spans="10:47" x14ac:dyDescent="0.35">
      <c r="J541" s="86">
        <v>1397.3405843567848</v>
      </c>
      <c r="K541" s="47" t="s">
        <v>117</v>
      </c>
      <c r="AC541" s="86">
        <v>6390.2915244382921</v>
      </c>
      <c r="AD541" s="47" t="s">
        <v>117</v>
      </c>
      <c r="AT541" s="86">
        <v>9209.4622950243611</v>
      </c>
      <c r="AU541" s="47" t="s">
        <v>117</v>
      </c>
    </row>
    <row r="542" spans="10:47" x14ac:dyDescent="0.35">
      <c r="J542" s="86">
        <v>3764.4256557061508</v>
      </c>
      <c r="K542" s="47" t="s">
        <v>117</v>
      </c>
      <c r="AC542" s="86">
        <v>9166.9946734373716</v>
      </c>
      <c r="AD542" s="47" t="s">
        <v>117</v>
      </c>
      <c r="AT542" s="86">
        <v>8743.663036444741</v>
      </c>
      <c r="AU542" s="47" t="s">
        <v>117</v>
      </c>
    </row>
    <row r="543" spans="10:47" x14ac:dyDescent="0.35">
      <c r="J543" s="86">
        <v>7109.927952494545</v>
      </c>
      <c r="K543" s="47" t="s">
        <v>117</v>
      </c>
      <c r="AC543" s="86">
        <v>6916.300659114353</v>
      </c>
      <c r="AD543" s="47" t="s">
        <v>117</v>
      </c>
      <c r="AT543" s="86">
        <v>1484.4222977129546</v>
      </c>
      <c r="AU543" s="47" t="s">
        <v>117</v>
      </c>
    </row>
    <row r="544" spans="10:47" x14ac:dyDescent="0.35">
      <c r="J544" s="86">
        <v>7335.945941366168</v>
      </c>
      <c r="K544" s="47" t="s">
        <v>117</v>
      </c>
      <c r="AC544" s="86">
        <v>2978.3571366108181</v>
      </c>
      <c r="AD544" s="47" t="s">
        <v>117</v>
      </c>
      <c r="AT544" s="86">
        <v>11703.657408415304</v>
      </c>
      <c r="AU544" s="47" t="s">
        <v>117</v>
      </c>
    </row>
    <row r="545" spans="10:47" x14ac:dyDescent="0.35">
      <c r="J545" s="86">
        <v>3437.2313334092369</v>
      </c>
      <c r="K545" s="47" t="s">
        <v>117</v>
      </c>
      <c r="AC545" s="86">
        <v>7548.0113893634571</v>
      </c>
      <c r="AD545" s="47" t="s">
        <v>117</v>
      </c>
      <c r="AT545" s="86">
        <v>9635.2609308944047</v>
      </c>
      <c r="AU545" s="47" t="s">
        <v>117</v>
      </c>
    </row>
    <row r="546" spans="10:47" x14ac:dyDescent="0.35">
      <c r="J546" s="86">
        <v>3710.8877903995249</v>
      </c>
      <c r="K546" s="47" t="s">
        <v>117</v>
      </c>
      <c r="AC546" s="86">
        <v>8313.7809168737622</v>
      </c>
      <c r="AD546" s="47" t="s">
        <v>117</v>
      </c>
      <c r="AT546" s="86">
        <v>9733.1176262913814</v>
      </c>
      <c r="AU546" s="47" t="s">
        <v>117</v>
      </c>
    </row>
    <row r="547" spans="10:47" x14ac:dyDescent="0.35">
      <c r="J547" s="86">
        <v>2220.0539373459687</v>
      </c>
      <c r="K547" s="47" t="s">
        <v>117</v>
      </c>
      <c r="AC547" s="86">
        <v>7716.3394127780448</v>
      </c>
      <c r="AD547" s="47" t="s">
        <v>117</v>
      </c>
      <c r="AT547" s="86">
        <v>4666.7387805010021</v>
      </c>
      <c r="AU547" s="47" t="s">
        <v>117</v>
      </c>
    </row>
    <row r="548" spans="10:47" x14ac:dyDescent="0.35">
      <c r="J548" s="86">
        <v>6793.2273384988557</v>
      </c>
      <c r="K548" s="47" t="s">
        <v>117</v>
      </c>
      <c r="AC548" s="86">
        <v>8542.7675688806812</v>
      </c>
      <c r="AD548" s="47" t="s">
        <v>117</v>
      </c>
      <c r="AT548" s="86">
        <v>9294.461442116155</v>
      </c>
      <c r="AU548" s="47" t="s">
        <v>117</v>
      </c>
    </row>
    <row r="549" spans="10:47" x14ac:dyDescent="0.35">
      <c r="J549" s="86">
        <v>4442.8259683815604</v>
      </c>
      <c r="K549" s="47" t="s">
        <v>117</v>
      </c>
      <c r="AC549" s="86">
        <v>3828.7907420338647</v>
      </c>
      <c r="AD549" s="47" t="s">
        <v>117</v>
      </c>
      <c r="AT549" s="86">
        <v>7712.2682718623182</v>
      </c>
      <c r="AU549" s="47" t="s">
        <v>117</v>
      </c>
    </row>
    <row r="550" spans="10:47" x14ac:dyDescent="0.35">
      <c r="J550" s="86">
        <v>2716.5997693341837</v>
      </c>
      <c r="K550" s="47" t="s">
        <v>117</v>
      </c>
      <c r="AC550" s="86">
        <v>4193.0238963669044</v>
      </c>
      <c r="AD550" s="47" t="s">
        <v>117</v>
      </c>
      <c r="AT550" s="86">
        <v>10679.84270066522</v>
      </c>
      <c r="AU550" s="47" t="s">
        <v>117</v>
      </c>
    </row>
    <row r="551" spans="10:47" x14ac:dyDescent="0.35">
      <c r="J551" s="86">
        <v>4858.3993852824669</v>
      </c>
      <c r="K551" s="47" t="s">
        <v>117</v>
      </c>
      <c r="AC551" s="86">
        <v>6426.4486066127192</v>
      </c>
      <c r="AD551" s="47" t="s">
        <v>117</v>
      </c>
      <c r="AT551" s="86">
        <v>3566.3024700642604</v>
      </c>
      <c r="AU551" s="47" t="s">
        <v>117</v>
      </c>
    </row>
    <row r="552" spans="10:47" x14ac:dyDescent="0.35">
      <c r="J552" s="86">
        <v>3420.3085034858582</v>
      </c>
      <c r="K552" s="47" t="s">
        <v>117</v>
      </c>
      <c r="AC552" s="86">
        <v>5461.0296120468402</v>
      </c>
      <c r="AD552" s="47" t="s">
        <v>117</v>
      </c>
      <c r="AT552" s="86">
        <v>12457.267773545251</v>
      </c>
      <c r="AU552" s="47" t="s">
        <v>117</v>
      </c>
    </row>
    <row r="553" spans="10:47" x14ac:dyDescent="0.35">
      <c r="J553" s="86">
        <v>7200.8846516281246</v>
      </c>
      <c r="K553" s="47" t="s">
        <v>117</v>
      </c>
      <c r="AC553" s="86">
        <v>6501.6397578006217</v>
      </c>
      <c r="AD553" s="47" t="s">
        <v>117</v>
      </c>
      <c r="AT553" s="86">
        <v>2731.0179725692533</v>
      </c>
      <c r="AU553" s="47" t="s">
        <v>117</v>
      </c>
    </row>
    <row r="554" spans="10:47" x14ac:dyDescent="0.35">
      <c r="J554" s="86">
        <v>671.9407838866664</v>
      </c>
      <c r="K554" s="47" t="s">
        <v>117</v>
      </c>
      <c r="AC554" s="86">
        <v>6925.5435585841251</v>
      </c>
      <c r="AD554" s="47" t="s">
        <v>117</v>
      </c>
      <c r="AT554" s="86">
        <v>10985.546441976965</v>
      </c>
      <c r="AU554" s="47" t="s">
        <v>117</v>
      </c>
    </row>
    <row r="555" spans="10:47" x14ac:dyDescent="0.35">
      <c r="J555" s="86">
        <v>631.98853157420126</v>
      </c>
      <c r="K555" s="47" t="s">
        <v>117</v>
      </c>
      <c r="AC555" s="86">
        <v>20.538130321664084</v>
      </c>
      <c r="AD555" s="47" t="s">
        <v>117</v>
      </c>
      <c r="AT555" s="86">
        <v>8443.5427738485469</v>
      </c>
      <c r="AU555" s="47" t="s">
        <v>117</v>
      </c>
    </row>
    <row r="556" spans="10:47" x14ac:dyDescent="0.35">
      <c r="J556" s="86">
        <v>8264.535125675091</v>
      </c>
      <c r="K556" s="47" t="s">
        <v>117</v>
      </c>
      <c r="AC556" s="86">
        <v>7728.4550841639339</v>
      </c>
      <c r="AD556" s="47" t="s">
        <v>117</v>
      </c>
      <c r="AT556" s="86">
        <v>9958.6929751502557</v>
      </c>
      <c r="AU556" s="47" t="s">
        <v>117</v>
      </c>
    </row>
    <row r="557" spans="10:47" x14ac:dyDescent="0.35">
      <c r="J557" s="86">
        <v>6341.3459625167625</v>
      </c>
      <c r="K557" s="47" t="s">
        <v>117</v>
      </c>
      <c r="AC557" s="86">
        <v>1490.5617424065592</v>
      </c>
      <c r="AD557" s="47" t="s">
        <v>117</v>
      </c>
      <c r="AT557" s="86">
        <v>8166.9752195068468</v>
      </c>
      <c r="AU557" s="47" t="s">
        <v>117</v>
      </c>
    </row>
    <row r="558" spans="10:47" x14ac:dyDescent="0.35">
      <c r="J558" s="86">
        <v>1323.2290225887541</v>
      </c>
      <c r="K558" s="47" t="s">
        <v>117</v>
      </c>
      <c r="AC558" s="86">
        <v>2199.8838633493124</v>
      </c>
      <c r="AD558" s="47" t="s">
        <v>117</v>
      </c>
      <c r="AT558" s="86">
        <v>6600.0814833411841</v>
      </c>
      <c r="AU558" s="47" t="s">
        <v>117</v>
      </c>
    </row>
    <row r="559" spans="10:47" x14ac:dyDescent="0.35">
      <c r="J559" s="86">
        <v>4381.1748932542259</v>
      </c>
      <c r="K559" s="47" t="s">
        <v>117</v>
      </c>
      <c r="AC559" s="86">
        <v>5357.4759522974837</v>
      </c>
      <c r="AD559" s="47" t="s">
        <v>117</v>
      </c>
      <c r="AT559" s="86">
        <v>13251.877627032845</v>
      </c>
      <c r="AU559" s="47" t="s">
        <v>117</v>
      </c>
    </row>
    <row r="560" spans="10:47" x14ac:dyDescent="0.35">
      <c r="J560" s="86">
        <v>6428.6191822440742</v>
      </c>
      <c r="K560" s="47" t="s">
        <v>117</v>
      </c>
      <c r="AC560" s="86">
        <v>7874.8102025579219</v>
      </c>
      <c r="AD560" s="47" t="s">
        <v>117</v>
      </c>
      <c r="AT560" s="86">
        <v>7022.3150791226808</v>
      </c>
      <c r="AU560" s="47" t="s">
        <v>117</v>
      </c>
    </row>
    <row r="561" spans="10:47" x14ac:dyDescent="0.35">
      <c r="J561" s="86">
        <v>5090.2012058866949</v>
      </c>
      <c r="K561" s="47" t="s">
        <v>117</v>
      </c>
      <c r="AC561" s="86">
        <v>3136.4288593457691</v>
      </c>
      <c r="AD561" s="47" t="s">
        <v>117</v>
      </c>
      <c r="AT561" s="86">
        <v>4012.2187602648305</v>
      </c>
      <c r="AU561" s="47" t="s">
        <v>117</v>
      </c>
    </row>
    <row r="562" spans="10:47" x14ac:dyDescent="0.35">
      <c r="J562" s="86">
        <v>3271.215327105795</v>
      </c>
      <c r="K562" s="47" t="s">
        <v>117</v>
      </c>
      <c r="AC562" s="86">
        <v>1664.7564554726525</v>
      </c>
      <c r="AD562" s="47" t="s">
        <v>117</v>
      </c>
      <c r="AT562" s="86">
        <v>10365.950465364855</v>
      </c>
      <c r="AU562" s="47" t="s">
        <v>117</v>
      </c>
    </row>
    <row r="563" spans="10:47" x14ac:dyDescent="0.35">
      <c r="J563" s="86">
        <v>1547.4341529866617</v>
      </c>
      <c r="K563" s="47" t="s">
        <v>117</v>
      </c>
      <c r="AC563" s="86">
        <v>3518.6581517719769</v>
      </c>
      <c r="AD563" s="47" t="s">
        <v>117</v>
      </c>
      <c r="AT563" s="86">
        <v>7401.9233080027461</v>
      </c>
      <c r="AU563" s="47" t="s">
        <v>117</v>
      </c>
    </row>
    <row r="564" spans="10:47" x14ac:dyDescent="0.35">
      <c r="J564" s="86">
        <v>1215.6700676667874</v>
      </c>
      <c r="K564" s="47" t="s">
        <v>117</v>
      </c>
      <c r="AC564" s="86">
        <v>1850.6067893259967</v>
      </c>
      <c r="AD564" s="47" t="s">
        <v>117</v>
      </c>
      <c r="AT564" s="86">
        <v>11699.724708378762</v>
      </c>
      <c r="AU564" s="47" t="s">
        <v>117</v>
      </c>
    </row>
    <row r="565" spans="10:47" x14ac:dyDescent="0.35">
      <c r="J565" s="86">
        <v>6124.0917410606635</v>
      </c>
      <c r="K565" s="47" t="s">
        <v>117</v>
      </c>
      <c r="AC565" s="86">
        <v>3651.0512141303761</v>
      </c>
      <c r="AD565" s="47" t="s">
        <v>117</v>
      </c>
      <c r="AT565" s="86">
        <v>15067.562426844554</v>
      </c>
      <c r="AU565" s="47" t="s">
        <v>117</v>
      </c>
    </row>
    <row r="566" spans="10:47" x14ac:dyDescent="0.35">
      <c r="J566" s="86">
        <v>6835.559327009476</v>
      </c>
      <c r="K566" s="47" t="s">
        <v>117</v>
      </c>
      <c r="AC566" s="86">
        <v>987.60742471561866</v>
      </c>
      <c r="AD566" s="47" t="s">
        <v>117</v>
      </c>
      <c r="AT566" s="86">
        <v>12189.373497274644</v>
      </c>
      <c r="AU566" s="47" t="s">
        <v>117</v>
      </c>
    </row>
    <row r="567" spans="10:47" x14ac:dyDescent="0.35">
      <c r="J567" s="86">
        <v>1460.0933189966402</v>
      </c>
      <c r="K567" s="47" t="s">
        <v>117</v>
      </c>
      <c r="AC567" s="86">
        <v>1677.2342300430771</v>
      </c>
      <c r="AD567" s="47" t="s">
        <v>117</v>
      </c>
      <c r="AT567" s="86">
        <v>4025.4262702079518</v>
      </c>
      <c r="AU567" s="47" t="s">
        <v>117</v>
      </c>
    </row>
    <row r="568" spans="10:47" x14ac:dyDescent="0.35">
      <c r="J568" s="86">
        <v>4545.4535040553019</v>
      </c>
      <c r="K568" s="47" t="s">
        <v>117</v>
      </c>
      <c r="AC568" s="86">
        <v>1149.7672881773401</v>
      </c>
      <c r="AD568" s="47" t="s">
        <v>117</v>
      </c>
      <c r="AT568" s="86">
        <v>7209.1964475648419</v>
      </c>
      <c r="AU568" s="47" t="s">
        <v>117</v>
      </c>
    </row>
    <row r="569" spans="10:47" x14ac:dyDescent="0.35">
      <c r="J569" s="86">
        <v>3137.757510372172</v>
      </c>
      <c r="K569" s="47" t="s">
        <v>117</v>
      </c>
      <c r="AC569" s="86">
        <v>8921.8317999442315</v>
      </c>
      <c r="AD569" s="47" t="s">
        <v>117</v>
      </c>
      <c r="AT569" s="86">
        <v>8059.22330102673</v>
      </c>
      <c r="AU569" s="47" t="s">
        <v>117</v>
      </c>
    </row>
    <row r="570" spans="10:47" x14ac:dyDescent="0.35">
      <c r="J570" s="86">
        <v>-680.47381836402565</v>
      </c>
      <c r="K570" s="47" t="s">
        <v>117</v>
      </c>
      <c r="AC570" s="86">
        <v>6665.2030544040726</v>
      </c>
      <c r="AD570" s="47" t="s">
        <v>117</v>
      </c>
      <c r="AT570" s="86">
        <v>6615.6954064563442</v>
      </c>
      <c r="AU570" s="47" t="s">
        <v>117</v>
      </c>
    </row>
    <row r="571" spans="10:47" x14ac:dyDescent="0.35">
      <c r="J571" s="86">
        <v>790.26531461981654</v>
      </c>
      <c r="K571" s="47" t="s">
        <v>117</v>
      </c>
      <c r="AC571" s="86">
        <v>7910.2558526689963</v>
      </c>
      <c r="AD571" s="47" t="s">
        <v>117</v>
      </c>
      <c r="AT571" s="86">
        <v>4278.4058563978642</v>
      </c>
      <c r="AU571" s="47" t="s">
        <v>117</v>
      </c>
    </row>
    <row r="572" spans="10:47" x14ac:dyDescent="0.35">
      <c r="J572" s="86">
        <v>3664.4600372947557</v>
      </c>
      <c r="K572" s="47" t="s">
        <v>117</v>
      </c>
      <c r="AC572" s="86">
        <v>3548.2339662992999</v>
      </c>
      <c r="AD572" s="47" t="s">
        <v>117</v>
      </c>
      <c r="AT572" s="86">
        <v>11147.452568368866</v>
      </c>
      <c r="AU572" s="47" t="s">
        <v>117</v>
      </c>
    </row>
    <row r="573" spans="10:47" x14ac:dyDescent="0.35">
      <c r="J573" s="86">
        <v>3682.1404888679026</v>
      </c>
      <c r="K573" s="47" t="s">
        <v>117</v>
      </c>
      <c r="AC573" s="86">
        <v>4788.5808991086178</v>
      </c>
      <c r="AD573" s="47" t="s">
        <v>117</v>
      </c>
      <c r="AT573" s="86">
        <v>1942.0644683530363</v>
      </c>
      <c r="AU573" s="47" t="s">
        <v>117</v>
      </c>
    </row>
    <row r="574" spans="10:47" x14ac:dyDescent="0.35">
      <c r="J574" s="86">
        <v>1878.3793063570854</v>
      </c>
      <c r="K574" s="47" t="s">
        <v>117</v>
      </c>
      <c r="AC574" s="86">
        <v>3486.5795966747114</v>
      </c>
      <c r="AD574" s="47" t="s">
        <v>117</v>
      </c>
      <c r="AT574" s="86">
        <v>10559.873368503959</v>
      </c>
      <c r="AU574" s="47" t="s">
        <v>117</v>
      </c>
    </row>
    <row r="575" spans="10:47" x14ac:dyDescent="0.35">
      <c r="J575" s="86">
        <v>4755.3347415746957</v>
      </c>
      <c r="K575" s="47" t="s">
        <v>117</v>
      </c>
      <c r="AC575" s="86">
        <v>9121.0966652976513</v>
      </c>
      <c r="AD575" s="47" t="s">
        <v>117</v>
      </c>
      <c r="AT575" s="86">
        <v>5246.6851734936827</v>
      </c>
      <c r="AU575" s="47" t="s">
        <v>117</v>
      </c>
    </row>
    <row r="576" spans="10:47" x14ac:dyDescent="0.35">
      <c r="J576" s="86">
        <v>1582.7341249983961</v>
      </c>
      <c r="K576" s="47" t="s">
        <v>117</v>
      </c>
      <c r="AC576" s="86">
        <v>2335.2464465667344</v>
      </c>
      <c r="AD576" s="47" t="s">
        <v>117</v>
      </c>
      <c r="AT576" s="86">
        <v>11903.430379885554</v>
      </c>
      <c r="AU576" s="47" t="s">
        <v>117</v>
      </c>
    </row>
    <row r="577" spans="10:47" x14ac:dyDescent="0.35">
      <c r="J577" s="86">
        <v>3957.3245615637188</v>
      </c>
      <c r="K577" s="47" t="s">
        <v>117</v>
      </c>
      <c r="AC577" s="86">
        <v>8117.6823993477801</v>
      </c>
      <c r="AD577" s="47" t="s">
        <v>117</v>
      </c>
      <c r="AT577" s="86">
        <v>4290.4565288860849</v>
      </c>
      <c r="AU577" s="47" t="s">
        <v>117</v>
      </c>
    </row>
    <row r="578" spans="10:47" x14ac:dyDescent="0.35">
      <c r="J578" s="86">
        <v>3060.9727612865586</v>
      </c>
      <c r="K578" s="47" t="s">
        <v>117</v>
      </c>
      <c r="AC578" s="86">
        <v>2614.598411386286</v>
      </c>
      <c r="AD578" s="47" t="s">
        <v>117</v>
      </c>
      <c r="AT578" s="86">
        <v>2407.0589914229508</v>
      </c>
      <c r="AU578" s="47" t="s">
        <v>117</v>
      </c>
    </row>
    <row r="579" spans="10:47" x14ac:dyDescent="0.35">
      <c r="J579" s="86">
        <v>6084.980903101613</v>
      </c>
      <c r="K579" s="47" t="s">
        <v>117</v>
      </c>
      <c r="AC579" s="86">
        <v>5732.5190400668453</v>
      </c>
      <c r="AD579" s="47" t="s">
        <v>117</v>
      </c>
      <c r="AT579" s="86">
        <v>6933.1821455084928</v>
      </c>
      <c r="AU579" s="47" t="s">
        <v>117</v>
      </c>
    </row>
    <row r="580" spans="10:47" x14ac:dyDescent="0.35">
      <c r="J580" s="86">
        <v>4191.4069130507833</v>
      </c>
      <c r="K580" s="47" t="s">
        <v>117</v>
      </c>
      <c r="AC580" s="86">
        <v>6223.604811471494</v>
      </c>
      <c r="AD580" s="47" t="s">
        <v>117</v>
      </c>
      <c r="AT580" s="86">
        <v>8341.2639752625528</v>
      </c>
      <c r="AU580" s="47" t="s">
        <v>117</v>
      </c>
    </row>
    <row r="581" spans="10:47" x14ac:dyDescent="0.35">
      <c r="J581" s="86">
        <v>6488.2088672339105</v>
      </c>
      <c r="K581" s="47" t="s">
        <v>117</v>
      </c>
      <c r="AC581" s="86">
        <v>7330.4467711205325</v>
      </c>
      <c r="AD581" s="47" t="s">
        <v>117</v>
      </c>
      <c r="AT581" s="86">
        <v>8095.2703843016352</v>
      </c>
      <c r="AU581" s="47" t="s">
        <v>117</v>
      </c>
    </row>
    <row r="582" spans="10:47" x14ac:dyDescent="0.35">
      <c r="J582" s="86">
        <v>3671.9069802572903</v>
      </c>
      <c r="K582" s="47" t="s">
        <v>117</v>
      </c>
      <c r="AC582" s="86">
        <v>467.26495443209865</v>
      </c>
      <c r="AD582" s="47" t="s">
        <v>117</v>
      </c>
      <c r="AT582" s="86">
        <v>14358.615132532783</v>
      </c>
      <c r="AU582" s="47" t="s">
        <v>117</v>
      </c>
    </row>
    <row r="583" spans="10:47" x14ac:dyDescent="0.35">
      <c r="J583" s="86">
        <v>3216.930676723945</v>
      </c>
      <c r="K583" s="47" t="s">
        <v>117</v>
      </c>
      <c r="AC583" s="86">
        <v>6996.2419302736835</v>
      </c>
      <c r="AD583" s="47" t="s">
        <v>117</v>
      </c>
      <c r="AT583" s="86">
        <v>11025.289044932808</v>
      </c>
      <c r="AU583" s="47" t="s">
        <v>117</v>
      </c>
    </row>
    <row r="584" spans="10:47" x14ac:dyDescent="0.35">
      <c r="J584" s="86">
        <v>2571.6019901955788</v>
      </c>
      <c r="K584" s="47" t="s">
        <v>117</v>
      </c>
      <c r="AC584" s="86">
        <v>2662.111279684691</v>
      </c>
      <c r="AD584" s="47" t="s">
        <v>117</v>
      </c>
      <c r="AT584" s="86">
        <v>2835.9368458004792</v>
      </c>
      <c r="AU584" s="47" t="s">
        <v>117</v>
      </c>
    </row>
    <row r="585" spans="10:47" x14ac:dyDescent="0.35">
      <c r="J585" s="86">
        <v>8405.4664129067132</v>
      </c>
      <c r="K585" s="47" t="s">
        <v>117</v>
      </c>
      <c r="AC585" s="86">
        <v>4766.7001066526364</v>
      </c>
      <c r="AD585" s="47" t="s">
        <v>117</v>
      </c>
      <c r="AT585" s="86">
        <v>5049.7856690980052</v>
      </c>
      <c r="AU585" s="47" t="s">
        <v>117</v>
      </c>
    </row>
    <row r="586" spans="10:47" x14ac:dyDescent="0.35">
      <c r="J586" s="86">
        <v>5493.5954772833966</v>
      </c>
      <c r="K586" s="47" t="s">
        <v>117</v>
      </c>
      <c r="AC586" s="86">
        <v>2480.343169098122</v>
      </c>
      <c r="AD586" s="47" t="s">
        <v>117</v>
      </c>
      <c r="AT586" s="86">
        <v>8844.9699889172098</v>
      </c>
      <c r="AU586" s="47" t="s">
        <v>117</v>
      </c>
    </row>
    <row r="587" spans="10:47" x14ac:dyDescent="0.35">
      <c r="J587" s="86">
        <v>2429.5257107302318</v>
      </c>
      <c r="K587" s="47" t="s">
        <v>117</v>
      </c>
      <c r="AC587" s="86">
        <v>1902.6140234256427</v>
      </c>
      <c r="AD587" s="47" t="s">
        <v>117</v>
      </c>
      <c r="AT587" s="86">
        <v>2481.602223066423</v>
      </c>
      <c r="AU587" s="47" t="s">
        <v>117</v>
      </c>
    </row>
    <row r="588" spans="10:47" x14ac:dyDescent="0.35">
      <c r="J588" s="86">
        <v>3903.2775348112696</v>
      </c>
      <c r="K588" s="47" t="s">
        <v>117</v>
      </c>
      <c r="AC588" s="86">
        <v>4505.2139808987176</v>
      </c>
      <c r="AD588" s="47" t="s">
        <v>117</v>
      </c>
      <c r="AT588" s="86">
        <v>7453.7385308904813</v>
      </c>
      <c r="AU588" s="47" t="s">
        <v>117</v>
      </c>
    </row>
    <row r="589" spans="10:47" x14ac:dyDescent="0.35">
      <c r="J589" s="86">
        <v>2685.3865960293119</v>
      </c>
      <c r="K589" s="47" t="s">
        <v>117</v>
      </c>
      <c r="AC589" s="86">
        <v>6423.8216971789079</v>
      </c>
      <c r="AD589" s="47" t="s">
        <v>117</v>
      </c>
      <c r="AT589" s="86">
        <v>10371.743843704062</v>
      </c>
      <c r="AU589" s="47" t="s">
        <v>117</v>
      </c>
    </row>
    <row r="590" spans="10:47" x14ac:dyDescent="0.35">
      <c r="J590" s="86">
        <v>400.99537539886796</v>
      </c>
      <c r="K590" s="47" t="s">
        <v>117</v>
      </c>
      <c r="AC590" s="86">
        <v>2060.0219789142957</v>
      </c>
      <c r="AD590" s="47" t="s">
        <v>117</v>
      </c>
      <c r="AT590" s="86">
        <v>10654.365630968645</v>
      </c>
      <c r="AU590" s="47" t="s">
        <v>117</v>
      </c>
    </row>
    <row r="591" spans="10:47" x14ac:dyDescent="0.35">
      <c r="J591" s="86">
        <v>4420.9831422895813</v>
      </c>
      <c r="K591" s="47" t="s">
        <v>117</v>
      </c>
      <c r="AC591" s="86">
        <v>2831.4492320537606</v>
      </c>
      <c r="AD591" s="47" t="s">
        <v>117</v>
      </c>
      <c r="AT591" s="86">
        <v>6416.4892335444056</v>
      </c>
      <c r="AU591" s="47" t="s">
        <v>117</v>
      </c>
    </row>
    <row r="592" spans="10:47" x14ac:dyDescent="0.35">
      <c r="J592" s="86">
        <v>6454.7928728975985</v>
      </c>
      <c r="K592" s="47" t="s">
        <v>117</v>
      </c>
      <c r="AC592" s="86">
        <v>2189.3003558979908</v>
      </c>
      <c r="AD592" s="47" t="s">
        <v>117</v>
      </c>
      <c r="AT592" s="86">
        <v>3556.6216812536195</v>
      </c>
      <c r="AU592" s="47" t="s">
        <v>117</v>
      </c>
    </row>
    <row r="593" spans="10:47" x14ac:dyDescent="0.35">
      <c r="J593" s="86">
        <v>6071.5403574208431</v>
      </c>
      <c r="K593" s="47" t="s">
        <v>117</v>
      </c>
      <c r="AC593" s="86">
        <v>4634.5260699849077</v>
      </c>
      <c r="AD593" s="47" t="s">
        <v>117</v>
      </c>
      <c r="AT593" s="86">
        <v>9829.2367864827229</v>
      </c>
      <c r="AU593" s="47" t="s">
        <v>117</v>
      </c>
    </row>
    <row r="594" spans="10:47" x14ac:dyDescent="0.35">
      <c r="J594" s="86">
        <v>2199.210956499709</v>
      </c>
      <c r="K594" s="47" t="s">
        <v>117</v>
      </c>
      <c r="AC594" s="86">
        <v>3339.4382802397968</v>
      </c>
      <c r="AD594" s="47" t="s">
        <v>117</v>
      </c>
      <c r="AT594" s="86">
        <v>7819.6934158090662</v>
      </c>
      <c r="AU594" s="47" t="s">
        <v>117</v>
      </c>
    </row>
    <row r="595" spans="10:47" x14ac:dyDescent="0.35">
      <c r="J595" s="86">
        <v>2565.9084772675233</v>
      </c>
      <c r="K595" s="47" t="s">
        <v>117</v>
      </c>
      <c r="AC595" s="86">
        <v>8425.9916294219947</v>
      </c>
      <c r="AD595" s="47" t="s">
        <v>117</v>
      </c>
      <c r="AT595" s="86">
        <v>10370.102086205557</v>
      </c>
      <c r="AU595" s="47" t="s">
        <v>117</v>
      </c>
    </row>
    <row r="596" spans="10:47" x14ac:dyDescent="0.35">
      <c r="J596" s="86">
        <v>7058.9641497933662</v>
      </c>
      <c r="K596" s="47" t="s">
        <v>117</v>
      </c>
      <c r="AC596" s="86">
        <v>6421.9273948866185</v>
      </c>
      <c r="AD596" s="47" t="s">
        <v>117</v>
      </c>
      <c r="AT596" s="86">
        <v>3553.6815457913381</v>
      </c>
      <c r="AU596" s="47" t="s">
        <v>117</v>
      </c>
    </row>
    <row r="597" spans="10:47" x14ac:dyDescent="0.35">
      <c r="J597" s="86">
        <v>6680.8304781281986</v>
      </c>
      <c r="K597" s="47" t="s">
        <v>117</v>
      </c>
      <c r="AC597" s="86">
        <v>3604.4605644846724</v>
      </c>
      <c r="AD597" s="47" t="s">
        <v>117</v>
      </c>
      <c r="AT597" s="86">
        <v>7087.0397889428114</v>
      </c>
      <c r="AU597" s="47" t="s">
        <v>117</v>
      </c>
    </row>
    <row r="598" spans="10:47" x14ac:dyDescent="0.35">
      <c r="J598" s="86">
        <v>6622.8232165636236</v>
      </c>
      <c r="K598" s="47" t="s">
        <v>117</v>
      </c>
      <c r="AC598" s="86">
        <v>6362.9444976718514</v>
      </c>
      <c r="AD598" s="47" t="s">
        <v>117</v>
      </c>
      <c r="AT598" s="86">
        <v>7051.396374673026</v>
      </c>
      <c r="AU598" s="47" t="s">
        <v>117</v>
      </c>
    </row>
    <row r="599" spans="10:47" x14ac:dyDescent="0.35">
      <c r="J599" s="86">
        <v>1665.5360791405581</v>
      </c>
      <c r="K599" s="47" t="s">
        <v>117</v>
      </c>
      <c r="AC599" s="86">
        <v>8407.3100969119532</v>
      </c>
      <c r="AD599" s="47" t="s">
        <v>117</v>
      </c>
      <c r="AT599" s="86">
        <v>15339.178036401914</v>
      </c>
      <c r="AU599" s="47" t="s">
        <v>117</v>
      </c>
    </row>
    <row r="600" spans="10:47" x14ac:dyDescent="0.35">
      <c r="J600" s="86">
        <v>4208.3573242984667</v>
      </c>
      <c r="K600" s="47" t="s">
        <v>117</v>
      </c>
      <c r="AC600" s="86">
        <v>5301.1444945649137</v>
      </c>
      <c r="AD600" s="47" t="s">
        <v>117</v>
      </c>
      <c r="AT600" s="86">
        <v>8739.9034734611796</v>
      </c>
      <c r="AU600" s="47" t="s">
        <v>117</v>
      </c>
    </row>
    <row r="601" spans="10:47" x14ac:dyDescent="0.35">
      <c r="J601" s="86">
        <v>4317.3065220142053</v>
      </c>
      <c r="K601" s="47" t="s">
        <v>117</v>
      </c>
      <c r="AC601" s="86">
        <v>4344.2340830018948</v>
      </c>
      <c r="AD601" s="47" t="s">
        <v>117</v>
      </c>
      <c r="AT601" s="86">
        <v>10534.210800817926</v>
      </c>
      <c r="AU601" s="47" t="s">
        <v>117</v>
      </c>
    </row>
    <row r="602" spans="10:47" x14ac:dyDescent="0.35">
      <c r="J602" s="86">
        <v>4921.2951116099657</v>
      </c>
      <c r="K602" s="47" t="s">
        <v>117</v>
      </c>
      <c r="AC602" s="86">
        <v>5025.8817040633285</v>
      </c>
      <c r="AD602" s="47" t="s">
        <v>117</v>
      </c>
      <c r="AT602" s="86">
        <v>10860.967691599046</v>
      </c>
      <c r="AU602" s="47" t="s">
        <v>117</v>
      </c>
    </row>
    <row r="603" spans="10:47" x14ac:dyDescent="0.35">
      <c r="J603" s="86">
        <v>6932.2678509066909</v>
      </c>
      <c r="K603" s="47" t="s">
        <v>117</v>
      </c>
      <c r="AC603" s="86">
        <v>3551.1219561089765</v>
      </c>
      <c r="AD603" s="47" t="s">
        <v>117</v>
      </c>
      <c r="AT603" s="86">
        <v>11988.195203511455</v>
      </c>
      <c r="AU603" s="47" t="s">
        <v>117</v>
      </c>
    </row>
    <row r="604" spans="10:47" x14ac:dyDescent="0.35">
      <c r="J604" s="86">
        <v>1695.9825344947214</v>
      </c>
      <c r="K604" s="47" t="s">
        <v>117</v>
      </c>
      <c r="AC604" s="86">
        <v>6260.4582737570854</v>
      </c>
      <c r="AD604" s="47" t="s">
        <v>117</v>
      </c>
      <c r="AT604" s="86">
        <v>6106.4495115085729</v>
      </c>
      <c r="AU604" s="47" t="s">
        <v>117</v>
      </c>
    </row>
    <row r="605" spans="10:47" x14ac:dyDescent="0.35">
      <c r="J605" s="86">
        <v>3821.0177484853139</v>
      </c>
      <c r="K605" s="47" t="s">
        <v>117</v>
      </c>
      <c r="AC605" s="86">
        <v>2772.748716981765</v>
      </c>
      <c r="AD605" s="47" t="s">
        <v>117</v>
      </c>
      <c r="AT605" s="86">
        <v>11616.296325595367</v>
      </c>
      <c r="AU605" s="47" t="s">
        <v>117</v>
      </c>
    </row>
    <row r="606" spans="10:47" x14ac:dyDescent="0.35">
      <c r="J606" s="86">
        <v>2951.9998614020701</v>
      </c>
      <c r="K606" s="47" t="s">
        <v>117</v>
      </c>
      <c r="AC606" s="86">
        <v>6013.876499695456</v>
      </c>
      <c r="AD606" s="47" t="s">
        <v>117</v>
      </c>
      <c r="AT606" s="86">
        <v>12950.317550950291</v>
      </c>
      <c r="AU606" s="47" t="s">
        <v>117</v>
      </c>
    </row>
    <row r="607" spans="10:47" x14ac:dyDescent="0.35">
      <c r="J607" s="86">
        <v>4226.1653054891422</v>
      </c>
      <c r="K607" s="47" t="s">
        <v>117</v>
      </c>
      <c r="AC607" s="86">
        <v>4964.5771240440799</v>
      </c>
      <c r="AD607" s="47" t="s">
        <v>117</v>
      </c>
      <c r="AT607" s="86">
        <v>3058.3013860866422</v>
      </c>
      <c r="AU607" s="47" t="s">
        <v>117</v>
      </c>
    </row>
    <row r="608" spans="10:47" x14ac:dyDescent="0.35">
      <c r="J608" s="86">
        <v>7818.7190096036484</v>
      </c>
      <c r="K608" s="47" t="s">
        <v>117</v>
      </c>
      <c r="AC608" s="86">
        <v>165.55306462690214</v>
      </c>
      <c r="AD608" s="47" t="s">
        <v>117</v>
      </c>
      <c r="AT608" s="86">
        <v>7505.4170568161562</v>
      </c>
      <c r="AU608" s="47" t="s">
        <v>117</v>
      </c>
    </row>
    <row r="609" spans="10:47" x14ac:dyDescent="0.35">
      <c r="J609" s="86">
        <v>1040.395856311814</v>
      </c>
      <c r="K609" s="47" t="s">
        <v>117</v>
      </c>
      <c r="AC609" s="86">
        <v>6529.596651672301</v>
      </c>
      <c r="AD609" s="47" t="s">
        <v>117</v>
      </c>
      <c r="AT609" s="86">
        <v>5739.7521625919262</v>
      </c>
      <c r="AU609" s="47" t="s">
        <v>117</v>
      </c>
    </row>
    <row r="610" spans="10:47" x14ac:dyDescent="0.35">
      <c r="J610" s="86">
        <v>6016.5696484547789</v>
      </c>
      <c r="K610" s="47" t="s">
        <v>117</v>
      </c>
      <c r="AC610" s="86">
        <v>3001.9213330364437</v>
      </c>
      <c r="AD610" s="47" t="s">
        <v>117</v>
      </c>
      <c r="AT610" s="86">
        <v>9407.4021582299392</v>
      </c>
      <c r="AU610" s="47" t="s">
        <v>117</v>
      </c>
    </row>
    <row r="611" spans="10:47" x14ac:dyDescent="0.35">
      <c r="J611" s="86">
        <v>69.704905126981657</v>
      </c>
      <c r="K611" s="47" t="s">
        <v>117</v>
      </c>
      <c r="AC611" s="86">
        <v>-541.65426035456721</v>
      </c>
      <c r="AD611" s="47" t="s">
        <v>117</v>
      </c>
      <c r="AT611" s="86">
        <v>14121.113063998004</v>
      </c>
      <c r="AU611" s="47" t="s">
        <v>117</v>
      </c>
    </row>
    <row r="612" spans="10:47" x14ac:dyDescent="0.35">
      <c r="J612" s="86">
        <v>4533.9162941793711</v>
      </c>
      <c r="K612" s="47" t="s">
        <v>117</v>
      </c>
      <c r="AC612" s="86">
        <v>2748.7536918219485</v>
      </c>
      <c r="AD612" s="47" t="s">
        <v>117</v>
      </c>
      <c r="AT612" s="86">
        <v>8801.8368811742021</v>
      </c>
      <c r="AU612" s="47" t="s">
        <v>117</v>
      </c>
    </row>
    <row r="613" spans="10:47" x14ac:dyDescent="0.35">
      <c r="J613" s="86">
        <v>1342.2140054771062</v>
      </c>
      <c r="K613" s="47" t="s">
        <v>117</v>
      </c>
      <c r="AC613" s="86">
        <v>3996.6987070193527</v>
      </c>
      <c r="AD613" s="47" t="s">
        <v>117</v>
      </c>
      <c r="AT613" s="86">
        <v>13020.010032241935</v>
      </c>
      <c r="AU613" s="47" t="s">
        <v>117</v>
      </c>
    </row>
    <row r="614" spans="10:47" x14ac:dyDescent="0.35">
      <c r="J614" s="86">
        <v>3407.1222870905594</v>
      </c>
      <c r="K614" s="47" t="s">
        <v>117</v>
      </c>
      <c r="AC614" s="86">
        <v>2528.6326802930107</v>
      </c>
      <c r="AD614" s="47" t="s">
        <v>117</v>
      </c>
      <c r="AT614" s="86">
        <v>1050.9133717900406</v>
      </c>
      <c r="AU614" s="47" t="s">
        <v>117</v>
      </c>
    </row>
    <row r="615" spans="10:47" x14ac:dyDescent="0.35">
      <c r="J615" s="86">
        <v>7166.83016537599</v>
      </c>
      <c r="K615" s="47" t="s">
        <v>117</v>
      </c>
      <c r="AC615" s="86">
        <v>1857.4251268867872</v>
      </c>
      <c r="AD615" s="47" t="s">
        <v>117</v>
      </c>
      <c r="AT615" s="86">
        <v>9221.462028017917</v>
      </c>
      <c r="AU615" s="47" t="s">
        <v>117</v>
      </c>
    </row>
    <row r="616" spans="10:47" x14ac:dyDescent="0.35">
      <c r="J616" s="86">
        <v>1091.2143918690695</v>
      </c>
      <c r="K616" s="47" t="s">
        <v>117</v>
      </c>
      <c r="AC616" s="86">
        <v>1338.3712128329439</v>
      </c>
      <c r="AD616" s="47" t="s">
        <v>117</v>
      </c>
      <c r="AT616" s="86">
        <v>2980.7663173178335</v>
      </c>
      <c r="AU616" s="47" t="s">
        <v>117</v>
      </c>
    </row>
    <row r="617" spans="10:47" x14ac:dyDescent="0.35">
      <c r="J617" s="86">
        <v>2840.7978731617459</v>
      </c>
      <c r="K617" s="47" t="s">
        <v>117</v>
      </c>
      <c r="AC617" s="86">
        <v>5252.1303063943296</v>
      </c>
      <c r="AD617" s="47" t="s">
        <v>117</v>
      </c>
      <c r="AT617" s="86">
        <v>3204.6493544998843</v>
      </c>
      <c r="AU617" s="47" t="s">
        <v>117</v>
      </c>
    </row>
    <row r="618" spans="10:47" x14ac:dyDescent="0.35">
      <c r="J618" s="86">
        <v>2870.33764711908</v>
      </c>
      <c r="K618" s="47" t="s">
        <v>117</v>
      </c>
      <c r="AC618" s="86">
        <v>5569.1452356295085</v>
      </c>
      <c r="AD618" s="47" t="s">
        <v>117</v>
      </c>
      <c r="AT618" s="86">
        <v>12991.096332532616</v>
      </c>
      <c r="AU618" s="47" t="s">
        <v>117</v>
      </c>
    </row>
    <row r="619" spans="10:47" x14ac:dyDescent="0.35">
      <c r="J619" s="86">
        <v>2553.2386154704482</v>
      </c>
      <c r="K619" s="47" t="s">
        <v>117</v>
      </c>
      <c r="AC619" s="86">
        <v>3107.1380535272774</v>
      </c>
      <c r="AD619" s="47" t="s">
        <v>117</v>
      </c>
      <c r="AT619" s="86">
        <v>11288.286852705893</v>
      </c>
      <c r="AU619" s="47" t="s">
        <v>117</v>
      </c>
    </row>
    <row r="620" spans="10:47" x14ac:dyDescent="0.35">
      <c r="J620" s="86">
        <v>785.71067241296805</v>
      </c>
      <c r="K620" s="47" t="s">
        <v>117</v>
      </c>
      <c r="AC620" s="86">
        <v>4810.4808658162638</v>
      </c>
      <c r="AD620" s="47" t="s">
        <v>117</v>
      </c>
      <c r="AT620" s="86">
        <v>2960.6627077871913</v>
      </c>
      <c r="AU620" s="47" t="s">
        <v>117</v>
      </c>
    </row>
    <row r="621" spans="10:47" x14ac:dyDescent="0.35">
      <c r="J621" s="86">
        <v>2310.6785148913705</v>
      </c>
      <c r="K621" s="47" t="s">
        <v>117</v>
      </c>
      <c r="AC621" s="86">
        <v>-1115.2408752773956</v>
      </c>
      <c r="AD621" s="47" t="s">
        <v>117</v>
      </c>
      <c r="AT621" s="86">
        <v>9402.5365493012105</v>
      </c>
      <c r="AU621" s="47" t="s">
        <v>117</v>
      </c>
    </row>
    <row r="622" spans="10:47" x14ac:dyDescent="0.35">
      <c r="J622" s="86">
        <v>6983.6972941546728</v>
      </c>
      <c r="K622" s="47" t="s">
        <v>117</v>
      </c>
      <c r="AC622" s="86">
        <v>6025.7518761556867</v>
      </c>
      <c r="AD622" s="47" t="s">
        <v>117</v>
      </c>
      <c r="AT622" s="86">
        <v>10213.301163416889</v>
      </c>
      <c r="AU622" s="47" t="s">
        <v>117</v>
      </c>
    </row>
    <row r="623" spans="10:47" x14ac:dyDescent="0.35">
      <c r="J623" s="86">
        <v>2999.5512295766575</v>
      </c>
      <c r="K623" s="47" t="s">
        <v>117</v>
      </c>
      <c r="AC623" s="86">
        <v>8386.3057425415645</v>
      </c>
      <c r="AD623" s="47" t="s">
        <v>117</v>
      </c>
      <c r="AT623" s="86">
        <v>7453.7185955767927</v>
      </c>
      <c r="AU623" s="47" t="s">
        <v>117</v>
      </c>
    </row>
    <row r="624" spans="10:47" x14ac:dyDescent="0.35">
      <c r="J624" s="86">
        <v>4025.4262623839472</v>
      </c>
      <c r="K624" s="47" t="s">
        <v>117</v>
      </c>
      <c r="AC624" s="86">
        <v>6722.4344301318888</v>
      </c>
      <c r="AD624" s="47" t="s">
        <v>117</v>
      </c>
      <c r="AT624" s="86">
        <v>6040.4942669321745</v>
      </c>
      <c r="AU624" s="47" t="s">
        <v>117</v>
      </c>
    </row>
    <row r="625" spans="10:47" x14ac:dyDescent="0.35">
      <c r="J625" s="86">
        <v>2684.4229718398838</v>
      </c>
      <c r="K625" s="47" t="s">
        <v>117</v>
      </c>
      <c r="AC625" s="86">
        <v>3882.8654362137222</v>
      </c>
      <c r="AD625" s="47" t="s">
        <v>117</v>
      </c>
      <c r="AT625" s="86">
        <v>6712.2594255262347</v>
      </c>
      <c r="AU625" s="47" t="s">
        <v>117</v>
      </c>
    </row>
    <row r="626" spans="10:47" x14ac:dyDescent="0.35">
      <c r="J626" s="86">
        <v>5441.0587507385417</v>
      </c>
      <c r="K626" s="47" t="s">
        <v>117</v>
      </c>
      <c r="AC626" s="86">
        <v>3025.269033715143</v>
      </c>
      <c r="AD626" s="47" t="s">
        <v>117</v>
      </c>
      <c r="AT626" s="86">
        <v>6236.4293265492952</v>
      </c>
      <c r="AU626" s="47" t="s">
        <v>117</v>
      </c>
    </row>
    <row r="627" spans="10:47" x14ac:dyDescent="0.35">
      <c r="J627" s="86">
        <v>3688.0347072255836</v>
      </c>
      <c r="K627" s="47" t="s">
        <v>117</v>
      </c>
      <c r="AC627" s="86">
        <v>4316.3489224022305</v>
      </c>
      <c r="AD627" s="47" t="s">
        <v>117</v>
      </c>
      <c r="AT627" s="86">
        <v>1442.2242386939722</v>
      </c>
      <c r="AU627" s="47" t="s">
        <v>117</v>
      </c>
    </row>
    <row r="628" spans="10:47" x14ac:dyDescent="0.35">
      <c r="J628" s="86">
        <v>4908.329434939993</v>
      </c>
      <c r="K628" s="47" t="s">
        <v>117</v>
      </c>
      <c r="AC628" s="86">
        <v>1376.5230934855144</v>
      </c>
      <c r="AD628" s="47" t="s">
        <v>117</v>
      </c>
      <c r="AT628" s="86">
        <v>4521.5734312752284</v>
      </c>
      <c r="AU628" s="47" t="s">
        <v>117</v>
      </c>
    </row>
    <row r="629" spans="10:47" x14ac:dyDescent="0.35">
      <c r="J629" s="86">
        <v>4841.7358696164592</v>
      </c>
      <c r="K629" s="47" t="s">
        <v>117</v>
      </c>
      <c r="AC629" s="86">
        <v>5239.9487057937122</v>
      </c>
      <c r="AD629" s="47" t="s">
        <v>117</v>
      </c>
      <c r="AT629" s="86">
        <v>5486.3020746806778</v>
      </c>
      <c r="AU629" s="47" t="s">
        <v>117</v>
      </c>
    </row>
    <row r="630" spans="10:47" x14ac:dyDescent="0.35">
      <c r="J630" s="86">
        <v>477.94595624558269</v>
      </c>
      <c r="K630" s="47" t="s">
        <v>117</v>
      </c>
      <c r="AC630" s="86">
        <v>6538.0574484369645</v>
      </c>
      <c r="AD630" s="47" t="s">
        <v>117</v>
      </c>
      <c r="AT630" s="86">
        <v>11702.620081289962</v>
      </c>
      <c r="AU630" s="47" t="s">
        <v>117</v>
      </c>
    </row>
    <row r="631" spans="10:47" x14ac:dyDescent="0.35">
      <c r="J631" s="86">
        <v>4971.0379546772829</v>
      </c>
      <c r="K631" s="47" t="s">
        <v>117</v>
      </c>
      <c r="AC631" s="86">
        <v>8064.2246246016502</v>
      </c>
      <c r="AD631" s="47" t="s">
        <v>117</v>
      </c>
      <c r="AT631" s="86">
        <v>3040.6772147412071</v>
      </c>
      <c r="AU631" s="47" t="s">
        <v>117</v>
      </c>
    </row>
    <row r="632" spans="10:47" x14ac:dyDescent="0.35">
      <c r="J632" s="86">
        <v>5197.0802795739191</v>
      </c>
      <c r="K632" s="47" t="s">
        <v>117</v>
      </c>
      <c r="AC632" s="86">
        <v>5190.7145665268399</v>
      </c>
      <c r="AD632" s="47" t="s">
        <v>117</v>
      </c>
      <c r="AT632" s="86">
        <v>3057.5068713510236</v>
      </c>
      <c r="AU632" s="47" t="s">
        <v>117</v>
      </c>
    </row>
    <row r="633" spans="10:47" x14ac:dyDescent="0.35">
      <c r="J633" s="86">
        <v>6960.8082974416811</v>
      </c>
      <c r="K633" s="47" t="s">
        <v>117</v>
      </c>
      <c r="AC633" s="86">
        <v>8001.0922250489675</v>
      </c>
      <c r="AD633" s="47" t="s">
        <v>117</v>
      </c>
      <c r="AT633" s="86">
        <v>4343.382455428532</v>
      </c>
      <c r="AU633" s="47" t="s">
        <v>117</v>
      </c>
    </row>
    <row r="634" spans="10:47" x14ac:dyDescent="0.35">
      <c r="J634" s="86">
        <v>3010.3026669424025</v>
      </c>
      <c r="K634" s="47" t="s">
        <v>117</v>
      </c>
      <c r="AC634" s="86">
        <v>5651.3671538643284</v>
      </c>
      <c r="AD634" s="47" t="s">
        <v>117</v>
      </c>
      <c r="AT634" s="86">
        <v>15439.089874117806</v>
      </c>
      <c r="AU634" s="47" t="s">
        <v>117</v>
      </c>
    </row>
    <row r="635" spans="10:47" x14ac:dyDescent="0.35">
      <c r="J635" s="86">
        <v>5275.7366460685116</v>
      </c>
      <c r="K635" s="47" t="s">
        <v>117</v>
      </c>
      <c r="AC635" s="86">
        <v>3895.6699317423804</v>
      </c>
      <c r="AD635" s="47" t="s">
        <v>117</v>
      </c>
      <c r="AT635" s="86">
        <v>1810.6274885726871</v>
      </c>
      <c r="AU635" s="47" t="s">
        <v>117</v>
      </c>
    </row>
    <row r="636" spans="10:47" x14ac:dyDescent="0.35">
      <c r="J636" s="86">
        <v>7462.188649272387</v>
      </c>
      <c r="K636" s="47" t="s">
        <v>117</v>
      </c>
      <c r="AC636" s="86">
        <v>7699.6079462383977</v>
      </c>
      <c r="AD636" s="47" t="s">
        <v>117</v>
      </c>
      <c r="AT636" s="86">
        <v>3725.2238256430251</v>
      </c>
      <c r="AU636" s="47" t="s">
        <v>117</v>
      </c>
    </row>
    <row r="637" spans="10:47" x14ac:dyDescent="0.35">
      <c r="J637" s="86">
        <v>5246.4568511599955</v>
      </c>
      <c r="K637" s="47" t="s">
        <v>117</v>
      </c>
      <c r="AC637" s="86">
        <v>-1301.3258348799607</v>
      </c>
      <c r="AD637" s="47" t="s">
        <v>117</v>
      </c>
      <c r="AT637" s="86">
        <v>4468.4885100263919</v>
      </c>
      <c r="AU637" s="47" t="s">
        <v>117</v>
      </c>
    </row>
    <row r="638" spans="10:47" x14ac:dyDescent="0.35">
      <c r="J638" s="86">
        <v>5135.5688795146634</v>
      </c>
      <c r="K638" s="47" t="s">
        <v>117</v>
      </c>
      <c r="AC638" s="86">
        <v>2754.1043533048678</v>
      </c>
      <c r="AD638" s="47" t="s">
        <v>117</v>
      </c>
      <c r="AT638" s="86">
        <v>15048.27731468451</v>
      </c>
      <c r="AU638" s="47" t="s">
        <v>117</v>
      </c>
    </row>
    <row r="639" spans="10:47" x14ac:dyDescent="0.35">
      <c r="J639" s="86">
        <v>2062.4145258440685</v>
      </c>
      <c r="K639" s="47" t="s">
        <v>117</v>
      </c>
      <c r="AC639" s="86">
        <v>2265.0684669214188</v>
      </c>
      <c r="AD639" s="47" t="s">
        <v>117</v>
      </c>
      <c r="AT639" s="86">
        <v>10949.965040824103</v>
      </c>
      <c r="AU639" s="47" t="s">
        <v>117</v>
      </c>
    </row>
    <row r="640" spans="10:47" x14ac:dyDescent="0.35">
      <c r="J640" s="86">
        <v>2655.7280026658896</v>
      </c>
      <c r="K640" s="47" t="s">
        <v>117</v>
      </c>
      <c r="AC640" s="86">
        <v>7954.9728730327333</v>
      </c>
      <c r="AD640" s="47" t="s">
        <v>117</v>
      </c>
      <c r="AT640" s="86">
        <v>8752.1273786860183</v>
      </c>
      <c r="AU640" s="47" t="s">
        <v>117</v>
      </c>
    </row>
    <row r="641" spans="10:47" x14ac:dyDescent="0.35">
      <c r="J641" s="86">
        <v>3144.3018678996305</v>
      </c>
      <c r="K641" s="47" t="s">
        <v>117</v>
      </c>
      <c r="AC641" s="86">
        <v>2798.2447105388383</v>
      </c>
      <c r="AD641" s="47" t="s">
        <v>117</v>
      </c>
      <c r="AT641" s="86">
        <v>5291.3614468854475</v>
      </c>
      <c r="AU641" s="47" t="s">
        <v>117</v>
      </c>
    </row>
    <row r="642" spans="10:47" x14ac:dyDescent="0.35">
      <c r="J642" s="86">
        <v>7924.9359961072732</v>
      </c>
      <c r="K642" s="47" t="s">
        <v>117</v>
      </c>
      <c r="AC642" s="86">
        <v>113.05175030449277</v>
      </c>
      <c r="AD642" s="47" t="s">
        <v>117</v>
      </c>
      <c r="AT642" s="86">
        <v>7849.0045363163581</v>
      </c>
      <c r="AU642" s="47" t="s">
        <v>117</v>
      </c>
    </row>
    <row r="643" spans="10:47" x14ac:dyDescent="0.35">
      <c r="J643" s="86">
        <v>6414.4363392901714</v>
      </c>
      <c r="K643" s="47" t="s">
        <v>117</v>
      </c>
      <c r="AC643" s="86">
        <v>8757.4356235813648</v>
      </c>
      <c r="AD643" s="47" t="s">
        <v>117</v>
      </c>
      <c r="AT643" s="86">
        <v>10061.05049193175</v>
      </c>
      <c r="AU643" s="47" t="s">
        <v>117</v>
      </c>
    </row>
    <row r="644" spans="10:47" x14ac:dyDescent="0.35">
      <c r="J644" s="86">
        <v>5078.2763486462936</v>
      </c>
      <c r="K644" s="47" t="s">
        <v>117</v>
      </c>
      <c r="AC644" s="86">
        <v>1434.8888115679742</v>
      </c>
      <c r="AD644" s="47" t="s">
        <v>117</v>
      </c>
      <c r="AT644" s="86">
        <v>2548.2302258123391</v>
      </c>
      <c r="AU644" s="47" t="s">
        <v>117</v>
      </c>
    </row>
    <row r="645" spans="10:47" x14ac:dyDescent="0.35">
      <c r="J645" s="86">
        <v>8084.1761290241711</v>
      </c>
      <c r="K645" s="47" t="s">
        <v>117</v>
      </c>
      <c r="AC645" s="86">
        <v>3116.5798896359024</v>
      </c>
      <c r="AD645" s="47" t="s">
        <v>117</v>
      </c>
      <c r="AT645" s="86">
        <v>5315.0533468920839</v>
      </c>
      <c r="AU645" s="47" t="s">
        <v>117</v>
      </c>
    </row>
    <row r="646" spans="10:47" x14ac:dyDescent="0.35">
      <c r="J646" s="86">
        <v>7786.6315295997247</v>
      </c>
      <c r="K646" s="47" t="s">
        <v>117</v>
      </c>
      <c r="AC646" s="86">
        <v>8126.7626760720414</v>
      </c>
      <c r="AD646" s="47" t="s">
        <v>117</v>
      </c>
      <c r="AT646" s="86">
        <v>13670.330697430116</v>
      </c>
      <c r="AU646" s="47" t="s">
        <v>117</v>
      </c>
    </row>
    <row r="647" spans="10:47" x14ac:dyDescent="0.35">
      <c r="J647" s="86">
        <v>3557.5428305609939</v>
      </c>
      <c r="K647" s="47" t="s">
        <v>117</v>
      </c>
      <c r="AC647" s="86">
        <v>5029.8210261011391</v>
      </c>
      <c r="AD647" s="47" t="s">
        <v>117</v>
      </c>
      <c r="AT647" s="86">
        <v>10868.794972899643</v>
      </c>
      <c r="AU647" s="47" t="s">
        <v>117</v>
      </c>
    </row>
    <row r="648" spans="10:47" x14ac:dyDescent="0.35">
      <c r="J648" s="86">
        <v>4562.3873007439652</v>
      </c>
      <c r="K648" s="47" t="s">
        <v>117</v>
      </c>
      <c r="AC648" s="86">
        <v>7494.3210035549546</v>
      </c>
      <c r="AD648" s="47" t="s">
        <v>117</v>
      </c>
      <c r="AT648" s="86">
        <v>7030.8951125968697</v>
      </c>
      <c r="AU648" s="47" t="s">
        <v>117</v>
      </c>
    </row>
    <row r="649" spans="10:47" x14ac:dyDescent="0.35">
      <c r="J649" s="86">
        <v>426.38008868308134</v>
      </c>
      <c r="K649" s="47" t="s">
        <v>117</v>
      </c>
      <c r="AC649" s="86">
        <v>1870.0362074260636</v>
      </c>
      <c r="AD649" s="47" t="s">
        <v>117</v>
      </c>
      <c r="AT649" s="86">
        <v>10558.848152769004</v>
      </c>
      <c r="AU649" s="47" t="s">
        <v>117</v>
      </c>
    </row>
    <row r="650" spans="10:47" x14ac:dyDescent="0.35">
      <c r="J650" s="86">
        <v>5079.6389264038007</v>
      </c>
      <c r="K650" s="47" t="s">
        <v>117</v>
      </c>
      <c r="AC650" s="86">
        <v>1068.590535743785</v>
      </c>
      <c r="AD650" s="47" t="s">
        <v>117</v>
      </c>
      <c r="AT650" s="86">
        <v>2480.1587493317511</v>
      </c>
      <c r="AU650" s="47" t="s">
        <v>117</v>
      </c>
    </row>
    <row r="651" spans="10:47" x14ac:dyDescent="0.35">
      <c r="J651" s="86">
        <v>1961.9882037586021</v>
      </c>
      <c r="K651" s="47" t="s">
        <v>117</v>
      </c>
      <c r="AC651" s="86">
        <v>2425.5419569402939</v>
      </c>
      <c r="AD651" s="47" t="s">
        <v>117</v>
      </c>
      <c r="AT651" s="86">
        <v>15170.206791750936</v>
      </c>
      <c r="AU651" s="47" t="s">
        <v>117</v>
      </c>
    </row>
    <row r="652" spans="10:47" x14ac:dyDescent="0.35">
      <c r="J652" s="86">
        <v>6829.5908831015558</v>
      </c>
      <c r="K652" s="47" t="s">
        <v>117</v>
      </c>
      <c r="AC652" s="86">
        <v>8806.0727381602865</v>
      </c>
      <c r="AD652" s="47" t="s">
        <v>117</v>
      </c>
      <c r="AT652" s="86">
        <v>5267.0154743775347</v>
      </c>
      <c r="AU652" s="47" t="s">
        <v>117</v>
      </c>
    </row>
    <row r="653" spans="10:47" x14ac:dyDescent="0.35">
      <c r="J653" s="86">
        <v>2108.3880708581728</v>
      </c>
      <c r="K653" s="47" t="s">
        <v>117</v>
      </c>
      <c r="AC653" s="86">
        <v>2048.2959019595619</v>
      </c>
      <c r="AD653" s="47" t="s">
        <v>117</v>
      </c>
      <c r="AT653" s="86">
        <v>9304.5218595715523</v>
      </c>
      <c r="AU653" s="47" t="s">
        <v>117</v>
      </c>
    </row>
    <row r="654" spans="10:47" x14ac:dyDescent="0.35">
      <c r="J654" s="86">
        <v>2055.3639114797452</v>
      </c>
      <c r="K654" s="47" t="s">
        <v>117</v>
      </c>
      <c r="AC654" s="86">
        <v>6055.4328085779862</v>
      </c>
      <c r="AD654" s="47" t="s">
        <v>117</v>
      </c>
      <c r="AT654" s="86">
        <v>8159.819171173508</v>
      </c>
      <c r="AU654" s="47" t="s">
        <v>117</v>
      </c>
    </row>
    <row r="655" spans="10:47" x14ac:dyDescent="0.35">
      <c r="J655" s="86">
        <v>2438.6851478467233</v>
      </c>
      <c r="K655" s="47" t="s">
        <v>117</v>
      </c>
      <c r="AC655" s="86">
        <v>6963.5211471996745</v>
      </c>
      <c r="AD655" s="47" t="s">
        <v>117</v>
      </c>
      <c r="AT655" s="86">
        <v>5985.3087761712677</v>
      </c>
      <c r="AU655" s="47" t="s">
        <v>117</v>
      </c>
    </row>
    <row r="656" spans="10:47" x14ac:dyDescent="0.35">
      <c r="J656" s="86">
        <v>3343.4923367868423</v>
      </c>
      <c r="K656" s="47" t="s">
        <v>117</v>
      </c>
      <c r="AC656" s="86">
        <v>3215.8216489911561</v>
      </c>
      <c r="AD656" s="47" t="s">
        <v>117</v>
      </c>
      <c r="AT656" s="86">
        <v>4534.0371820715764</v>
      </c>
      <c r="AU656" s="47" t="s">
        <v>117</v>
      </c>
    </row>
    <row r="657" spans="10:47" x14ac:dyDescent="0.35">
      <c r="J657" s="86">
        <v>5199.4756978865762</v>
      </c>
      <c r="K657" s="47" t="s">
        <v>117</v>
      </c>
      <c r="AC657" s="86">
        <v>2163.3738273273989</v>
      </c>
      <c r="AD657" s="47" t="s">
        <v>117</v>
      </c>
      <c r="AT657" s="86">
        <v>14733.592426616693</v>
      </c>
      <c r="AU657" s="47" t="s">
        <v>117</v>
      </c>
    </row>
    <row r="658" spans="10:47" x14ac:dyDescent="0.35">
      <c r="J658" s="86">
        <v>5098.0371256555354</v>
      </c>
      <c r="K658" s="47" t="s">
        <v>117</v>
      </c>
      <c r="AC658" s="86">
        <v>2266.6085189132323</v>
      </c>
      <c r="AD658" s="47" t="s">
        <v>117</v>
      </c>
      <c r="AT658" s="86">
        <v>12338.554776675486</v>
      </c>
      <c r="AU658" s="47" t="s">
        <v>117</v>
      </c>
    </row>
    <row r="659" spans="10:47" x14ac:dyDescent="0.35">
      <c r="J659" s="86">
        <v>3582.3869771129903</v>
      </c>
      <c r="K659" s="47" t="s">
        <v>117</v>
      </c>
      <c r="AC659" s="86">
        <v>8968.699127000049</v>
      </c>
      <c r="AD659" s="47" t="s">
        <v>117</v>
      </c>
      <c r="AT659" s="86">
        <v>2590.6359131746722</v>
      </c>
      <c r="AU659" s="47" t="s">
        <v>117</v>
      </c>
    </row>
    <row r="660" spans="10:47" x14ac:dyDescent="0.35">
      <c r="J660" s="86">
        <v>920.86964424627513</v>
      </c>
      <c r="K660" s="47" t="s">
        <v>117</v>
      </c>
      <c r="AC660" s="86">
        <v>6555.0085272875722</v>
      </c>
      <c r="AD660" s="47" t="s">
        <v>117</v>
      </c>
      <c r="AT660" s="86">
        <v>9425.2034415288363</v>
      </c>
      <c r="AU660" s="47" t="s">
        <v>117</v>
      </c>
    </row>
    <row r="661" spans="10:47" x14ac:dyDescent="0.35">
      <c r="J661" s="86">
        <v>3312.8903984034678</v>
      </c>
      <c r="K661" s="47" t="s">
        <v>117</v>
      </c>
      <c r="AC661" s="86">
        <v>5940.9835608457342</v>
      </c>
      <c r="AD661" s="47" t="s">
        <v>117</v>
      </c>
      <c r="AT661" s="86">
        <v>8489.2609070903636</v>
      </c>
      <c r="AU661" s="47" t="s">
        <v>117</v>
      </c>
    </row>
    <row r="662" spans="10:47" x14ac:dyDescent="0.35">
      <c r="J662" s="86">
        <v>1495.867589242253</v>
      </c>
      <c r="K662" s="47" t="s">
        <v>117</v>
      </c>
      <c r="AC662" s="86">
        <v>2214.150768995933</v>
      </c>
      <c r="AD662" s="47" t="s">
        <v>117</v>
      </c>
      <c r="AT662" s="86">
        <v>12324.860642130217</v>
      </c>
      <c r="AU662" s="47" t="s">
        <v>117</v>
      </c>
    </row>
    <row r="663" spans="10:47" x14ac:dyDescent="0.35">
      <c r="J663" s="86">
        <v>5429.8949802483403</v>
      </c>
      <c r="K663" s="47" t="s">
        <v>117</v>
      </c>
      <c r="AC663" s="86">
        <v>2533.2151983484036</v>
      </c>
      <c r="AD663" s="47" t="s">
        <v>117</v>
      </c>
      <c r="AT663" s="86">
        <v>11268.068820628512</v>
      </c>
      <c r="AU663" s="47" t="s">
        <v>117</v>
      </c>
    </row>
    <row r="664" spans="10:47" x14ac:dyDescent="0.35">
      <c r="J664" s="86">
        <v>7109.391754088203</v>
      </c>
      <c r="K664" s="47" t="s">
        <v>117</v>
      </c>
      <c r="AC664" s="86">
        <v>7051.518493701099</v>
      </c>
      <c r="AD664" s="47" t="s">
        <v>117</v>
      </c>
      <c r="AT664" s="86">
        <v>14842.680496217319</v>
      </c>
      <c r="AU664" s="47" t="s">
        <v>117</v>
      </c>
    </row>
    <row r="665" spans="10:47" x14ac:dyDescent="0.35">
      <c r="J665" s="86">
        <v>1713.7020170629855</v>
      </c>
      <c r="K665" s="47" t="s">
        <v>117</v>
      </c>
      <c r="AC665" s="86">
        <v>2723.7464796833929</v>
      </c>
      <c r="AD665" s="47" t="s">
        <v>117</v>
      </c>
      <c r="AT665" s="86">
        <v>11687.994302028354</v>
      </c>
      <c r="AU665" s="47" t="s">
        <v>117</v>
      </c>
    </row>
    <row r="666" spans="10:47" x14ac:dyDescent="0.35">
      <c r="J666" s="86">
        <v>2263.1200434311668</v>
      </c>
      <c r="K666" s="47" t="s">
        <v>117</v>
      </c>
      <c r="AC666" s="86">
        <v>6097.4895540113093</v>
      </c>
      <c r="AD666" s="47" t="s">
        <v>117</v>
      </c>
      <c r="AT666" s="86">
        <v>930.12537806924047</v>
      </c>
      <c r="AU666" s="47" t="s">
        <v>117</v>
      </c>
    </row>
    <row r="667" spans="10:47" x14ac:dyDescent="0.35">
      <c r="J667" s="86">
        <v>5238.2771797642208</v>
      </c>
      <c r="K667" s="47" t="s">
        <v>117</v>
      </c>
      <c r="AC667" s="86">
        <v>2315.060542528473</v>
      </c>
      <c r="AD667" s="47" t="s">
        <v>117</v>
      </c>
      <c r="AT667" s="86">
        <v>4034.1057658915543</v>
      </c>
      <c r="AU667" s="47" t="s">
        <v>117</v>
      </c>
    </row>
    <row r="668" spans="10:47" x14ac:dyDescent="0.35">
      <c r="J668" s="86">
        <v>1673.4180083052529</v>
      </c>
      <c r="K668" s="47" t="s">
        <v>117</v>
      </c>
      <c r="AC668" s="86">
        <v>8353.2164247821274</v>
      </c>
      <c r="AD668" s="47" t="s">
        <v>117</v>
      </c>
      <c r="AT668" s="86">
        <v>2246.8382433826864</v>
      </c>
      <c r="AU668" s="47" t="s">
        <v>117</v>
      </c>
    </row>
    <row r="669" spans="10:47" x14ac:dyDescent="0.35">
      <c r="J669" s="86">
        <v>-568.42321588232471</v>
      </c>
      <c r="K669" s="47" t="s">
        <v>117</v>
      </c>
      <c r="AC669" s="86">
        <v>6759.1937559756134</v>
      </c>
      <c r="AD669" s="47" t="s">
        <v>117</v>
      </c>
      <c r="AT669" s="86">
        <v>4226.2311490111615</v>
      </c>
      <c r="AU669" s="47" t="s">
        <v>117</v>
      </c>
    </row>
    <row r="670" spans="10:47" x14ac:dyDescent="0.35">
      <c r="J670" s="86">
        <v>6026.7970339359836</v>
      </c>
      <c r="K670" s="47" t="s">
        <v>117</v>
      </c>
      <c r="AC670" s="86">
        <v>5019.5985482010637</v>
      </c>
      <c r="AD670" s="47" t="s">
        <v>117</v>
      </c>
      <c r="AT670" s="86">
        <v>7492.763215815804</v>
      </c>
      <c r="AU670" s="47" t="s">
        <v>117</v>
      </c>
    </row>
    <row r="671" spans="10:47" x14ac:dyDescent="0.35">
      <c r="J671" s="86">
        <v>2617.0464315842401</v>
      </c>
      <c r="K671" s="47" t="s">
        <v>117</v>
      </c>
      <c r="AC671" s="86">
        <v>5319.3111924011719</v>
      </c>
      <c r="AD671" s="47" t="s">
        <v>117</v>
      </c>
      <c r="AT671" s="86">
        <v>2923.3047273222201</v>
      </c>
      <c r="AU671" s="47" t="s">
        <v>117</v>
      </c>
    </row>
    <row r="672" spans="10:47" x14ac:dyDescent="0.35">
      <c r="J672" s="86">
        <v>4032.3160330494052</v>
      </c>
      <c r="K672" s="47" t="s">
        <v>117</v>
      </c>
      <c r="AC672" s="86">
        <v>6481.4509037553426</v>
      </c>
      <c r="AD672" s="47" t="s">
        <v>117</v>
      </c>
      <c r="AT672" s="86">
        <v>11688.962628579946</v>
      </c>
      <c r="AU672" s="47" t="s">
        <v>117</v>
      </c>
    </row>
    <row r="673" spans="10:47" x14ac:dyDescent="0.35">
      <c r="J673" s="86">
        <v>3461.9724581477485</v>
      </c>
      <c r="K673" s="47" t="s">
        <v>117</v>
      </c>
      <c r="AC673" s="86">
        <v>8875.576096440127</v>
      </c>
      <c r="AD673" s="47" t="s">
        <v>117</v>
      </c>
      <c r="AT673" s="86">
        <v>10034.311589419942</v>
      </c>
      <c r="AU673" s="47" t="s">
        <v>117</v>
      </c>
    </row>
    <row r="674" spans="10:47" x14ac:dyDescent="0.35">
      <c r="J674" s="86">
        <v>3557.3477973059071</v>
      </c>
      <c r="K674" s="47" t="s">
        <v>117</v>
      </c>
      <c r="AC674" s="86">
        <v>8178.3750885944546</v>
      </c>
      <c r="AD674" s="47" t="s">
        <v>117</v>
      </c>
      <c r="AT674" s="86">
        <v>9097.9835532473917</v>
      </c>
      <c r="AU674" s="47" t="s">
        <v>117</v>
      </c>
    </row>
    <row r="675" spans="10:47" x14ac:dyDescent="0.35">
      <c r="J675" s="86">
        <v>730.33646194544963</v>
      </c>
      <c r="K675" s="47" t="s">
        <v>117</v>
      </c>
      <c r="AC675" s="86">
        <v>3759.4119476576147</v>
      </c>
      <c r="AD675" s="47" t="s">
        <v>117</v>
      </c>
      <c r="AT675" s="86">
        <v>10960.706693161217</v>
      </c>
      <c r="AU675" s="47" t="s">
        <v>117</v>
      </c>
    </row>
    <row r="676" spans="10:47" x14ac:dyDescent="0.35">
      <c r="J676" s="86">
        <v>6480.331665268357</v>
      </c>
      <c r="K676" s="47" t="s">
        <v>117</v>
      </c>
      <c r="AC676" s="86">
        <v>3938.5312835043046</v>
      </c>
      <c r="AD676" s="47" t="s">
        <v>117</v>
      </c>
      <c r="AT676" s="86">
        <v>8968.4004843423863</v>
      </c>
      <c r="AU676" s="47" t="s">
        <v>117</v>
      </c>
    </row>
    <row r="677" spans="10:47" x14ac:dyDescent="0.35">
      <c r="J677" s="86">
        <v>2380.7923545776348</v>
      </c>
      <c r="K677" s="47" t="s">
        <v>117</v>
      </c>
      <c r="AC677" s="86">
        <v>1611.2196072875681</v>
      </c>
      <c r="AD677" s="47" t="s">
        <v>117</v>
      </c>
      <c r="AT677" s="86">
        <v>11972.275265878834</v>
      </c>
      <c r="AU677" s="47" t="s">
        <v>117</v>
      </c>
    </row>
    <row r="678" spans="10:47" x14ac:dyDescent="0.35">
      <c r="J678" s="86">
        <v>3399.2473610751586</v>
      </c>
      <c r="K678" s="47" t="s">
        <v>117</v>
      </c>
      <c r="AC678" s="86">
        <v>3021.1157120323351</v>
      </c>
      <c r="AD678" s="47" t="s">
        <v>117</v>
      </c>
      <c r="AT678" s="86">
        <v>8945.5125891059342</v>
      </c>
      <c r="AU678" s="47" t="s">
        <v>117</v>
      </c>
    </row>
    <row r="679" spans="10:47" x14ac:dyDescent="0.35">
      <c r="J679" s="86">
        <v>6558.3955861365193</v>
      </c>
      <c r="K679" s="47" t="s">
        <v>117</v>
      </c>
      <c r="AC679" s="86">
        <v>616.10007922277555</v>
      </c>
      <c r="AD679" s="47" t="s">
        <v>117</v>
      </c>
      <c r="AT679" s="86">
        <v>8944.3552165193505</v>
      </c>
      <c r="AU679" s="47" t="s">
        <v>117</v>
      </c>
    </row>
    <row r="680" spans="10:47" x14ac:dyDescent="0.35">
      <c r="J680" s="86">
        <v>7925.9097248342041</v>
      </c>
      <c r="K680" s="47" t="s">
        <v>117</v>
      </c>
      <c r="AC680" s="86">
        <v>7420.5424464492562</v>
      </c>
      <c r="AD680" s="47" t="s">
        <v>117</v>
      </c>
      <c r="AT680" s="86">
        <v>5616.5001774152697</v>
      </c>
      <c r="AU680" s="47" t="s">
        <v>117</v>
      </c>
    </row>
    <row r="681" spans="10:47" x14ac:dyDescent="0.35">
      <c r="J681" s="86">
        <v>6370.4762593662817</v>
      </c>
      <c r="K681" s="47" t="s">
        <v>117</v>
      </c>
      <c r="AC681" s="86">
        <v>5011.3855866944605</v>
      </c>
      <c r="AD681" s="47" t="s">
        <v>117</v>
      </c>
      <c r="AT681" s="86">
        <v>6796.0636985993278</v>
      </c>
      <c r="AU681" s="47" t="s">
        <v>117</v>
      </c>
    </row>
    <row r="682" spans="10:47" x14ac:dyDescent="0.35">
      <c r="J682" s="86">
        <v>7465.3704509588433</v>
      </c>
      <c r="K682" s="47" t="s">
        <v>117</v>
      </c>
      <c r="AC682" s="86">
        <v>305.54337704072304</v>
      </c>
      <c r="AD682" s="47" t="s">
        <v>117</v>
      </c>
      <c r="AT682" s="86">
        <v>10777.351128914008</v>
      </c>
      <c r="AU682" s="47" t="s">
        <v>117</v>
      </c>
    </row>
    <row r="683" spans="10:47" x14ac:dyDescent="0.35">
      <c r="J683" s="86">
        <v>-2.0659077410821283</v>
      </c>
      <c r="K683" s="47" t="s">
        <v>117</v>
      </c>
      <c r="AC683" s="86">
        <v>8048.733619613442</v>
      </c>
      <c r="AD683" s="47" t="s">
        <v>117</v>
      </c>
      <c r="AT683" s="86">
        <v>11073.059022192963</v>
      </c>
      <c r="AU683" s="47" t="s">
        <v>117</v>
      </c>
    </row>
    <row r="684" spans="10:47" x14ac:dyDescent="0.35">
      <c r="J684" s="86">
        <v>3444.6560609965663</v>
      </c>
      <c r="K684" s="47" t="s">
        <v>117</v>
      </c>
      <c r="AC684" s="86">
        <v>6921.7784485067004</v>
      </c>
      <c r="AD684" s="47" t="s">
        <v>117</v>
      </c>
      <c r="AT684" s="86">
        <v>2536.6069855850619</v>
      </c>
      <c r="AU684" s="47" t="s">
        <v>117</v>
      </c>
    </row>
    <row r="685" spans="10:47" x14ac:dyDescent="0.35">
      <c r="J685" s="86">
        <v>1562.1689803607262</v>
      </c>
      <c r="K685" s="47" t="s">
        <v>117</v>
      </c>
      <c r="AC685" s="86">
        <v>1533.7875902195012</v>
      </c>
      <c r="AD685" s="47" t="s">
        <v>117</v>
      </c>
      <c r="AT685" s="86">
        <v>245.3560697638427</v>
      </c>
      <c r="AU685" s="47" t="s">
        <v>117</v>
      </c>
    </row>
    <row r="686" spans="10:47" x14ac:dyDescent="0.35">
      <c r="J686" s="86">
        <v>6429.5993838996874</v>
      </c>
      <c r="K686" s="47" t="s">
        <v>117</v>
      </c>
      <c r="AC686" s="86">
        <v>5450.928792106427</v>
      </c>
      <c r="AD686" s="47" t="s">
        <v>117</v>
      </c>
      <c r="AT686" s="86">
        <v>3226.9853283700031</v>
      </c>
      <c r="AU686" s="47" t="s">
        <v>117</v>
      </c>
    </row>
    <row r="687" spans="10:47" x14ac:dyDescent="0.35">
      <c r="J687" s="86">
        <v>1808.7272056810612</v>
      </c>
      <c r="K687" s="47" t="s">
        <v>117</v>
      </c>
      <c r="AC687" s="86">
        <v>5900.5307152158994</v>
      </c>
      <c r="AD687" s="47" t="s">
        <v>117</v>
      </c>
      <c r="AT687" s="86">
        <v>7342.3806143649108</v>
      </c>
      <c r="AU687" s="47" t="s">
        <v>117</v>
      </c>
    </row>
    <row r="688" spans="10:47" x14ac:dyDescent="0.35">
      <c r="J688" s="86">
        <v>6177.4444205874797</v>
      </c>
      <c r="K688" s="47" t="s">
        <v>117</v>
      </c>
      <c r="AC688" s="86">
        <v>5583.8770933873939</v>
      </c>
      <c r="AD688" s="47" t="s">
        <v>117</v>
      </c>
      <c r="AT688" s="86">
        <v>11588.890155508008</v>
      </c>
      <c r="AU688" s="47" t="s">
        <v>117</v>
      </c>
    </row>
    <row r="689" spans="10:47" x14ac:dyDescent="0.35">
      <c r="J689" s="86">
        <v>2021.5417183228888</v>
      </c>
      <c r="K689" s="47" t="s">
        <v>117</v>
      </c>
      <c r="AC689" s="86">
        <v>4133.6950778345481</v>
      </c>
      <c r="AD689" s="47" t="s">
        <v>117</v>
      </c>
      <c r="AT689" s="86">
        <v>8014.1144755749647</v>
      </c>
      <c r="AU689" s="47" t="s">
        <v>117</v>
      </c>
    </row>
    <row r="690" spans="10:47" x14ac:dyDescent="0.35">
      <c r="J690" s="86">
        <v>2758.9472240193491</v>
      </c>
      <c r="K690" s="47" t="s">
        <v>117</v>
      </c>
      <c r="AC690" s="86">
        <v>3576.5889844046446</v>
      </c>
      <c r="AD690" s="47" t="s">
        <v>117</v>
      </c>
      <c r="AT690" s="86">
        <v>111.79701801123247</v>
      </c>
      <c r="AU690" s="47" t="s">
        <v>117</v>
      </c>
    </row>
    <row r="691" spans="10:47" x14ac:dyDescent="0.35">
      <c r="J691" s="86">
        <v>4992.8870103224908</v>
      </c>
      <c r="K691" s="47" t="s">
        <v>117</v>
      </c>
      <c r="AC691" s="86">
        <v>4046.795021089943</v>
      </c>
      <c r="AD691" s="47" t="s">
        <v>117</v>
      </c>
      <c r="AT691" s="86">
        <v>3888.999554026243</v>
      </c>
      <c r="AU691" s="47" t="s">
        <v>117</v>
      </c>
    </row>
    <row r="692" spans="10:47" x14ac:dyDescent="0.35">
      <c r="J692" s="86">
        <v>2506.8310305244449</v>
      </c>
      <c r="K692" s="47" t="s">
        <v>117</v>
      </c>
      <c r="AC692" s="86">
        <v>1130.6674811841585</v>
      </c>
      <c r="AD692" s="47" t="s">
        <v>117</v>
      </c>
      <c r="AT692" s="86">
        <v>3981.0325102261368</v>
      </c>
      <c r="AU692" s="47" t="s">
        <v>117</v>
      </c>
    </row>
    <row r="693" spans="10:47" x14ac:dyDescent="0.35">
      <c r="J693" s="86">
        <v>6592.6905413704944</v>
      </c>
      <c r="K693" s="47" t="s">
        <v>117</v>
      </c>
      <c r="AC693" s="86">
        <v>2174.4519492914392</v>
      </c>
      <c r="AD693" s="47" t="s">
        <v>117</v>
      </c>
      <c r="AT693" s="86">
        <v>7764.7474972924647</v>
      </c>
      <c r="AU693" s="47" t="s">
        <v>117</v>
      </c>
    </row>
    <row r="694" spans="10:47" x14ac:dyDescent="0.35">
      <c r="J694" s="86">
        <v>2633.626531924851</v>
      </c>
      <c r="K694" s="47" t="s">
        <v>117</v>
      </c>
      <c r="AC694" s="86">
        <v>1828.2783041056107</v>
      </c>
      <c r="AD694" s="47" t="s">
        <v>117</v>
      </c>
      <c r="AT694" s="86">
        <v>3919.0192740752964</v>
      </c>
      <c r="AU694" s="47" t="s">
        <v>117</v>
      </c>
    </row>
    <row r="695" spans="10:47" x14ac:dyDescent="0.35">
      <c r="J695" s="86">
        <v>159.44840900320946</v>
      </c>
      <c r="K695" s="47" t="s">
        <v>117</v>
      </c>
      <c r="AC695" s="86">
        <v>2379.6943247639315</v>
      </c>
      <c r="AD695" s="47" t="s">
        <v>117</v>
      </c>
      <c r="AT695" s="86">
        <v>6363.4648840683294</v>
      </c>
      <c r="AU695" s="47" t="s">
        <v>117</v>
      </c>
    </row>
    <row r="696" spans="10:47" x14ac:dyDescent="0.35">
      <c r="J696" s="86">
        <v>1685.3787876198237</v>
      </c>
      <c r="K696" s="47" t="s">
        <v>117</v>
      </c>
      <c r="AC696" s="86">
        <v>4820.6857100714242</v>
      </c>
      <c r="AD696" s="47" t="s">
        <v>117</v>
      </c>
      <c r="AT696" s="86">
        <v>2.3445637559416355</v>
      </c>
      <c r="AU696" s="47" t="s">
        <v>117</v>
      </c>
    </row>
    <row r="697" spans="10:47" x14ac:dyDescent="0.35">
      <c r="J697" s="86">
        <v>4501.0551288788201</v>
      </c>
      <c r="K697" s="47" t="s">
        <v>117</v>
      </c>
      <c r="AC697" s="86">
        <v>4938.7657705133297</v>
      </c>
      <c r="AD697" s="47" t="s">
        <v>117</v>
      </c>
      <c r="AT697" s="86">
        <v>7036.1604514827468</v>
      </c>
      <c r="AU697" s="47" t="s">
        <v>117</v>
      </c>
    </row>
    <row r="698" spans="10:47" x14ac:dyDescent="0.35">
      <c r="J698" s="86">
        <v>4398.2254248066583</v>
      </c>
      <c r="K698" s="47" t="s">
        <v>117</v>
      </c>
      <c r="AC698" s="86">
        <v>7376.2104632241317</v>
      </c>
      <c r="AD698" s="47" t="s">
        <v>117</v>
      </c>
      <c r="AT698" s="86">
        <v>12335.558492454173</v>
      </c>
      <c r="AU698" s="47" t="s">
        <v>117</v>
      </c>
    </row>
    <row r="699" spans="10:47" x14ac:dyDescent="0.35">
      <c r="J699" s="86">
        <v>5323.797493138356</v>
      </c>
      <c r="K699" s="47" t="s">
        <v>117</v>
      </c>
      <c r="AC699" s="86">
        <v>747.95397907885126</v>
      </c>
      <c r="AD699" s="47" t="s">
        <v>117</v>
      </c>
      <c r="AT699" s="86">
        <v>12075.088534133281</v>
      </c>
      <c r="AU699" s="47" t="s">
        <v>117</v>
      </c>
    </row>
    <row r="700" spans="10:47" x14ac:dyDescent="0.35">
      <c r="J700" s="86">
        <v>3511.7351753045741</v>
      </c>
      <c r="K700" s="47" t="s">
        <v>117</v>
      </c>
      <c r="AC700" s="86">
        <v>3166.5557321341776</v>
      </c>
      <c r="AD700" s="47" t="s">
        <v>117</v>
      </c>
      <c r="AT700" s="86">
        <v>6648.7116819427192</v>
      </c>
      <c r="AU700" s="47" t="s">
        <v>117</v>
      </c>
    </row>
    <row r="701" spans="10:47" x14ac:dyDescent="0.35">
      <c r="J701" s="86">
        <v>5022.8336067241207</v>
      </c>
      <c r="K701" s="47" t="s">
        <v>117</v>
      </c>
      <c r="AC701" s="86">
        <v>965.49298674374427</v>
      </c>
      <c r="AD701" s="47" t="s">
        <v>117</v>
      </c>
      <c r="AT701" s="86">
        <v>11196.134756562033</v>
      </c>
      <c r="AU701" s="47" t="s">
        <v>117</v>
      </c>
    </row>
    <row r="702" spans="10:47" x14ac:dyDescent="0.35">
      <c r="J702" s="86">
        <v>1922.349692023113</v>
      </c>
      <c r="K702" s="47" t="s">
        <v>117</v>
      </c>
      <c r="AC702" s="86">
        <v>6189.7840254729572</v>
      </c>
      <c r="AD702" s="47" t="s">
        <v>117</v>
      </c>
      <c r="AT702" s="86">
        <v>3071.3393786692623</v>
      </c>
      <c r="AU702" s="47" t="s">
        <v>117</v>
      </c>
    </row>
    <row r="703" spans="10:47" x14ac:dyDescent="0.35">
      <c r="J703" s="86">
        <v>7247.4676675480323</v>
      </c>
      <c r="K703" s="47" t="s">
        <v>117</v>
      </c>
      <c r="AC703" s="86">
        <v>3064.2783216465059</v>
      </c>
      <c r="AD703" s="47" t="s">
        <v>117</v>
      </c>
      <c r="AT703" s="86">
        <v>4891.4896880101278</v>
      </c>
      <c r="AU703" s="47" t="s">
        <v>117</v>
      </c>
    </row>
    <row r="704" spans="10:47" x14ac:dyDescent="0.35">
      <c r="J704" s="86">
        <v>5713.6958106032098</v>
      </c>
      <c r="K704" s="47" t="s">
        <v>117</v>
      </c>
      <c r="AC704" s="86">
        <v>9651.3341012054498</v>
      </c>
      <c r="AD704" s="47" t="s">
        <v>117</v>
      </c>
      <c r="AT704" s="86">
        <v>10903.831017944169</v>
      </c>
      <c r="AU704" s="47" t="s">
        <v>117</v>
      </c>
    </row>
    <row r="705" spans="10:47" x14ac:dyDescent="0.35">
      <c r="J705" s="86">
        <v>-557.24560428325981</v>
      </c>
      <c r="K705" s="47" t="s">
        <v>117</v>
      </c>
      <c r="AC705" s="86">
        <v>2313.9182080025221</v>
      </c>
      <c r="AD705" s="47" t="s">
        <v>117</v>
      </c>
      <c r="AT705" s="86">
        <v>530.60886610528701</v>
      </c>
      <c r="AU705" s="47" t="s">
        <v>117</v>
      </c>
    </row>
    <row r="706" spans="10:47" x14ac:dyDescent="0.35">
      <c r="J706" s="86">
        <v>1489.9412398074612</v>
      </c>
      <c r="K706" s="47" t="s">
        <v>117</v>
      </c>
      <c r="AC706" s="86">
        <v>4222.0141689389829</v>
      </c>
      <c r="AD706" s="47" t="s">
        <v>117</v>
      </c>
      <c r="AT706" s="86">
        <v>13459.350051063087</v>
      </c>
      <c r="AU706" s="47" t="s">
        <v>117</v>
      </c>
    </row>
    <row r="707" spans="10:47" x14ac:dyDescent="0.35">
      <c r="J707" s="86">
        <v>3125.0411536366219</v>
      </c>
      <c r="K707" s="47" t="s">
        <v>117</v>
      </c>
      <c r="AC707" s="86">
        <v>1856.4745168871418</v>
      </c>
      <c r="AD707" s="47" t="s">
        <v>117</v>
      </c>
      <c r="AT707" s="86">
        <v>11188.625947291594</v>
      </c>
      <c r="AU707" s="47" t="s">
        <v>117</v>
      </c>
    </row>
    <row r="708" spans="10:47" x14ac:dyDescent="0.35">
      <c r="J708" s="86">
        <v>5453.2485472739645</v>
      </c>
      <c r="K708" s="47" t="s">
        <v>117</v>
      </c>
      <c r="AC708" s="86">
        <v>3496.7717380958611</v>
      </c>
      <c r="AD708" s="47" t="s">
        <v>117</v>
      </c>
      <c r="AT708" s="86">
        <v>7126.7326757634419</v>
      </c>
      <c r="AU708" s="47" t="s">
        <v>117</v>
      </c>
    </row>
    <row r="709" spans="10:47" x14ac:dyDescent="0.35">
      <c r="J709" s="86">
        <v>4916.0360912290007</v>
      </c>
      <c r="K709" s="47" t="s">
        <v>117</v>
      </c>
      <c r="AC709" s="86">
        <v>5713.2201160710174</v>
      </c>
      <c r="AD709" s="47" t="s">
        <v>117</v>
      </c>
      <c r="AT709" s="86">
        <v>6177.4604954678862</v>
      </c>
      <c r="AU709" s="47" t="s">
        <v>117</v>
      </c>
    </row>
    <row r="710" spans="10:47" x14ac:dyDescent="0.35">
      <c r="J710" s="86">
        <v>3368.7365122269493</v>
      </c>
      <c r="K710" s="47" t="s">
        <v>117</v>
      </c>
      <c r="AC710" s="86">
        <v>1340.3083359278651</v>
      </c>
      <c r="AD710" s="47" t="s">
        <v>117</v>
      </c>
      <c r="AT710" s="86">
        <v>6991.4161294359455</v>
      </c>
      <c r="AU710" s="47" t="s">
        <v>117</v>
      </c>
    </row>
    <row r="711" spans="10:47" x14ac:dyDescent="0.35">
      <c r="J711" s="86">
        <v>3196.0991731069425</v>
      </c>
      <c r="K711" s="47" t="s">
        <v>117</v>
      </c>
      <c r="AC711" s="86">
        <v>6723.2001613607163</v>
      </c>
      <c r="AD711" s="47" t="s">
        <v>117</v>
      </c>
      <c r="AT711" s="86">
        <v>7814.4437455363859</v>
      </c>
      <c r="AU711" s="47" t="s">
        <v>117</v>
      </c>
    </row>
    <row r="712" spans="10:47" x14ac:dyDescent="0.35">
      <c r="J712" s="86">
        <v>1711.5523517600047</v>
      </c>
      <c r="K712" s="47" t="s">
        <v>117</v>
      </c>
      <c r="AC712" s="86">
        <v>9214.30059545933</v>
      </c>
      <c r="AD712" s="47" t="s">
        <v>117</v>
      </c>
      <c r="AT712" s="86">
        <v>4891.4390632309778</v>
      </c>
      <c r="AU712" s="47" t="s">
        <v>117</v>
      </c>
    </row>
    <row r="713" spans="10:47" x14ac:dyDescent="0.35">
      <c r="J713" s="86">
        <v>22.41147684940961</v>
      </c>
      <c r="K713" s="47" t="s">
        <v>117</v>
      </c>
      <c r="AC713" s="86">
        <v>4657.1954569762056</v>
      </c>
      <c r="AD713" s="47" t="s">
        <v>117</v>
      </c>
      <c r="AT713" s="86">
        <v>3797.195538328433</v>
      </c>
      <c r="AU713" s="47" t="s">
        <v>117</v>
      </c>
    </row>
    <row r="714" spans="10:47" x14ac:dyDescent="0.35">
      <c r="J714" s="86">
        <v>5052.6479034652157</v>
      </c>
      <c r="K714" s="47" t="s">
        <v>117</v>
      </c>
      <c r="AC714" s="86">
        <v>3919.9403550327611</v>
      </c>
      <c r="AD714" s="47" t="s">
        <v>117</v>
      </c>
      <c r="AT714" s="86">
        <v>8402.3488194071142</v>
      </c>
      <c r="AU714" s="47" t="s">
        <v>117</v>
      </c>
    </row>
    <row r="715" spans="10:47" x14ac:dyDescent="0.35">
      <c r="J715" s="86">
        <v>6023.9720268268302</v>
      </c>
      <c r="K715" s="47" t="s">
        <v>117</v>
      </c>
      <c r="AC715" s="86">
        <v>839.13643542096997</v>
      </c>
      <c r="AD715" s="47" t="s">
        <v>117</v>
      </c>
      <c r="AT715" s="86">
        <v>12674.264131306198</v>
      </c>
      <c r="AU715" s="47" t="s">
        <v>117</v>
      </c>
    </row>
    <row r="716" spans="10:47" x14ac:dyDescent="0.35">
      <c r="J716" s="86">
        <v>648.82305201142799</v>
      </c>
      <c r="K716" s="47" t="s">
        <v>117</v>
      </c>
      <c r="AC716" s="86">
        <v>5494.6339530739524</v>
      </c>
      <c r="AD716" s="47" t="s">
        <v>117</v>
      </c>
      <c r="AT716" s="86">
        <v>4299.8068148663078</v>
      </c>
      <c r="AU716" s="47" t="s">
        <v>117</v>
      </c>
    </row>
    <row r="717" spans="10:47" x14ac:dyDescent="0.35">
      <c r="J717" s="86">
        <v>-270.68265451519483</v>
      </c>
      <c r="K717" s="47" t="s">
        <v>117</v>
      </c>
      <c r="AC717" s="86">
        <v>1159.8741717305211</v>
      </c>
      <c r="AD717" s="47" t="s">
        <v>117</v>
      </c>
      <c r="AT717" s="86">
        <v>6949.5059718055945</v>
      </c>
      <c r="AU717" s="47" t="s">
        <v>117</v>
      </c>
    </row>
    <row r="718" spans="10:47" x14ac:dyDescent="0.35">
      <c r="J718" s="86">
        <v>636.07844636005416</v>
      </c>
      <c r="K718" s="47" t="s">
        <v>117</v>
      </c>
      <c r="AC718" s="86">
        <v>8563.9487372159565</v>
      </c>
      <c r="AD718" s="47" t="s">
        <v>117</v>
      </c>
      <c r="AT718" s="86">
        <v>12835.234306581824</v>
      </c>
      <c r="AU718" s="47" t="s">
        <v>117</v>
      </c>
    </row>
    <row r="719" spans="10:47" x14ac:dyDescent="0.35">
      <c r="J719" s="86">
        <v>4797.8296506778997</v>
      </c>
      <c r="K719" s="47" t="s">
        <v>117</v>
      </c>
      <c r="AC719" s="86">
        <v>4738.9229077319596</v>
      </c>
      <c r="AD719" s="47" t="s">
        <v>117</v>
      </c>
      <c r="AT719" s="86">
        <v>8369.7991815169062</v>
      </c>
      <c r="AU719" s="47" t="s">
        <v>117</v>
      </c>
    </row>
    <row r="720" spans="10:47" x14ac:dyDescent="0.35">
      <c r="J720" s="86">
        <v>6646.9269986377831</v>
      </c>
      <c r="K720" s="47" t="s">
        <v>117</v>
      </c>
      <c r="AC720" s="86">
        <v>7708.5006659641012</v>
      </c>
      <c r="AD720" s="47" t="s">
        <v>117</v>
      </c>
      <c r="AT720" s="86">
        <v>11590.795064017257</v>
      </c>
      <c r="AU720" s="47" t="s">
        <v>117</v>
      </c>
    </row>
    <row r="721" spans="10:47" x14ac:dyDescent="0.35">
      <c r="J721" s="86">
        <v>1678.2425254271834</v>
      </c>
      <c r="K721" s="47" t="s">
        <v>117</v>
      </c>
      <c r="AC721" s="86">
        <v>5657.436457130113</v>
      </c>
      <c r="AD721" s="47" t="s">
        <v>117</v>
      </c>
      <c r="AT721" s="86">
        <v>11624.380702068742</v>
      </c>
      <c r="AU721" s="47" t="s">
        <v>117</v>
      </c>
    </row>
    <row r="722" spans="10:47" x14ac:dyDescent="0.35">
      <c r="J722" s="86">
        <v>6619.4959280437724</v>
      </c>
      <c r="K722" s="47" t="s">
        <v>117</v>
      </c>
      <c r="AC722" s="86">
        <v>5230.4621842538654</v>
      </c>
      <c r="AD722" s="47" t="s">
        <v>117</v>
      </c>
      <c r="AT722" s="86">
        <v>14316.051804178413</v>
      </c>
      <c r="AU722" s="47" t="s">
        <v>117</v>
      </c>
    </row>
    <row r="723" spans="10:47" x14ac:dyDescent="0.35">
      <c r="J723" s="86">
        <v>2557.4659601227154</v>
      </c>
      <c r="K723" s="47" t="s">
        <v>117</v>
      </c>
      <c r="AC723" s="86">
        <v>5860.4523466274259</v>
      </c>
      <c r="AD723" s="47" t="s">
        <v>117</v>
      </c>
      <c r="AT723" s="86">
        <v>13347.164613151719</v>
      </c>
      <c r="AU723" s="47" t="s">
        <v>117</v>
      </c>
    </row>
    <row r="724" spans="10:47" x14ac:dyDescent="0.35">
      <c r="J724" s="86">
        <v>4048.0199379521623</v>
      </c>
      <c r="K724" s="47" t="s">
        <v>117</v>
      </c>
      <c r="AC724" s="86">
        <v>7118.3269871339717</v>
      </c>
      <c r="AD724" s="47" t="s">
        <v>117</v>
      </c>
      <c r="AT724" s="86">
        <v>11265.474610669829</v>
      </c>
      <c r="AU724" s="47" t="s">
        <v>117</v>
      </c>
    </row>
    <row r="725" spans="10:47" x14ac:dyDescent="0.35">
      <c r="J725" s="86">
        <v>6871.159236272124</v>
      </c>
      <c r="K725" s="47" t="s">
        <v>117</v>
      </c>
      <c r="AC725" s="86">
        <v>8995.9513004595374</v>
      </c>
      <c r="AD725" s="47" t="s">
        <v>117</v>
      </c>
      <c r="AT725" s="86">
        <v>3816.4812511872879</v>
      </c>
      <c r="AU725" s="47" t="s">
        <v>117</v>
      </c>
    </row>
    <row r="726" spans="10:47" x14ac:dyDescent="0.35">
      <c r="J726" s="86">
        <v>4590.2788126304076</v>
      </c>
      <c r="K726" s="47" t="s">
        <v>117</v>
      </c>
      <c r="AC726" s="86">
        <v>758.34234100882804</v>
      </c>
      <c r="AD726" s="47" t="s">
        <v>117</v>
      </c>
      <c r="AT726" s="86">
        <v>10570.440885168271</v>
      </c>
      <c r="AU726" s="47" t="s">
        <v>117</v>
      </c>
    </row>
    <row r="727" spans="10:47" x14ac:dyDescent="0.35">
      <c r="J727" s="86">
        <v>6074.4707979206505</v>
      </c>
      <c r="K727" s="47" t="s">
        <v>117</v>
      </c>
      <c r="AC727" s="86">
        <v>7827.5317654200908</v>
      </c>
      <c r="AD727" s="47" t="s">
        <v>117</v>
      </c>
      <c r="AT727" s="86">
        <v>4059.6422800048726</v>
      </c>
      <c r="AU727" s="47" t="s">
        <v>117</v>
      </c>
    </row>
    <row r="728" spans="10:47" x14ac:dyDescent="0.35">
      <c r="J728" s="86">
        <v>4780.5962532398171</v>
      </c>
      <c r="K728" s="47" t="s">
        <v>117</v>
      </c>
      <c r="AC728" s="86">
        <v>3876.7502665051297</v>
      </c>
      <c r="AD728" s="47" t="s">
        <v>117</v>
      </c>
      <c r="AT728" s="86">
        <v>4138.2077011848796</v>
      </c>
      <c r="AU728" s="47" t="s">
        <v>117</v>
      </c>
    </row>
    <row r="729" spans="10:47" x14ac:dyDescent="0.35">
      <c r="J729" s="86">
        <v>3605.6033701705119</v>
      </c>
      <c r="K729" s="47" t="s">
        <v>117</v>
      </c>
      <c r="AC729" s="86">
        <v>5618.8978677762516</v>
      </c>
      <c r="AD729" s="47" t="s">
        <v>117</v>
      </c>
      <c r="AT729" s="86">
        <v>10289.139760892309</v>
      </c>
      <c r="AU729" s="47" t="s">
        <v>117</v>
      </c>
    </row>
    <row r="730" spans="10:47" x14ac:dyDescent="0.35">
      <c r="J730" s="86">
        <v>1727.611395318582</v>
      </c>
      <c r="K730" s="47" t="s">
        <v>117</v>
      </c>
      <c r="AC730" s="86">
        <v>2841.3248307016493</v>
      </c>
      <c r="AD730" s="47" t="s">
        <v>117</v>
      </c>
      <c r="AT730" s="86">
        <v>8830.5938391874206</v>
      </c>
      <c r="AU730" s="47" t="s">
        <v>117</v>
      </c>
    </row>
    <row r="731" spans="10:47" x14ac:dyDescent="0.35">
      <c r="J731" s="86">
        <v>4882.2948805892565</v>
      </c>
      <c r="K731" s="47" t="s">
        <v>117</v>
      </c>
      <c r="AC731" s="86">
        <v>5121.4062446395792</v>
      </c>
      <c r="AD731" s="47" t="s">
        <v>117</v>
      </c>
      <c r="AT731" s="86">
        <v>15745.997588776972</v>
      </c>
      <c r="AU731" s="47" t="s">
        <v>117</v>
      </c>
    </row>
    <row r="732" spans="10:47" x14ac:dyDescent="0.35">
      <c r="J732" s="86">
        <v>7713.2767059196476</v>
      </c>
      <c r="K732" s="47" t="s">
        <v>117</v>
      </c>
      <c r="AC732" s="86">
        <v>2056.4449222368548</v>
      </c>
      <c r="AD732" s="47" t="s">
        <v>117</v>
      </c>
      <c r="AT732" s="86">
        <v>5030.6105452194151</v>
      </c>
      <c r="AU732" s="47" t="s">
        <v>117</v>
      </c>
    </row>
    <row r="733" spans="10:47" x14ac:dyDescent="0.35">
      <c r="J733" s="86">
        <v>6886.3015318749412</v>
      </c>
      <c r="K733" s="47" t="s">
        <v>117</v>
      </c>
      <c r="AC733" s="86">
        <v>2791.4340748869217</v>
      </c>
      <c r="AD733" s="47" t="s">
        <v>117</v>
      </c>
      <c r="AT733" s="86">
        <v>6317.3292572160808</v>
      </c>
      <c r="AU733" s="47" t="s">
        <v>117</v>
      </c>
    </row>
    <row r="734" spans="10:47" x14ac:dyDescent="0.35">
      <c r="J734" s="86">
        <v>3362.5098426739028</v>
      </c>
      <c r="K734" s="47" t="s">
        <v>117</v>
      </c>
      <c r="AC734" s="86">
        <v>6628.9311680398459</v>
      </c>
      <c r="AD734" s="47" t="s">
        <v>117</v>
      </c>
      <c r="AT734" s="86">
        <v>15100.599426377859</v>
      </c>
      <c r="AU734" s="47" t="s">
        <v>118</v>
      </c>
    </row>
    <row r="735" spans="10:47" x14ac:dyDescent="0.35">
      <c r="J735" s="86">
        <v>4763.645048114573</v>
      </c>
      <c r="K735" s="47" t="s">
        <v>117</v>
      </c>
      <c r="AC735" s="86">
        <v>2310.6807907286329</v>
      </c>
      <c r="AD735" s="47" t="s">
        <v>117</v>
      </c>
      <c r="AT735" s="86">
        <v>9072.7609095294156</v>
      </c>
      <c r="AU735" s="47" t="s">
        <v>117</v>
      </c>
    </row>
    <row r="736" spans="10:47" x14ac:dyDescent="0.35">
      <c r="J736" s="86">
        <v>2463.9247254094071</v>
      </c>
      <c r="K736" s="47" t="s">
        <v>117</v>
      </c>
      <c r="AC736" s="86">
        <v>-465.89745651830026</v>
      </c>
      <c r="AD736" s="47" t="s">
        <v>117</v>
      </c>
      <c r="AT736" s="86">
        <v>3506.664376446166</v>
      </c>
      <c r="AU736" s="47" t="s">
        <v>117</v>
      </c>
    </row>
    <row r="737" spans="10:47" x14ac:dyDescent="0.35">
      <c r="J737" s="86">
        <v>4143.108500813647</v>
      </c>
      <c r="K737" s="47" t="s">
        <v>117</v>
      </c>
      <c r="AC737" s="86">
        <v>3464.3637740036347</v>
      </c>
      <c r="AD737" s="47" t="s">
        <v>117</v>
      </c>
      <c r="AT737" s="86">
        <v>3282.6297550965519</v>
      </c>
      <c r="AU737" s="47" t="s">
        <v>117</v>
      </c>
    </row>
    <row r="738" spans="10:47" x14ac:dyDescent="0.35">
      <c r="J738" s="86">
        <v>4347.4871066443893</v>
      </c>
      <c r="K738" s="47" t="s">
        <v>117</v>
      </c>
      <c r="AC738" s="86">
        <v>5023.0816372453155</v>
      </c>
      <c r="AD738" s="47" t="s">
        <v>117</v>
      </c>
      <c r="AT738" s="86">
        <v>9798.3163374666274</v>
      </c>
      <c r="AU738" s="47" t="s">
        <v>117</v>
      </c>
    </row>
    <row r="739" spans="10:47" x14ac:dyDescent="0.35">
      <c r="J739" s="86">
        <v>4448.2682528067444</v>
      </c>
      <c r="K739" s="47" t="s">
        <v>117</v>
      </c>
      <c r="AC739" s="86">
        <v>6309.6929272817797</v>
      </c>
      <c r="AD739" s="47" t="s">
        <v>117</v>
      </c>
      <c r="AT739" s="86">
        <v>6413.4315987899772</v>
      </c>
      <c r="AU739" s="47" t="s">
        <v>117</v>
      </c>
    </row>
    <row r="740" spans="10:47" x14ac:dyDescent="0.35">
      <c r="J740" s="86">
        <v>3825.4586567642214</v>
      </c>
      <c r="K740" s="47" t="s">
        <v>117</v>
      </c>
      <c r="AC740" s="86">
        <v>1233.8931665619534</v>
      </c>
      <c r="AD740" s="47" t="s">
        <v>117</v>
      </c>
      <c r="AT740" s="86">
        <v>10331.927952797998</v>
      </c>
      <c r="AU740" s="47" t="s">
        <v>117</v>
      </c>
    </row>
    <row r="741" spans="10:47" x14ac:dyDescent="0.35">
      <c r="J741" s="86">
        <v>4419.5571552427273</v>
      </c>
      <c r="K741" s="47" t="s">
        <v>117</v>
      </c>
      <c r="AC741" s="86">
        <v>2599.1191663943823</v>
      </c>
      <c r="AD741" s="47" t="s">
        <v>117</v>
      </c>
      <c r="AT741" s="86">
        <v>11161.520202517479</v>
      </c>
      <c r="AU741" s="47" t="s">
        <v>117</v>
      </c>
    </row>
    <row r="742" spans="10:47" x14ac:dyDescent="0.35">
      <c r="J742" s="86">
        <v>468.52819391591584</v>
      </c>
      <c r="K742" s="47" t="s">
        <v>117</v>
      </c>
      <c r="AC742" s="86">
        <v>8560.2548563827841</v>
      </c>
      <c r="AD742" s="47" t="s">
        <v>117</v>
      </c>
      <c r="AT742" s="86">
        <v>3367.674041937149</v>
      </c>
      <c r="AU742" s="47" t="s">
        <v>117</v>
      </c>
    </row>
    <row r="743" spans="10:47" x14ac:dyDescent="0.35">
      <c r="J743" s="86">
        <v>4608.4964663469127</v>
      </c>
      <c r="K743" s="47" t="s">
        <v>117</v>
      </c>
      <c r="AC743" s="86">
        <v>3724.6596132383329</v>
      </c>
      <c r="AD743" s="47" t="s">
        <v>117</v>
      </c>
      <c r="AT743" s="86">
        <v>12994.894896822369</v>
      </c>
      <c r="AU743" s="47" t="s">
        <v>117</v>
      </c>
    </row>
    <row r="744" spans="10:47" x14ac:dyDescent="0.35">
      <c r="J744" s="86">
        <v>3396.309201295187</v>
      </c>
      <c r="K744" s="47" t="s">
        <v>117</v>
      </c>
      <c r="AC744" s="86">
        <v>8058.5358236085376</v>
      </c>
      <c r="AD744" s="47" t="s">
        <v>117</v>
      </c>
      <c r="AT744" s="86">
        <v>4927.1928104699064</v>
      </c>
      <c r="AU744" s="47" t="s">
        <v>117</v>
      </c>
    </row>
    <row r="745" spans="10:47" x14ac:dyDescent="0.35">
      <c r="J745" s="86">
        <v>5342.8712850054344</v>
      </c>
      <c r="K745" s="47" t="s">
        <v>117</v>
      </c>
      <c r="AC745" s="86">
        <v>3759.4220164599974</v>
      </c>
      <c r="AD745" s="47" t="s">
        <v>117</v>
      </c>
      <c r="AT745" s="86">
        <v>3841.9607368586439</v>
      </c>
      <c r="AU745" s="47" t="s">
        <v>117</v>
      </c>
    </row>
    <row r="746" spans="10:47" x14ac:dyDescent="0.35">
      <c r="J746" s="86">
        <v>1828.0904874179503</v>
      </c>
      <c r="K746" s="47" t="s">
        <v>117</v>
      </c>
      <c r="AC746" s="86">
        <v>3675.7537115347745</v>
      </c>
      <c r="AD746" s="47" t="s">
        <v>117</v>
      </c>
      <c r="AT746" s="86">
        <v>11502.721083392918</v>
      </c>
      <c r="AU746" s="47" t="s">
        <v>117</v>
      </c>
    </row>
    <row r="747" spans="10:47" x14ac:dyDescent="0.35">
      <c r="J747" s="86">
        <v>5208.7350486670275</v>
      </c>
      <c r="K747" s="47" t="s">
        <v>117</v>
      </c>
      <c r="AC747" s="86">
        <v>1487.3954687764474</v>
      </c>
      <c r="AD747" s="47" t="s">
        <v>117</v>
      </c>
      <c r="AT747" s="86">
        <v>2981.8809659737817</v>
      </c>
      <c r="AU747" s="47" t="s">
        <v>117</v>
      </c>
    </row>
    <row r="748" spans="10:47" x14ac:dyDescent="0.35">
      <c r="J748" s="86">
        <v>5160.2763813955526</v>
      </c>
      <c r="K748" s="47" t="s">
        <v>117</v>
      </c>
      <c r="AC748" s="86">
        <v>305.27556729890193</v>
      </c>
      <c r="AD748" s="47" t="s">
        <v>117</v>
      </c>
      <c r="AT748" s="86">
        <v>12290.467535456066</v>
      </c>
      <c r="AU748" s="47" t="s">
        <v>117</v>
      </c>
    </row>
    <row r="749" spans="10:47" x14ac:dyDescent="0.35">
      <c r="J749" s="86">
        <v>5200.0012294792505</v>
      </c>
      <c r="K749" s="47" t="s">
        <v>117</v>
      </c>
      <c r="AC749" s="86">
        <v>8912.6354184421543</v>
      </c>
      <c r="AD749" s="47" t="s">
        <v>117</v>
      </c>
      <c r="AT749" s="86">
        <v>6117.8234477249243</v>
      </c>
      <c r="AU749" s="47" t="s">
        <v>117</v>
      </c>
    </row>
    <row r="750" spans="10:47" x14ac:dyDescent="0.35">
      <c r="J750" s="86">
        <v>3602.062426238811</v>
      </c>
      <c r="K750" s="47" t="s">
        <v>117</v>
      </c>
      <c r="AC750" s="86">
        <v>7005.3416264966663</v>
      </c>
      <c r="AD750" s="47" t="s">
        <v>117</v>
      </c>
      <c r="AT750" s="86">
        <v>5013.129032265193</v>
      </c>
      <c r="AU750" s="47" t="s">
        <v>117</v>
      </c>
    </row>
    <row r="751" spans="10:47" x14ac:dyDescent="0.35">
      <c r="J751" s="86">
        <v>1738.949435729498</v>
      </c>
      <c r="K751" s="47" t="s">
        <v>117</v>
      </c>
      <c r="AC751" s="86">
        <v>4882.5734367174555</v>
      </c>
      <c r="AD751" s="47" t="s">
        <v>117</v>
      </c>
      <c r="AT751" s="86">
        <v>12996.900176957552</v>
      </c>
      <c r="AU751" s="47" t="s">
        <v>117</v>
      </c>
    </row>
    <row r="752" spans="10:47" x14ac:dyDescent="0.35">
      <c r="J752" s="86">
        <v>5779.586570717167</v>
      </c>
      <c r="K752" s="47" t="s">
        <v>117</v>
      </c>
      <c r="AC752" s="86">
        <v>4866.1849147349112</v>
      </c>
      <c r="AD752" s="47" t="s">
        <v>117</v>
      </c>
      <c r="AT752" s="86">
        <v>9780.8896960260208</v>
      </c>
      <c r="AU752" s="47" t="s">
        <v>117</v>
      </c>
    </row>
    <row r="753" spans="10:47" x14ac:dyDescent="0.35">
      <c r="J753" s="86">
        <v>1542.3054347050841</v>
      </c>
      <c r="K753" s="47" t="s">
        <v>117</v>
      </c>
      <c r="AC753" s="86">
        <v>7435.908953507369</v>
      </c>
      <c r="AD753" s="47" t="s">
        <v>117</v>
      </c>
      <c r="AT753" s="86">
        <v>11968.755133694183</v>
      </c>
      <c r="AU753" s="47" t="s">
        <v>117</v>
      </c>
    </row>
    <row r="754" spans="10:47" x14ac:dyDescent="0.35">
      <c r="J754" s="86">
        <v>2960.0274386961637</v>
      </c>
      <c r="K754" s="47" t="s">
        <v>117</v>
      </c>
      <c r="AC754" s="86">
        <v>1844.7422100750573</v>
      </c>
      <c r="AD754" s="47" t="s">
        <v>117</v>
      </c>
      <c r="AT754" s="86">
        <v>6298.7359504262677</v>
      </c>
      <c r="AU754" s="47" t="s">
        <v>117</v>
      </c>
    </row>
    <row r="755" spans="10:47" x14ac:dyDescent="0.35">
      <c r="J755" s="86">
        <v>5657.3173772152004</v>
      </c>
      <c r="K755" s="47" t="s">
        <v>117</v>
      </c>
      <c r="AC755" s="86">
        <v>8393.6191360991925</v>
      </c>
      <c r="AD755" s="47" t="s">
        <v>117</v>
      </c>
      <c r="AT755" s="86">
        <v>1407.2655867017236</v>
      </c>
      <c r="AU755" s="47" t="s">
        <v>117</v>
      </c>
    </row>
    <row r="756" spans="10:47" x14ac:dyDescent="0.35">
      <c r="J756" s="86">
        <v>7705.293407288601</v>
      </c>
      <c r="K756" s="47" t="s">
        <v>117</v>
      </c>
      <c r="AC756" s="86">
        <v>8236.2665300011431</v>
      </c>
      <c r="AD756" s="47" t="s">
        <v>117</v>
      </c>
      <c r="AT756" s="86">
        <v>3530.4624409233638</v>
      </c>
      <c r="AU756" s="47" t="s">
        <v>117</v>
      </c>
    </row>
    <row r="757" spans="10:47" x14ac:dyDescent="0.35">
      <c r="J757" s="86">
        <v>6482.1687611479856</v>
      </c>
      <c r="K757" s="47" t="s">
        <v>117</v>
      </c>
      <c r="AC757" s="86">
        <v>9209.7296250154704</v>
      </c>
      <c r="AD757" s="47" t="s">
        <v>117</v>
      </c>
      <c r="AT757" s="86">
        <v>6025.1650769709759</v>
      </c>
      <c r="AU757" s="47" t="s">
        <v>117</v>
      </c>
    </row>
    <row r="758" spans="10:47" x14ac:dyDescent="0.35">
      <c r="J758" s="86">
        <v>5707.7615688057122</v>
      </c>
      <c r="K758" s="47" t="s">
        <v>117</v>
      </c>
      <c r="AC758" s="86">
        <v>5231.1834689248408</v>
      </c>
      <c r="AD758" s="47" t="s">
        <v>117</v>
      </c>
      <c r="AT758" s="86">
        <v>1126.5226311726806</v>
      </c>
      <c r="AU758" s="47" t="s">
        <v>117</v>
      </c>
    </row>
    <row r="759" spans="10:47" x14ac:dyDescent="0.35">
      <c r="J759" s="86">
        <v>5765.8645926776035</v>
      </c>
      <c r="K759" s="47" t="s">
        <v>117</v>
      </c>
      <c r="AC759" s="86">
        <v>4843.5926554489515</v>
      </c>
      <c r="AD759" s="47" t="s">
        <v>117</v>
      </c>
      <c r="AT759" s="86">
        <v>1397.9691975286451</v>
      </c>
      <c r="AU759" s="47" t="s">
        <v>117</v>
      </c>
    </row>
    <row r="760" spans="10:47" x14ac:dyDescent="0.35">
      <c r="J760" s="86">
        <v>4618.6362778606317</v>
      </c>
      <c r="K760" s="47" t="s">
        <v>117</v>
      </c>
      <c r="AC760" s="86">
        <v>3210.2374880142656</v>
      </c>
      <c r="AD760" s="47" t="s">
        <v>117</v>
      </c>
      <c r="AT760" s="86">
        <v>10896.91971165939</v>
      </c>
      <c r="AU760" s="47" t="s">
        <v>117</v>
      </c>
    </row>
    <row r="761" spans="10:47" x14ac:dyDescent="0.35">
      <c r="J761" s="86">
        <v>5835.3360327410783</v>
      </c>
      <c r="K761" s="47" t="s">
        <v>117</v>
      </c>
      <c r="AC761" s="86">
        <v>6557.3323282832644</v>
      </c>
      <c r="AD761" s="47" t="s">
        <v>117</v>
      </c>
      <c r="AT761" s="86">
        <v>2718.3716791468087</v>
      </c>
      <c r="AU761" s="47" t="s">
        <v>117</v>
      </c>
    </row>
    <row r="762" spans="10:47" x14ac:dyDescent="0.35">
      <c r="J762" s="86">
        <v>4794.9326207239537</v>
      </c>
      <c r="K762" s="47" t="s">
        <v>117</v>
      </c>
      <c r="AC762" s="86">
        <v>5793.1182099726375</v>
      </c>
      <c r="AD762" s="47" t="s">
        <v>117</v>
      </c>
      <c r="AT762" s="86">
        <v>827.662358356494</v>
      </c>
      <c r="AU762" s="47" t="s">
        <v>117</v>
      </c>
    </row>
    <row r="763" spans="10:47" x14ac:dyDescent="0.35">
      <c r="J763" s="86">
        <v>8079.6124836128492</v>
      </c>
      <c r="K763" s="47" t="s">
        <v>117</v>
      </c>
      <c r="AC763" s="86">
        <v>3349.575768152637</v>
      </c>
      <c r="AD763" s="47" t="s">
        <v>117</v>
      </c>
      <c r="AT763" s="86">
        <v>4360.3652490186032</v>
      </c>
      <c r="AU763" s="47" t="s">
        <v>117</v>
      </c>
    </row>
    <row r="764" spans="10:47" x14ac:dyDescent="0.35">
      <c r="J764" s="86">
        <v>2029.7090586004601</v>
      </c>
      <c r="K764" s="47" t="s">
        <v>117</v>
      </c>
      <c r="AC764" s="86">
        <v>1687.7276189058971</v>
      </c>
      <c r="AD764" s="47" t="s">
        <v>117</v>
      </c>
      <c r="AT764" s="86">
        <v>12993.220432955381</v>
      </c>
      <c r="AU764" s="47" t="s">
        <v>117</v>
      </c>
    </row>
    <row r="765" spans="10:47" x14ac:dyDescent="0.35">
      <c r="J765" s="86">
        <v>6812.3365231666012</v>
      </c>
      <c r="K765" s="47" t="s">
        <v>117</v>
      </c>
      <c r="AC765" s="86">
        <v>8849.2033988188869</v>
      </c>
      <c r="AD765" s="47" t="s">
        <v>117</v>
      </c>
      <c r="AT765" s="86">
        <v>14410.765051787921</v>
      </c>
      <c r="AU765" s="47" t="s">
        <v>117</v>
      </c>
    </row>
    <row r="766" spans="10:47" x14ac:dyDescent="0.35">
      <c r="J766" s="86">
        <v>1155.5563097462164</v>
      </c>
      <c r="K766" s="47" t="s">
        <v>117</v>
      </c>
      <c r="AC766" s="86">
        <v>7745.0809300570154</v>
      </c>
      <c r="AD766" s="47" t="s">
        <v>117</v>
      </c>
      <c r="AT766" s="86">
        <v>11964.006746391611</v>
      </c>
      <c r="AU766" s="47" t="s">
        <v>117</v>
      </c>
    </row>
    <row r="767" spans="10:47" x14ac:dyDescent="0.35">
      <c r="J767" s="86">
        <v>6870.9278932584875</v>
      </c>
      <c r="K767" s="47" t="s">
        <v>117</v>
      </c>
      <c r="AC767" s="86">
        <v>5754.8887876463923</v>
      </c>
      <c r="AD767" s="47" t="s">
        <v>117</v>
      </c>
      <c r="AT767" s="86">
        <v>5682.5937450105839</v>
      </c>
      <c r="AU767" s="47" t="s">
        <v>117</v>
      </c>
    </row>
    <row r="768" spans="10:47" x14ac:dyDescent="0.35">
      <c r="J768" s="86">
        <v>8485.5196734168421</v>
      </c>
      <c r="K768" s="47" t="s">
        <v>117</v>
      </c>
      <c r="AC768" s="86">
        <v>321.65928751389151</v>
      </c>
      <c r="AD768" s="47" t="s">
        <v>117</v>
      </c>
      <c r="AT768" s="86">
        <v>9711.1663238287656</v>
      </c>
      <c r="AU768" s="47" t="s">
        <v>117</v>
      </c>
    </row>
    <row r="769" spans="10:47" x14ac:dyDescent="0.35">
      <c r="J769" s="86">
        <v>1584.9902369511503</v>
      </c>
      <c r="K769" s="47" t="s">
        <v>117</v>
      </c>
      <c r="AC769" s="86">
        <v>1098.3696754415434</v>
      </c>
      <c r="AD769" s="47" t="s">
        <v>117</v>
      </c>
      <c r="AT769" s="86">
        <v>2184.1342220398074</v>
      </c>
      <c r="AU769" s="47" t="s">
        <v>117</v>
      </c>
    </row>
    <row r="770" spans="10:47" x14ac:dyDescent="0.35">
      <c r="J770" s="86">
        <v>1826.528768743455</v>
      </c>
      <c r="K770" s="47" t="s">
        <v>117</v>
      </c>
      <c r="AC770" s="86">
        <v>4182.6662162411831</v>
      </c>
      <c r="AD770" s="47" t="s">
        <v>117</v>
      </c>
      <c r="AT770" s="86">
        <v>7490.574345997622</v>
      </c>
      <c r="AU770" s="47" t="s">
        <v>117</v>
      </c>
    </row>
    <row r="771" spans="10:47" x14ac:dyDescent="0.35">
      <c r="J771" s="86">
        <v>5596.6987013622738</v>
      </c>
      <c r="K771" s="47" t="s">
        <v>117</v>
      </c>
      <c r="AC771" s="86">
        <v>2776.1149375963314</v>
      </c>
      <c r="AD771" s="47" t="s">
        <v>117</v>
      </c>
      <c r="AT771" s="86">
        <v>283.09469971085764</v>
      </c>
      <c r="AU771" s="47" t="s">
        <v>117</v>
      </c>
    </row>
    <row r="772" spans="10:47" x14ac:dyDescent="0.35">
      <c r="J772" s="86">
        <v>915.06481295108961</v>
      </c>
      <c r="K772" s="47" t="s">
        <v>117</v>
      </c>
      <c r="AC772" s="86">
        <v>2900.1138177611419</v>
      </c>
      <c r="AD772" s="47" t="s">
        <v>117</v>
      </c>
      <c r="AT772" s="86">
        <v>3920.625025269951</v>
      </c>
      <c r="AU772" s="47" t="s">
        <v>117</v>
      </c>
    </row>
    <row r="773" spans="10:47" x14ac:dyDescent="0.35">
      <c r="J773" s="86">
        <v>7022.9152866416671</v>
      </c>
      <c r="K773" s="47" t="s">
        <v>117</v>
      </c>
      <c r="AC773" s="86">
        <v>-481.86432945286879</v>
      </c>
      <c r="AD773" s="47" t="s">
        <v>117</v>
      </c>
      <c r="AT773" s="86">
        <v>12274.619932571975</v>
      </c>
      <c r="AU773" s="47" t="s">
        <v>117</v>
      </c>
    </row>
    <row r="774" spans="10:47" x14ac:dyDescent="0.35">
      <c r="J774" s="86">
        <v>8557.7170765057181</v>
      </c>
      <c r="K774" s="47" t="s">
        <v>117</v>
      </c>
      <c r="AC774" s="86">
        <v>4593.9879472536559</v>
      </c>
      <c r="AD774" s="47" t="s">
        <v>117</v>
      </c>
      <c r="AT774" s="86">
        <v>12489.709733987593</v>
      </c>
      <c r="AU774" s="47" t="s">
        <v>117</v>
      </c>
    </row>
    <row r="775" spans="10:47" x14ac:dyDescent="0.35">
      <c r="J775" s="86">
        <v>3249.7086655527019</v>
      </c>
      <c r="K775" s="47" t="s">
        <v>117</v>
      </c>
      <c r="AC775" s="86">
        <v>5315.9060478421698</v>
      </c>
      <c r="AD775" s="47" t="s">
        <v>117</v>
      </c>
      <c r="AT775" s="86">
        <v>15532.049634923527</v>
      </c>
      <c r="AU775" s="47" t="s">
        <v>118</v>
      </c>
    </row>
    <row r="776" spans="10:47" x14ac:dyDescent="0.35">
      <c r="J776" s="86">
        <v>2727.9168998399618</v>
      </c>
      <c r="K776" s="47" t="s">
        <v>117</v>
      </c>
      <c r="AC776" s="86">
        <v>7250.0293408316547</v>
      </c>
      <c r="AD776" s="47" t="s">
        <v>117</v>
      </c>
      <c r="AT776" s="86">
        <v>4043.8500192645142</v>
      </c>
      <c r="AU776" s="47" t="s">
        <v>117</v>
      </c>
    </row>
    <row r="777" spans="10:47" x14ac:dyDescent="0.35">
      <c r="J777" s="86">
        <v>4511.1820839816473</v>
      </c>
      <c r="K777" s="47" t="s">
        <v>117</v>
      </c>
      <c r="AC777" s="86">
        <v>5940.4838738904255</v>
      </c>
      <c r="AD777" s="47" t="s">
        <v>117</v>
      </c>
      <c r="AT777" s="86">
        <v>5648.4297097144463</v>
      </c>
      <c r="AU777" s="47" t="s">
        <v>117</v>
      </c>
    </row>
    <row r="778" spans="10:47" x14ac:dyDescent="0.35">
      <c r="J778" s="86">
        <v>4225.0596310600959</v>
      </c>
      <c r="K778" s="47" t="s">
        <v>117</v>
      </c>
      <c r="AC778" s="86">
        <v>7964.3915902825729</v>
      </c>
      <c r="AD778" s="47" t="s">
        <v>117</v>
      </c>
      <c r="AT778" s="86">
        <v>6023.5636842467957</v>
      </c>
      <c r="AU778" s="47" t="s">
        <v>117</v>
      </c>
    </row>
    <row r="779" spans="10:47" x14ac:dyDescent="0.35">
      <c r="J779" s="86">
        <v>930.03012286876628</v>
      </c>
      <c r="K779" s="47" t="s">
        <v>117</v>
      </c>
      <c r="AC779" s="86">
        <v>7601.256176570163</v>
      </c>
      <c r="AD779" s="47" t="s">
        <v>117</v>
      </c>
      <c r="AT779" s="86">
        <v>6766.9971358480143</v>
      </c>
      <c r="AU779" s="47" t="s">
        <v>117</v>
      </c>
    </row>
    <row r="780" spans="10:47" x14ac:dyDescent="0.35">
      <c r="J780" s="86">
        <v>1606.559605888951</v>
      </c>
      <c r="K780" s="47" t="s">
        <v>117</v>
      </c>
      <c r="AC780" s="86">
        <v>7868.291764100376</v>
      </c>
      <c r="AD780" s="47" t="s">
        <v>117</v>
      </c>
      <c r="AT780" s="86">
        <v>11488.993541179945</v>
      </c>
      <c r="AU780" s="47" t="s">
        <v>117</v>
      </c>
    </row>
    <row r="781" spans="10:47" x14ac:dyDescent="0.35">
      <c r="J781" s="86">
        <v>3615.1517701256789</v>
      </c>
      <c r="K781" s="47" t="s">
        <v>117</v>
      </c>
      <c r="AC781" s="86">
        <v>7356.428835599283</v>
      </c>
      <c r="AD781" s="47" t="s">
        <v>117</v>
      </c>
      <c r="AT781" s="86">
        <v>3442.7718145770141</v>
      </c>
      <c r="AU781" s="47" t="s">
        <v>117</v>
      </c>
    </row>
    <row r="782" spans="10:47" x14ac:dyDescent="0.35">
      <c r="J782" s="86">
        <v>6007.3155909390834</v>
      </c>
      <c r="K782" s="47" t="s">
        <v>117</v>
      </c>
      <c r="AC782" s="86">
        <v>8060.6030880189701</v>
      </c>
      <c r="AD782" s="47" t="s">
        <v>117</v>
      </c>
      <c r="AT782" s="86">
        <v>7529.0074920954485</v>
      </c>
      <c r="AU782" s="47" t="s">
        <v>117</v>
      </c>
    </row>
    <row r="783" spans="10:47" x14ac:dyDescent="0.35">
      <c r="J783" s="86">
        <v>3699.4438453197899</v>
      </c>
      <c r="K783" s="47" t="s">
        <v>117</v>
      </c>
      <c r="AC783" s="86">
        <v>1837.5435160460556</v>
      </c>
      <c r="AD783" s="47" t="s">
        <v>117</v>
      </c>
      <c r="AT783" s="86">
        <v>12254.203401744824</v>
      </c>
      <c r="AU783" s="47" t="s">
        <v>117</v>
      </c>
    </row>
    <row r="784" spans="10:47" x14ac:dyDescent="0.35">
      <c r="J784" s="86">
        <v>6205.4749125450016</v>
      </c>
      <c r="K784" s="47" t="s">
        <v>117</v>
      </c>
      <c r="AC784" s="86">
        <v>9056.1885269319391</v>
      </c>
      <c r="AD784" s="47" t="s">
        <v>117</v>
      </c>
      <c r="AT784" s="86">
        <v>11928.658082734346</v>
      </c>
      <c r="AU784" s="47" t="s">
        <v>117</v>
      </c>
    </row>
    <row r="785" spans="10:47" x14ac:dyDescent="0.35">
      <c r="J785" s="86">
        <v>3221.3256311712066</v>
      </c>
      <c r="K785" s="47" t="s">
        <v>117</v>
      </c>
      <c r="AC785" s="86">
        <v>7161.7950375769869</v>
      </c>
      <c r="AD785" s="47" t="s">
        <v>117</v>
      </c>
      <c r="AT785" s="86">
        <v>10805.97901348658</v>
      </c>
      <c r="AU785" s="47" t="s">
        <v>117</v>
      </c>
    </row>
    <row r="786" spans="10:47" x14ac:dyDescent="0.35">
      <c r="J786" s="86">
        <v>5356.0282146833406</v>
      </c>
      <c r="K786" s="47" t="s">
        <v>117</v>
      </c>
      <c r="AC786" s="86">
        <v>5680.4318634804986</v>
      </c>
      <c r="AD786" s="47" t="s">
        <v>117</v>
      </c>
      <c r="AT786" s="86">
        <v>8988.6970413459712</v>
      </c>
      <c r="AU786" s="47" t="s">
        <v>117</v>
      </c>
    </row>
    <row r="787" spans="10:47" x14ac:dyDescent="0.35">
      <c r="J787" s="86">
        <v>6262.8904979463641</v>
      </c>
      <c r="K787" s="47" t="s">
        <v>117</v>
      </c>
      <c r="AC787" s="86">
        <v>5515.9549422466889</v>
      </c>
      <c r="AD787" s="47" t="s">
        <v>117</v>
      </c>
      <c r="AT787" s="86">
        <v>13305.133820982403</v>
      </c>
      <c r="AU787" s="47" t="s">
        <v>117</v>
      </c>
    </row>
    <row r="788" spans="10:47" x14ac:dyDescent="0.35">
      <c r="J788" s="86">
        <v>6827.4607701203731</v>
      </c>
      <c r="K788" s="47" t="s">
        <v>117</v>
      </c>
      <c r="AC788" s="86">
        <v>1067.5917770029159</v>
      </c>
      <c r="AD788" s="47" t="s">
        <v>117</v>
      </c>
      <c r="AT788" s="86">
        <v>12009.029767667742</v>
      </c>
      <c r="AU788" s="47" t="s">
        <v>117</v>
      </c>
    </row>
    <row r="789" spans="10:47" x14ac:dyDescent="0.35">
      <c r="J789" s="86">
        <v>3285.144048864056</v>
      </c>
      <c r="K789" s="47" t="s">
        <v>117</v>
      </c>
      <c r="AC789" s="86">
        <v>10023.339603579259</v>
      </c>
      <c r="AD789" s="47" t="s">
        <v>118</v>
      </c>
      <c r="AT789" s="86">
        <v>13676.381852733135</v>
      </c>
      <c r="AU789" s="47" t="s">
        <v>117</v>
      </c>
    </row>
    <row r="790" spans="10:47" x14ac:dyDescent="0.35">
      <c r="J790" s="86">
        <v>6353.7190039963198</v>
      </c>
      <c r="K790" s="47" t="s">
        <v>117</v>
      </c>
      <c r="AC790" s="86">
        <v>6359.6718228904974</v>
      </c>
      <c r="AD790" s="47" t="s">
        <v>117</v>
      </c>
      <c r="AT790" s="86">
        <v>9617.0048715377361</v>
      </c>
      <c r="AU790" s="47" t="s">
        <v>117</v>
      </c>
    </row>
    <row r="791" spans="10:47" x14ac:dyDescent="0.35">
      <c r="J791" s="86">
        <v>5694.3052665182859</v>
      </c>
      <c r="K791" s="47" t="s">
        <v>117</v>
      </c>
      <c r="AC791" s="86">
        <v>4302.4851829868148</v>
      </c>
      <c r="AD791" s="47" t="s">
        <v>117</v>
      </c>
      <c r="AT791" s="86">
        <v>3784.7267642066718</v>
      </c>
      <c r="AU791" s="47" t="s">
        <v>117</v>
      </c>
    </row>
    <row r="792" spans="10:47" x14ac:dyDescent="0.35">
      <c r="J792" s="86">
        <v>1114.1941006716008</v>
      </c>
      <c r="K792" s="47" t="s">
        <v>117</v>
      </c>
      <c r="AC792" s="86">
        <v>8502.6406797055588</v>
      </c>
      <c r="AD792" s="47" t="s">
        <v>117</v>
      </c>
      <c r="AT792" s="86">
        <v>11556.616092469267</v>
      </c>
      <c r="AU792" s="47" t="s">
        <v>117</v>
      </c>
    </row>
    <row r="793" spans="10:47" x14ac:dyDescent="0.35">
      <c r="J793" s="86">
        <v>6303.0020778274638</v>
      </c>
      <c r="K793" s="47" t="s">
        <v>117</v>
      </c>
      <c r="AC793" s="86">
        <v>3933.9790278286264</v>
      </c>
      <c r="AD793" s="47" t="s">
        <v>117</v>
      </c>
      <c r="AT793" s="86">
        <v>9795.7507948931689</v>
      </c>
      <c r="AU793" s="47" t="s">
        <v>117</v>
      </c>
    </row>
    <row r="794" spans="10:47" x14ac:dyDescent="0.35">
      <c r="J794" s="86">
        <v>3090.2535546203212</v>
      </c>
      <c r="K794" s="47" t="s">
        <v>117</v>
      </c>
      <c r="AC794" s="86">
        <v>8555.3042301299211</v>
      </c>
      <c r="AD794" s="47" t="s">
        <v>117</v>
      </c>
      <c r="AT794" s="86">
        <v>14264.998010054962</v>
      </c>
      <c r="AU794" s="47" t="s">
        <v>117</v>
      </c>
    </row>
    <row r="795" spans="10:47" x14ac:dyDescent="0.35">
      <c r="J795" s="86">
        <v>4554.9589323443788</v>
      </c>
      <c r="K795" s="47" t="s">
        <v>117</v>
      </c>
      <c r="AC795" s="86">
        <v>4866.4466795490926</v>
      </c>
      <c r="AD795" s="47" t="s">
        <v>117</v>
      </c>
      <c r="AT795" s="86">
        <v>9003.9408967646723</v>
      </c>
      <c r="AU795" s="47" t="s">
        <v>117</v>
      </c>
    </row>
    <row r="796" spans="10:47" x14ac:dyDescent="0.35">
      <c r="J796" s="86">
        <v>5703.716356723191</v>
      </c>
      <c r="K796" s="47" t="s">
        <v>117</v>
      </c>
      <c r="AC796" s="86">
        <v>7073.4141034015302</v>
      </c>
      <c r="AD796" s="47" t="s">
        <v>117</v>
      </c>
      <c r="AT796" s="86">
        <v>7803.8968742297302</v>
      </c>
      <c r="AU796" s="47" t="s">
        <v>117</v>
      </c>
    </row>
    <row r="797" spans="10:47" x14ac:dyDescent="0.35">
      <c r="J797" s="86">
        <v>7348.0996657748528</v>
      </c>
      <c r="K797" s="47" t="s">
        <v>117</v>
      </c>
      <c r="AC797" s="86">
        <v>3677.2519029093655</v>
      </c>
      <c r="AD797" s="47" t="s">
        <v>117</v>
      </c>
      <c r="AT797" s="86">
        <v>12721.073138702428</v>
      </c>
      <c r="AU797" s="47" t="s">
        <v>117</v>
      </c>
    </row>
    <row r="798" spans="10:47" x14ac:dyDescent="0.35">
      <c r="J798" s="86">
        <v>6953.227740423964</v>
      </c>
      <c r="K798" s="47" t="s">
        <v>117</v>
      </c>
      <c r="AC798" s="86">
        <v>8166.5343115099395</v>
      </c>
      <c r="AD798" s="47" t="s">
        <v>117</v>
      </c>
      <c r="AT798" s="86">
        <v>2059.2298027776342</v>
      </c>
      <c r="AU798" s="47" t="s">
        <v>117</v>
      </c>
    </row>
    <row r="799" spans="10:47" x14ac:dyDescent="0.35">
      <c r="J799" s="86">
        <v>2721.7934961769406</v>
      </c>
      <c r="K799" s="47" t="s">
        <v>117</v>
      </c>
      <c r="AC799" s="86">
        <v>1914.5635962797739</v>
      </c>
      <c r="AD799" s="47" t="s">
        <v>117</v>
      </c>
      <c r="AT799" s="86">
        <v>10583.223226753851</v>
      </c>
      <c r="AU799" s="47" t="s">
        <v>117</v>
      </c>
    </row>
    <row r="800" spans="10:47" x14ac:dyDescent="0.35">
      <c r="J800" s="86">
        <v>5043.2367902967271</v>
      </c>
      <c r="K800" s="47" t="s">
        <v>117</v>
      </c>
      <c r="AC800" s="86">
        <v>2135.2950875818351</v>
      </c>
      <c r="AD800" s="47" t="s">
        <v>117</v>
      </c>
      <c r="AT800" s="86">
        <v>4523.1146683747747</v>
      </c>
      <c r="AU800" s="47" t="s">
        <v>117</v>
      </c>
    </row>
    <row r="801" spans="10:47" x14ac:dyDescent="0.35">
      <c r="J801" s="86">
        <v>1009.5972211934015</v>
      </c>
      <c r="K801" s="47" t="s">
        <v>117</v>
      </c>
      <c r="AC801" s="86">
        <v>2350.5393417512087</v>
      </c>
      <c r="AD801" s="47" t="s">
        <v>117</v>
      </c>
      <c r="AT801" s="86">
        <v>2872.6497411072323</v>
      </c>
      <c r="AU801" s="47" t="s">
        <v>117</v>
      </c>
    </row>
    <row r="802" spans="10:47" x14ac:dyDescent="0.35">
      <c r="J802" s="86">
        <v>6549.3347536681313</v>
      </c>
      <c r="K802" s="47" t="s">
        <v>117</v>
      </c>
      <c r="AC802" s="86">
        <v>6554.9805590296855</v>
      </c>
      <c r="AD802" s="47" t="s">
        <v>117</v>
      </c>
      <c r="AT802" s="86">
        <v>-163.79418927816414</v>
      </c>
      <c r="AU802" s="47" t="s">
        <v>117</v>
      </c>
    </row>
    <row r="803" spans="10:47" x14ac:dyDescent="0.35">
      <c r="J803" s="86">
        <v>-758.4788739237988</v>
      </c>
      <c r="K803" s="47" t="s">
        <v>117</v>
      </c>
      <c r="AC803" s="86">
        <v>8869.0658626298427</v>
      </c>
      <c r="AD803" s="47" t="s">
        <v>117</v>
      </c>
      <c r="AT803" s="86">
        <v>4918.5344252184932</v>
      </c>
      <c r="AU803" s="47" t="s">
        <v>117</v>
      </c>
    </row>
    <row r="804" spans="10:47" x14ac:dyDescent="0.35">
      <c r="J804" s="86">
        <v>7173.6737209651938</v>
      </c>
      <c r="K804" s="47" t="s">
        <v>117</v>
      </c>
      <c r="AC804" s="86">
        <v>4004.099584372334</v>
      </c>
      <c r="AD804" s="47" t="s">
        <v>117</v>
      </c>
      <c r="AT804" s="86">
        <v>8475.1442580002386</v>
      </c>
      <c r="AU804" s="47" t="s">
        <v>117</v>
      </c>
    </row>
    <row r="805" spans="10:47" x14ac:dyDescent="0.35">
      <c r="J805" s="86">
        <v>2933.4947769325781</v>
      </c>
      <c r="K805" s="47" t="s">
        <v>117</v>
      </c>
      <c r="AC805" s="86">
        <v>1479.5820153539212</v>
      </c>
      <c r="AD805" s="47" t="s">
        <v>117</v>
      </c>
      <c r="AT805" s="86">
        <v>12941.99437715782</v>
      </c>
      <c r="AU805" s="47" t="s">
        <v>117</v>
      </c>
    </row>
    <row r="806" spans="10:47" x14ac:dyDescent="0.35">
      <c r="J806" s="86">
        <v>7952.4233931600866</v>
      </c>
      <c r="K806" s="47" t="s">
        <v>117</v>
      </c>
      <c r="AC806" s="86">
        <v>4626.9270028287738</v>
      </c>
      <c r="AD806" s="47" t="s">
        <v>117</v>
      </c>
      <c r="AT806" s="86">
        <v>6739.1349265116187</v>
      </c>
      <c r="AU806" s="47" t="s">
        <v>117</v>
      </c>
    </row>
    <row r="807" spans="10:47" x14ac:dyDescent="0.35">
      <c r="J807" s="86">
        <v>3297.9092782469984</v>
      </c>
      <c r="K807" s="47" t="s">
        <v>117</v>
      </c>
      <c r="AC807" s="86">
        <v>3649.8444019562389</v>
      </c>
      <c r="AD807" s="47" t="s">
        <v>117</v>
      </c>
      <c r="AT807" s="86">
        <v>3318.7875770546971</v>
      </c>
      <c r="AU807" s="47" t="s">
        <v>117</v>
      </c>
    </row>
    <row r="808" spans="10:47" x14ac:dyDescent="0.35">
      <c r="J808" s="86">
        <v>7426.0369008710186</v>
      </c>
      <c r="K808" s="47" t="s">
        <v>117</v>
      </c>
      <c r="AC808" s="86">
        <v>-79.479393582169905</v>
      </c>
      <c r="AD808" s="47" t="s">
        <v>117</v>
      </c>
      <c r="AT808" s="86">
        <v>8077.2073161050985</v>
      </c>
      <c r="AU808" s="47" t="s">
        <v>117</v>
      </c>
    </row>
    <row r="809" spans="10:47" x14ac:dyDescent="0.35">
      <c r="J809" s="86">
        <v>5807.7757701926766</v>
      </c>
      <c r="K809" s="47" t="s">
        <v>117</v>
      </c>
      <c r="AC809" s="86">
        <v>1668.8025583873148</v>
      </c>
      <c r="AD809" s="47" t="s">
        <v>117</v>
      </c>
      <c r="AT809" s="86">
        <v>4120.511183092096</v>
      </c>
      <c r="AU809" s="47" t="s">
        <v>117</v>
      </c>
    </row>
    <row r="810" spans="10:47" x14ac:dyDescent="0.35">
      <c r="J810" s="86">
        <v>6661.9090646469667</v>
      </c>
      <c r="K810" s="47" t="s">
        <v>117</v>
      </c>
      <c r="AC810" s="86">
        <v>1544.5361512302047</v>
      </c>
      <c r="AD810" s="47" t="s">
        <v>117</v>
      </c>
      <c r="AT810" s="86">
        <v>5311.5947669856432</v>
      </c>
      <c r="AU810" s="47" t="s">
        <v>117</v>
      </c>
    </row>
    <row r="811" spans="10:47" x14ac:dyDescent="0.35">
      <c r="J811" s="86">
        <v>441.45555994012784</v>
      </c>
      <c r="K811" s="47" t="s">
        <v>117</v>
      </c>
      <c r="AC811" s="86">
        <v>1533.8320702686756</v>
      </c>
      <c r="AD811" s="47" t="s">
        <v>117</v>
      </c>
      <c r="AT811" s="86">
        <v>10138.745574986375</v>
      </c>
      <c r="AU811" s="47" t="s">
        <v>117</v>
      </c>
    </row>
    <row r="812" spans="10:47" x14ac:dyDescent="0.35">
      <c r="J812" s="86">
        <v>1307.1340243016623</v>
      </c>
      <c r="K812" s="47" t="s">
        <v>117</v>
      </c>
      <c r="AC812" s="86">
        <v>3338.5839376400022</v>
      </c>
      <c r="AD812" s="47" t="s">
        <v>117</v>
      </c>
      <c r="AT812" s="86">
        <v>1464.4367011227989</v>
      </c>
      <c r="AU812" s="47" t="s">
        <v>117</v>
      </c>
    </row>
    <row r="813" spans="10:47" x14ac:dyDescent="0.35">
      <c r="J813" s="86">
        <v>4943.7687771049586</v>
      </c>
      <c r="K813" s="47" t="s">
        <v>117</v>
      </c>
      <c r="AC813" s="86">
        <v>7456.6893403823178</v>
      </c>
      <c r="AD813" s="47" t="s">
        <v>117</v>
      </c>
      <c r="AT813" s="86">
        <v>6049.8961140157953</v>
      </c>
      <c r="AU813" s="47" t="s">
        <v>117</v>
      </c>
    </row>
    <row r="814" spans="10:47" x14ac:dyDescent="0.35">
      <c r="J814" s="86">
        <v>766.24665189182997</v>
      </c>
      <c r="K814" s="47" t="s">
        <v>117</v>
      </c>
      <c r="AC814" s="86">
        <v>6139.8763339371053</v>
      </c>
      <c r="AD814" s="47" t="s">
        <v>117</v>
      </c>
      <c r="AT814" s="86">
        <v>10249.248749868504</v>
      </c>
      <c r="AU814" s="47" t="s">
        <v>117</v>
      </c>
    </row>
    <row r="815" spans="10:47" x14ac:dyDescent="0.35">
      <c r="J815" s="86">
        <v>5864.4933338897281</v>
      </c>
      <c r="K815" s="47" t="s">
        <v>117</v>
      </c>
      <c r="AC815" s="86">
        <v>3117.1344832079817</v>
      </c>
      <c r="AD815" s="47" t="s">
        <v>117</v>
      </c>
      <c r="AT815" s="86">
        <v>10964.187773594535</v>
      </c>
      <c r="AU815" s="47" t="s">
        <v>117</v>
      </c>
    </row>
    <row r="816" spans="10:47" x14ac:dyDescent="0.35">
      <c r="J816" s="86">
        <v>8310.0605861347067</v>
      </c>
      <c r="K816" s="47" t="s">
        <v>117</v>
      </c>
      <c r="AC816" s="86">
        <v>3629.9928368334276</v>
      </c>
      <c r="AD816" s="47" t="s">
        <v>117</v>
      </c>
      <c r="AT816" s="86">
        <v>2194.3622312365942</v>
      </c>
      <c r="AU816" s="47" t="s">
        <v>117</v>
      </c>
    </row>
    <row r="817" spans="10:47" x14ac:dyDescent="0.35">
      <c r="J817" s="86">
        <v>7474.2320661906733</v>
      </c>
      <c r="K817" s="47" t="s">
        <v>117</v>
      </c>
      <c r="AC817" s="86">
        <v>7589.672514051781</v>
      </c>
      <c r="AD817" s="47" t="s">
        <v>117</v>
      </c>
      <c r="AT817" s="86">
        <v>10097.180995923401</v>
      </c>
      <c r="AU817" s="47" t="s">
        <v>117</v>
      </c>
    </row>
    <row r="818" spans="10:47" x14ac:dyDescent="0.35">
      <c r="J818" s="86">
        <v>7136.1148123539169</v>
      </c>
      <c r="K818" s="47" t="s">
        <v>117</v>
      </c>
      <c r="AC818" s="86">
        <v>7431.6997725484416</v>
      </c>
      <c r="AD818" s="47" t="s">
        <v>117</v>
      </c>
      <c r="AT818" s="86">
        <v>7136.6090779651768</v>
      </c>
      <c r="AU818" s="47" t="s">
        <v>117</v>
      </c>
    </row>
    <row r="819" spans="10:47" x14ac:dyDescent="0.35">
      <c r="J819" s="86">
        <v>2647.3081615956662</v>
      </c>
      <c r="K819" s="47" t="s">
        <v>117</v>
      </c>
      <c r="AC819" s="86">
        <v>6166.359066234274</v>
      </c>
      <c r="AD819" s="47" t="s">
        <v>117</v>
      </c>
      <c r="AT819" s="86">
        <v>5810.3051310800365</v>
      </c>
      <c r="AU819" s="47" t="s">
        <v>117</v>
      </c>
    </row>
    <row r="820" spans="10:47" x14ac:dyDescent="0.35">
      <c r="J820" s="86">
        <v>5502.1203184975766</v>
      </c>
      <c r="K820" s="47" t="s">
        <v>117</v>
      </c>
      <c r="AC820" s="86">
        <v>3704.5516512485647</v>
      </c>
      <c r="AD820" s="47" t="s">
        <v>117</v>
      </c>
      <c r="AT820" s="86">
        <v>7782.63029006334</v>
      </c>
      <c r="AU820" s="47" t="s">
        <v>117</v>
      </c>
    </row>
    <row r="821" spans="10:47" x14ac:dyDescent="0.35">
      <c r="J821" s="86">
        <v>3019.0216948199541</v>
      </c>
      <c r="K821" s="47" t="s">
        <v>117</v>
      </c>
      <c r="AC821" s="86">
        <v>1991.7577863112174</v>
      </c>
      <c r="AD821" s="47" t="s">
        <v>117</v>
      </c>
      <c r="AT821" s="86">
        <v>8559.6244731222014</v>
      </c>
      <c r="AU821" s="47" t="s">
        <v>117</v>
      </c>
    </row>
    <row r="822" spans="10:47" x14ac:dyDescent="0.35">
      <c r="J822" s="86">
        <v>4238.2309840739381</v>
      </c>
      <c r="K822" s="47" t="s">
        <v>117</v>
      </c>
      <c r="AC822" s="86">
        <v>6327.5624823773742</v>
      </c>
      <c r="AD822" s="47" t="s">
        <v>117</v>
      </c>
      <c r="AT822" s="86">
        <v>3353.5132296046945</v>
      </c>
      <c r="AU822" s="47" t="s">
        <v>117</v>
      </c>
    </row>
    <row r="823" spans="10:47" x14ac:dyDescent="0.35">
      <c r="J823" s="86">
        <v>7634.1153922231424</v>
      </c>
      <c r="K823" s="47" t="s">
        <v>117</v>
      </c>
      <c r="AC823" s="86">
        <v>6269.0552565537018</v>
      </c>
      <c r="AD823" s="47" t="s">
        <v>117</v>
      </c>
      <c r="AT823" s="86">
        <v>4689.1146783273134</v>
      </c>
      <c r="AU823" s="47" t="s">
        <v>117</v>
      </c>
    </row>
    <row r="824" spans="10:47" x14ac:dyDescent="0.35">
      <c r="J824" s="86">
        <v>817.17967426405357</v>
      </c>
      <c r="K824" s="47" t="s">
        <v>117</v>
      </c>
      <c r="AC824" s="86">
        <v>565.50208354395613</v>
      </c>
      <c r="AD824" s="47" t="s">
        <v>117</v>
      </c>
      <c r="AT824" s="86">
        <v>9775.0475677446411</v>
      </c>
      <c r="AU824" s="47" t="s">
        <v>117</v>
      </c>
    </row>
    <row r="825" spans="10:47" x14ac:dyDescent="0.35">
      <c r="J825" s="86">
        <v>2150.7963061903756</v>
      </c>
      <c r="K825" s="47" t="s">
        <v>117</v>
      </c>
      <c r="AC825" s="86">
        <v>6164.2970126353666</v>
      </c>
      <c r="AD825" s="47" t="s">
        <v>117</v>
      </c>
      <c r="AT825" s="86">
        <v>11865.096599150032</v>
      </c>
      <c r="AU825" s="47" t="s">
        <v>117</v>
      </c>
    </row>
    <row r="826" spans="10:47" x14ac:dyDescent="0.35">
      <c r="J826" s="86">
        <v>5779.3961843685229</v>
      </c>
      <c r="K826" s="47" t="s">
        <v>117</v>
      </c>
      <c r="AC826" s="86">
        <v>5092.7546218257048</v>
      </c>
      <c r="AD826" s="47" t="s">
        <v>117</v>
      </c>
      <c r="AT826" s="86">
        <v>12662.057034079553</v>
      </c>
      <c r="AU826" s="47" t="s">
        <v>117</v>
      </c>
    </row>
    <row r="827" spans="10:47" x14ac:dyDescent="0.35">
      <c r="J827" s="86">
        <v>1642.3112210554027</v>
      </c>
      <c r="K827" s="47" t="s">
        <v>117</v>
      </c>
      <c r="AC827" s="86">
        <v>3258.1077146128582</v>
      </c>
      <c r="AD827" s="47" t="s">
        <v>117</v>
      </c>
      <c r="AT827" s="86">
        <v>4976.3516652773378</v>
      </c>
      <c r="AU827" s="47" t="s">
        <v>117</v>
      </c>
    </row>
    <row r="828" spans="10:47" x14ac:dyDescent="0.35">
      <c r="J828" s="86">
        <v>2882.1723522596321</v>
      </c>
      <c r="K828" s="47" t="s">
        <v>117</v>
      </c>
      <c r="AC828" s="86">
        <v>2330.626645645913</v>
      </c>
      <c r="AD828" s="47" t="s">
        <v>117</v>
      </c>
      <c r="AT828" s="86">
        <v>9143.5328666849637</v>
      </c>
      <c r="AU828" s="47" t="s">
        <v>117</v>
      </c>
    </row>
    <row r="829" spans="10:47" x14ac:dyDescent="0.35">
      <c r="J829" s="86">
        <v>5733.403399807903</v>
      </c>
      <c r="K829" s="47" t="s">
        <v>117</v>
      </c>
      <c r="AC829" s="86">
        <v>3841.0353430753835</v>
      </c>
      <c r="AD829" s="47" t="s">
        <v>117</v>
      </c>
      <c r="AT829" s="86">
        <v>8906.0296937998301</v>
      </c>
      <c r="AU829" s="47" t="s">
        <v>117</v>
      </c>
    </row>
    <row r="830" spans="10:47" x14ac:dyDescent="0.35">
      <c r="J830" s="86">
        <v>5585.6870316655231</v>
      </c>
      <c r="K830" s="47" t="s">
        <v>117</v>
      </c>
      <c r="AC830" s="86">
        <v>5707.7386604633411</v>
      </c>
      <c r="AD830" s="47" t="s">
        <v>117</v>
      </c>
      <c r="AT830" s="86">
        <v>9336.4140645723146</v>
      </c>
      <c r="AU830" s="47" t="s">
        <v>117</v>
      </c>
    </row>
    <row r="831" spans="10:47" x14ac:dyDescent="0.35">
      <c r="J831" s="86">
        <v>6004.9753429272369</v>
      </c>
      <c r="K831" s="47" t="s">
        <v>117</v>
      </c>
      <c r="AC831" s="86">
        <v>5077.6182468732623</v>
      </c>
      <c r="AD831" s="47" t="s">
        <v>117</v>
      </c>
      <c r="AT831" s="86">
        <v>3620.8749870147726</v>
      </c>
      <c r="AU831" s="47" t="s">
        <v>117</v>
      </c>
    </row>
    <row r="832" spans="10:47" x14ac:dyDescent="0.35">
      <c r="J832" s="86">
        <v>6353.6690124749421</v>
      </c>
      <c r="K832" s="47" t="s">
        <v>117</v>
      </c>
      <c r="AC832" s="86">
        <v>3234.9687701725425</v>
      </c>
      <c r="AD832" s="47" t="s">
        <v>117</v>
      </c>
      <c r="AT832" s="86">
        <v>3172.7114159155917</v>
      </c>
      <c r="AU832" s="47" t="s">
        <v>117</v>
      </c>
    </row>
    <row r="833" spans="10:47" x14ac:dyDescent="0.35">
      <c r="J833" s="86">
        <v>4321.8050038779929</v>
      </c>
      <c r="K833" s="47" t="s">
        <v>117</v>
      </c>
      <c r="AC833" s="86">
        <v>1855.1032144104681</v>
      </c>
      <c r="AD833" s="47" t="s">
        <v>117</v>
      </c>
      <c r="AT833" s="86">
        <v>5247.4694141499249</v>
      </c>
      <c r="AU833" s="47" t="s">
        <v>117</v>
      </c>
    </row>
    <row r="834" spans="10:47" x14ac:dyDescent="0.35">
      <c r="J834" s="86">
        <v>5215.8100934380127</v>
      </c>
      <c r="K834" s="47" t="s">
        <v>117</v>
      </c>
      <c r="AC834" s="86">
        <v>2701.3768554129224</v>
      </c>
      <c r="AD834" s="47" t="s">
        <v>117</v>
      </c>
      <c r="AT834" s="86">
        <v>11865.082280436523</v>
      </c>
      <c r="AU834" s="47" t="s">
        <v>117</v>
      </c>
    </row>
    <row r="835" spans="10:47" x14ac:dyDescent="0.35">
      <c r="J835" s="86">
        <v>5218.0707778185433</v>
      </c>
      <c r="K835" s="47" t="s">
        <v>117</v>
      </c>
      <c r="AC835" s="86">
        <v>2844.8783188078992</v>
      </c>
      <c r="AD835" s="47" t="s">
        <v>117</v>
      </c>
      <c r="AT835" s="86">
        <v>12371.2305915664</v>
      </c>
      <c r="AU835" s="47" t="s">
        <v>117</v>
      </c>
    </row>
    <row r="836" spans="10:47" x14ac:dyDescent="0.35">
      <c r="J836" s="86">
        <v>6512.0826759312704</v>
      </c>
      <c r="K836" s="47" t="s">
        <v>117</v>
      </c>
      <c r="AC836" s="86">
        <v>6717.6603459747384</v>
      </c>
      <c r="AD836" s="47" t="s">
        <v>117</v>
      </c>
      <c r="AT836" s="86">
        <v>9228.6341561912759</v>
      </c>
      <c r="AU836" s="47" t="s">
        <v>117</v>
      </c>
    </row>
    <row r="837" spans="10:47" x14ac:dyDescent="0.35">
      <c r="J837" s="86">
        <v>6016.0072734752412</v>
      </c>
      <c r="K837" s="47" t="s">
        <v>117</v>
      </c>
      <c r="AC837" s="86">
        <v>5513.0694682401681</v>
      </c>
      <c r="AD837" s="47" t="s">
        <v>117</v>
      </c>
      <c r="AT837" s="86">
        <v>10312.985364396802</v>
      </c>
      <c r="AU837" s="47" t="s">
        <v>117</v>
      </c>
    </row>
    <row r="838" spans="10:47" x14ac:dyDescent="0.35">
      <c r="J838" s="86">
        <v>6306.7783404494212</v>
      </c>
      <c r="K838" s="47" t="s">
        <v>117</v>
      </c>
      <c r="AC838" s="86">
        <v>374.37652388757397</v>
      </c>
      <c r="AD838" s="47" t="s">
        <v>117</v>
      </c>
      <c r="AT838" s="86">
        <v>3597.2629670494525</v>
      </c>
      <c r="AU838" s="47" t="s">
        <v>117</v>
      </c>
    </row>
    <row r="839" spans="10:47" x14ac:dyDescent="0.35">
      <c r="J839" s="86">
        <v>6208.2405498993712</v>
      </c>
      <c r="K839" s="47" t="s">
        <v>117</v>
      </c>
      <c r="AC839" s="86">
        <v>5966.668636305667</v>
      </c>
      <c r="AD839" s="47" t="s">
        <v>117</v>
      </c>
      <c r="AT839" s="86">
        <v>13056.29530090299</v>
      </c>
      <c r="AU839" s="47" t="s">
        <v>117</v>
      </c>
    </row>
    <row r="840" spans="10:47" x14ac:dyDescent="0.35">
      <c r="J840" s="86">
        <v>4370.7272347312564</v>
      </c>
      <c r="K840" s="47" t="s">
        <v>117</v>
      </c>
      <c r="AC840" s="86">
        <v>-47.805114512778118</v>
      </c>
      <c r="AD840" s="47" t="s">
        <v>117</v>
      </c>
      <c r="AT840" s="86">
        <v>2923.1853395623657</v>
      </c>
      <c r="AU840" s="47" t="s">
        <v>117</v>
      </c>
    </row>
    <row r="841" spans="10:47" x14ac:dyDescent="0.35">
      <c r="J841" s="86">
        <v>5640.1460840399022</v>
      </c>
      <c r="K841" s="47" t="s">
        <v>117</v>
      </c>
      <c r="AC841" s="86">
        <v>5419.5900784075948</v>
      </c>
      <c r="AD841" s="47" t="s">
        <v>117</v>
      </c>
      <c r="AT841" s="86">
        <v>8529.5484094747117</v>
      </c>
      <c r="AU841" s="47" t="s">
        <v>117</v>
      </c>
    </row>
    <row r="842" spans="10:47" x14ac:dyDescent="0.35">
      <c r="J842" s="86">
        <v>1804.8629330832991</v>
      </c>
      <c r="K842" s="47" t="s">
        <v>117</v>
      </c>
      <c r="AC842" s="86">
        <v>6853.7365716133017</v>
      </c>
      <c r="AD842" s="47" t="s">
        <v>117</v>
      </c>
      <c r="AT842" s="86">
        <v>3175.5642523466795</v>
      </c>
      <c r="AU842" s="47" t="s">
        <v>117</v>
      </c>
    </row>
    <row r="843" spans="10:47" x14ac:dyDescent="0.35">
      <c r="J843" s="86">
        <v>3088.4904055772977</v>
      </c>
      <c r="K843" s="47" t="s">
        <v>117</v>
      </c>
      <c r="AC843" s="86">
        <v>2395.2413652353002</v>
      </c>
      <c r="AD843" s="47" t="s">
        <v>117</v>
      </c>
      <c r="AT843" s="86">
        <v>599.01550651676189</v>
      </c>
      <c r="AU843" s="47" t="s">
        <v>117</v>
      </c>
    </row>
    <row r="844" spans="10:47" x14ac:dyDescent="0.35">
      <c r="J844" s="86">
        <v>1178.9376600445605</v>
      </c>
      <c r="K844" s="47" t="s">
        <v>117</v>
      </c>
      <c r="AC844" s="86">
        <v>4997.9474725640739</v>
      </c>
      <c r="AD844" s="47" t="s">
        <v>117</v>
      </c>
      <c r="AT844" s="86">
        <v>7182.0573368943187</v>
      </c>
      <c r="AU844" s="47" t="s">
        <v>117</v>
      </c>
    </row>
    <row r="845" spans="10:47" x14ac:dyDescent="0.35">
      <c r="J845" s="86">
        <v>4058.1948398486993</v>
      </c>
      <c r="K845" s="47" t="s">
        <v>117</v>
      </c>
      <c r="AC845" s="86">
        <v>-151.93203999890034</v>
      </c>
      <c r="AD845" s="47" t="s">
        <v>117</v>
      </c>
      <c r="AT845" s="86">
        <v>5849.8494825054804</v>
      </c>
      <c r="AU845" s="47" t="s">
        <v>117</v>
      </c>
    </row>
    <row r="846" spans="10:47" x14ac:dyDescent="0.35">
      <c r="J846" s="86">
        <v>7439.8491419061911</v>
      </c>
      <c r="K846" s="47" t="s">
        <v>117</v>
      </c>
      <c r="AC846" s="86">
        <v>-587.74238114401328</v>
      </c>
      <c r="AD846" s="47" t="s">
        <v>117</v>
      </c>
      <c r="AT846" s="86">
        <v>11697.359591386768</v>
      </c>
      <c r="AU846" s="47" t="s">
        <v>117</v>
      </c>
    </row>
    <row r="847" spans="10:47" x14ac:dyDescent="0.35">
      <c r="J847" s="86">
        <v>4269.0356637322084</v>
      </c>
      <c r="K847" s="47" t="s">
        <v>117</v>
      </c>
      <c r="AC847" s="86">
        <v>7648.7132400208757</v>
      </c>
      <c r="AD847" s="47" t="s">
        <v>117</v>
      </c>
      <c r="AT847" s="86">
        <v>8345.6684755114984</v>
      </c>
      <c r="AU847" s="47" t="s">
        <v>117</v>
      </c>
    </row>
    <row r="848" spans="10:47" x14ac:dyDescent="0.35">
      <c r="J848" s="86">
        <v>6526.5643745682537</v>
      </c>
      <c r="K848" s="47" t="s">
        <v>117</v>
      </c>
      <c r="AC848" s="86">
        <v>3910.10869933504</v>
      </c>
      <c r="AD848" s="47" t="s">
        <v>117</v>
      </c>
      <c r="AT848" s="86">
        <v>13464.159523780127</v>
      </c>
      <c r="AU848" s="47" t="s">
        <v>117</v>
      </c>
    </row>
    <row r="849" spans="10:47" x14ac:dyDescent="0.35">
      <c r="J849" s="86">
        <v>1752.3120502514712</v>
      </c>
      <c r="K849" s="47" t="s">
        <v>117</v>
      </c>
      <c r="AC849" s="86">
        <v>6420.2040173227706</v>
      </c>
      <c r="AD849" s="47" t="s">
        <v>117</v>
      </c>
      <c r="AT849" s="86">
        <v>9170.4584570227325</v>
      </c>
      <c r="AU849" s="47" t="s">
        <v>117</v>
      </c>
    </row>
    <row r="850" spans="10:47" x14ac:dyDescent="0.35">
      <c r="J850" s="86">
        <v>4528.1257306732778</v>
      </c>
      <c r="K850" s="47" t="s">
        <v>117</v>
      </c>
      <c r="AC850" s="86">
        <v>1788.1708280334392</v>
      </c>
      <c r="AD850" s="47" t="s">
        <v>117</v>
      </c>
      <c r="AT850" s="86">
        <v>14339.038522092696</v>
      </c>
      <c r="AU850" s="47" t="s">
        <v>117</v>
      </c>
    </row>
    <row r="851" spans="10:47" x14ac:dyDescent="0.35">
      <c r="J851" s="86">
        <v>5940.1467575910474</v>
      </c>
      <c r="K851" s="47" t="s">
        <v>117</v>
      </c>
      <c r="AC851" s="86">
        <v>4814.2821255016752</v>
      </c>
      <c r="AD851" s="47" t="s">
        <v>117</v>
      </c>
      <c r="AT851" s="86">
        <v>2220.9408324508986</v>
      </c>
      <c r="AU851" s="47" t="s">
        <v>117</v>
      </c>
    </row>
    <row r="852" spans="10:47" x14ac:dyDescent="0.35">
      <c r="J852" s="86">
        <v>5169.1819467362338</v>
      </c>
      <c r="K852" s="47" t="s">
        <v>117</v>
      </c>
      <c r="AC852" s="86">
        <v>1466.0885139905981</v>
      </c>
      <c r="AD852" s="47" t="s">
        <v>117</v>
      </c>
      <c r="AT852" s="86">
        <v>13029.704797621403</v>
      </c>
      <c r="AU852" s="47" t="s">
        <v>117</v>
      </c>
    </row>
    <row r="853" spans="10:47" x14ac:dyDescent="0.35">
      <c r="J853" s="86">
        <v>2363.6236190865175</v>
      </c>
      <c r="K853" s="47" t="s">
        <v>117</v>
      </c>
      <c r="AC853" s="86">
        <v>5555.6903069256987</v>
      </c>
      <c r="AD853" s="47" t="s">
        <v>117</v>
      </c>
      <c r="AT853" s="86">
        <v>11190.759017838125</v>
      </c>
      <c r="AU853" s="47" t="s">
        <v>117</v>
      </c>
    </row>
    <row r="854" spans="10:47" x14ac:dyDescent="0.35">
      <c r="J854" s="86">
        <v>357.278888959082</v>
      </c>
      <c r="K854" s="47" t="s">
        <v>117</v>
      </c>
      <c r="AC854" s="86">
        <v>1157.6869689906189</v>
      </c>
      <c r="AD854" s="47" t="s">
        <v>117</v>
      </c>
      <c r="AT854" s="86">
        <v>15169.444935435989</v>
      </c>
      <c r="AU854" s="47" t="s">
        <v>117</v>
      </c>
    </row>
    <row r="855" spans="10:47" x14ac:dyDescent="0.35">
      <c r="J855" s="86">
        <v>2182.3264383640112</v>
      </c>
      <c r="K855" s="47" t="s">
        <v>117</v>
      </c>
      <c r="AC855" s="86">
        <v>10089.515428435578</v>
      </c>
      <c r="AD855" s="47" t="s">
        <v>118</v>
      </c>
      <c r="AT855" s="86">
        <v>2142.056895910925</v>
      </c>
      <c r="AU855" s="47" t="s">
        <v>117</v>
      </c>
    </row>
    <row r="856" spans="10:47" x14ac:dyDescent="0.35">
      <c r="J856" s="86">
        <v>7254.8024641857955</v>
      </c>
      <c r="K856" s="47" t="s">
        <v>117</v>
      </c>
      <c r="AC856" s="86">
        <v>1826.5272117972706</v>
      </c>
      <c r="AD856" s="47" t="s">
        <v>117</v>
      </c>
      <c r="AT856" s="86">
        <v>13711.786177027629</v>
      </c>
      <c r="AU856" s="47" t="s">
        <v>117</v>
      </c>
    </row>
    <row r="857" spans="10:47" x14ac:dyDescent="0.35">
      <c r="J857" s="86">
        <v>4574.9386079322985</v>
      </c>
      <c r="K857" s="47" t="s">
        <v>117</v>
      </c>
      <c r="AC857" s="86">
        <v>8233.6845582065816</v>
      </c>
      <c r="AD857" s="47" t="s">
        <v>117</v>
      </c>
      <c r="AT857" s="86">
        <v>4672.6779697213242</v>
      </c>
      <c r="AU857" s="47" t="s">
        <v>117</v>
      </c>
    </row>
    <row r="858" spans="10:47" x14ac:dyDescent="0.35">
      <c r="J858" s="86">
        <v>-16.952261643824158</v>
      </c>
      <c r="K858" s="47" t="s">
        <v>117</v>
      </c>
      <c r="AC858" s="86">
        <v>5247.2088992573554</v>
      </c>
      <c r="AD858" s="47" t="s">
        <v>117</v>
      </c>
      <c r="AT858" s="86">
        <v>3545.765710440749</v>
      </c>
      <c r="AU858" s="47" t="s">
        <v>117</v>
      </c>
    </row>
    <row r="859" spans="10:47" x14ac:dyDescent="0.35">
      <c r="J859" s="86">
        <v>604.68746637138565</v>
      </c>
      <c r="K859" s="47" t="s">
        <v>117</v>
      </c>
      <c r="AC859" s="86">
        <v>1991.2807019598786</v>
      </c>
      <c r="AD859" s="47" t="s">
        <v>117</v>
      </c>
      <c r="AT859" s="86">
        <v>2548.0910676578128</v>
      </c>
      <c r="AU859" s="47" t="s">
        <v>117</v>
      </c>
    </row>
    <row r="860" spans="10:47" x14ac:dyDescent="0.35">
      <c r="J860" s="86">
        <v>4485.036691489051</v>
      </c>
      <c r="K860" s="47" t="s">
        <v>117</v>
      </c>
      <c r="AC860" s="86">
        <v>5087.9735414067145</v>
      </c>
      <c r="AD860" s="47" t="s">
        <v>117</v>
      </c>
      <c r="AT860" s="86">
        <v>12097.965250462059</v>
      </c>
      <c r="AU860" s="47" t="s">
        <v>117</v>
      </c>
    </row>
    <row r="861" spans="10:47" x14ac:dyDescent="0.35">
      <c r="J861" s="86">
        <v>5416.5152849126171</v>
      </c>
      <c r="K861" s="47" t="s">
        <v>117</v>
      </c>
      <c r="AC861" s="86">
        <v>7026.8131293697279</v>
      </c>
      <c r="AD861" s="47" t="s">
        <v>117</v>
      </c>
      <c r="AT861" s="86">
        <v>10984.595205577682</v>
      </c>
      <c r="AU861" s="47" t="s">
        <v>117</v>
      </c>
    </row>
    <row r="862" spans="10:47" x14ac:dyDescent="0.35">
      <c r="J862" s="86">
        <v>3980.0436082533133</v>
      </c>
      <c r="K862" s="47" t="s">
        <v>117</v>
      </c>
      <c r="AC862" s="86">
        <v>5004.3758343296322</v>
      </c>
      <c r="AD862" s="47" t="s">
        <v>117</v>
      </c>
      <c r="AT862" s="86">
        <v>5989.2029056295169</v>
      </c>
      <c r="AU862" s="47" t="s">
        <v>117</v>
      </c>
    </row>
    <row r="863" spans="10:47" x14ac:dyDescent="0.35">
      <c r="J863" s="86">
        <v>1476.4508991364269</v>
      </c>
      <c r="K863" s="47" t="s">
        <v>117</v>
      </c>
      <c r="AC863" s="86">
        <v>4136.2380882037041</v>
      </c>
      <c r="AD863" s="47" t="s">
        <v>117</v>
      </c>
      <c r="AT863" s="86">
        <v>11684.13023619544</v>
      </c>
      <c r="AU863" s="47" t="s">
        <v>117</v>
      </c>
    </row>
    <row r="864" spans="10:47" x14ac:dyDescent="0.35">
      <c r="J864" s="86">
        <v>3793.8211577041156</v>
      </c>
      <c r="K864" s="47" t="s">
        <v>117</v>
      </c>
      <c r="AC864" s="86">
        <v>-67.292683565505968</v>
      </c>
      <c r="AD864" s="47" t="s">
        <v>117</v>
      </c>
      <c r="AT864" s="86">
        <v>6468.84984871082</v>
      </c>
      <c r="AU864" s="47" t="s">
        <v>117</v>
      </c>
    </row>
    <row r="865" spans="10:47" x14ac:dyDescent="0.35">
      <c r="J865" s="86">
        <v>2613.2924978852334</v>
      </c>
      <c r="K865" s="47" t="s">
        <v>117</v>
      </c>
      <c r="AC865" s="86">
        <v>3500.2280578531327</v>
      </c>
      <c r="AD865" s="47" t="s">
        <v>117</v>
      </c>
      <c r="AT865" s="86">
        <v>11109.838683338716</v>
      </c>
      <c r="AU865" s="47" t="s">
        <v>117</v>
      </c>
    </row>
    <row r="866" spans="10:47" x14ac:dyDescent="0.35">
      <c r="J866" s="86">
        <v>2434.777440010153</v>
      </c>
      <c r="K866" s="47" t="s">
        <v>117</v>
      </c>
      <c r="AC866" s="86">
        <v>3248.9059978721093</v>
      </c>
      <c r="AD866" s="47" t="s">
        <v>117</v>
      </c>
      <c r="AT866" s="86">
        <v>11947.160036532136</v>
      </c>
      <c r="AU866" s="47" t="s">
        <v>117</v>
      </c>
    </row>
    <row r="867" spans="10:47" x14ac:dyDescent="0.35">
      <c r="J867" s="86">
        <v>3191.4951012947299</v>
      </c>
      <c r="K867" s="47" t="s">
        <v>117</v>
      </c>
      <c r="AC867" s="86">
        <v>5209.2275050343742</v>
      </c>
      <c r="AD867" s="47" t="s">
        <v>117</v>
      </c>
      <c r="AT867" s="86">
        <v>14987.586900338025</v>
      </c>
      <c r="AU867" s="47" t="s">
        <v>117</v>
      </c>
    </row>
    <row r="868" spans="10:47" x14ac:dyDescent="0.35">
      <c r="J868" s="86">
        <v>2675.6095407683756</v>
      </c>
      <c r="K868" s="47" t="s">
        <v>117</v>
      </c>
      <c r="AC868" s="86">
        <v>1711.7947399559821</v>
      </c>
      <c r="AD868" s="47" t="s">
        <v>117</v>
      </c>
      <c r="AT868" s="86">
        <v>7583.9305349584683</v>
      </c>
      <c r="AU868" s="47" t="s">
        <v>117</v>
      </c>
    </row>
    <row r="869" spans="10:47" x14ac:dyDescent="0.35">
      <c r="J869" s="86">
        <v>4611.5024340762639</v>
      </c>
      <c r="K869" s="47" t="s">
        <v>117</v>
      </c>
      <c r="AC869" s="86">
        <v>1853.4433519252304</v>
      </c>
      <c r="AD869" s="47" t="s">
        <v>117</v>
      </c>
      <c r="AT869" s="86">
        <v>2840.9485562589425</v>
      </c>
      <c r="AU869" s="47" t="s">
        <v>117</v>
      </c>
    </row>
    <row r="870" spans="10:47" x14ac:dyDescent="0.35">
      <c r="J870" s="86">
        <v>6411.978514343713</v>
      </c>
      <c r="K870" s="47" t="s">
        <v>117</v>
      </c>
      <c r="AC870" s="86">
        <v>6376.8236892805389</v>
      </c>
      <c r="AD870" s="47" t="s">
        <v>117</v>
      </c>
      <c r="AT870" s="86">
        <v>9180.0004087135731</v>
      </c>
      <c r="AU870" s="47" t="s">
        <v>117</v>
      </c>
    </row>
    <row r="871" spans="10:47" x14ac:dyDescent="0.35">
      <c r="J871" s="86">
        <v>6854.6905591645082</v>
      </c>
      <c r="K871" s="47" t="s">
        <v>117</v>
      </c>
      <c r="AC871" s="86">
        <v>3290.8758580258559</v>
      </c>
      <c r="AD871" s="47" t="s">
        <v>117</v>
      </c>
      <c r="AT871" s="86">
        <v>11589.706743534887</v>
      </c>
      <c r="AU871" s="47" t="s">
        <v>117</v>
      </c>
    </row>
    <row r="872" spans="10:47" x14ac:dyDescent="0.35">
      <c r="J872" s="86">
        <v>3308.3026865027023</v>
      </c>
      <c r="K872" s="47" t="s">
        <v>117</v>
      </c>
      <c r="AC872" s="86">
        <v>6580.7884144624122</v>
      </c>
      <c r="AD872" s="47" t="s">
        <v>117</v>
      </c>
      <c r="AT872" s="86">
        <v>10202.289550454718</v>
      </c>
      <c r="AU872" s="47" t="s">
        <v>117</v>
      </c>
    </row>
    <row r="873" spans="10:47" x14ac:dyDescent="0.35">
      <c r="J873" s="86">
        <v>8643.98201739254</v>
      </c>
      <c r="K873" s="47" t="s">
        <v>118</v>
      </c>
      <c r="AC873" s="86">
        <v>985.84119711948188</v>
      </c>
      <c r="AD873" s="47" t="s">
        <v>117</v>
      </c>
      <c r="AT873" s="86">
        <v>4769.3923428559692</v>
      </c>
      <c r="AU873" s="47" t="s">
        <v>117</v>
      </c>
    </row>
    <row r="874" spans="10:47" x14ac:dyDescent="0.35">
      <c r="J874" s="86">
        <v>890.90853025841102</v>
      </c>
      <c r="K874" s="47" t="s">
        <v>117</v>
      </c>
      <c r="AC874" s="86">
        <v>7911.7780726909041</v>
      </c>
      <c r="AD874" s="47" t="s">
        <v>117</v>
      </c>
      <c r="AT874" s="86">
        <v>14358.292270695589</v>
      </c>
      <c r="AU874" s="47" t="s">
        <v>117</v>
      </c>
    </row>
    <row r="875" spans="10:47" x14ac:dyDescent="0.35">
      <c r="J875" s="86">
        <v>4902.7358377845121</v>
      </c>
      <c r="K875" s="47" t="s">
        <v>117</v>
      </c>
      <c r="AC875" s="86">
        <v>8257.0837691878769</v>
      </c>
      <c r="AD875" s="47" t="s">
        <v>117</v>
      </c>
      <c r="AT875" s="86">
        <v>4697.8113997237006</v>
      </c>
      <c r="AU875" s="47" t="s">
        <v>117</v>
      </c>
    </row>
    <row r="876" spans="10:47" x14ac:dyDescent="0.35">
      <c r="J876" s="86">
        <v>7565.2905146997336</v>
      </c>
      <c r="K876" s="47" t="s">
        <v>117</v>
      </c>
      <c r="AC876" s="86">
        <v>5752.6126310989694</v>
      </c>
      <c r="AD876" s="47" t="s">
        <v>117</v>
      </c>
      <c r="AT876" s="86">
        <v>5387.4004042851193</v>
      </c>
      <c r="AU876" s="47" t="s">
        <v>117</v>
      </c>
    </row>
    <row r="877" spans="10:47" x14ac:dyDescent="0.35">
      <c r="J877" s="86">
        <v>6317.679675817817</v>
      </c>
      <c r="K877" s="47" t="s">
        <v>117</v>
      </c>
      <c r="AC877" s="86">
        <v>3144.6008441573017</v>
      </c>
      <c r="AD877" s="47" t="s">
        <v>117</v>
      </c>
      <c r="AT877" s="86">
        <v>2988.713915294481</v>
      </c>
      <c r="AU877" s="47" t="s">
        <v>117</v>
      </c>
    </row>
    <row r="878" spans="10:47" x14ac:dyDescent="0.35">
      <c r="J878" s="86">
        <v>6390.2514913237083</v>
      </c>
      <c r="K878" s="47" t="s">
        <v>117</v>
      </c>
      <c r="AC878" s="86">
        <v>3398.2209826683556</v>
      </c>
      <c r="AD878" s="47" t="s">
        <v>117</v>
      </c>
      <c r="AT878" s="86">
        <v>3506.9883914729248</v>
      </c>
      <c r="AU878" s="47" t="s">
        <v>117</v>
      </c>
    </row>
    <row r="879" spans="10:47" x14ac:dyDescent="0.35">
      <c r="J879" s="86">
        <v>4633.4111219226379</v>
      </c>
      <c r="K879" s="47" t="s">
        <v>117</v>
      </c>
      <c r="AC879" s="86">
        <v>4303.9357115837929</v>
      </c>
      <c r="AD879" s="47" t="s">
        <v>117</v>
      </c>
      <c r="AT879" s="86">
        <v>3263.9753859207121</v>
      </c>
      <c r="AU879" s="47" t="s">
        <v>117</v>
      </c>
    </row>
    <row r="880" spans="10:47" x14ac:dyDescent="0.35">
      <c r="J880" s="86">
        <v>6550.2634344231064</v>
      </c>
      <c r="K880" s="47" t="s">
        <v>117</v>
      </c>
      <c r="AC880" s="86">
        <v>7378.6064009923066</v>
      </c>
      <c r="AD880" s="47" t="s">
        <v>117</v>
      </c>
      <c r="AT880" s="86">
        <v>8046.4228464344706</v>
      </c>
      <c r="AU880" s="47" t="s">
        <v>117</v>
      </c>
    </row>
    <row r="881" spans="10:47" x14ac:dyDescent="0.35">
      <c r="J881" s="86">
        <v>1275.3933385544346</v>
      </c>
      <c r="K881" s="47" t="s">
        <v>117</v>
      </c>
      <c r="AC881" s="86">
        <v>4010.3225800160531</v>
      </c>
      <c r="AD881" s="47" t="s">
        <v>117</v>
      </c>
      <c r="AT881" s="86">
        <v>3331.1276957754876</v>
      </c>
      <c r="AU881" s="47" t="s">
        <v>117</v>
      </c>
    </row>
    <row r="882" spans="10:47" x14ac:dyDescent="0.35">
      <c r="J882" s="86">
        <v>4356.9214695305891</v>
      </c>
      <c r="K882" s="47" t="s">
        <v>117</v>
      </c>
      <c r="AC882" s="86">
        <v>8721.7068543931382</v>
      </c>
      <c r="AD882" s="47" t="s">
        <v>117</v>
      </c>
      <c r="AT882" s="86">
        <v>9837.8105313005744</v>
      </c>
      <c r="AU882" s="47" t="s">
        <v>117</v>
      </c>
    </row>
    <row r="883" spans="10:47" x14ac:dyDescent="0.35">
      <c r="J883" s="86">
        <v>2026.9725287262029</v>
      </c>
      <c r="K883" s="47" t="s">
        <v>117</v>
      </c>
      <c r="AC883" s="86">
        <v>1481.9499439648871</v>
      </c>
      <c r="AD883" s="47" t="s">
        <v>117</v>
      </c>
      <c r="AT883" s="86">
        <v>6339.4021181292828</v>
      </c>
      <c r="AU883" s="47" t="s">
        <v>117</v>
      </c>
    </row>
    <row r="884" spans="10:47" x14ac:dyDescent="0.35">
      <c r="J884" s="86">
        <v>3244.2875157727958</v>
      </c>
      <c r="K884" s="47" t="s">
        <v>117</v>
      </c>
      <c r="AC884" s="86">
        <v>3171.6757424559355</v>
      </c>
      <c r="AD884" s="47" t="s">
        <v>117</v>
      </c>
      <c r="AT884" s="86">
        <v>3090.3910300087364</v>
      </c>
      <c r="AU884" s="47" t="s">
        <v>117</v>
      </c>
    </row>
    <row r="885" spans="10:47" x14ac:dyDescent="0.35">
      <c r="J885" s="86">
        <v>4269.9007616266472</v>
      </c>
      <c r="K885" s="47" t="s">
        <v>117</v>
      </c>
      <c r="AC885" s="86">
        <v>7479.8616002324043</v>
      </c>
      <c r="AD885" s="47" t="s">
        <v>117</v>
      </c>
      <c r="AT885" s="86">
        <v>12595.92886125724</v>
      </c>
      <c r="AU885" s="47" t="s">
        <v>117</v>
      </c>
    </row>
    <row r="886" spans="10:47" x14ac:dyDescent="0.35">
      <c r="J886" s="86">
        <v>6952.129289563457</v>
      </c>
      <c r="K886" s="47" t="s">
        <v>117</v>
      </c>
      <c r="AC886" s="86">
        <v>8215.0552278647156</v>
      </c>
      <c r="AD886" s="47" t="s">
        <v>117</v>
      </c>
      <c r="AT886" s="86">
        <v>13341.807520676854</v>
      </c>
      <c r="AU886" s="47" t="s">
        <v>117</v>
      </c>
    </row>
    <row r="887" spans="10:47" x14ac:dyDescent="0.35">
      <c r="J887" s="86">
        <v>6736.4403336572914</v>
      </c>
      <c r="K887" s="47" t="s">
        <v>117</v>
      </c>
      <c r="AC887" s="86">
        <v>5101.2107773279586</v>
      </c>
      <c r="AD887" s="47" t="s">
        <v>117</v>
      </c>
      <c r="AT887" s="86">
        <v>14698.827054671388</v>
      </c>
      <c r="AU887" s="47" t="s">
        <v>117</v>
      </c>
    </row>
    <row r="888" spans="10:47" x14ac:dyDescent="0.35">
      <c r="J888" s="86">
        <v>2497.8991653265948</v>
      </c>
      <c r="K888" s="47" t="s">
        <v>117</v>
      </c>
      <c r="AC888" s="86">
        <v>3594.056951683322</v>
      </c>
      <c r="AD888" s="47" t="s">
        <v>117</v>
      </c>
      <c r="AT888" s="86">
        <v>14805.974640974902</v>
      </c>
      <c r="AU888" s="47" t="s">
        <v>117</v>
      </c>
    </row>
    <row r="889" spans="10:47" x14ac:dyDescent="0.35">
      <c r="J889" s="86">
        <v>7241.3220491782631</v>
      </c>
      <c r="K889" s="47" t="s">
        <v>117</v>
      </c>
      <c r="AC889" s="86">
        <v>7596.6427442206214</v>
      </c>
      <c r="AD889" s="47" t="s">
        <v>117</v>
      </c>
      <c r="AT889" s="86">
        <v>14329.298433937691</v>
      </c>
      <c r="AU889" s="47" t="s">
        <v>117</v>
      </c>
    </row>
    <row r="890" spans="10:47" x14ac:dyDescent="0.35">
      <c r="J890" s="86">
        <v>6341.7482344471882</v>
      </c>
      <c r="K890" s="47" t="s">
        <v>117</v>
      </c>
      <c r="AC890" s="86">
        <v>5489.0908140115725</v>
      </c>
      <c r="AD890" s="47" t="s">
        <v>117</v>
      </c>
      <c r="AT890" s="86">
        <v>11326.291756602017</v>
      </c>
      <c r="AU890" s="47" t="s">
        <v>117</v>
      </c>
    </row>
    <row r="891" spans="10:47" x14ac:dyDescent="0.35">
      <c r="J891" s="86">
        <v>742.99709599479525</v>
      </c>
      <c r="K891" s="47" t="s">
        <v>117</v>
      </c>
      <c r="AC891" s="86">
        <v>-159.79451720255474</v>
      </c>
      <c r="AD891" s="47" t="s">
        <v>117</v>
      </c>
      <c r="AT891" s="86">
        <v>11555.81319687318</v>
      </c>
      <c r="AU891" s="47" t="s">
        <v>117</v>
      </c>
    </row>
    <row r="892" spans="10:47" x14ac:dyDescent="0.35">
      <c r="J892" s="86">
        <v>1477.7240441899032</v>
      </c>
      <c r="K892" s="47" t="s">
        <v>117</v>
      </c>
      <c r="AC892" s="86">
        <v>5567.5153701870458</v>
      </c>
      <c r="AD892" s="47" t="s">
        <v>117</v>
      </c>
      <c r="AT892" s="86">
        <v>10254.397867879958</v>
      </c>
      <c r="AU892" s="47" t="s">
        <v>117</v>
      </c>
    </row>
    <row r="893" spans="10:47" x14ac:dyDescent="0.35">
      <c r="J893" s="86">
        <v>-252.05848998522492</v>
      </c>
      <c r="K893" s="47" t="s">
        <v>117</v>
      </c>
      <c r="AC893" s="86">
        <v>2394.6301513640292</v>
      </c>
      <c r="AD893" s="47" t="s">
        <v>117</v>
      </c>
      <c r="AT893" s="86">
        <v>5060.7017868723287</v>
      </c>
      <c r="AU893" s="47" t="s">
        <v>117</v>
      </c>
    </row>
    <row r="894" spans="10:47" x14ac:dyDescent="0.35">
      <c r="J894" s="86">
        <v>6846.4620313574469</v>
      </c>
      <c r="K894" s="47" t="s">
        <v>117</v>
      </c>
      <c r="AC894" s="86">
        <v>5752.1604343707286</v>
      </c>
      <c r="AD894" s="47" t="s">
        <v>117</v>
      </c>
      <c r="AT894" s="86">
        <v>6125.9124853746243</v>
      </c>
      <c r="AU894" s="47" t="s">
        <v>117</v>
      </c>
    </row>
    <row r="895" spans="10:47" x14ac:dyDescent="0.35">
      <c r="J895" s="86">
        <v>5356.0326412255081</v>
      </c>
      <c r="K895" s="47" t="s">
        <v>117</v>
      </c>
      <c r="AC895" s="86">
        <v>7834.2224421807487</v>
      </c>
      <c r="AD895" s="47" t="s">
        <v>117</v>
      </c>
      <c r="AT895" s="86">
        <v>3893.1967746952801</v>
      </c>
      <c r="AU895" s="47" t="s">
        <v>117</v>
      </c>
    </row>
    <row r="896" spans="10:47" x14ac:dyDescent="0.35">
      <c r="J896" s="86">
        <v>22.889454628967997</v>
      </c>
      <c r="K896" s="47" t="s">
        <v>117</v>
      </c>
      <c r="AC896" s="86">
        <v>8460.045620660625</v>
      </c>
      <c r="AD896" s="47" t="s">
        <v>117</v>
      </c>
      <c r="AT896" s="86">
        <v>4136.8126417059639</v>
      </c>
      <c r="AU896" s="47" t="s">
        <v>117</v>
      </c>
    </row>
    <row r="897" spans="10:47" x14ac:dyDescent="0.35">
      <c r="J897" s="86">
        <v>1454.8413082131176</v>
      </c>
      <c r="K897" s="47" t="s">
        <v>117</v>
      </c>
      <c r="AC897" s="86">
        <v>4499.7612352191873</v>
      </c>
      <c r="AD897" s="47" t="s">
        <v>117</v>
      </c>
      <c r="AT897" s="86">
        <v>9274.4406454480886</v>
      </c>
      <c r="AU897" s="47" t="s">
        <v>117</v>
      </c>
    </row>
    <row r="898" spans="10:47" x14ac:dyDescent="0.35">
      <c r="J898" s="86">
        <v>1730.3141837389605</v>
      </c>
      <c r="K898" s="47" t="s">
        <v>117</v>
      </c>
      <c r="AC898" s="86">
        <v>2956.9388970064342</v>
      </c>
      <c r="AD898" s="47" t="s">
        <v>117</v>
      </c>
      <c r="AT898" s="86">
        <v>8930.7709249997297</v>
      </c>
      <c r="AU898" s="47" t="s">
        <v>117</v>
      </c>
    </row>
    <row r="899" spans="10:47" x14ac:dyDescent="0.35">
      <c r="J899" s="86">
        <v>3712.0008738675597</v>
      </c>
      <c r="K899" s="47" t="s">
        <v>117</v>
      </c>
      <c r="AC899" s="86">
        <v>7371.5187577339111</v>
      </c>
      <c r="AD899" s="47" t="s">
        <v>117</v>
      </c>
      <c r="AT899" s="86">
        <v>4010.1524184796663</v>
      </c>
      <c r="AU899" s="47" t="s">
        <v>117</v>
      </c>
    </row>
    <row r="900" spans="10:47" x14ac:dyDescent="0.35">
      <c r="J900" s="86">
        <v>5713.3733319479161</v>
      </c>
      <c r="K900" s="47" t="s">
        <v>117</v>
      </c>
      <c r="AC900" s="86">
        <v>6489.3927018859804</v>
      </c>
      <c r="AD900" s="47" t="s">
        <v>117</v>
      </c>
      <c r="AT900" s="86">
        <v>3566.4676312098318</v>
      </c>
      <c r="AU900" s="47" t="s">
        <v>117</v>
      </c>
    </row>
    <row r="901" spans="10:47" x14ac:dyDescent="0.35">
      <c r="J901" s="86">
        <v>-325.71002221426443</v>
      </c>
      <c r="K901" s="47" t="s">
        <v>117</v>
      </c>
      <c r="AC901" s="86">
        <v>4295.8056823403022</v>
      </c>
      <c r="AD901" s="47" t="s">
        <v>117</v>
      </c>
      <c r="AT901" s="86">
        <v>1282.493670795518</v>
      </c>
      <c r="AU901" s="47" t="s">
        <v>117</v>
      </c>
    </row>
    <row r="902" spans="10:47" x14ac:dyDescent="0.35">
      <c r="J902" s="86">
        <v>6410.196093879722</v>
      </c>
      <c r="K902" s="47" t="s">
        <v>117</v>
      </c>
      <c r="AC902" s="86">
        <v>3438.3546653370277</v>
      </c>
      <c r="AD902" s="47" t="s">
        <v>117</v>
      </c>
      <c r="AT902" s="86">
        <v>1505.3406186850934</v>
      </c>
      <c r="AU902" s="47" t="s">
        <v>117</v>
      </c>
    </row>
    <row r="903" spans="10:47" x14ac:dyDescent="0.35">
      <c r="J903" s="86">
        <v>2588.7978006791427</v>
      </c>
      <c r="K903" s="47" t="s">
        <v>117</v>
      </c>
      <c r="AC903" s="86">
        <v>5968.6532535500946</v>
      </c>
      <c r="AD903" s="47" t="s">
        <v>117</v>
      </c>
      <c r="AT903" s="86">
        <v>5606.7379078365848</v>
      </c>
      <c r="AU903" s="47" t="s">
        <v>117</v>
      </c>
    </row>
    <row r="904" spans="10:47" x14ac:dyDescent="0.35">
      <c r="J904" s="86">
        <v>283.52937981868195</v>
      </c>
      <c r="K904" s="47" t="s">
        <v>117</v>
      </c>
      <c r="AC904" s="86">
        <v>3954.3112568980114</v>
      </c>
      <c r="AD904" s="47" t="s">
        <v>117</v>
      </c>
      <c r="AT904" s="86">
        <v>5582.3391560907057</v>
      </c>
      <c r="AU904" s="47" t="s">
        <v>117</v>
      </c>
    </row>
    <row r="905" spans="10:47" x14ac:dyDescent="0.35">
      <c r="J905" s="86">
        <v>6805.4060425814923</v>
      </c>
      <c r="K905" s="47" t="s">
        <v>117</v>
      </c>
      <c r="AC905" s="86">
        <v>7599.6143041647965</v>
      </c>
      <c r="AD905" s="47" t="s">
        <v>117</v>
      </c>
      <c r="AT905" s="86">
        <v>7160.1082135140841</v>
      </c>
      <c r="AU905" s="47" t="s">
        <v>117</v>
      </c>
    </row>
    <row r="906" spans="10:47" x14ac:dyDescent="0.35">
      <c r="J906" s="86">
        <v>1211.0382650486399</v>
      </c>
      <c r="K906" s="47" t="s">
        <v>117</v>
      </c>
      <c r="AC906" s="86">
        <v>5712.5810979568314</v>
      </c>
      <c r="AD906" s="47" t="s">
        <v>117</v>
      </c>
      <c r="AT906" s="86">
        <v>1475.0749411523723</v>
      </c>
      <c r="AU906" s="47" t="s">
        <v>117</v>
      </c>
    </row>
    <row r="907" spans="10:47" x14ac:dyDescent="0.35">
      <c r="J907" s="86">
        <v>5373.5128862533493</v>
      </c>
      <c r="K907" s="47" t="s">
        <v>117</v>
      </c>
      <c r="AC907" s="86">
        <v>3754.0225433350815</v>
      </c>
      <c r="AD907" s="47" t="s">
        <v>117</v>
      </c>
      <c r="AT907" s="86">
        <v>10501.774090039107</v>
      </c>
      <c r="AU907" s="47" t="s">
        <v>117</v>
      </c>
    </row>
    <row r="908" spans="10:47" x14ac:dyDescent="0.35">
      <c r="J908" s="86">
        <v>6387.6478048020508</v>
      </c>
      <c r="K908" s="47" t="s">
        <v>117</v>
      </c>
      <c r="AC908" s="86">
        <v>6456.5901147042987</v>
      </c>
      <c r="AD908" s="47" t="s">
        <v>117</v>
      </c>
      <c r="AT908" s="86">
        <v>6832.7006110753891</v>
      </c>
      <c r="AU908" s="47" t="s">
        <v>117</v>
      </c>
    </row>
    <row r="909" spans="10:47" x14ac:dyDescent="0.35">
      <c r="J909" s="86">
        <v>2598.3755230649103</v>
      </c>
      <c r="K909" s="47" t="s">
        <v>117</v>
      </c>
      <c r="AC909" s="86">
        <v>5051.9263921028332</v>
      </c>
      <c r="AD909" s="47" t="s">
        <v>117</v>
      </c>
      <c r="AT909" s="86">
        <v>5602.3219314541038</v>
      </c>
      <c r="AU909" s="47" t="s">
        <v>117</v>
      </c>
    </row>
    <row r="910" spans="10:47" x14ac:dyDescent="0.35">
      <c r="J910" s="86">
        <v>147.74043933095368</v>
      </c>
      <c r="K910" s="47" t="s">
        <v>117</v>
      </c>
      <c r="AC910" s="86">
        <v>4952.7316438941689</v>
      </c>
      <c r="AD910" s="47" t="s">
        <v>117</v>
      </c>
      <c r="AT910" s="86">
        <v>1639.426860851494</v>
      </c>
      <c r="AU910" s="47" t="s">
        <v>117</v>
      </c>
    </row>
    <row r="911" spans="10:47" x14ac:dyDescent="0.35">
      <c r="J911" s="86">
        <v>1912.3055886225663</v>
      </c>
      <c r="K911" s="47" t="s">
        <v>117</v>
      </c>
      <c r="AC911" s="86">
        <v>7160.6947282428928</v>
      </c>
      <c r="AD911" s="47" t="s">
        <v>117</v>
      </c>
      <c r="AT911" s="86">
        <v>13021.373554017031</v>
      </c>
      <c r="AU911" s="47" t="s">
        <v>117</v>
      </c>
    </row>
    <row r="912" spans="10:47" x14ac:dyDescent="0.35">
      <c r="J912" s="86">
        <v>4519.5923632493368</v>
      </c>
      <c r="K912" s="47" t="s">
        <v>117</v>
      </c>
      <c r="AC912" s="86">
        <v>3751.2611630604524</v>
      </c>
      <c r="AD912" s="47" t="s">
        <v>117</v>
      </c>
      <c r="AT912" s="86">
        <v>5413.8202022623555</v>
      </c>
      <c r="AU912" s="47" t="s">
        <v>117</v>
      </c>
    </row>
    <row r="913" spans="10:47" x14ac:dyDescent="0.35">
      <c r="J913" s="86">
        <v>6071.4893766037549</v>
      </c>
      <c r="K913" s="47" t="s">
        <v>117</v>
      </c>
      <c r="AC913" s="86">
        <v>1650.4260387294833</v>
      </c>
      <c r="AD913" s="47" t="s">
        <v>117</v>
      </c>
      <c r="AT913" s="86">
        <v>15081.97613251767</v>
      </c>
      <c r="AU913" s="47" t="s">
        <v>117</v>
      </c>
    </row>
    <row r="914" spans="10:47" x14ac:dyDescent="0.35">
      <c r="J914" s="86">
        <v>451.59662856330783</v>
      </c>
      <c r="K914" s="47" t="s">
        <v>117</v>
      </c>
      <c r="AC914" s="86">
        <v>3726.3100893322226</v>
      </c>
      <c r="AD914" s="47" t="s">
        <v>117</v>
      </c>
      <c r="AT914" s="86">
        <v>3269.9125044772827</v>
      </c>
      <c r="AU914" s="47" t="s">
        <v>117</v>
      </c>
    </row>
    <row r="915" spans="10:47" x14ac:dyDescent="0.35">
      <c r="J915" s="86">
        <v>4791.6139498711818</v>
      </c>
      <c r="K915" s="47" t="s">
        <v>117</v>
      </c>
      <c r="AC915" s="86">
        <v>2751.5842994778227</v>
      </c>
      <c r="AD915" s="47" t="s">
        <v>117</v>
      </c>
      <c r="AT915" s="86">
        <v>8447.8146039144449</v>
      </c>
      <c r="AU915" s="47" t="s">
        <v>117</v>
      </c>
    </row>
    <row r="916" spans="10:47" x14ac:dyDescent="0.35">
      <c r="J916" s="86">
        <v>5284.4250715367034</v>
      </c>
      <c r="K916" s="47" t="s">
        <v>117</v>
      </c>
      <c r="AC916" s="86">
        <v>4465.9416111837891</v>
      </c>
      <c r="AD916" s="47" t="s">
        <v>117</v>
      </c>
      <c r="AT916" s="86">
        <v>3521.0479874348348</v>
      </c>
      <c r="AU916" s="47" t="s">
        <v>117</v>
      </c>
    </row>
    <row r="917" spans="10:47" x14ac:dyDescent="0.35">
      <c r="J917" s="86">
        <v>1502.5748147602797</v>
      </c>
      <c r="K917" s="47" t="s">
        <v>117</v>
      </c>
      <c r="AC917" s="86">
        <v>6469.3775543718366</v>
      </c>
      <c r="AD917" s="47" t="s">
        <v>117</v>
      </c>
      <c r="AT917" s="86">
        <v>2020.56087468394</v>
      </c>
      <c r="AU917" s="47" t="s">
        <v>117</v>
      </c>
    </row>
    <row r="918" spans="10:47" x14ac:dyDescent="0.35">
      <c r="J918" s="86">
        <v>4143.4581723729216</v>
      </c>
      <c r="K918" s="47" t="s">
        <v>117</v>
      </c>
      <c r="AC918" s="86">
        <v>8704.7510746414082</v>
      </c>
      <c r="AD918" s="47" t="s">
        <v>117</v>
      </c>
      <c r="AT918" s="86">
        <v>7491.6980084890902</v>
      </c>
      <c r="AU918" s="47" t="s">
        <v>117</v>
      </c>
    </row>
    <row r="919" spans="10:47" x14ac:dyDescent="0.35">
      <c r="J919" s="86">
        <v>3558.1441277549739</v>
      </c>
      <c r="K919" s="47" t="s">
        <v>117</v>
      </c>
      <c r="AC919" s="86">
        <v>2103.332740612811</v>
      </c>
      <c r="AD919" s="47" t="s">
        <v>117</v>
      </c>
      <c r="AT919" s="86">
        <v>6430.044194567311</v>
      </c>
      <c r="AU919" s="47" t="s">
        <v>117</v>
      </c>
    </row>
    <row r="920" spans="10:47" x14ac:dyDescent="0.35">
      <c r="J920" s="86">
        <v>2929.9829431904254</v>
      </c>
      <c r="K920" s="47" t="s">
        <v>117</v>
      </c>
      <c r="AC920" s="86">
        <v>4121.556686957957</v>
      </c>
      <c r="AD920" s="47" t="s">
        <v>117</v>
      </c>
      <c r="AT920" s="86">
        <v>1720.5938842207445</v>
      </c>
      <c r="AU920" s="47" t="s">
        <v>117</v>
      </c>
    </row>
    <row r="921" spans="10:47" x14ac:dyDescent="0.35">
      <c r="J921" s="86">
        <v>4842.6352811979486</v>
      </c>
      <c r="K921" s="47" t="s">
        <v>117</v>
      </c>
      <c r="AC921" s="86">
        <v>6648.0327755702083</v>
      </c>
      <c r="AD921" s="47" t="s">
        <v>117</v>
      </c>
      <c r="AT921" s="86">
        <v>5404.8165745496271</v>
      </c>
      <c r="AU921" s="47" t="s">
        <v>117</v>
      </c>
    </row>
    <row r="922" spans="10:47" x14ac:dyDescent="0.35">
      <c r="J922" s="86">
        <v>5845.2807757868686</v>
      </c>
      <c r="K922" s="47" t="s">
        <v>117</v>
      </c>
      <c r="AC922" s="86">
        <v>7521.3105733340217</v>
      </c>
      <c r="AD922" s="47" t="s">
        <v>117</v>
      </c>
      <c r="AT922" s="86">
        <v>15015.882199500245</v>
      </c>
      <c r="AU922" s="47" t="s">
        <v>117</v>
      </c>
    </row>
    <row r="923" spans="10:47" x14ac:dyDescent="0.35">
      <c r="J923" s="86">
        <v>4917.0590309331092</v>
      </c>
      <c r="K923" s="47" t="s">
        <v>117</v>
      </c>
      <c r="AC923" s="86">
        <v>2352.9430118285359</v>
      </c>
      <c r="AD923" s="47" t="s">
        <v>117</v>
      </c>
      <c r="AT923" s="86">
        <v>830.95348934219555</v>
      </c>
      <c r="AU923" s="47" t="s">
        <v>117</v>
      </c>
    </row>
    <row r="924" spans="10:47" x14ac:dyDescent="0.35">
      <c r="J924" s="86">
        <v>6640.3546329987112</v>
      </c>
      <c r="K924" s="47" t="s">
        <v>117</v>
      </c>
      <c r="AC924" s="86">
        <v>6976.5067899366222</v>
      </c>
      <c r="AD924" s="47" t="s">
        <v>117</v>
      </c>
      <c r="AT924" s="86">
        <v>6562.9305352185638</v>
      </c>
      <c r="AU924" s="47" t="s">
        <v>117</v>
      </c>
    </row>
    <row r="925" spans="10:47" x14ac:dyDescent="0.35">
      <c r="J925" s="86">
        <v>4499.0934632922908</v>
      </c>
      <c r="K925" s="47" t="s">
        <v>117</v>
      </c>
      <c r="AC925" s="86">
        <v>2879.5433831023292</v>
      </c>
      <c r="AD925" s="47" t="s">
        <v>117</v>
      </c>
      <c r="AT925" s="86">
        <v>7687.0639030325619</v>
      </c>
      <c r="AU925" s="47" t="s">
        <v>117</v>
      </c>
    </row>
    <row r="926" spans="10:47" x14ac:dyDescent="0.35">
      <c r="J926" s="86">
        <v>4413.0127017193054</v>
      </c>
      <c r="K926" s="47" t="s">
        <v>117</v>
      </c>
      <c r="AC926" s="86">
        <v>7749.522386209349</v>
      </c>
      <c r="AD926" s="47" t="s">
        <v>117</v>
      </c>
      <c r="AT926" s="86">
        <v>4446.228786655558</v>
      </c>
      <c r="AU926" s="47" t="s">
        <v>117</v>
      </c>
    </row>
    <row r="927" spans="10:47" x14ac:dyDescent="0.35">
      <c r="J927" s="86">
        <v>5065.8112022300702</v>
      </c>
      <c r="K927" s="47" t="s">
        <v>117</v>
      </c>
      <c r="AC927" s="86">
        <v>5793.9013010026283</v>
      </c>
      <c r="AD927" s="47" t="s">
        <v>117</v>
      </c>
      <c r="AT927" s="86">
        <v>10331.928060771412</v>
      </c>
      <c r="AU927" s="47" t="s">
        <v>117</v>
      </c>
    </row>
    <row r="928" spans="10:47" x14ac:dyDescent="0.35">
      <c r="J928" s="86">
        <v>4197.6215686193664</v>
      </c>
      <c r="K928" s="47" t="s">
        <v>117</v>
      </c>
      <c r="AC928" s="86">
        <v>8390.8570589401206</v>
      </c>
      <c r="AD928" s="47" t="s">
        <v>117</v>
      </c>
      <c r="AT928" s="86">
        <v>4801.1339883643832</v>
      </c>
      <c r="AU928" s="47" t="s">
        <v>117</v>
      </c>
    </row>
    <row r="929" spans="10:47" x14ac:dyDescent="0.35">
      <c r="J929" s="86">
        <v>4212.7827383711947</v>
      </c>
      <c r="K929" s="47" t="s">
        <v>117</v>
      </c>
      <c r="AC929" s="86">
        <v>6659.3641015925641</v>
      </c>
      <c r="AD929" s="47" t="s">
        <v>117</v>
      </c>
      <c r="AT929" s="86">
        <v>9877.5265515060892</v>
      </c>
      <c r="AU929" s="47" t="s">
        <v>117</v>
      </c>
    </row>
    <row r="930" spans="10:47" x14ac:dyDescent="0.35">
      <c r="J930" s="86">
        <v>2410.8352147426658</v>
      </c>
      <c r="K930" s="47" t="s">
        <v>117</v>
      </c>
      <c r="AC930" s="86">
        <v>5903.2793242816233</v>
      </c>
      <c r="AD930" s="47" t="s">
        <v>117</v>
      </c>
      <c r="AT930" s="86">
        <v>2382.328520934997</v>
      </c>
      <c r="AU930" s="47" t="s">
        <v>117</v>
      </c>
    </row>
    <row r="931" spans="10:47" x14ac:dyDescent="0.35">
      <c r="J931" s="86">
        <v>1192.4733929092608</v>
      </c>
      <c r="K931" s="47" t="s">
        <v>117</v>
      </c>
      <c r="AC931" s="86">
        <v>4927.4017195254755</v>
      </c>
      <c r="AD931" s="47" t="s">
        <v>117</v>
      </c>
      <c r="AT931" s="86">
        <v>8123.5496660729905</v>
      </c>
      <c r="AU931" s="47" t="s">
        <v>117</v>
      </c>
    </row>
    <row r="932" spans="10:47" x14ac:dyDescent="0.35">
      <c r="J932" s="86">
        <v>7692.4099337099287</v>
      </c>
      <c r="K932" s="47" t="s">
        <v>117</v>
      </c>
      <c r="AC932" s="86">
        <v>6192.9837848011521</v>
      </c>
      <c r="AD932" s="47" t="s">
        <v>117</v>
      </c>
      <c r="AT932" s="86">
        <v>6602.9173185291311</v>
      </c>
      <c r="AU932" s="47" t="s">
        <v>117</v>
      </c>
    </row>
    <row r="933" spans="10:47" x14ac:dyDescent="0.35">
      <c r="J933" s="86">
        <v>1060.200873430663</v>
      </c>
      <c r="K933" s="47" t="s">
        <v>117</v>
      </c>
      <c r="AC933" s="86">
        <v>1154.8095348311392</v>
      </c>
      <c r="AD933" s="47" t="s">
        <v>117</v>
      </c>
      <c r="AT933" s="86">
        <v>6367.149235312404</v>
      </c>
      <c r="AU933" s="47" t="s">
        <v>117</v>
      </c>
    </row>
    <row r="934" spans="10:47" x14ac:dyDescent="0.35">
      <c r="J934" s="86">
        <v>380.11897595622008</v>
      </c>
      <c r="K934" s="47" t="s">
        <v>117</v>
      </c>
      <c r="AC934" s="86">
        <v>1167.7411662538461</v>
      </c>
      <c r="AD934" s="47" t="s">
        <v>117</v>
      </c>
      <c r="AT934" s="86">
        <v>13726.792364244659</v>
      </c>
      <c r="AU934" s="47" t="s">
        <v>117</v>
      </c>
    </row>
    <row r="935" spans="10:47" x14ac:dyDescent="0.35">
      <c r="J935" s="86">
        <v>5561.7140295733097</v>
      </c>
      <c r="K935" s="47" t="s">
        <v>117</v>
      </c>
      <c r="AC935" s="86">
        <v>2315.1244706811149</v>
      </c>
      <c r="AD935" s="47" t="s">
        <v>117</v>
      </c>
      <c r="AT935" s="86">
        <v>9448.1540113103347</v>
      </c>
      <c r="AU935" s="47" t="s">
        <v>117</v>
      </c>
    </row>
    <row r="936" spans="10:47" x14ac:dyDescent="0.35">
      <c r="J936" s="86">
        <v>2275.73553591481</v>
      </c>
      <c r="K936" s="47" t="s">
        <v>117</v>
      </c>
      <c r="AC936" s="86">
        <v>3415.562122084063</v>
      </c>
      <c r="AD936" s="47" t="s">
        <v>117</v>
      </c>
      <c r="AT936" s="86">
        <v>9782.0427898172602</v>
      </c>
      <c r="AU936" s="47" t="s">
        <v>117</v>
      </c>
    </row>
    <row r="937" spans="10:47" x14ac:dyDescent="0.35">
      <c r="J937" s="86">
        <v>4233.9505467311092</v>
      </c>
      <c r="K937" s="47" t="s">
        <v>117</v>
      </c>
      <c r="AC937" s="86">
        <v>771.11451846721957</v>
      </c>
      <c r="AD937" s="47" t="s">
        <v>117</v>
      </c>
      <c r="AT937" s="86">
        <v>8161.0771812131698</v>
      </c>
      <c r="AU937" s="47" t="s">
        <v>117</v>
      </c>
    </row>
    <row r="938" spans="10:47" x14ac:dyDescent="0.35">
      <c r="J938" s="86">
        <v>5652.51983199391</v>
      </c>
      <c r="K938" s="47" t="s">
        <v>117</v>
      </c>
      <c r="AC938" s="86">
        <v>3902.1256828752425</v>
      </c>
      <c r="AD938" s="47" t="s">
        <v>117</v>
      </c>
      <c r="AT938" s="86">
        <v>9476.6876934681095</v>
      </c>
      <c r="AU938" s="47" t="s">
        <v>117</v>
      </c>
    </row>
    <row r="939" spans="10:47" x14ac:dyDescent="0.35">
      <c r="J939" s="86">
        <v>8393.1451478310082</v>
      </c>
      <c r="K939" s="47" t="s">
        <v>117</v>
      </c>
      <c r="AC939" s="86">
        <v>7700.1730121252604</v>
      </c>
      <c r="AD939" s="47" t="s">
        <v>117</v>
      </c>
      <c r="AT939" s="86">
        <v>11658.898685579912</v>
      </c>
      <c r="AU939" s="47" t="s">
        <v>117</v>
      </c>
    </row>
    <row r="940" spans="10:47" x14ac:dyDescent="0.35">
      <c r="J940" s="86">
        <v>3457.8592263972055</v>
      </c>
      <c r="K940" s="47" t="s">
        <v>117</v>
      </c>
      <c r="AC940" s="86">
        <v>7723.4448345076662</v>
      </c>
      <c r="AD940" s="47" t="s">
        <v>117</v>
      </c>
      <c r="AT940" s="86">
        <v>9828.8756548186593</v>
      </c>
      <c r="AU940" s="47" t="s">
        <v>117</v>
      </c>
    </row>
    <row r="941" spans="10:47" x14ac:dyDescent="0.35">
      <c r="J941" s="86">
        <v>4879.7615235107151</v>
      </c>
      <c r="K941" s="47" t="s">
        <v>117</v>
      </c>
      <c r="AC941" s="86">
        <v>7835.7216994660475</v>
      </c>
      <c r="AD941" s="47" t="s">
        <v>117</v>
      </c>
      <c r="AT941" s="86">
        <v>2890.1829760124751</v>
      </c>
      <c r="AU941" s="47" t="s">
        <v>117</v>
      </c>
    </row>
    <row r="942" spans="10:47" x14ac:dyDescent="0.35">
      <c r="J942" s="86">
        <v>3963.5016581870464</v>
      </c>
      <c r="K942" s="47" t="s">
        <v>117</v>
      </c>
      <c r="AC942" s="86">
        <v>2340.5737853351475</v>
      </c>
      <c r="AD942" s="47" t="s">
        <v>117</v>
      </c>
      <c r="AT942" s="86">
        <v>8033.6207878353471</v>
      </c>
      <c r="AU942" s="47" t="s">
        <v>117</v>
      </c>
    </row>
    <row r="943" spans="10:47" x14ac:dyDescent="0.35">
      <c r="J943" s="86">
        <v>7400.3183068781191</v>
      </c>
      <c r="K943" s="47" t="s">
        <v>117</v>
      </c>
      <c r="AC943" s="86">
        <v>2153.9219744664651</v>
      </c>
      <c r="AD943" s="47" t="s">
        <v>117</v>
      </c>
      <c r="AT943" s="86">
        <v>7162.6485195888436</v>
      </c>
      <c r="AU943" s="47" t="s">
        <v>117</v>
      </c>
    </row>
    <row r="944" spans="10:47" x14ac:dyDescent="0.35">
      <c r="J944" s="86">
        <v>6727.0369879687678</v>
      </c>
      <c r="K944" s="47" t="s">
        <v>117</v>
      </c>
      <c r="AC944" s="86">
        <v>6075.4224983929325</v>
      </c>
      <c r="AD944" s="47" t="s">
        <v>117</v>
      </c>
      <c r="AT944" s="86">
        <v>13129.183903001427</v>
      </c>
      <c r="AU944" s="47" t="s">
        <v>117</v>
      </c>
    </row>
    <row r="945" spans="10:47" x14ac:dyDescent="0.35">
      <c r="J945" s="86">
        <v>7083.4104056575516</v>
      </c>
      <c r="K945" s="47" t="s">
        <v>117</v>
      </c>
      <c r="AC945" s="86">
        <v>3450.074101872583</v>
      </c>
      <c r="AD945" s="47" t="s">
        <v>117</v>
      </c>
      <c r="AT945" s="86">
        <v>5306.9056620112724</v>
      </c>
      <c r="AU945" s="47" t="s">
        <v>117</v>
      </c>
    </row>
    <row r="946" spans="10:47" x14ac:dyDescent="0.35">
      <c r="J946" s="86">
        <v>1254.7486941599818</v>
      </c>
      <c r="K946" s="47" t="s">
        <v>117</v>
      </c>
      <c r="AC946" s="86">
        <v>8519.0218812291441</v>
      </c>
      <c r="AD946" s="47" t="s">
        <v>117</v>
      </c>
      <c r="AT946" s="86">
        <v>10176.630155619032</v>
      </c>
      <c r="AU946" s="47" t="s">
        <v>117</v>
      </c>
    </row>
    <row r="947" spans="10:47" x14ac:dyDescent="0.35">
      <c r="J947" s="86">
        <v>2295.9547518284489</v>
      </c>
      <c r="K947" s="47" t="s">
        <v>117</v>
      </c>
      <c r="AC947" s="86">
        <v>4711.9837145583424</v>
      </c>
      <c r="AD947" s="47" t="s">
        <v>117</v>
      </c>
      <c r="AT947" s="86">
        <v>4705.4875016886581</v>
      </c>
      <c r="AU947" s="47" t="s">
        <v>117</v>
      </c>
    </row>
    <row r="948" spans="10:47" x14ac:dyDescent="0.35">
      <c r="J948" s="86">
        <v>285.74218524930598</v>
      </c>
      <c r="K948" s="47" t="s">
        <v>117</v>
      </c>
      <c r="AC948" s="86">
        <v>1849.7117063992212</v>
      </c>
      <c r="AD948" s="47" t="s">
        <v>117</v>
      </c>
      <c r="AT948" s="86">
        <v>5559.8398283507049</v>
      </c>
      <c r="AU948" s="47" t="s">
        <v>117</v>
      </c>
    </row>
    <row r="949" spans="10:47" x14ac:dyDescent="0.35">
      <c r="J949" s="86">
        <v>1369.8551660026321</v>
      </c>
      <c r="K949" s="47" t="s">
        <v>117</v>
      </c>
      <c r="AC949" s="86">
        <v>1731.6251124303178</v>
      </c>
      <c r="AD949" s="47" t="s">
        <v>117</v>
      </c>
      <c r="AT949" s="86">
        <v>7136.8233745665975</v>
      </c>
      <c r="AU949" s="47" t="s">
        <v>117</v>
      </c>
    </row>
    <row r="950" spans="10:47" x14ac:dyDescent="0.35">
      <c r="J950" s="86">
        <v>4337.2972101435416</v>
      </c>
      <c r="K950" s="47" t="s">
        <v>117</v>
      </c>
      <c r="AC950" s="86">
        <v>5431.2579018830265</v>
      </c>
      <c r="AD950" s="47" t="s">
        <v>117</v>
      </c>
      <c r="AT950" s="86">
        <v>11205.612892066216</v>
      </c>
      <c r="AU950" s="47" t="s">
        <v>117</v>
      </c>
    </row>
    <row r="951" spans="10:47" x14ac:dyDescent="0.35">
      <c r="J951" s="86">
        <v>4640.2083201624646</v>
      </c>
      <c r="K951" s="47" t="s">
        <v>117</v>
      </c>
      <c r="AC951" s="86">
        <v>5662.700340810411</v>
      </c>
      <c r="AD951" s="47" t="s">
        <v>117</v>
      </c>
      <c r="AT951" s="86">
        <v>11236.322884238465</v>
      </c>
      <c r="AU951" s="47" t="s">
        <v>117</v>
      </c>
    </row>
    <row r="952" spans="10:47" x14ac:dyDescent="0.35">
      <c r="J952" s="86">
        <v>6132.0180291400738</v>
      </c>
      <c r="K952" s="47" t="s">
        <v>117</v>
      </c>
      <c r="AC952" s="86">
        <v>3167.02236305934</v>
      </c>
      <c r="AD952" s="47" t="s">
        <v>117</v>
      </c>
      <c r="AT952" s="86">
        <v>2794.2147402853061</v>
      </c>
      <c r="AU952" s="47" t="s">
        <v>117</v>
      </c>
    </row>
    <row r="953" spans="10:47" x14ac:dyDescent="0.35">
      <c r="J953" s="86">
        <v>4912.2727346550146</v>
      </c>
      <c r="K953" s="47" t="s">
        <v>117</v>
      </c>
      <c r="AC953" s="86">
        <v>8832.613756238421</v>
      </c>
      <c r="AD953" s="47" t="s">
        <v>117</v>
      </c>
      <c r="AT953" s="86">
        <v>4105.5607979466276</v>
      </c>
      <c r="AU953" s="47" t="s">
        <v>117</v>
      </c>
    </row>
    <row r="954" spans="10:47" x14ac:dyDescent="0.35">
      <c r="J954" s="86">
        <v>2260.9648229817831</v>
      </c>
      <c r="K954" s="47" t="s">
        <v>117</v>
      </c>
      <c r="AC954" s="86">
        <v>3867.5917554450243</v>
      </c>
      <c r="AD954" s="47" t="s">
        <v>117</v>
      </c>
      <c r="AT954" s="86">
        <v>8601.4820072506118</v>
      </c>
      <c r="AU954" s="47" t="s">
        <v>117</v>
      </c>
    </row>
    <row r="955" spans="10:47" x14ac:dyDescent="0.35">
      <c r="J955" s="86">
        <v>7031.863156924921</v>
      </c>
      <c r="K955" s="47" t="s">
        <v>117</v>
      </c>
      <c r="AC955" s="86">
        <v>8062.4598369156574</v>
      </c>
      <c r="AD955" s="47" t="s">
        <v>117</v>
      </c>
      <c r="AT955" s="86">
        <v>7126.65390411117</v>
      </c>
      <c r="AU955" s="47" t="s">
        <v>117</v>
      </c>
    </row>
    <row r="956" spans="10:47" x14ac:dyDescent="0.35">
      <c r="J956" s="86">
        <v>2797.6228842581636</v>
      </c>
      <c r="K956" s="47" t="s">
        <v>117</v>
      </c>
      <c r="AC956" s="86">
        <v>995.83051341288842</v>
      </c>
      <c r="AD956" s="47" t="s">
        <v>117</v>
      </c>
      <c r="AT956" s="86">
        <v>8565.9677986461957</v>
      </c>
      <c r="AU956" s="47" t="s">
        <v>117</v>
      </c>
    </row>
    <row r="957" spans="10:47" x14ac:dyDescent="0.35">
      <c r="J957" s="86">
        <v>6423.9739567393726</v>
      </c>
      <c r="K957" s="47" t="s">
        <v>117</v>
      </c>
      <c r="AC957" s="86">
        <v>2744.4984194922176</v>
      </c>
      <c r="AD957" s="47" t="s">
        <v>117</v>
      </c>
      <c r="AT957" s="86">
        <v>3544.2077556318291</v>
      </c>
      <c r="AU957" s="47" t="s">
        <v>117</v>
      </c>
    </row>
    <row r="958" spans="10:47" x14ac:dyDescent="0.35">
      <c r="J958" s="86">
        <v>2541.7238106442619</v>
      </c>
      <c r="K958" s="47" t="s">
        <v>117</v>
      </c>
      <c r="AC958" s="86">
        <v>6112.4497508556724</v>
      </c>
      <c r="AD958" s="47" t="s">
        <v>117</v>
      </c>
      <c r="AT958" s="86">
        <v>10511.996130926211</v>
      </c>
      <c r="AU958" s="47" t="s">
        <v>117</v>
      </c>
    </row>
    <row r="959" spans="10:47" x14ac:dyDescent="0.35">
      <c r="J959" s="86">
        <v>2876.3926340056314</v>
      </c>
      <c r="K959" s="47" t="s">
        <v>117</v>
      </c>
      <c r="AC959" s="86">
        <v>4101.4392978350497</v>
      </c>
      <c r="AD959" s="47" t="s">
        <v>117</v>
      </c>
      <c r="AT959" s="86">
        <v>11649.120774775312</v>
      </c>
      <c r="AU959" s="47" t="s">
        <v>117</v>
      </c>
    </row>
    <row r="960" spans="10:47" x14ac:dyDescent="0.35">
      <c r="J960" s="86">
        <v>747.63049294546909</v>
      </c>
      <c r="K960" s="47" t="s">
        <v>117</v>
      </c>
      <c r="AC960" s="86">
        <v>4457.2336028028367</v>
      </c>
      <c r="AD960" s="47" t="s">
        <v>117</v>
      </c>
      <c r="AT960" s="86">
        <v>4740.986632688202</v>
      </c>
      <c r="AU960" s="47" t="s">
        <v>117</v>
      </c>
    </row>
    <row r="961" spans="10:47" x14ac:dyDescent="0.35">
      <c r="J961" s="86">
        <v>1825.306233235458</v>
      </c>
      <c r="K961" s="47" t="s">
        <v>117</v>
      </c>
      <c r="AC961" s="86">
        <v>5229.6003653946864</v>
      </c>
      <c r="AD961" s="47" t="s">
        <v>117</v>
      </c>
      <c r="AT961" s="86">
        <v>368.98337408113593</v>
      </c>
      <c r="AU961" s="47" t="s">
        <v>117</v>
      </c>
    </row>
    <row r="962" spans="10:47" x14ac:dyDescent="0.35">
      <c r="J962" s="86">
        <v>2839.9848297699787</v>
      </c>
      <c r="K962" s="47" t="s">
        <v>117</v>
      </c>
      <c r="AC962" s="86">
        <v>7213.2653829769197</v>
      </c>
      <c r="AD962" s="47" t="s">
        <v>117</v>
      </c>
      <c r="AT962" s="86">
        <v>2363.7740601438572</v>
      </c>
      <c r="AU962" s="47" t="s">
        <v>117</v>
      </c>
    </row>
    <row r="963" spans="10:47" x14ac:dyDescent="0.35">
      <c r="J963" s="86">
        <v>2521.6857593845116</v>
      </c>
      <c r="K963" s="47" t="s">
        <v>117</v>
      </c>
      <c r="AC963" s="86">
        <v>2541.5534173011247</v>
      </c>
      <c r="AD963" s="47" t="s">
        <v>117</v>
      </c>
      <c r="AT963" s="86">
        <v>14871.219530026856</v>
      </c>
      <c r="AU963" s="47" t="s">
        <v>117</v>
      </c>
    </row>
    <row r="964" spans="10:47" x14ac:dyDescent="0.35">
      <c r="J964" s="86">
        <v>6545.6541649339342</v>
      </c>
      <c r="K964" s="47" t="s">
        <v>117</v>
      </c>
      <c r="AC964" s="86">
        <v>4085.8811003431392</v>
      </c>
      <c r="AD964" s="47" t="s">
        <v>117</v>
      </c>
      <c r="AT964" s="86">
        <v>7701.4811999928488</v>
      </c>
      <c r="AU964" s="47" t="s">
        <v>117</v>
      </c>
    </row>
    <row r="965" spans="10:47" x14ac:dyDescent="0.35">
      <c r="J965" s="86">
        <v>2148.8837832234367</v>
      </c>
      <c r="K965" s="47" t="s">
        <v>117</v>
      </c>
      <c r="AC965" s="86">
        <v>1433.6779821042617</v>
      </c>
      <c r="AD965" s="47" t="s">
        <v>117</v>
      </c>
      <c r="AT965" s="86">
        <v>5526.4344412529899</v>
      </c>
      <c r="AU965" s="47" t="s">
        <v>117</v>
      </c>
    </row>
    <row r="966" spans="10:47" x14ac:dyDescent="0.35">
      <c r="J966" s="86">
        <v>954.43622279239798</v>
      </c>
      <c r="K966" s="47" t="s">
        <v>117</v>
      </c>
      <c r="AC966" s="86">
        <v>4137.4786291382961</v>
      </c>
      <c r="AD966" s="47" t="s">
        <v>117</v>
      </c>
      <c r="AT966" s="86">
        <v>14751.575803179658</v>
      </c>
      <c r="AU966" s="47" t="s">
        <v>117</v>
      </c>
    </row>
    <row r="967" spans="10:47" x14ac:dyDescent="0.35">
      <c r="J967" s="86">
        <v>7695.430556556892</v>
      </c>
      <c r="K967" s="47" t="s">
        <v>117</v>
      </c>
      <c r="AC967" s="86">
        <v>2110.3343613478582</v>
      </c>
      <c r="AD967" s="47" t="s">
        <v>117</v>
      </c>
      <c r="AT967" s="86">
        <v>10346.128304002168</v>
      </c>
      <c r="AU967" s="47" t="s">
        <v>117</v>
      </c>
    </row>
    <row r="968" spans="10:47" x14ac:dyDescent="0.35">
      <c r="J968" s="86">
        <v>4622.1648728783512</v>
      </c>
      <c r="K968" s="47" t="s">
        <v>117</v>
      </c>
      <c r="AC968" s="86">
        <v>4514.7301191790984</v>
      </c>
      <c r="AD968" s="47" t="s">
        <v>117</v>
      </c>
      <c r="AT968" s="86">
        <v>12314.985927082067</v>
      </c>
      <c r="AU968" s="47" t="s">
        <v>117</v>
      </c>
    </row>
    <row r="969" spans="10:47" x14ac:dyDescent="0.35">
      <c r="J969" s="86">
        <v>7096.8105469381153</v>
      </c>
      <c r="K969" s="47" t="s">
        <v>117</v>
      </c>
      <c r="AC969" s="86">
        <v>2757.4306520427099</v>
      </c>
      <c r="AD969" s="47" t="s">
        <v>117</v>
      </c>
      <c r="AT969" s="86">
        <v>1262.9414938352654</v>
      </c>
      <c r="AU969" s="47" t="s">
        <v>117</v>
      </c>
    </row>
    <row r="970" spans="10:47" x14ac:dyDescent="0.35">
      <c r="J970" s="86">
        <v>6983.4654029143858</v>
      </c>
      <c r="K970" s="47" t="s">
        <v>117</v>
      </c>
      <c r="AC970" s="86">
        <v>7391.7248399940363</v>
      </c>
      <c r="AD970" s="47" t="s">
        <v>117</v>
      </c>
      <c r="AT970" s="86">
        <v>5628.163633526684</v>
      </c>
      <c r="AU970" s="47" t="s">
        <v>117</v>
      </c>
    </row>
    <row r="971" spans="10:47" x14ac:dyDescent="0.35">
      <c r="J971" s="86">
        <v>1805.0704591106939</v>
      </c>
      <c r="K971" s="47" t="s">
        <v>117</v>
      </c>
      <c r="AC971" s="86">
        <v>7237.3964564264652</v>
      </c>
      <c r="AD971" s="47" t="s">
        <v>117</v>
      </c>
      <c r="AT971" s="86">
        <v>10781.360663476504</v>
      </c>
      <c r="AU971" s="47" t="s">
        <v>117</v>
      </c>
    </row>
    <row r="972" spans="10:47" x14ac:dyDescent="0.35">
      <c r="J972" s="86">
        <v>5819.733110667079</v>
      </c>
      <c r="K972" s="47" t="s">
        <v>117</v>
      </c>
      <c r="AC972" s="86">
        <v>4456.2140204206125</v>
      </c>
      <c r="AD972" s="47" t="s">
        <v>117</v>
      </c>
      <c r="AT972" s="86">
        <v>14698.37243378293</v>
      </c>
      <c r="AU972" s="47" t="s">
        <v>117</v>
      </c>
    </row>
    <row r="973" spans="10:47" x14ac:dyDescent="0.35">
      <c r="J973" s="86">
        <v>6515.0336770337444</v>
      </c>
      <c r="K973" s="47" t="s">
        <v>117</v>
      </c>
      <c r="AC973" s="86">
        <v>2825.5036788652824</v>
      </c>
      <c r="AD973" s="47" t="s">
        <v>117</v>
      </c>
      <c r="AT973" s="86">
        <v>10178.601651165778</v>
      </c>
      <c r="AU973" s="47" t="s">
        <v>117</v>
      </c>
    </row>
    <row r="974" spans="10:47" x14ac:dyDescent="0.35">
      <c r="J974" s="86">
        <v>2365.2979873846707</v>
      </c>
      <c r="K974" s="47" t="s">
        <v>117</v>
      </c>
      <c r="AC974" s="86">
        <v>6549.9784100220186</v>
      </c>
      <c r="AD974" s="47" t="s">
        <v>117</v>
      </c>
      <c r="AT974" s="86">
        <v>6422.5132125398868</v>
      </c>
      <c r="AU974" s="47" t="s">
        <v>117</v>
      </c>
    </row>
    <row r="975" spans="10:47" x14ac:dyDescent="0.35">
      <c r="J975" s="86">
        <v>2325.0302510605666</v>
      </c>
      <c r="K975" s="47" t="s">
        <v>117</v>
      </c>
      <c r="AC975" s="86">
        <v>1819.9946898977228</v>
      </c>
      <c r="AD975" s="47" t="s">
        <v>117</v>
      </c>
      <c r="AT975" s="86">
        <v>8082.0637876930195</v>
      </c>
      <c r="AU975" s="47" t="s">
        <v>117</v>
      </c>
    </row>
    <row r="976" spans="10:47" x14ac:dyDescent="0.35">
      <c r="J976" s="86">
        <v>7268.3295998009244</v>
      </c>
      <c r="K976" s="47" t="s">
        <v>117</v>
      </c>
      <c r="AC976" s="86">
        <v>6930.4934003208964</v>
      </c>
      <c r="AD976" s="47" t="s">
        <v>117</v>
      </c>
      <c r="AT976" s="86">
        <v>11642.875968279397</v>
      </c>
      <c r="AU976" s="47" t="s">
        <v>117</v>
      </c>
    </row>
    <row r="977" spans="10:47" x14ac:dyDescent="0.35">
      <c r="J977" s="86">
        <v>2562.6627104808422</v>
      </c>
      <c r="K977" s="47" t="s">
        <v>117</v>
      </c>
      <c r="AC977" s="86">
        <v>2118.9345603728052</v>
      </c>
      <c r="AD977" s="47" t="s">
        <v>117</v>
      </c>
      <c r="AT977" s="86">
        <v>6973.5698941420123</v>
      </c>
      <c r="AU977" s="47" t="s">
        <v>117</v>
      </c>
    </row>
    <row r="978" spans="10:47" x14ac:dyDescent="0.35">
      <c r="J978" s="86">
        <v>4589.8588636482727</v>
      </c>
      <c r="K978" s="47" t="s">
        <v>117</v>
      </c>
      <c r="AC978" s="86">
        <v>947.55140903877259</v>
      </c>
      <c r="AD978" s="47" t="s">
        <v>117</v>
      </c>
      <c r="AT978" s="86">
        <v>6308.3307107169494</v>
      </c>
      <c r="AU978" s="47" t="s">
        <v>117</v>
      </c>
    </row>
    <row r="979" spans="10:47" x14ac:dyDescent="0.35">
      <c r="J979" s="86">
        <v>2783.2091769905742</v>
      </c>
      <c r="K979" s="47" t="s">
        <v>117</v>
      </c>
      <c r="AC979" s="86">
        <v>6825.6822011000713</v>
      </c>
      <c r="AD979" s="47" t="s">
        <v>117</v>
      </c>
      <c r="AT979" s="86">
        <v>1169.0574256048485</v>
      </c>
      <c r="AU979" s="47" t="s">
        <v>117</v>
      </c>
    </row>
    <row r="980" spans="10:47" x14ac:dyDescent="0.35">
      <c r="J980" s="86">
        <v>7407.4029667824498</v>
      </c>
      <c r="K980" s="47" t="s">
        <v>117</v>
      </c>
      <c r="AC980" s="86">
        <v>595.73121243785499</v>
      </c>
      <c r="AD980" s="47" t="s">
        <v>117</v>
      </c>
      <c r="AT980" s="86">
        <v>7921.8588930003907</v>
      </c>
      <c r="AU980" s="47" t="s">
        <v>117</v>
      </c>
    </row>
    <row r="981" spans="10:47" x14ac:dyDescent="0.35">
      <c r="J981" s="86">
        <v>5456.7542060300948</v>
      </c>
      <c r="K981" s="47" t="s">
        <v>117</v>
      </c>
      <c r="AC981" s="86">
        <v>3360.8716728729205</v>
      </c>
      <c r="AD981" s="47" t="s">
        <v>117</v>
      </c>
      <c r="AT981" s="86">
        <v>6412.0813957337223</v>
      </c>
      <c r="AU981" s="47" t="s">
        <v>117</v>
      </c>
    </row>
    <row r="982" spans="10:47" x14ac:dyDescent="0.35">
      <c r="J982" s="86">
        <v>6010.5681065747885</v>
      </c>
      <c r="K982" s="47" t="s">
        <v>117</v>
      </c>
      <c r="AC982" s="86">
        <v>6231.6827044727224</v>
      </c>
      <c r="AD982" s="47" t="s">
        <v>117</v>
      </c>
      <c r="AT982" s="86">
        <v>9598.99431823952</v>
      </c>
      <c r="AU982" s="47" t="s">
        <v>117</v>
      </c>
    </row>
    <row r="983" spans="10:47" x14ac:dyDescent="0.35">
      <c r="J983" s="86">
        <v>5309.5070051752673</v>
      </c>
      <c r="K983" s="47" t="s">
        <v>117</v>
      </c>
      <c r="AC983" s="86">
        <v>7854.6346529462944</v>
      </c>
      <c r="AD983" s="47" t="s">
        <v>117</v>
      </c>
      <c r="AT983" s="86">
        <v>7100.7318836851573</v>
      </c>
      <c r="AU983" s="47" t="s">
        <v>117</v>
      </c>
    </row>
    <row r="984" spans="10:47" x14ac:dyDescent="0.35">
      <c r="J984" s="86">
        <v>840.80067135193576</v>
      </c>
      <c r="K984" s="47" t="s">
        <v>117</v>
      </c>
      <c r="AC984" s="86">
        <v>4823.9356990212455</v>
      </c>
      <c r="AD984" s="47" t="s">
        <v>117</v>
      </c>
      <c r="AT984" s="86">
        <v>11209.401152880377</v>
      </c>
      <c r="AU984" s="47" t="s">
        <v>117</v>
      </c>
    </row>
    <row r="985" spans="10:47" x14ac:dyDescent="0.35">
      <c r="J985" s="86">
        <v>2104.9324074485621</v>
      </c>
      <c r="K985" s="47" t="s">
        <v>117</v>
      </c>
      <c r="AC985" s="86">
        <v>101.78217796741319</v>
      </c>
      <c r="AD985" s="47" t="s">
        <v>117</v>
      </c>
      <c r="AT985" s="86">
        <v>14333.445469030266</v>
      </c>
      <c r="AU985" s="47" t="s">
        <v>117</v>
      </c>
    </row>
    <row r="986" spans="10:47" x14ac:dyDescent="0.35">
      <c r="J986" s="86">
        <v>627.3149880864421</v>
      </c>
      <c r="K986" s="47" t="s">
        <v>117</v>
      </c>
      <c r="AC986" s="86">
        <v>3377.4183977151679</v>
      </c>
      <c r="AD986" s="47" t="s">
        <v>117</v>
      </c>
      <c r="AT986" s="86">
        <v>12231.54580437332</v>
      </c>
      <c r="AU986" s="47" t="s">
        <v>117</v>
      </c>
    </row>
    <row r="987" spans="10:47" x14ac:dyDescent="0.35">
      <c r="J987" s="86">
        <v>2474.5907004951578</v>
      </c>
      <c r="K987" s="47" t="s">
        <v>117</v>
      </c>
      <c r="AC987" s="86">
        <v>4095.5726740367641</v>
      </c>
      <c r="AD987" s="47" t="s">
        <v>117</v>
      </c>
      <c r="AT987" s="86">
        <v>13350.457022513972</v>
      </c>
      <c r="AU987" s="47" t="s">
        <v>117</v>
      </c>
    </row>
    <row r="988" spans="10:47" x14ac:dyDescent="0.35">
      <c r="J988" s="86">
        <v>2698.2701653560089</v>
      </c>
      <c r="K988" s="47" t="s">
        <v>117</v>
      </c>
      <c r="AC988" s="86">
        <v>5310.4839593215293</v>
      </c>
      <c r="AD988" s="47" t="s">
        <v>117</v>
      </c>
      <c r="AT988" s="86">
        <v>1094.291673422219</v>
      </c>
      <c r="AU988" s="47" t="s">
        <v>117</v>
      </c>
    </row>
    <row r="989" spans="10:47" x14ac:dyDescent="0.35">
      <c r="J989" s="86">
        <v>1120.4885568256336</v>
      </c>
      <c r="K989" s="47" t="s">
        <v>117</v>
      </c>
      <c r="AC989" s="86">
        <v>2850.2462126853179</v>
      </c>
      <c r="AD989" s="47" t="s">
        <v>117</v>
      </c>
      <c r="AT989" s="86">
        <v>2439.1674707082516</v>
      </c>
      <c r="AU989" s="47" t="s">
        <v>117</v>
      </c>
    </row>
    <row r="990" spans="10:47" x14ac:dyDescent="0.35">
      <c r="J990" s="86">
        <v>2450.5213353523854</v>
      </c>
      <c r="K990" s="47" t="s">
        <v>117</v>
      </c>
      <c r="AC990" s="86">
        <v>8140.2082882967188</v>
      </c>
      <c r="AD990" s="47" t="s">
        <v>117</v>
      </c>
      <c r="AT990" s="86">
        <v>12973.383298243436</v>
      </c>
      <c r="AU990" s="47" t="s">
        <v>117</v>
      </c>
    </row>
    <row r="991" spans="10:47" x14ac:dyDescent="0.35">
      <c r="J991" s="86">
        <v>3989.7594217421497</v>
      </c>
      <c r="K991" s="47" t="s">
        <v>117</v>
      </c>
      <c r="AC991" s="86">
        <v>1448.4777680910756</v>
      </c>
      <c r="AD991" s="47" t="s">
        <v>117</v>
      </c>
      <c r="AT991" s="86">
        <v>5731.967228802403</v>
      </c>
      <c r="AU991" s="47" t="s">
        <v>117</v>
      </c>
    </row>
    <row r="992" spans="10:47" x14ac:dyDescent="0.35">
      <c r="J992" s="86">
        <v>1717.2114717375871</v>
      </c>
      <c r="K992" s="47" t="s">
        <v>117</v>
      </c>
      <c r="AC992" s="86">
        <v>8678.2016501475064</v>
      </c>
      <c r="AD992" s="47" t="s">
        <v>117</v>
      </c>
      <c r="AT992" s="86">
        <v>9405.3332065781615</v>
      </c>
      <c r="AU992" s="47" t="s">
        <v>117</v>
      </c>
    </row>
    <row r="993" spans="10:47" x14ac:dyDescent="0.35">
      <c r="J993" s="86">
        <v>2323.1251609381625</v>
      </c>
      <c r="K993" s="47" t="s">
        <v>117</v>
      </c>
      <c r="AC993" s="86">
        <v>5913.7080489990594</v>
      </c>
      <c r="AD993" s="47" t="s">
        <v>117</v>
      </c>
      <c r="AT993" s="86">
        <v>13772.968887981289</v>
      </c>
      <c r="AU993" s="47" t="s">
        <v>117</v>
      </c>
    </row>
    <row r="994" spans="10:47" x14ac:dyDescent="0.35">
      <c r="J994" s="86">
        <v>2914.5860976062554</v>
      </c>
      <c r="K994" s="47" t="s">
        <v>117</v>
      </c>
      <c r="AC994" s="86">
        <v>5877.6532685409693</v>
      </c>
      <c r="AD994" s="47" t="s">
        <v>117</v>
      </c>
      <c r="AT994" s="86">
        <v>10610.965572862751</v>
      </c>
      <c r="AU994" s="47" t="s">
        <v>117</v>
      </c>
    </row>
    <row r="995" spans="10:47" x14ac:dyDescent="0.35">
      <c r="J995" s="86">
        <v>3357.1542075546536</v>
      </c>
      <c r="K995" s="47" t="s">
        <v>117</v>
      </c>
      <c r="AC995" s="86">
        <v>1244.1278139222968</v>
      </c>
      <c r="AD995" s="47" t="s">
        <v>117</v>
      </c>
      <c r="AT995" s="86">
        <v>2603.5792937966185</v>
      </c>
      <c r="AU995" s="47" t="s">
        <v>117</v>
      </c>
    </row>
    <row r="996" spans="10:47" x14ac:dyDescent="0.35">
      <c r="J996" s="86">
        <v>6821.7524203746443</v>
      </c>
      <c r="K996" s="47" t="s">
        <v>117</v>
      </c>
      <c r="AC996" s="86">
        <v>9670.2769307771414</v>
      </c>
      <c r="AD996" s="47" t="s">
        <v>117</v>
      </c>
      <c r="AT996" s="86">
        <v>3664.5277653600779</v>
      </c>
      <c r="AU996" s="47" t="s">
        <v>117</v>
      </c>
    </row>
    <row r="997" spans="10:47" x14ac:dyDescent="0.35">
      <c r="J997" s="86">
        <v>7057.5533597118756</v>
      </c>
      <c r="K997" s="47" t="s">
        <v>117</v>
      </c>
      <c r="AC997" s="86">
        <v>3202.3332421365944</v>
      </c>
      <c r="AD997" s="47" t="s">
        <v>117</v>
      </c>
      <c r="AT997" s="86">
        <v>8137.2454682355383</v>
      </c>
      <c r="AU997" s="47" t="s">
        <v>117</v>
      </c>
    </row>
    <row r="998" spans="10:47" x14ac:dyDescent="0.35">
      <c r="J998" s="86">
        <v>2629.6958153942942</v>
      </c>
      <c r="K998" s="47" t="s">
        <v>117</v>
      </c>
      <c r="AC998" s="86">
        <v>1129.119725058699</v>
      </c>
      <c r="AD998" s="47" t="s">
        <v>117</v>
      </c>
      <c r="AT998" s="86">
        <v>4345.1380788325368</v>
      </c>
      <c r="AU998" s="47" t="s">
        <v>117</v>
      </c>
    </row>
    <row r="999" spans="10:47" x14ac:dyDescent="0.35">
      <c r="J999" s="86">
        <v>805.26035415299566</v>
      </c>
      <c r="K999" s="47" t="s">
        <v>117</v>
      </c>
      <c r="AC999" s="86">
        <v>6103.5196120938381</v>
      </c>
      <c r="AD999" s="47" t="s">
        <v>117</v>
      </c>
      <c r="AT999" s="86">
        <v>6435.0670270730971</v>
      </c>
      <c r="AU999" s="47" t="s">
        <v>117</v>
      </c>
    </row>
    <row r="1000" spans="10:47" x14ac:dyDescent="0.35">
      <c r="J1000" s="86">
        <v>1530.1261295092665</v>
      </c>
      <c r="K1000" s="47" t="s">
        <v>117</v>
      </c>
      <c r="AC1000" s="86">
        <v>2859.101978180177</v>
      </c>
      <c r="AD1000" s="47" t="s">
        <v>117</v>
      </c>
      <c r="AT1000" s="86">
        <v>12026.109125988654</v>
      </c>
      <c r="AU1000" s="47" t="s">
        <v>117</v>
      </c>
    </row>
    <row r="1001" spans="10:47" x14ac:dyDescent="0.35">
      <c r="J1001" s="86">
        <v>3664.4353098700922</v>
      </c>
      <c r="K1001" s="47" t="s">
        <v>117</v>
      </c>
      <c r="AC1001" s="86">
        <v>2518.5960245824344</v>
      </c>
      <c r="AD1001" s="47" t="s">
        <v>117</v>
      </c>
      <c r="AT1001" s="86">
        <v>5656.7729181846289</v>
      </c>
      <c r="AU1001" s="47" t="s">
        <v>117</v>
      </c>
    </row>
    <row r="1002" spans="10:47" x14ac:dyDescent="0.35">
      <c r="J1002" s="86">
        <v>8651.8462709065498</v>
      </c>
      <c r="K1002" s="47" t="s">
        <v>118</v>
      </c>
      <c r="AC1002" s="86">
        <v>3365.2117760770871</v>
      </c>
      <c r="AD1002" s="47" t="s">
        <v>117</v>
      </c>
      <c r="AT1002" s="86">
        <v>6723.8592237844377</v>
      </c>
      <c r="AU1002" s="47" t="s">
        <v>117</v>
      </c>
    </row>
    <row r="1003" spans="10:47" x14ac:dyDescent="0.35">
      <c r="J1003" s="86">
        <v>6868.5533836567629</v>
      </c>
      <c r="K1003" s="47" t="s">
        <v>117</v>
      </c>
      <c r="AC1003" s="86">
        <v>4445.3079986491102</v>
      </c>
      <c r="AD1003" s="47" t="s">
        <v>117</v>
      </c>
      <c r="AT1003" s="86">
        <v>3467.14208212013</v>
      </c>
      <c r="AU1003" s="47" t="s">
        <v>117</v>
      </c>
    </row>
  </sheetData>
  <sortState xmlns:xlrd2="http://schemas.microsoft.com/office/spreadsheetml/2017/richdata2" ref="AZ6:AZ20">
    <sortCondition ref="AZ6"/>
  </sortState>
  <mergeCells count="2">
    <mergeCell ref="D12:D13"/>
    <mergeCell ref="E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9D60-FD0B-4AED-A461-C7FD2FFC3682}">
  <dimension ref="A1"/>
  <sheetViews>
    <sheetView zoomScale="85" workbookViewId="0">
      <selection activeCell="U8" sqref="U8"/>
    </sheetView>
  </sheetViews>
  <sheetFormatPr defaultRowHeight="14.5" x14ac:dyDescent="0.35"/>
  <cols>
    <col min="2" max="2" width="10.363281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8DC6-52C8-4406-852B-8D72E5DD9F51}">
  <dimension ref="C2:AF14"/>
  <sheetViews>
    <sheetView zoomScale="98" workbookViewId="0">
      <selection activeCell="AA17" sqref="AA17"/>
    </sheetView>
  </sheetViews>
  <sheetFormatPr defaultRowHeight="14.5" x14ac:dyDescent="0.35"/>
  <cols>
    <col min="3" max="3" width="23.81640625" bestFit="1" customWidth="1"/>
    <col min="4" max="4" width="14.81640625" bestFit="1" customWidth="1"/>
    <col min="5" max="5" width="12.1796875" bestFit="1" customWidth="1"/>
    <col min="6" max="7" width="14.6328125" bestFit="1" customWidth="1"/>
    <col min="8" max="8" width="12.36328125" bestFit="1" customWidth="1"/>
    <col min="9" max="9" width="13.54296875" bestFit="1" customWidth="1"/>
    <col min="12" max="12" width="23.81640625" bestFit="1" customWidth="1"/>
    <col min="13" max="13" width="11.90625" bestFit="1" customWidth="1"/>
    <col min="14" max="14" width="11.81640625" bestFit="1" customWidth="1"/>
    <col min="15" max="16" width="14.6328125" bestFit="1" customWidth="1"/>
    <col min="17" max="17" width="12.36328125" bestFit="1" customWidth="1"/>
    <col min="18" max="18" width="13.54296875" bestFit="1" customWidth="1"/>
    <col min="19" max="19" width="6.81640625" bestFit="1" customWidth="1"/>
    <col min="21" max="21" width="23.81640625" bestFit="1" customWidth="1"/>
    <col min="22" max="22" width="11.90625" bestFit="1" customWidth="1"/>
    <col min="23" max="23" width="11.26953125" bestFit="1" customWidth="1"/>
    <col min="24" max="25" width="14.6328125" bestFit="1" customWidth="1"/>
    <col min="26" max="26" width="12.36328125" bestFit="1" customWidth="1"/>
    <col min="27" max="27" width="13.54296875" bestFit="1" customWidth="1"/>
    <col min="28" max="28" width="14.6328125" bestFit="1" customWidth="1"/>
    <col min="29" max="31" width="14.6328125" customWidth="1"/>
    <col min="32" max="32" width="6.81640625" bestFit="1" customWidth="1"/>
  </cols>
  <sheetData>
    <row r="2" spans="3:32" x14ac:dyDescent="0.35">
      <c r="D2" s="27" t="s">
        <v>115</v>
      </c>
      <c r="L2" s="27" t="s">
        <v>129</v>
      </c>
      <c r="U2" s="27" t="s">
        <v>131</v>
      </c>
    </row>
    <row r="4" spans="3:32" ht="18.5" x14ac:dyDescent="0.45">
      <c r="C4" s="98"/>
      <c r="D4" s="88" t="s">
        <v>107</v>
      </c>
      <c r="E4" s="88" t="s">
        <v>108</v>
      </c>
      <c r="F4" s="89" t="s">
        <v>109</v>
      </c>
      <c r="G4" s="89" t="s">
        <v>110</v>
      </c>
      <c r="H4" s="89" t="s">
        <v>111</v>
      </c>
      <c r="I4" s="89" t="s">
        <v>112</v>
      </c>
      <c r="J4" s="89" t="s">
        <v>125</v>
      </c>
      <c r="L4" s="98"/>
      <c r="M4" s="88" t="s">
        <v>107</v>
      </c>
      <c r="N4" s="88" t="s">
        <v>108</v>
      </c>
      <c r="O4" s="89" t="s">
        <v>109</v>
      </c>
      <c r="P4" s="89" t="s">
        <v>110</v>
      </c>
      <c r="Q4" s="89" t="s">
        <v>111</v>
      </c>
      <c r="R4" s="89" t="s">
        <v>112</v>
      </c>
      <c r="S4" s="89" t="s">
        <v>125</v>
      </c>
      <c r="U4" s="98"/>
      <c r="V4" s="88" t="s">
        <v>107</v>
      </c>
      <c r="W4" s="88" t="s">
        <v>108</v>
      </c>
      <c r="X4" s="89" t="s">
        <v>109</v>
      </c>
      <c r="Y4" s="89" t="s">
        <v>110</v>
      </c>
      <c r="Z4" s="89" t="s">
        <v>111</v>
      </c>
      <c r="AA4" s="89" t="s">
        <v>112</v>
      </c>
      <c r="AB4" s="89" t="s">
        <v>185</v>
      </c>
      <c r="AC4" s="89" t="s">
        <v>186</v>
      </c>
      <c r="AD4" s="89" t="s">
        <v>187</v>
      </c>
      <c r="AE4" s="89" t="s">
        <v>188</v>
      </c>
      <c r="AF4" s="89" t="s">
        <v>125</v>
      </c>
    </row>
    <row r="5" spans="3:32" ht="15.5" x14ac:dyDescent="0.35">
      <c r="C5" s="99" t="s">
        <v>106</v>
      </c>
      <c r="D5" s="77">
        <f>COUNTIF('Output summary'!J4:J1003,"&lt;0")/1000</f>
        <v>2.5999999999999999E-2</v>
      </c>
      <c r="E5" s="77">
        <f>COUNTIFS('Output summary'!$J$4:$J$1003,"&gt;0",'Output summary'!$J$4:$J$1003,"&lt;2000")/1000</f>
        <v>0.20399999999999999</v>
      </c>
      <c r="F5" s="77">
        <f>COUNTIFS('Output summary'!$J$4:$J$1003,"&gt;2000",'Output summary'!$J$4:$J$1003,"&lt;4000")/1000</f>
        <v>0.27</v>
      </c>
      <c r="G5" s="77">
        <f>COUNTIFS('Output summary'!$J$4:$J$1003,"&gt;4000",'Output summary'!$J$4:$J$1003,"&lt;6000")/1000</f>
        <v>0.27</v>
      </c>
      <c r="H5" s="77">
        <f>COUNTIFS('Output summary'!$J$4:$J$1003,"&gt;6000",'Output summary'!$J$4:$J$1003,"&lt;8000")/1000</f>
        <v>0.21</v>
      </c>
      <c r="I5" s="105">
        <f>COUNTIF('Output summary'!J4:J1003,"&gt;8000")/1000</f>
        <v>0.02</v>
      </c>
      <c r="J5" s="101">
        <f>SUM(D5:I5)</f>
        <v>1</v>
      </c>
      <c r="L5" s="99" t="s">
        <v>106</v>
      </c>
      <c r="M5" s="77">
        <f>COUNTIF('Output summary'!AC4:AC1003,"&lt;0")/1000</f>
        <v>2.5000000000000001E-2</v>
      </c>
      <c r="N5" s="77">
        <f>COUNTIFS('Output summary'!$AC$4:$AC$1003,"&gt;0",'Output summary'!$AC$4:$AC$1003,"&lt;2000")/1000</f>
        <v>0.14599999999999999</v>
      </c>
      <c r="O5" s="77">
        <f>COUNTIFS('Output summary'!$AC$4:$AC$1003,"&gt;2000",'Output summary'!$AC$4:$AC$1003,"&lt;4000")/1000</f>
        <v>0.24099999999999999</v>
      </c>
      <c r="P5" s="77">
        <f>COUNTIFS('Output summary'!$AC$4:$AC$1003,"&gt;4000",'Output summary'!$AC$4:$AC$1003,"&lt;6000")/1000</f>
        <v>0.252</v>
      </c>
      <c r="Q5" s="77">
        <f>COUNTIFS('Output summary'!$AC$4:$AC$1003,"&gt;6000",'Output summary'!$AC$4:$AC$1003,"&lt;8000")/1000</f>
        <v>0.224</v>
      </c>
      <c r="R5" s="104">
        <f>COUNTIF('Output summary'!AC4:AC1003,"&gt;8000")/1000</f>
        <v>0.112</v>
      </c>
      <c r="S5" s="101">
        <f>SUM(M5:R5)</f>
        <v>0.99999999999999989</v>
      </c>
      <c r="U5" s="99" t="s">
        <v>106</v>
      </c>
      <c r="V5" s="77">
        <f>COUNTIF('Output summary'!$AT$4:$AT$1003,"&lt;0")/1000</f>
        <v>8.9999999999999993E-3</v>
      </c>
      <c r="W5" s="77">
        <f>COUNTIFS('Output summary'!$AT$4:$AT$1003,"&gt;0",'Output summary'!$AT$4:$AT$1003,"&lt;2000")/1000</f>
        <v>5.2999999999999999E-2</v>
      </c>
      <c r="X5" s="77">
        <f>COUNTIFS('Output summary'!$AT$4:$AT$1003,"&gt;2000",'Output summary'!$AT$4:$AT$1003,"&lt;4000")/1000</f>
        <v>0.13700000000000001</v>
      </c>
      <c r="Y5" s="77">
        <f>COUNTIFS('Output summary'!$AT$4:$AT$1003,"&gt;4000",'Output summary'!$AT$4:$AT$1003,"&lt;6000")/1000</f>
        <v>0.14099999999999999</v>
      </c>
      <c r="Z5" s="77">
        <f>COUNTIFS('Output summary'!$AT$4:$AT$1003,"&gt;6000",'Output summary'!$AT$4:$AT$1003,"&lt;8000")/1000</f>
        <v>0.17100000000000001</v>
      </c>
      <c r="AA5" s="104">
        <f>COUNTIFS('Output summary'!$AT$4:$AT$1003,"&gt;8000",'Output summary'!$AT$4:$AT$1003,"&lt;10000")/1000</f>
        <v>0.14799999999999999</v>
      </c>
      <c r="AB5" s="104">
        <f>COUNTIFS('Output summary'!$AT$4:$AT$1003,"&gt;10000",'Output summary'!$AT$4:$AT$1003,"&lt;12000")/1000</f>
        <v>0.17599999999999999</v>
      </c>
      <c r="AC5" s="104">
        <f>COUNTIFS('Output summary'!$AT$4:$AT$1003,"&gt;12000",'Output summary'!$AT$4:$AT$1003,"&lt;14000")/1000</f>
        <v>0.10199999999999999</v>
      </c>
      <c r="AD5" s="104">
        <f>COUNTIFS('Output summary'!$AT$4:$AT$1003,"&gt;14000",'Output summary'!$AT$4:$AT$1003,"&lt;16000")/1000</f>
        <v>6.0999999999999999E-2</v>
      </c>
      <c r="AE5" s="104">
        <f>COUNTIFS('Output summary'!$AT$4:$AT$1003,"&gt;16000",'Output summary'!$AT$4:$AT$1003,"&lt;18000")/1000</f>
        <v>2E-3</v>
      </c>
      <c r="AF5" s="101">
        <f>SUM(V5:AE5)</f>
        <v>1</v>
      </c>
    </row>
    <row r="6" spans="3:32" ht="15.5" x14ac:dyDescent="0.35">
      <c r="C6" s="100" t="s">
        <v>113</v>
      </c>
      <c r="D6" s="90">
        <f>_xlfn.MAXIFS('Simulated data sheet'!D6:D1005,'Output summary'!$J$4:$J$1003,"&lt;0")</f>
        <v>14</v>
      </c>
      <c r="E6" s="90">
        <f>_xlfn.MAXIFS('Simulated data sheet'!$D$6:$D$1005,'Output summary'!$J$4:$J$1003,"&gt;0",'Output summary'!J4:J1003,"&lt;2000")</f>
        <v>22</v>
      </c>
      <c r="F6" s="90">
        <f>_xlfn.MAXIFS('Simulated data sheet'!$D$6:$D$1005,'Output summary'!$J$4:$J$1003,"&gt;2000",'Output summary'!J4:J1003,"&lt;4000")</f>
        <v>26</v>
      </c>
      <c r="G6" s="90">
        <f>_xlfn.MAXIFS('Simulated data sheet'!$D$6:$D$1005,'Output summary'!$J$4:$J$1003,"&gt;4000",'Output summary'!J4:J1003,"&lt;6000")</f>
        <v>26</v>
      </c>
      <c r="H6" s="91">
        <f>_xlfn.MAXIFS('Simulated data sheet'!$D$6:$D$1005,'Output summary'!$J$4:$J$1003,"&gt;6000",'Output summary'!J4:J1003,"&lt;8000")</f>
        <v>26</v>
      </c>
      <c r="I6" s="92">
        <f>_xlfn.MAXIFS('Simulated data sheet'!$D$6:$D$1005,'Output summary'!$J$4:$J$1003,"&gt;8000")</f>
        <v>26</v>
      </c>
      <c r="J6" s="47"/>
      <c r="L6" s="100" t="s">
        <v>113</v>
      </c>
      <c r="M6" s="90">
        <f>_xlfn.MAXIFS('Simulated data sheet'!Q6:Q1005,'Output summary'!$AC$4:$AC$1003,"&lt;0")</f>
        <v>15</v>
      </c>
      <c r="N6" s="90">
        <f>_xlfn.MAXIFS('Simulated data sheet'!$Q$6:$Q$1005,'Output summary'!$AC$4:$AC$1003,"&gt;0",'Output summary'!$AC$4:$AC$1003,"&lt;2000")</f>
        <v>21</v>
      </c>
      <c r="O6" s="90">
        <f>_xlfn.MAXIFS('Simulated data sheet'!$Q$6:$Q$1005,'Output summary'!$AC$4:$AC$1003,"&gt;2000",'Output summary'!$AC$4:$AC$1003,"&lt;4000")</f>
        <v>24</v>
      </c>
      <c r="P6" s="90">
        <f>_xlfn.MAXIFS('Simulated data sheet'!$Q$6:$Q$1005,'Output summary'!$AC$4:$AC$1003,"&gt;4000",'Output summary'!$AC$4:$AC$1003,"&lt;6000")</f>
        <v>26</v>
      </c>
      <c r="Q6" s="91">
        <f>_xlfn.MAXIFS('Simulated data sheet'!$Q$6:$Q$1005,'Output summary'!$AC$4:$AC$1003,"&gt;6000",'Output summary'!$AC$4:$AC$1003,"&lt;8000")</f>
        <v>26</v>
      </c>
      <c r="R6" s="92">
        <f>_xlfn.MAXIFS('Simulated data sheet'!$Q$6:$Q$1005,'Output summary'!$AC$4:$AC$1003,"&gt;8000")</f>
        <v>26</v>
      </c>
      <c r="S6" s="47"/>
      <c r="U6" s="100" t="s">
        <v>113</v>
      </c>
      <c r="V6" s="90">
        <f>_xlfn.MAXIFS('Simulated data sheet'!$AD$6:$AD$1005,'Output summary'!$AT$4:$AT$1003,"&lt;0")</f>
        <v>11</v>
      </c>
      <c r="W6" s="90">
        <f>_xlfn.MAXIFS('Simulated data sheet'!$AD$6:$AD$1005,'Output summary'!$AT$4:$AT$1003,"&gt;0",'Output summary'!$AT$4:$AT$1003,"&lt;2000")</f>
        <v>17</v>
      </c>
      <c r="X6" s="90">
        <f>_xlfn.MAXIFS('Simulated data sheet'!$AD$6:$AD$1005,'Output summary'!$AT$4:$AT$1003,"&gt;2000",'Output summary'!$AT$4:$AT$1003,"&lt;4000")</f>
        <v>20</v>
      </c>
      <c r="Y6" s="90">
        <f>_xlfn.MAXIFS('Simulated data sheet'!$AD$6:$AD$1005,'Output summary'!$AT$4:$AT$1003,"&gt;4000",'Output summary'!$AT$4:$AT$1003,"&lt;6000")</f>
        <v>24</v>
      </c>
      <c r="Z6" s="91">
        <f>_xlfn.MAXIFS('Simulated data sheet'!$AD$6:$AD$1005,'Output summary'!$AT$4:$AT$1003,"&gt;6000",'Output summary'!$AT$4:$AT$1003,"&lt;8000")</f>
        <v>24</v>
      </c>
      <c r="AA6" s="92">
        <f>_xlfn.MAXIFS('Simulated data sheet'!$AD$6:$AD$1005,'Output summary'!$AT$4:$AT$1003,"&gt;8000",'Output summary'!$AT$4:$AT$1003,"&lt;10000")</f>
        <v>26</v>
      </c>
      <c r="AB6" s="92">
        <f>_xlfn.MAXIFS('Simulated data sheet'!$AD$6:$AD$1005,'Output summary'!$AT$4:$AT$1003,"&gt;10000",'Output summary'!$AT$4:$AT$1003,"&lt;12000")</f>
        <v>26</v>
      </c>
      <c r="AC6" s="92">
        <f>_xlfn.MAXIFS('Simulated data sheet'!$AD$6:$AD$1005,'Output summary'!$AT$4:$AT$1003,"&gt;12000",'Output summary'!$AT$4:$AT$1003,"&lt;14000")</f>
        <v>26</v>
      </c>
      <c r="AD6" s="92">
        <f>_xlfn.MAXIFS('Simulated data sheet'!$AD$6:$AD$1005,'Output summary'!$AT$4:$AT$1003,"&gt;14000",'Output summary'!$AT$4:$AT$1003,"&lt;16000")</f>
        <v>26</v>
      </c>
      <c r="AE6" s="92">
        <f>_xlfn.MAXIFS('Simulated data sheet'!$AD$6:$AD$1005,'Output summary'!$AT$4:$AT$1003,"&gt;16000",'Output summary'!$AT$4:$AT$1003,"&lt;18000")</f>
        <v>26</v>
      </c>
      <c r="AF6" s="47"/>
    </row>
    <row r="7" spans="3:32" x14ac:dyDescent="0.35">
      <c r="C7" s="97" t="s">
        <v>114</v>
      </c>
      <c r="D7" s="83">
        <f>_xlfn.MAXIFS('Simulated data sheet'!$F$6:$F$1005,'Output summary'!J4:J1003,"&lt;0")</f>
        <v>4</v>
      </c>
      <c r="E7" s="83">
        <f>_xlfn.MAXIFS('Simulated data sheet'!$F$6:$F$1005,'Output summary'!$J$4:$J$1003,"&gt;0",'Output summary'!$J$4:$J$1003,"&lt;2000")</f>
        <v>15</v>
      </c>
      <c r="F7" s="83">
        <f>_xlfn.MAXIFS('Simulated data sheet'!$F$6:$F$1005,'Output summary'!$J$4:$J$1003,"&gt;2000",'Output summary'!$J$4:$J$1003,"&lt;4000")</f>
        <v>27</v>
      </c>
      <c r="G7" s="83">
        <f>_xlfn.MAXIFS('Simulated data sheet'!$F$6:$F$1005,'Output summary'!$J$4:$J$1003,"&gt;4000",'Output summary'!$J$4:$J$1003,"&lt;6000")</f>
        <v>34</v>
      </c>
      <c r="H7" s="83">
        <f>_xlfn.MAXIFS('Simulated data sheet'!$F$6:$F$1005,'Output summary'!$J$4:$J$1003,"&gt;6000",'Output summary'!$J$4:$J$1003,"&lt;8000")</f>
        <v>35</v>
      </c>
      <c r="I7" s="83">
        <f>_xlfn.MAXIFS('Simulated data sheet'!$F$6:$F$1005,'Output summary'!$J$4:$J$1003,"&gt;8000")</f>
        <v>35</v>
      </c>
      <c r="J7" s="47"/>
      <c r="L7" s="97" t="s">
        <v>114</v>
      </c>
      <c r="M7" s="83">
        <f>_xlfn.MAXIFS('Simulated data sheet'!S6:S1005,'Output summary'!$AC$4:$AC$1003,"&lt;0")</f>
        <v>5</v>
      </c>
      <c r="N7" s="83">
        <f>_xlfn.MAXIFS('Simulated data sheet'!$S$6:$S$1005,'Output summary'!$AC$4:$AC$1003,"&gt;0",'Output summary'!$AC$4:$AC$1003,"&lt;2000")</f>
        <v>18</v>
      </c>
      <c r="O7" s="83">
        <f>_xlfn.MAXIFS('Simulated data sheet'!$S$6:$S$1005,'Output summary'!$AC$4:$AC$1003,"&gt;2000",'Output summary'!$AC$4:$AC$1003,"&lt;4000")</f>
        <v>23</v>
      </c>
      <c r="P7" s="83">
        <f>_xlfn.MAXIFS('Simulated data sheet'!$S$6:$S$1005,'Output summary'!$AC$4:$AC$1003,"&gt;4000",'Output summary'!$AC$4:$AC$1003,"&lt;6000")</f>
        <v>30</v>
      </c>
      <c r="Q7" s="83">
        <f>_xlfn.MAXIFS('Simulated data sheet'!$S$6:$S$1005,'Output summary'!$AC$4:$AC$1003,"&gt;6000",'Output summary'!$AC$4:$AC$1003,"&lt;8000")</f>
        <v>35</v>
      </c>
      <c r="R7" s="83">
        <f>_xlfn.MAXIFS('Simulated data sheet'!$S$6:$S$1005,'Output summary'!$AC$4:$AC$1003,"&gt;8000")</f>
        <v>35</v>
      </c>
      <c r="S7" s="47"/>
      <c r="U7" s="97" t="s">
        <v>114</v>
      </c>
      <c r="V7" s="83">
        <f>_xlfn.MAXIFS('Simulated data sheet'!$AF$6:$AF$1005,'Output summary'!$AT$4:$AT$1003,"&lt;0")</f>
        <v>4</v>
      </c>
      <c r="W7" s="83">
        <f>_xlfn.MAXIFS('Simulated data sheet'!$AF$6:$AF$1005,'Output summary'!$AT$4:$AT$1003,"&gt;0",'Output summary'!$AT$4:$AT$1003,"&lt;2000")</f>
        <v>10</v>
      </c>
      <c r="X7" s="83">
        <f>_xlfn.MAXIFS('Simulated data sheet'!$AF$6:$AF$1005,'Output summary'!$AT$4:$AT$1003,"&gt;2000",'Output summary'!$AT$4:$AT$1003,"&lt;4000")</f>
        <v>14</v>
      </c>
      <c r="Y7" s="83">
        <f>_xlfn.MAXIFS('Simulated data sheet'!$AF$6:$AF$1005,'Output summary'!$AT$4:$AT$1003,"&gt;4000",'Output summary'!$AT$4:$AT$1003,"&lt;6000")</f>
        <v>19</v>
      </c>
      <c r="Z7" s="83">
        <f>_xlfn.MAXIFS('Simulated data sheet'!$AF$6:$AF$1005,'Output summary'!$AT$4:$AT$1003,"&gt;6000",'Output summary'!$AT$4:$AT$1003,"&lt;8000")</f>
        <v>26</v>
      </c>
      <c r="AA7" s="83">
        <f>_xlfn.MAXIFS('Simulated data sheet'!$AF$6:$AF$1005,'Output summary'!$AT$4:$AT$1003,"&gt;8000",'Output summary'!$AT$4:$AT$1003,"&lt;10000")</f>
        <v>30</v>
      </c>
      <c r="AB7" s="83">
        <f>_xlfn.MAXIFS('Simulated data sheet'!$AF$6:$AF$1005,'Output summary'!$AT$4:$AT$1003,"&gt;10000",'Output summary'!$AT$4:$AT$1003,"&lt;12000")</f>
        <v>35</v>
      </c>
      <c r="AC7" s="83">
        <f>_xlfn.MAXIFS('Simulated data sheet'!$AF$6:$AF$1005,'Output summary'!$AT$4:$AT$1003,"&gt;12000",'Output summary'!$AT$4:$AT$1003,"&lt;14000")</f>
        <v>35</v>
      </c>
      <c r="AD7" s="83">
        <f>_xlfn.MAXIFS('Simulated data sheet'!$AF$6:$AF$1005,'Output summary'!$AT$4:$AT$1003,"&gt;14000",'Output summary'!$AT$4:$AT$1003,"&lt;16000")</f>
        <v>35</v>
      </c>
      <c r="AE7" s="83">
        <f>_xlfn.MAXIFS('Simulated data sheet'!$AF$6:$AF$1005,'Output summary'!$AT$4:$AT$1003,"&gt;16000",'Output summary'!$AT$4:$AT$1003,"&lt;18000")</f>
        <v>35</v>
      </c>
      <c r="AF7" s="47"/>
    </row>
    <row r="8" spans="3:32" x14ac:dyDescent="0.35">
      <c r="C8" s="97" t="s">
        <v>132</v>
      </c>
      <c r="D8" s="83">
        <f>_xlfn.MAXIFS('Simulated data sheet'!$H$6:$H$1005,'Output summary'!J4:J1003,"&lt;0")</f>
        <v>7</v>
      </c>
      <c r="E8" s="83">
        <f>_xlfn.MAXIFS('Simulated data sheet'!$H$6:$H$1005,'Output summary'!$J$4:$J$1003,"&gt;0",'Output summary'!$J$4:$J$1003,"&lt;2000")</f>
        <v>17</v>
      </c>
      <c r="F8" s="83">
        <f>_xlfn.MAXIFS('Simulated data sheet'!$H$6:$H$1005,'Output summary'!$J$4:$J$1003,"&gt;2000",'Output summary'!$J$4:$J$1003,"&lt;4000")</f>
        <v>27</v>
      </c>
      <c r="G8" s="83">
        <f>_xlfn.MAXIFS('Simulated data sheet'!$H$6:$H$1005,'Output summary'!$J$4:$J$1003,"&gt;4000",'Output summary'!$J$4:$J$1003,"&lt;6000")</f>
        <v>37</v>
      </c>
      <c r="H8" s="83">
        <f>_xlfn.MAXIFS('Simulated data sheet'!$H$6:$H$1005,'Output summary'!$J$4:$J$1003,"&gt;6000",'Output summary'!$J$4:$J$1003,"&lt;8000")</f>
        <v>50</v>
      </c>
      <c r="I8" s="83">
        <f>_xlfn.MAXIFS('Simulated data sheet'!$H$6:$H$1005,'Output summary'!$J$4:$J$1003,"&gt;8000")</f>
        <v>50</v>
      </c>
      <c r="J8" s="47"/>
      <c r="L8" s="97" t="s">
        <v>132</v>
      </c>
      <c r="M8" s="83">
        <f>_xlfn.MAXIFS('Simulated data sheet'!U6:U1005,'Output summary'!$AC$4:$AC$1003,"&lt;0")</f>
        <v>5</v>
      </c>
      <c r="N8" s="83">
        <f>_xlfn.MAXIFS('Simulated data sheet'!U6:U1005,'Output summary'!$AC$4:$AC$1003,"&gt;0",'Output summary'!$AC$4:$AC$1003,"&lt;2000")</f>
        <v>15</v>
      </c>
      <c r="O8" s="83">
        <f>_xlfn.MAXIFS('Simulated data sheet'!U6:U1005,'Output summary'!$AC$4:$AC$1003,"&gt;2000",'Output summary'!$AC$4:$AC$1003,"&lt;4000")</f>
        <v>23</v>
      </c>
      <c r="P8" s="83">
        <f>_xlfn.MAXIFS('Simulated data sheet'!U6:U1005,'Output summary'!$AC$4:$AC$1003,"&gt;4000",'Output summary'!$AC$4:$AC$1003,"&lt;6000")</f>
        <v>32</v>
      </c>
      <c r="Q8" s="83">
        <f>_xlfn.MAXIFS('Simulated data sheet'!U6:U1005,'Output summary'!$AC$4:$AC$1003,"&gt;6000",'Output summary'!$AC$4:$AC$1003,"&lt;8000")</f>
        <v>41</v>
      </c>
      <c r="R8" s="83">
        <f>_xlfn.MAXIFS('Simulated data sheet'!U6:U1005,'Output summary'!$AC$4:$AC$1003,"&gt;8000")</f>
        <v>50</v>
      </c>
      <c r="S8" s="47"/>
      <c r="U8" s="97" t="s">
        <v>132</v>
      </c>
      <c r="V8" s="83">
        <f>_xlfn.MAXIFS('Simulated data sheet'!AH6:AH1005,'Output summary'!$AT$4:$AT$1003,"&lt;0")</f>
        <v>3</v>
      </c>
      <c r="W8" s="83">
        <f>_xlfn.MAXIFS('Simulated data sheet'!AH6:AH1005,'Output summary'!$AT$4:$AT$1003,"&gt;0",'Output summary'!$AT$4:$AT$1003,"&lt;2000")</f>
        <v>9</v>
      </c>
      <c r="X8" s="83">
        <f>_xlfn.MAXIFS('Simulated data sheet'!AH6:AH1005,'Output summary'!$AT$4:$AT$1003,"&gt;2000",'Output summary'!$AT$4:$AT$1003,"&lt;4000")</f>
        <v>15</v>
      </c>
      <c r="Y8" s="83">
        <f>_xlfn.MAXIFS('Simulated data sheet'!AH6:AH1005,'Output summary'!$AT$4:$AT$1003,"&gt;4000",'Output summary'!$AT$4:$AT$1003,"&lt;6000")</f>
        <v>21</v>
      </c>
      <c r="Z8" s="83">
        <f>_xlfn.MAXIFS('Simulated data sheet'!AH6:AH1005,'Output summary'!$AT$4:$AT$1003,"&gt;6000",'Output summary'!$AT$4:$AT$1003,"&lt;8000")</f>
        <v>27</v>
      </c>
      <c r="AA8" s="83">
        <f>_xlfn.MAXIFS('Simulated data sheet'!AH6:AH1005,'Output summary'!$AT$4:$AT$1003,"&gt;8000",'Output summary'!$AT$4:$AT$1003,"&lt;10000")</f>
        <v>32</v>
      </c>
      <c r="AB8" s="83">
        <f>_xlfn.MAXIFS('Simulated data sheet'!AH6:AH1005,'Output summary'!$AT$4:$AT$1003,"&gt;10000",'Output summary'!$AT$4:$AT$1003,"&lt;12000")</f>
        <v>38</v>
      </c>
      <c r="AC8" s="83">
        <f>_xlfn.MAXIFS('Simulated data sheet'!AH6:AH1005,'Output summary'!$AT$4:$AT$1003,"&gt;12000",'Output summary'!$AT$4:$AT$1003,"&lt;14000")</f>
        <v>50</v>
      </c>
      <c r="AD8" s="83">
        <f>_xlfn.MAXIFS('Simulated data sheet'!AH6:AH1005,'Output summary'!$AT$4:$AT$1003,"&gt;14000",'Output summary'!$AT$4:$AT$1003,"&lt;16000")</f>
        <v>50</v>
      </c>
      <c r="AE8" s="83">
        <f>_xlfn.MAXIFS('Simulated data sheet'!AH6:AH1005,'Output summary'!$AT$4:$AT$1003,"&gt;16000",'Output summary'!$AT$4:$AT$1003,"&lt;18000")</f>
        <v>50</v>
      </c>
      <c r="AF8" s="47"/>
    </row>
    <row r="10" spans="3:32" x14ac:dyDescent="0.35">
      <c r="C10" s="97" t="s">
        <v>122</v>
      </c>
      <c r="D10" s="47" t="s">
        <v>118</v>
      </c>
      <c r="E10" s="47" t="s">
        <v>117</v>
      </c>
      <c r="L10" s="97" t="s">
        <v>130</v>
      </c>
      <c r="M10" s="47" t="s">
        <v>118</v>
      </c>
      <c r="N10" s="47" t="s">
        <v>117</v>
      </c>
      <c r="U10" s="97" t="s">
        <v>134</v>
      </c>
      <c r="V10" s="47" t="s">
        <v>118</v>
      </c>
      <c r="W10" s="47" t="s">
        <v>117</v>
      </c>
    </row>
    <row r="11" spans="3:32" x14ac:dyDescent="0.35">
      <c r="C11" s="97" t="s">
        <v>106</v>
      </c>
      <c r="D11" s="95">
        <f>COUNTIF('Output summary'!$K$4:$K$1003,"Yes")/1000</f>
        <v>5.0000000000000001E-3</v>
      </c>
      <c r="E11" s="95">
        <f>COUNTIF('Output summary'!$K$4:$K$1003,"No")/1000</f>
        <v>0.995</v>
      </c>
      <c r="L11" s="97" t="s">
        <v>106</v>
      </c>
      <c r="M11" s="95">
        <f>COUNTIF('Output summary'!AD4:AD1003,"Yes")/1000</f>
        <v>5.0000000000000001E-3</v>
      </c>
      <c r="N11" s="95">
        <f>COUNTIF('Output summary'!AD4:AD1003,"No")/1000</f>
        <v>0.995</v>
      </c>
      <c r="U11" s="97" t="s">
        <v>106</v>
      </c>
      <c r="V11" s="95">
        <f>COUNTIF('Output summary'!AU4:AU1003,"Yes")/1000</f>
        <v>8.0000000000000002E-3</v>
      </c>
      <c r="W11" s="95">
        <f>COUNTIF('Output summary'!AU4:AU1003,"No")/1000</f>
        <v>0.99199999999999999</v>
      </c>
    </row>
    <row r="12" spans="3:32" x14ac:dyDescent="0.35">
      <c r="C12" s="97" t="s">
        <v>123</v>
      </c>
      <c r="D12" s="47">
        <f>_xlfn.MAXIFS('Simulated data sheet'!D6:D1005,'Output summary'!$K$4:$K$1003,"Yes")</f>
        <v>24</v>
      </c>
      <c r="E12" s="47">
        <f>_xlfn.MAXIFS('Simulated data sheet'!D6:D1005,'Output summary'!$K$4:$K$1003,"No")</f>
        <v>26</v>
      </c>
      <c r="L12" s="97" t="s">
        <v>123</v>
      </c>
      <c r="M12" s="47">
        <f>_xlfn.MAXIFS('Simulated data sheet'!Q6:Q1005,'Output summary'!AD4:AD1003,"Yes")</f>
        <v>26</v>
      </c>
      <c r="N12" s="47">
        <f>_xlfn.MAXIFS('Simulated data sheet'!Q6:Q1005,'Output summary'!AD4:AD1003,"No")</f>
        <v>26</v>
      </c>
      <c r="U12" s="97" t="s">
        <v>123</v>
      </c>
      <c r="V12" s="47">
        <f>_xlfn.MAXIFS('Simulated data sheet'!$AD$6:$AD$1005,'Output summary'!AU4:AU1003,"Yes")</f>
        <v>26</v>
      </c>
      <c r="W12" s="47">
        <f>_xlfn.MAXIFS('Simulated data sheet'!$AD$6:$AD$1005,'Output summary'!AU4:AU1003,"No")</f>
        <v>26</v>
      </c>
    </row>
    <row r="13" spans="3:32" x14ac:dyDescent="0.35">
      <c r="C13" s="97" t="s">
        <v>124</v>
      </c>
      <c r="D13" s="83">
        <f>_xlfn.MAXIFS('Simulated data sheet'!$F$6:$F$1005,'Output summary'!$K$4:$K$1003,"Yes")</f>
        <v>35</v>
      </c>
      <c r="E13" s="83">
        <f>_xlfn.MAXIFS('Simulated data sheet'!$F$6:$F$1005,'Output summary'!$K$4:$K$1003,"No")</f>
        <v>35</v>
      </c>
      <c r="L13" s="97" t="s">
        <v>124</v>
      </c>
      <c r="M13" s="83">
        <f>_xlfn.MAXIFS('Simulated data sheet'!S6:S1005,'Output summary'!AD4:AD1003,"Yes")</f>
        <v>35</v>
      </c>
      <c r="N13" s="96">
        <f>_xlfn.MAXIFS('Simulated data sheet'!$S$6:$S$1005,'Output summary'!AD4:AD1003,"No")</f>
        <v>35</v>
      </c>
      <c r="U13" s="97" t="s">
        <v>124</v>
      </c>
      <c r="V13" s="83">
        <f>_xlfn.MAXIFS('Simulated data sheet'!$AF$6:$AF$1005,'Output summary'!AU4:AU1003,"Yes")</f>
        <v>35</v>
      </c>
      <c r="W13" s="83">
        <f>_xlfn.MAXIFS('Simulated data sheet'!$AF$6:$AF$1005,'Output summary'!AU4:AU1003,"No")</f>
        <v>35</v>
      </c>
    </row>
    <row r="14" spans="3:32" x14ac:dyDescent="0.35">
      <c r="C14" s="27"/>
      <c r="E14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408F-3DFC-43C0-941F-15A75A8F7D4D}">
  <sheetPr>
    <tabColor rgb="FFC00000"/>
  </sheetPr>
  <dimension ref="B2:Q28"/>
  <sheetViews>
    <sheetView showGridLines="0" zoomScale="85" zoomScaleNormal="100" workbookViewId="0">
      <selection activeCell="H12" sqref="H12"/>
    </sheetView>
  </sheetViews>
  <sheetFormatPr defaultColWidth="9.1796875" defaultRowHeight="15.5" x14ac:dyDescent="0.35"/>
  <cols>
    <col min="1" max="1" width="5.453125" style="5" customWidth="1"/>
    <col min="2" max="2" width="46" style="5" customWidth="1"/>
    <col min="3" max="3" width="11.81640625" style="5" bestFit="1" customWidth="1"/>
    <col min="4" max="4" width="5.1796875" style="5" customWidth="1"/>
    <col min="5" max="5" width="3.453125" style="5" customWidth="1"/>
    <col min="6" max="6" width="4.7265625" style="5" customWidth="1"/>
    <col min="7" max="7" width="51.54296875" style="5" bestFit="1" customWidth="1"/>
    <col min="8" max="8" width="13.26953125" style="5" customWidth="1"/>
    <col min="9" max="11" width="9.54296875" style="5" customWidth="1"/>
    <col min="12" max="16384" width="9.1796875" style="5"/>
  </cols>
  <sheetData>
    <row r="2" spans="2:17" ht="18.5" x14ac:dyDescent="0.45">
      <c r="B2" s="1" t="s">
        <v>0</v>
      </c>
      <c r="C2" s="2"/>
      <c r="D2" s="2"/>
      <c r="E2" s="3"/>
      <c r="F2" s="2"/>
      <c r="G2" s="4" t="s">
        <v>1</v>
      </c>
    </row>
    <row r="3" spans="2:17" x14ac:dyDescent="0.35">
      <c r="C3"/>
      <c r="E3" s="6"/>
      <c r="G3" s="27" t="s">
        <v>2</v>
      </c>
      <c r="H3"/>
    </row>
    <row r="4" spans="2:17" ht="15.65" customHeight="1" x14ac:dyDescent="0.35">
      <c r="B4" s="7" t="s">
        <v>19</v>
      </c>
      <c r="C4" s="8">
        <f>(H19*H18)+H7+H20+H17+C9</f>
        <v>1565</v>
      </c>
      <c r="E4" s="6"/>
      <c r="G4" s="9" t="s">
        <v>13</v>
      </c>
      <c r="H4" s="35">
        <v>50</v>
      </c>
      <c r="I4" s="10"/>
      <c r="J4" s="10"/>
      <c r="K4" s="10"/>
      <c r="L4" s="10"/>
    </row>
    <row r="5" spans="2:17" x14ac:dyDescent="0.35">
      <c r="B5" s="11" t="s">
        <v>21</v>
      </c>
      <c r="C5" s="12">
        <f>H12*C6+C7</f>
        <v>11500</v>
      </c>
      <c r="E5" s="6"/>
      <c r="G5" s="9" t="s">
        <v>27</v>
      </c>
      <c r="H5" s="36">
        <v>0</v>
      </c>
      <c r="I5"/>
      <c r="J5"/>
      <c r="K5"/>
      <c r="L5"/>
      <c r="M5"/>
      <c r="N5"/>
      <c r="O5"/>
      <c r="P5"/>
      <c r="Q5"/>
    </row>
    <row r="6" spans="2:17" x14ac:dyDescent="0.35">
      <c r="B6" s="13" t="s">
        <v>20</v>
      </c>
      <c r="C6" s="51">
        <f>MIN((H4+C10-H5),H18)</f>
        <v>50</v>
      </c>
      <c r="E6" s="6"/>
      <c r="G6" s="9" t="s">
        <v>71</v>
      </c>
      <c r="H6" s="36">
        <v>0</v>
      </c>
      <c r="I6"/>
      <c r="J6"/>
      <c r="K6"/>
      <c r="L6"/>
      <c r="M6"/>
      <c r="N6"/>
      <c r="O6"/>
      <c r="P6"/>
      <c r="Q6"/>
    </row>
    <row r="7" spans="2:17" x14ac:dyDescent="0.35">
      <c r="B7" s="15" t="s">
        <v>31</v>
      </c>
      <c r="C7" s="16">
        <f>H11*H5</f>
        <v>0</v>
      </c>
      <c r="E7" s="6"/>
      <c r="G7" s="60" t="s">
        <v>28</v>
      </c>
      <c r="H7" s="61">
        <v>70</v>
      </c>
      <c r="I7"/>
      <c r="J7"/>
      <c r="K7"/>
      <c r="L7"/>
      <c r="M7"/>
      <c r="N7"/>
      <c r="O7"/>
      <c r="P7"/>
      <c r="Q7"/>
    </row>
    <row r="8" spans="2:17" x14ac:dyDescent="0.35">
      <c r="B8" s="25" t="s">
        <v>67</v>
      </c>
      <c r="C8" s="25">
        <f>MAX(0,H4+C10-H5-H18)</f>
        <v>0</v>
      </c>
      <c r="E8" s="6"/>
      <c r="G8" s="45"/>
      <c r="H8" s="59"/>
      <c r="I8"/>
      <c r="J8"/>
      <c r="K8"/>
      <c r="L8"/>
      <c r="M8"/>
      <c r="N8"/>
      <c r="O8"/>
      <c r="P8"/>
      <c r="Q8"/>
    </row>
    <row r="9" spans="2:17" x14ac:dyDescent="0.35">
      <c r="B9" s="25" t="s">
        <v>32</v>
      </c>
      <c r="C9" s="37">
        <f>(H12+180)*C8</f>
        <v>0</v>
      </c>
      <c r="E9" s="6"/>
      <c r="G9"/>
      <c r="H9"/>
      <c r="I9"/>
      <c r="J9"/>
      <c r="K9"/>
      <c r="L9"/>
      <c r="M9"/>
      <c r="N9"/>
      <c r="O9"/>
      <c r="P9"/>
      <c r="Q9"/>
    </row>
    <row r="10" spans="2:17" x14ac:dyDescent="0.35">
      <c r="B10" s="58" t="s">
        <v>69</v>
      </c>
      <c r="C10" s="63">
        <f>MIN(H6,(H13-H4+H5))</f>
        <v>0</v>
      </c>
      <c r="E10" s="6"/>
      <c r="G10" s="27" t="s">
        <v>3</v>
      </c>
      <c r="H10"/>
      <c r="I10"/>
      <c r="J10"/>
      <c r="K10"/>
      <c r="L10"/>
      <c r="M10"/>
      <c r="N10"/>
      <c r="O10"/>
      <c r="P10"/>
      <c r="Q10"/>
    </row>
    <row r="11" spans="2:17" x14ac:dyDescent="0.35">
      <c r="E11" s="6"/>
      <c r="G11" s="19" t="s">
        <v>29</v>
      </c>
      <c r="H11" s="20">
        <v>37</v>
      </c>
      <c r="I11"/>
      <c r="J11"/>
      <c r="K11"/>
      <c r="L11"/>
      <c r="M11"/>
      <c r="N11"/>
      <c r="O11"/>
      <c r="P11"/>
      <c r="Q11"/>
    </row>
    <row r="12" spans="2:17" x14ac:dyDescent="0.35">
      <c r="B12" s="17" t="s">
        <v>9</v>
      </c>
      <c r="C12" s="38">
        <f>C5-C4</f>
        <v>9935</v>
      </c>
      <c r="E12" s="6"/>
      <c r="G12" s="19" t="s">
        <v>30</v>
      </c>
      <c r="H12" s="32">
        <v>230</v>
      </c>
      <c r="I12"/>
      <c r="J12"/>
      <c r="K12"/>
      <c r="L12"/>
      <c r="M12"/>
      <c r="N12"/>
      <c r="O12"/>
      <c r="P12"/>
      <c r="Q12"/>
    </row>
    <row r="13" spans="2:17" x14ac:dyDescent="0.35">
      <c r="B13" s="54" t="s">
        <v>65</v>
      </c>
      <c r="C13" s="57" t="str">
        <f>IF(C6&gt;=50,"Yes","No")</f>
        <v>Yes</v>
      </c>
      <c r="E13" s="6"/>
      <c r="G13" s="26" t="s">
        <v>183</v>
      </c>
      <c r="H13" s="26">
        <v>55</v>
      </c>
      <c r="I13"/>
      <c r="J13"/>
      <c r="K13"/>
      <c r="L13"/>
      <c r="M13"/>
      <c r="N13"/>
      <c r="O13"/>
      <c r="P13"/>
      <c r="Q13"/>
    </row>
    <row r="14" spans="2:17" x14ac:dyDescent="0.35">
      <c r="B14" s="55"/>
      <c r="C14" s="56"/>
      <c r="E14" s="6"/>
      <c r="I14"/>
      <c r="J14"/>
      <c r="K14"/>
      <c r="L14"/>
      <c r="M14"/>
      <c r="N14"/>
      <c r="O14"/>
      <c r="P14"/>
      <c r="Q14"/>
    </row>
    <row r="15" spans="2:17" x14ac:dyDescent="0.35">
      <c r="E15" s="6"/>
      <c r="I15"/>
      <c r="J15"/>
      <c r="K15"/>
      <c r="L15"/>
      <c r="M15"/>
      <c r="N15"/>
      <c r="O15"/>
      <c r="P15"/>
      <c r="Q15"/>
    </row>
    <row r="16" spans="2:17" ht="15.65" customHeight="1" x14ac:dyDescent="0.35">
      <c r="E16" s="6"/>
      <c r="G16" s="27" t="s">
        <v>5</v>
      </c>
      <c r="H16"/>
      <c r="I16"/>
      <c r="J16"/>
      <c r="K16"/>
      <c r="L16"/>
      <c r="M16"/>
      <c r="N16"/>
      <c r="O16"/>
      <c r="P16"/>
      <c r="Q16"/>
    </row>
    <row r="17" spans="5:17" ht="18" customHeight="1" x14ac:dyDescent="0.35">
      <c r="E17" s="6"/>
      <c r="G17" s="21" t="s">
        <v>34</v>
      </c>
      <c r="H17" s="22">
        <v>420</v>
      </c>
      <c r="I17"/>
      <c r="J17"/>
      <c r="K17"/>
      <c r="L17"/>
      <c r="M17"/>
      <c r="N17"/>
      <c r="O17"/>
      <c r="P17"/>
      <c r="Q17"/>
    </row>
    <row r="18" spans="5:17" ht="18.399999999999999" customHeight="1" x14ac:dyDescent="0.35">
      <c r="E18" s="6"/>
      <c r="G18" s="21" t="s">
        <v>16</v>
      </c>
      <c r="H18" s="33">
        <v>50</v>
      </c>
      <c r="I18"/>
      <c r="J18"/>
      <c r="K18"/>
      <c r="L18"/>
      <c r="M18"/>
      <c r="N18"/>
      <c r="O18"/>
      <c r="P18"/>
      <c r="Q18"/>
    </row>
    <row r="19" spans="5:17" x14ac:dyDescent="0.35">
      <c r="E19" s="6"/>
      <c r="G19" s="21" t="s">
        <v>26</v>
      </c>
      <c r="H19" s="23">
        <v>16</v>
      </c>
      <c r="I19"/>
      <c r="J19"/>
      <c r="K19"/>
      <c r="L19"/>
      <c r="M19"/>
      <c r="N19"/>
      <c r="O19"/>
      <c r="P19"/>
      <c r="Q19"/>
    </row>
    <row r="20" spans="5:17" x14ac:dyDescent="0.35">
      <c r="E20" s="6"/>
      <c r="G20" s="28" t="s">
        <v>33</v>
      </c>
      <c r="H20" s="29">
        <v>275</v>
      </c>
    </row>
    <row r="21" spans="5:17" x14ac:dyDescent="0.35">
      <c r="E21" s="6"/>
      <c r="G21" s="30"/>
      <c r="H21" s="31"/>
      <c r="I21" s="24"/>
    </row>
    <row r="22" spans="5:17" x14ac:dyDescent="0.35">
      <c r="E22" s="6"/>
      <c r="G22"/>
      <c r="H22"/>
    </row>
    <row r="23" spans="5:17" x14ac:dyDescent="0.35">
      <c r="E23" s="6"/>
      <c r="G23"/>
      <c r="H23"/>
    </row>
    <row r="24" spans="5:17" x14ac:dyDescent="0.35">
      <c r="E24" s="6"/>
      <c r="G24"/>
      <c r="H24"/>
    </row>
    <row r="25" spans="5:17" x14ac:dyDescent="0.35">
      <c r="E25" s="6"/>
      <c r="G25" s="34" t="s">
        <v>35</v>
      </c>
    </row>
    <row r="26" spans="5:17" x14ac:dyDescent="0.35">
      <c r="E26" s="6"/>
      <c r="G26" s="34" t="s">
        <v>36</v>
      </c>
    </row>
    <row r="27" spans="5:17" x14ac:dyDescent="0.35">
      <c r="G27" s="34" t="s">
        <v>37</v>
      </c>
    </row>
    <row r="28" spans="5:17" x14ac:dyDescent="0.35">
      <c r="G28" s="34" t="s">
        <v>68</v>
      </c>
      <c r="J28" s="5" t="s">
        <v>4</v>
      </c>
    </row>
  </sheetData>
  <sheetProtection formatCells="0" formatColumns="0" formatRows="0" insertColumns="0" insertRows="0" insertHyperlinks="0" deleteColumns="0" deleteRows="0" sort="0" autoFilter="0" pivotTables="0"/>
  <scenarios current="1" sqref="C12">
    <scenario name="Best Case" locked="1" count="1" user="jeremiah peter" comment="Created by jeremiah peter on 8/05/2024_x000a_Modified by jeremiah peter on 8/05/2024_x000a_Modified by jeremiah peter on 13/05/2024_x000a_Modified by jeremiah peter on 15/05/2024_x000a_Modified by jeremiah peter on 20/05/2024">
      <inputCells r="H4" val="50"/>
    </scenario>
    <scenario name="Worst Case" locked="1" count="1" user="jeremiah peter" comment="Created by jeremiah peter on 8/05/2024_x000a_Modified by jeremiah peter on 8/05/2024_x000a_Modified by jeremiah peter on 13/05/2024_x000a_Modified by jeremiah peter on 15/05/2024_x000a_Modified by jeremiah peter on 20/05/2024">
      <inputCells r="H4" val="0"/>
    </scenario>
  </scenarios>
  <dataValidations count="6">
    <dataValidation type="whole" allowBlank="1" showInputMessage="1" showErrorMessage="1" promptTitle="Wrong" sqref="C8" xr:uid="{FCB841E4-9551-4514-9F48-D9077954D48F}">
      <formula1>0</formula1>
      <formula2>10</formula2>
    </dataValidation>
    <dataValidation type="whole" allowBlank="1" showInputMessage="1" showErrorMessage="1" sqref="H4" xr:uid="{24809BBB-A466-495B-92D4-DC7ED5361A4A}">
      <formula1>0</formula1>
      <formula2>50</formula2>
    </dataValidation>
    <dataValidation type="whole" allowBlank="1" showInputMessage="1" showErrorMessage="1" sqref="C6" xr:uid="{96DEC7BA-3245-4C80-AA2D-BE3F796916CE}">
      <formula1>0</formula1>
      <formula2>100</formula2>
    </dataValidation>
    <dataValidation type="list" allowBlank="1" showInputMessage="1" showErrorMessage="1" sqref="H12" xr:uid="{C34B4D96-584E-4389-AF55-C26B33E35996}">
      <formula1>"200,230,350"</formula1>
    </dataValidation>
    <dataValidation type="whole" operator="greaterThan" allowBlank="1" showInputMessage="1" showErrorMessage="1" sqref="C10" xr:uid="{58CDB7E7-4CDE-4767-AF84-9AF532D31250}">
      <formula1>0</formula1>
    </dataValidation>
    <dataValidation type="whole" allowBlank="1" showInputMessage="1" showErrorMessage="1" sqref="C12" xr:uid="{FB210E16-C1C2-460C-B2D6-07F1A49436BF}">
      <formula1>0</formula1>
      <formula2>110</formula2>
    </dataValidation>
  </dataValidations>
  <hyperlinks>
    <hyperlink ref="G25" r:id="rId1" xr:uid="{2EFDE446-4060-40B7-842A-74FD3546589A}"/>
    <hyperlink ref="G26" r:id="rId2" xr:uid="{1872B104-6068-45B8-9597-848154102DF9}"/>
    <hyperlink ref="G27" r:id="rId3" location=":~:text=Generally%2C%20a%20fair%20deposit%20would,inconvenience%20justifies%20a%20higher%20amount." xr:uid="{0E7ACDD3-302F-4DBE-9F6A-BF87FDEFF273}"/>
    <hyperlink ref="G28" r:id="rId4" display="https://www.trivago.com.au/en-AU/srl/hotels-geelong-australia?search=101-53;105-1320;106-1324;106-1527;106-2007;200-54931;dr-20240526-20240527" xr:uid="{158FDC14-A915-4222-9AC8-4DD4510637E1}"/>
  </hyperlinks>
  <pageMargins left="0.25" right="0.25" top="0.75" bottom="0.75" header="0.3" footer="0.3"/>
  <pageSetup paperSize="9"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07CF-CC8B-40C0-88EF-D2F962FD83E8}">
  <sheetPr>
    <outlinePr summaryBelow="0"/>
  </sheetPr>
  <dimension ref="B1:G11"/>
  <sheetViews>
    <sheetView showGridLines="0" topLeftCell="B2" zoomScale="127" workbookViewId="0"/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38</v>
      </c>
      <c r="D6">
        <v>25</v>
      </c>
      <c r="E6" s="109">
        <v>50</v>
      </c>
      <c r="F6" s="109">
        <v>25</v>
      </c>
      <c r="G6" s="109">
        <v>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4620</v>
      </c>
      <c r="E8" s="107">
        <v>6720</v>
      </c>
      <c r="F8" s="107">
        <v>4620</v>
      </c>
      <c r="G8" s="107">
        <v>-380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6E65-D4EE-4CD8-B507-480A01DFCDFF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38</v>
      </c>
      <c r="D6">
        <v>25</v>
      </c>
      <c r="E6" s="109">
        <v>50</v>
      </c>
      <c r="F6" s="109">
        <v>25</v>
      </c>
      <c r="G6" s="109">
        <v>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5520</v>
      </c>
      <c r="E8" s="107">
        <v>8070</v>
      </c>
      <c r="F8" s="107">
        <v>5520</v>
      </c>
      <c r="G8" s="107">
        <v>-230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6040-D12D-4A4B-BE01-4CA6E848874B}">
  <sheetPr>
    <outlinePr summaryBelow="0"/>
  </sheetPr>
  <dimension ref="B1:G11"/>
  <sheetViews>
    <sheetView showGridLines="0" workbookViewId="0">
      <selection activeCell="G17" sqref="G17"/>
    </sheetView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38</v>
      </c>
      <c r="D6">
        <v>25</v>
      </c>
      <c r="E6" s="109">
        <v>50</v>
      </c>
      <c r="F6" s="109">
        <v>25</v>
      </c>
      <c r="G6" s="109">
        <v>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9120</v>
      </c>
      <c r="E8" s="107">
        <v>13470</v>
      </c>
      <c r="F8" s="107">
        <v>9120</v>
      </c>
      <c r="G8" s="107">
        <v>370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F43B-6F55-4867-ABE6-560F57D5CB53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47</v>
      </c>
      <c r="D6">
        <v>5</v>
      </c>
      <c r="E6" s="109">
        <v>0</v>
      </c>
      <c r="F6" s="109">
        <v>5</v>
      </c>
      <c r="G6" s="109">
        <v>10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4620</v>
      </c>
      <c r="E8" s="107">
        <v>5435</v>
      </c>
      <c r="F8" s="107">
        <v>4620</v>
      </c>
      <c r="G8" s="107">
        <v>3805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6AFB-7043-48FB-A739-AA7B537DDF70}">
  <sheetPr>
    <outlinePr summaryBelow="0"/>
  </sheetPr>
  <dimension ref="B1:G11"/>
  <sheetViews>
    <sheetView showGridLines="0" workbookViewId="0">
      <selection activeCell="H18" sqref="H18"/>
    </sheetView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47</v>
      </c>
      <c r="D6">
        <v>5</v>
      </c>
      <c r="E6" s="109">
        <v>0</v>
      </c>
      <c r="F6" s="109">
        <v>5</v>
      </c>
      <c r="G6" s="109">
        <v>10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5520</v>
      </c>
      <c r="E8" s="107">
        <v>6485</v>
      </c>
      <c r="F8" s="107">
        <v>5520</v>
      </c>
      <c r="G8" s="107">
        <v>4555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00ED-98AA-4021-AC99-7238F3059DA2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5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40" t="s">
        <v>39</v>
      </c>
      <c r="C2" s="40"/>
      <c r="D2" s="43"/>
      <c r="E2" s="43"/>
      <c r="F2" s="43"/>
      <c r="G2" s="43"/>
    </row>
    <row r="3" spans="2:7" ht="15.5" collapsed="1" x14ac:dyDescent="0.35">
      <c r="B3" s="39"/>
      <c r="C3" s="39"/>
      <c r="D3" s="44" t="s">
        <v>41</v>
      </c>
      <c r="E3" s="44" t="s">
        <v>48</v>
      </c>
      <c r="F3" s="44" t="s">
        <v>49</v>
      </c>
      <c r="G3" s="44" t="s">
        <v>50</v>
      </c>
    </row>
    <row r="4" spans="2:7" ht="115.5" hidden="1" outlineLevel="1" x14ac:dyDescent="0.35">
      <c r="B4" s="108"/>
      <c r="C4" s="108"/>
      <c r="E4" s="110" t="s">
        <v>135</v>
      </c>
      <c r="F4" s="110" t="s">
        <v>135</v>
      </c>
      <c r="G4" s="110" t="s">
        <v>135</v>
      </c>
    </row>
    <row r="5" spans="2:7" x14ac:dyDescent="0.35">
      <c r="B5" s="41" t="s">
        <v>40</v>
      </c>
      <c r="C5" s="41"/>
      <c r="D5" s="106"/>
      <c r="E5" s="106"/>
      <c r="F5" s="106"/>
      <c r="G5" s="106"/>
    </row>
    <row r="6" spans="2:7" outlineLevel="1" x14ac:dyDescent="0.35">
      <c r="B6" s="108"/>
      <c r="C6" s="108" t="s">
        <v>47</v>
      </c>
      <c r="D6">
        <v>5</v>
      </c>
      <c r="E6" s="109">
        <v>0</v>
      </c>
      <c r="F6" s="109">
        <v>5</v>
      </c>
      <c r="G6" s="109">
        <v>10</v>
      </c>
    </row>
    <row r="7" spans="2:7" x14ac:dyDescent="0.35">
      <c r="B7" s="41" t="s">
        <v>42</v>
      </c>
      <c r="C7" s="41"/>
      <c r="D7" s="106"/>
      <c r="E7" s="106"/>
      <c r="F7" s="106"/>
      <c r="G7" s="106"/>
    </row>
    <row r="8" spans="2:7" ht="15" outlineLevel="1" thickBot="1" x14ac:dyDescent="0.4">
      <c r="B8" s="42"/>
      <c r="C8" s="42" t="s">
        <v>46</v>
      </c>
      <c r="D8" s="107">
        <v>9120</v>
      </c>
      <c r="E8" s="107">
        <v>10685</v>
      </c>
      <c r="F8" s="107">
        <v>9120</v>
      </c>
      <c r="G8" s="107">
        <v>7555</v>
      </c>
    </row>
    <row r="9" spans="2:7" x14ac:dyDescent="0.35">
      <c r="B9" t="s">
        <v>43</v>
      </c>
    </row>
    <row r="10" spans="2:7" x14ac:dyDescent="0.35">
      <c r="B10" t="s">
        <v>44</v>
      </c>
    </row>
    <row r="11" spans="2:7" x14ac:dyDescent="0.35">
      <c r="B11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7578de-4c3a-4177-ba1a-080f8e5ae9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D070CE77BCE49B742B5F1C5866168" ma:contentTypeVersion="8" ma:contentTypeDescription="Create a new document." ma:contentTypeScope="" ma:versionID="ae74379d06e054f11edc21b332335f3d">
  <xsd:schema xmlns:xsd="http://www.w3.org/2001/XMLSchema" xmlns:xs="http://www.w3.org/2001/XMLSchema" xmlns:p="http://schemas.microsoft.com/office/2006/metadata/properties" xmlns:ns3="f17578de-4c3a-4177-ba1a-080f8e5ae9fa" xmlns:ns4="40aa30e1-1693-4211-a9f2-9785abd9074a" targetNamespace="http://schemas.microsoft.com/office/2006/metadata/properties" ma:root="true" ma:fieldsID="c6f3cce10cb5bac3df7f8026a8a482b2" ns3:_="" ns4:_="">
    <xsd:import namespace="f17578de-4c3a-4177-ba1a-080f8e5ae9fa"/>
    <xsd:import namespace="40aa30e1-1693-4211-a9f2-9785abd907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7578de-4c3a-4177-ba1a-080f8e5ae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a30e1-1693-4211-a9f2-9785abd9074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287C77-64E1-42A4-B9F4-79CD02054B12}">
  <ds:schemaRefs>
    <ds:schemaRef ds:uri="http://schemas.microsoft.com/office/2006/metadata/properties"/>
    <ds:schemaRef ds:uri="http://purl.org/dc/dcmitype/"/>
    <ds:schemaRef ds:uri="f17578de-4c3a-4177-ba1a-080f8e5ae9fa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40aa30e1-1693-4211-a9f2-9785abd9074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1CF8F9-8AA7-4292-8DBD-F1928C9040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E088D-3AA7-42DF-8A88-A0A05CFD6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7578de-4c3a-4177-ba1a-080f8e5ae9fa"/>
    <ds:schemaRef ds:uri="40aa30e1-1693-4211-a9f2-9785abd90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Manager's Page</vt:lpstr>
      <vt:lpstr>Conceptual Model</vt:lpstr>
      <vt:lpstr>Model_Best estimates</vt:lpstr>
      <vt:lpstr>Scenario reservations @ 200</vt:lpstr>
      <vt:lpstr>Scenario reservations @ 230</vt:lpstr>
      <vt:lpstr>Scenario reservations @ 350</vt:lpstr>
      <vt:lpstr>Scenario cancellations @ 200</vt:lpstr>
      <vt:lpstr>Scenario cancellations @ 230</vt:lpstr>
      <vt:lpstr>Scenario cancellations @ 350</vt:lpstr>
      <vt:lpstr>Scenario walk-in @ 200</vt:lpstr>
      <vt:lpstr>Scenario walk-in @ 230</vt:lpstr>
      <vt:lpstr>Scenario walk-in @ 350</vt:lpstr>
      <vt:lpstr>Fully occupied at $200</vt:lpstr>
      <vt:lpstr>Fully occupied at $230</vt:lpstr>
      <vt:lpstr>Fully occupied at $350</vt:lpstr>
      <vt:lpstr>Distributions</vt:lpstr>
      <vt:lpstr>Model_Simulated Data</vt:lpstr>
      <vt:lpstr>Simulated data sheet</vt:lpstr>
      <vt:lpstr>Output summary</vt:lpstr>
      <vt:lpstr>Risk Profiling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Lasitha Dharmasena</dc:creator>
  <cp:lastModifiedBy>JEREMIYAH MATHEW PETER</cp:lastModifiedBy>
  <dcterms:created xsi:type="dcterms:W3CDTF">2023-07-26T05:23:41Z</dcterms:created>
  <dcterms:modified xsi:type="dcterms:W3CDTF">2024-05-22T08:33:33Z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0x010100447D070CE77BCE49B742B5F1C5866168</vt:lpwstr>
  </property>
</Properties>
</file>